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RO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1" i="12" l="1"/>
  <c r="X27" i="7"/>
  <c r="Y26" i="13"/>
  <c r="Y22" i="13"/>
  <c r="Y17" i="7"/>
  <c r="Y15" i="7"/>
  <c r="X15" i="7"/>
  <c r="Y12" i="12"/>
  <c r="X4" i="7"/>
  <c r="Y32" i="12"/>
  <c r="Y31" i="12"/>
  <c r="Y30" i="12"/>
  <c r="Y27" i="8"/>
  <c r="X25" i="12"/>
  <c r="X24" i="10"/>
  <c r="Y23" i="12"/>
  <c r="X21" i="12"/>
  <c r="X20" i="12"/>
  <c r="Y19" i="12"/>
  <c r="X17" i="8"/>
  <c r="Y15" i="8"/>
  <c r="X15" i="8"/>
  <c r="X13" i="12"/>
  <c r="Y11" i="12"/>
  <c r="Y10" i="12"/>
  <c r="X9" i="12"/>
  <c r="Y7" i="12"/>
  <c r="Y6" i="12"/>
  <c r="X4" i="8"/>
  <c r="Y32" i="13"/>
  <c r="Y31" i="13"/>
  <c r="X27" i="9"/>
  <c r="X25" i="13"/>
  <c r="Y24" i="13"/>
  <c r="X23" i="13"/>
  <c r="X21" i="13"/>
  <c r="Y20" i="13"/>
  <c r="X19" i="13"/>
  <c r="Y17" i="9"/>
  <c r="Y15" i="9"/>
  <c r="X15" i="9"/>
  <c r="X14" i="10"/>
  <c r="X13" i="13"/>
  <c r="X11" i="13"/>
  <c r="X10" i="10"/>
  <c r="X9" i="13"/>
  <c r="X8" i="10"/>
  <c r="X7" i="13"/>
  <c r="X6" i="13"/>
  <c r="X32" i="10"/>
  <c r="Y30" i="10"/>
  <c r="X30" i="10"/>
  <c r="X29" i="10"/>
  <c r="X28" i="10"/>
  <c r="Y26" i="10"/>
  <c r="X26" i="10"/>
  <c r="X25" i="10"/>
  <c r="Y22" i="10"/>
  <c r="X22" i="10"/>
  <c r="X21" i="10"/>
  <c r="Y19" i="10"/>
  <c r="Y18" i="10"/>
  <c r="X18" i="10"/>
  <c r="X16" i="10"/>
  <c r="Y14" i="10"/>
  <c r="X12" i="10"/>
  <c r="Y10" i="10"/>
  <c r="X9" i="10"/>
  <c r="Y6" i="10"/>
  <c r="X6" i="10"/>
  <c r="X5" i="10"/>
  <c r="Y27" i="11"/>
  <c r="X27" i="11"/>
  <c r="Y22" i="14"/>
  <c r="Y22" i="17" s="1"/>
  <c r="Y15" i="11"/>
  <c r="X15" i="11"/>
  <c r="Y10" i="14"/>
  <c r="Y10" i="17" s="1"/>
  <c r="Y9" i="14"/>
  <c r="Y9" i="17" s="1"/>
  <c r="Y8" i="14"/>
  <c r="Y6" i="14"/>
  <c r="X4" i="11"/>
  <c r="X32" i="12"/>
  <c r="X30" i="12"/>
  <c r="X28" i="12"/>
  <c r="X26" i="12"/>
  <c r="Y24" i="12"/>
  <c r="X24" i="12"/>
  <c r="X22" i="12"/>
  <c r="Y20" i="12"/>
  <c r="X18" i="12"/>
  <c r="X12" i="12"/>
  <c r="X10" i="12"/>
  <c r="Y8" i="12"/>
  <c r="X8" i="12"/>
  <c r="X6" i="12"/>
  <c r="X32" i="13"/>
  <c r="Y30" i="13"/>
  <c r="X30" i="13"/>
  <c r="X29" i="13"/>
  <c r="X28" i="13"/>
  <c r="X26" i="13"/>
  <c r="X24" i="13"/>
  <c r="Y23" i="13"/>
  <c r="X22" i="13"/>
  <c r="X20" i="13"/>
  <c r="Y19" i="13"/>
  <c r="X18" i="13"/>
  <c r="X12" i="13"/>
  <c r="Y11" i="13"/>
  <c r="Y10" i="13"/>
  <c r="X8" i="13"/>
  <c r="Y7" i="13"/>
  <c r="Y6" i="13"/>
  <c r="Y32" i="14"/>
  <c r="Y32" i="17" s="1"/>
  <c r="X32" i="14"/>
  <c r="X32" i="17" s="1"/>
  <c r="Y31" i="14"/>
  <c r="Y31" i="17" s="1"/>
  <c r="X31" i="14"/>
  <c r="Y30" i="14"/>
  <c r="X30" i="14"/>
  <c r="X29" i="14"/>
  <c r="X28" i="14"/>
  <c r="Y26" i="14"/>
  <c r="Y26" i="17" s="1"/>
  <c r="X26" i="14"/>
  <c r="X26" i="17" s="1"/>
  <c r="Y25" i="14"/>
  <c r="Y25" i="17" s="1"/>
  <c r="X25" i="14"/>
  <c r="Y24" i="14"/>
  <c r="Y24" i="17" s="1"/>
  <c r="X24" i="14"/>
  <c r="X24" i="17" s="1"/>
  <c r="Y23" i="14"/>
  <c r="Y23" i="17" s="1"/>
  <c r="X23" i="14"/>
  <c r="X23" i="17" s="1"/>
  <c r="X22" i="14"/>
  <c r="X22" i="17" s="1"/>
  <c r="X21" i="14"/>
  <c r="Y20" i="14"/>
  <c r="X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10" i="14"/>
  <c r="X10" i="17" s="1"/>
  <c r="X9" i="14"/>
  <c r="X9" i="17" s="1"/>
  <c r="X8" i="14"/>
  <c r="Y7" i="14"/>
  <c r="X6" i="14"/>
  <c r="X5" i="14"/>
  <c r="X31" i="17"/>
  <c r="X25" i="17"/>
  <c r="Y29" i="24"/>
  <c r="Y24" i="23"/>
  <c r="Y17" i="18"/>
  <c r="X17" i="18"/>
  <c r="Y15" i="18"/>
  <c r="X15" i="18"/>
  <c r="Y13" i="23"/>
  <c r="Y9" i="23"/>
  <c r="Y14" i="18"/>
  <c r="Y14" i="24" s="1"/>
  <c r="X4" i="18"/>
  <c r="X3" i="18" s="1"/>
  <c r="X32" i="23"/>
  <c r="Y30" i="21"/>
  <c r="X30" i="23"/>
  <c r="X27" i="19"/>
  <c r="Y26" i="23"/>
  <c r="X26" i="23"/>
  <c r="Y25" i="23"/>
  <c r="X24" i="23"/>
  <c r="Y22" i="23"/>
  <c r="X22" i="23"/>
  <c r="Y21" i="23"/>
  <c r="X20" i="23"/>
  <c r="Y15" i="19"/>
  <c r="X15" i="19"/>
  <c r="X12" i="23"/>
  <c r="Y10" i="23"/>
  <c r="X10" i="23"/>
  <c r="X8" i="23"/>
  <c r="Y6" i="23"/>
  <c r="X30" i="24"/>
  <c r="Y29" i="21"/>
  <c r="X26" i="24"/>
  <c r="X23" i="24"/>
  <c r="X22" i="24"/>
  <c r="X21" i="21"/>
  <c r="X19" i="21"/>
  <c r="Y17" i="20"/>
  <c r="Y13" i="21"/>
  <c r="X11" i="21"/>
  <c r="X10" i="24"/>
  <c r="Y9" i="21"/>
  <c r="X7" i="21"/>
  <c r="X6" i="24"/>
  <c r="Y5" i="21"/>
  <c r="X4" i="20"/>
  <c r="Y31" i="21"/>
  <c r="X31" i="21"/>
  <c r="X30" i="21"/>
  <c r="X29" i="21"/>
  <c r="X26" i="21"/>
  <c r="X25" i="21"/>
  <c r="Y23" i="21"/>
  <c r="X22" i="21"/>
  <c r="Y19" i="21"/>
  <c r="Y14" i="21"/>
  <c r="X13" i="21"/>
  <c r="Y11" i="21"/>
  <c r="Y10" i="21"/>
  <c r="X9" i="21"/>
  <c r="Y7" i="21"/>
  <c r="Y6" i="21"/>
  <c r="X5" i="21"/>
  <c r="X31" i="25"/>
  <c r="X31" i="28" s="1"/>
  <c r="Y27" i="22"/>
  <c r="X27" i="22"/>
  <c r="Y22" i="25"/>
  <c r="Y22" i="28" s="1"/>
  <c r="Y21" i="25"/>
  <c r="X21" i="25"/>
  <c r="Y18" i="25"/>
  <c r="X18" i="25"/>
  <c r="Y15" i="22"/>
  <c r="X15" i="22"/>
  <c r="Y10" i="25"/>
  <c r="Y9" i="25"/>
  <c r="Y9" i="28" s="1"/>
  <c r="Y6" i="25"/>
  <c r="Y32" i="23"/>
  <c r="Y31" i="23"/>
  <c r="X31" i="23"/>
  <c r="X29" i="23"/>
  <c r="Y28" i="23"/>
  <c r="X25" i="23"/>
  <c r="Y23" i="23"/>
  <c r="X23" i="23"/>
  <c r="X21" i="23"/>
  <c r="Y20" i="23"/>
  <c r="Y19" i="23"/>
  <c r="X19" i="23"/>
  <c r="X13" i="23"/>
  <c r="Y12" i="23"/>
  <c r="Y11" i="23"/>
  <c r="X11" i="23"/>
  <c r="X9" i="23"/>
  <c r="Y8" i="23"/>
  <c r="Y7" i="23"/>
  <c r="X7" i="23"/>
  <c r="X5" i="23"/>
  <c r="Y31" i="24"/>
  <c r="X31" i="24"/>
  <c r="Y30" i="24"/>
  <c r="X29" i="24"/>
  <c r="Y26" i="24"/>
  <c r="Y25" i="24"/>
  <c r="X25" i="24"/>
  <c r="Y23" i="24"/>
  <c r="Y22" i="24"/>
  <c r="Y21" i="24"/>
  <c r="X21" i="24"/>
  <c r="Y19" i="24"/>
  <c r="Y18" i="24"/>
  <c r="X13" i="24"/>
  <c r="Y11" i="24"/>
  <c r="X11" i="24"/>
  <c r="Y10" i="24"/>
  <c r="Y9" i="24"/>
  <c r="X9" i="24"/>
  <c r="Y7" i="24"/>
  <c r="X7" i="24"/>
  <c r="Y6" i="24"/>
  <c r="X5" i="24"/>
  <c r="Y32" i="25"/>
  <c r="Y32" i="28" s="1"/>
  <c r="X32" i="25"/>
  <c r="X32" i="28" s="1"/>
  <c r="Y31" i="25"/>
  <c r="Y31" i="28" s="1"/>
  <c r="Y30" i="25"/>
  <c r="X30" i="25"/>
  <c r="X29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X22" i="25"/>
  <c r="X22" i="28" s="1"/>
  <c r="Y19" i="25"/>
  <c r="X19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Y13" i="28"/>
  <c r="Y10" i="28"/>
  <c r="X24" i="29"/>
  <c r="X11" i="29" s="1"/>
  <c r="X23" i="29"/>
  <c r="X20" i="29"/>
  <c r="X7" i="29" s="1"/>
  <c r="Y19" i="29"/>
  <c r="X19" i="29"/>
  <c r="X6" i="29" s="1"/>
  <c r="X18" i="29"/>
  <c r="Y27" i="29"/>
  <c r="Y14" i="29" s="1"/>
  <c r="X27" i="29"/>
  <c r="X14" i="29" s="1"/>
  <c r="Y26" i="29"/>
  <c r="X26" i="29"/>
  <c r="Y23" i="29"/>
  <c r="Y10" i="29" s="1"/>
  <c r="Y21" i="29"/>
  <c r="Y8" i="29" s="1"/>
  <c r="X21" i="29"/>
  <c r="X8" i="29" s="1"/>
  <c r="Y18" i="29"/>
  <c r="Y5" i="29" s="1"/>
  <c r="Y5" i="30"/>
  <c r="Y3" i="30" s="1"/>
  <c r="X5" i="30"/>
  <c r="X3" i="30" s="1"/>
  <c r="Y5" i="31"/>
  <c r="Y3" i="31" s="1"/>
  <c r="X5" i="32"/>
  <c r="X3" i="32" s="1"/>
  <c r="X5" i="33"/>
  <c r="X3" i="33" s="1"/>
  <c r="Y5" i="33"/>
  <c r="Y3" i="33" s="1"/>
  <c r="Y5" i="34"/>
  <c r="Y3" i="34" s="1"/>
  <c r="X5" i="34"/>
  <c r="X3" i="34" s="1"/>
  <c r="Y5" i="35"/>
  <c r="Y3" i="35" s="1"/>
  <c r="Y5" i="36"/>
  <c r="Y3" i="36" s="1"/>
  <c r="X5" i="37"/>
  <c r="Y172" i="42"/>
  <c r="Y154" i="42"/>
  <c r="Y136" i="42"/>
  <c r="Y117" i="42"/>
  <c r="Y92" i="42"/>
  <c r="Y73" i="42"/>
  <c r="Y54" i="42"/>
  <c r="Y35" i="42"/>
  <c r="Y16" i="42"/>
  <c r="Y10" i="42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Y125" i="44"/>
  <c r="X121" i="46"/>
  <c r="X113" i="46"/>
  <c r="Y109" i="44"/>
  <c r="X109" i="44"/>
  <c r="X106" i="44"/>
  <c r="Y85" i="44"/>
  <c r="X85" i="44"/>
  <c r="X82" i="44"/>
  <c r="X66" i="44"/>
  <c r="Y66" i="44"/>
  <c r="Y63" i="44"/>
  <c r="X47" i="44"/>
  <c r="Y47" i="44"/>
  <c r="X44" i="44"/>
  <c r="X31" i="46"/>
  <c r="X28" i="44"/>
  <c r="Y28" i="44"/>
  <c r="Y25" i="44"/>
  <c r="X22" i="46"/>
  <c r="X18" i="46"/>
  <c r="X14" i="46"/>
  <c r="Y12" i="46"/>
  <c r="X10" i="46"/>
  <c r="Y7" i="44"/>
  <c r="X7" i="44"/>
  <c r="X7" i="46" s="1"/>
  <c r="Y4" i="44"/>
  <c r="X177" i="46"/>
  <c r="Y174" i="46"/>
  <c r="X173" i="46"/>
  <c r="Y170" i="46"/>
  <c r="X169" i="46"/>
  <c r="Y166" i="46"/>
  <c r="Y164" i="45"/>
  <c r="X162" i="45"/>
  <c r="Y162" i="45"/>
  <c r="X159" i="46"/>
  <c r="Y157" i="46"/>
  <c r="X156" i="46"/>
  <c r="X155" i="46"/>
  <c r="Y153" i="46"/>
  <c r="Y152" i="46"/>
  <c r="X152" i="46"/>
  <c r="X151" i="46"/>
  <c r="Y149" i="46"/>
  <c r="X148" i="46"/>
  <c r="Y146" i="45"/>
  <c r="X146" i="45"/>
  <c r="X144" i="45"/>
  <c r="Y140" i="46"/>
  <c r="X139" i="46"/>
  <c r="X138" i="46"/>
  <c r="Y136" i="46"/>
  <c r="X135" i="46"/>
  <c r="Y132" i="46"/>
  <c r="X131" i="46"/>
  <c r="X130" i="46"/>
  <c r="X128" i="45"/>
  <c r="Y128" i="45"/>
  <c r="Y125" i="45"/>
  <c r="X122" i="46"/>
  <c r="Y119" i="46"/>
  <c r="X118" i="46"/>
  <c r="Y115" i="46"/>
  <c r="X114" i="46"/>
  <c r="Y111" i="46"/>
  <c r="Y109" i="45"/>
  <c r="X109" i="45"/>
  <c r="X109" i="46" s="1"/>
  <c r="Y106" i="45"/>
  <c r="X106" i="45"/>
  <c r="X103" i="46"/>
  <c r="X99" i="46"/>
  <c r="X95" i="46"/>
  <c r="X91" i="46"/>
  <c r="X87" i="46"/>
  <c r="Y85" i="45"/>
  <c r="X85" i="45"/>
  <c r="X84" i="46"/>
  <c r="Y82" i="45"/>
  <c r="Y77" i="46"/>
  <c r="Y73" i="46"/>
  <c r="X72" i="46"/>
  <c r="Y69" i="46"/>
  <c r="X68" i="46"/>
  <c r="Y66" i="45"/>
  <c r="X66" i="45"/>
  <c r="X63" i="45"/>
  <c r="Y60" i="46"/>
  <c r="Y58" i="46"/>
  <c r="X57" i="46"/>
  <c r="Y56" i="46"/>
  <c r="X54" i="46"/>
  <c r="X53" i="46"/>
  <c r="Y52" i="46"/>
  <c r="Y47" i="45"/>
  <c r="X47" i="45"/>
  <c r="Y44" i="45"/>
  <c r="X40" i="46"/>
  <c r="Y39" i="46"/>
  <c r="Y38" i="46"/>
  <c r="X36" i="46"/>
  <c r="Y35" i="46"/>
  <c r="Y34" i="46"/>
  <c r="Y31" i="46"/>
  <c r="Y28" i="45"/>
  <c r="X28" i="45"/>
  <c r="Y27" i="46"/>
  <c r="Y26" i="46"/>
  <c r="X25" i="45"/>
  <c r="X21" i="46"/>
  <c r="Y20" i="46"/>
  <c r="Y19" i="46"/>
  <c r="X17" i="46"/>
  <c r="Y15" i="46"/>
  <c r="X13" i="46"/>
  <c r="X9" i="46"/>
  <c r="Y8" i="46"/>
  <c r="Y7" i="45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Y159" i="46"/>
  <c r="X158" i="46"/>
  <c r="Y156" i="46"/>
  <c r="Y155" i="46"/>
  <c r="X154" i="46"/>
  <c r="Y151" i="46"/>
  <c r="X150" i="46"/>
  <c r="Y148" i="46"/>
  <c r="Y147" i="46"/>
  <c r="X141" i="46"/>
  <c r="X140" i="46"/>
  <c r="Y139" i="46"/>
  <c r="Y138" i="46"/>
  <c r="X137" i="46"/>
  <c r="Y135" i="46"/>
  <c r="Y134" i="46"/>
  <c r="X134" i="46"/>
  <c r="X133" i="46"/>
  <c r="X132" i="46"/>
  <c r="Y131" i="46"/>
  <c r="Y130" i="46"/>
  <c r="Y129" i="46"/>
  <c r="X129" i="46"/>
  <c r="Y127" i="46"/>
  <c r="Y126" i="46"/>
  <c r="X126" i="46"/>
  <c r="Y122" i="46"/>
  <c r="Y121" i="46"/>
  <c r="X120" i="46"/>
  <c r="X119" i="46"/>
  <c r="Y118" i="46"/>
  <c r="Y117" i="46"/>
  <c r="X117" i="46"/>
  <c r="Y116" i="46"/>
  <c r="X116" i="46"/>
  <c r="Y114" i="46"/>
  <c r="Y113" i="46"/>
  <c r="Y112" i="46"/>
  <c r="X112" i="46"/>
  <c r="Y110" i="46"/>
  <c r="Y108" i="46"/>
  <c r="X108" i="46"/>
  <c r="Y107" i="46"/>
  <c r="Y103" i="46"/>
  <c r="Y102" i="46"/>
  <c r="X102" i="46"/>
  <c r="Y101" i="46"/>
  <c r="X101" i="46"/>
  <c r="Y100" i="46"/>
  <c r="X100" i="46"/>
  <c r="Y99" i="46"/>
  <c r="Y98" i="46"/>
  <c r="X98" i="46"/>
  <c r="Y97" i="46"/>
  <c r="X97" i="46"/>
  <c r="Y96" i="46"/>
  <c r="X96" i="46"/>
  <c r="Y95" i="46"/>
  <c r="Y94" i="46"/>
  <c r="X94" i="46"/>
  <c r="Y93" i="46"/>
  <c r="X93" i="46"/>
  <c r="Y92" i="46"/>
  <c r="X92" i="46"/>
  <c r="Y91" i="46"/>
  <c r="Y90" i="46"/>
  <c r="X90" i="46"/>
  <c r="Y89" i="46"/>
  <c r="X89" i="46"/>
  <c r="Y88" i="46"/>
  <c r="X88" i="46"/>
  <c r="Y87" i="46"/>
  <c r="Y86" i="46"/>
  <c r="X86" i="46"/>
  <c r="Y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Y71" i="46"/>
  <c r="X71" i="46"/>
  <c r="Y70" i="46"/>
  <c r="X70" i="46"/>
  <c r="Y68" i="46"/>
  <c r="Y67" i="46"/>
  <c r="X67" i="46"/>
  <c r="X65" i="46"/>
  <c r="Y64" i="46"/>
  <c r="X60" i="46"/>
  <c r="Y59" i="46"/>
  <c r="X59" i="46"/>
  <c r="X58" i="46"/>
  <c r="Y57" i="46"/>
  <c r="X56" i="46"/>
  <c r="Y55" i="46"/>
  <c r="X55" i="46"/>
  <c r="Y54" i="46"/>
  <c r="Y53" i="46"/>
  <c r="X52" i="46"/>
  <c r="Y51" i="46"/>
  <c r="X51" i="46"/>
  <c r="Y50" i="46"/>
  <c r="X50" i="46"/>
  <c r="Y49" i="46"/>
  <c r="X49" i="46"/>
  <c r="X48" i="46"/>
  <c r="X47" i="46"/>
  <c r="Y46" i="46"/>
  <c r="X46" i="46"/>
  <c r="X45" i="46"/>
  <c r="Y41" i="46"/>
  <c r="X41" i="46"/>
  <c r="Y40" i="46"/>
  <c r="X38" i="46"/>
  <c r="Y37" i="46"/>
  <c r="X37" i="46"/>
  <c r="Y36" i="46"/>
  <c r="X34" i="46"/>
  <c r="Y33" i="46"/>
  <c r="X33" i="46"/>
  <c r="Y32" i="46"/>
  <c r="X32" i="46"/>
  <c r="Y30" i="46"/>
  <c r="X30" i="46"/>
  <c r="Y29" i="46"/>
  <c r="X29" i="46"/>
  <c r="X26" i="46"/>
  <c r="Y22" i="46"/>
  <c r="Y21" i="46"/>
  <c r="X20" i="46"/>
  <c r="X19" i="46"/>
  <c r="Y18" i="46"/>
  <c r="Y17" i="46"/>
  <c r="Y16" i="46"/>
  <c r="X16" i="46"/>
  <c r="X15" i="46"/>
  <c r="Y14" i="46"/>
  <c r="Y13" i="46"/>
  <c r="X12" i="46"/>
  <c r="Y11" i="46"/>
  <c r="X11" i="46"/>
  <c r="Y10" i="46"/>
  <c r="Y9" i="46"/>
  <c r="X8" i="46"/>
  <c r="Y6" i="46"/>
  <c r="X6" i="46"/>
  <c r="Y5" i="46"/>
  <c r="Y164" i="47"/>
  <c r="X164" i="47"/>
  <c r="Y162" i="47"/>
  <c r="Y161" i="47" s="1"/>
  <c r="X162" i="47"/>
  <c r="Y146" i="47"/>
  <c r="X146" i="47"/>
  <c r="Y144" i="47"/>
  <c r="X144" i="47"/>
  <c r="Y128" i="47"/>
  <c r="X128" i="47"/>
  <c r="Y125" i="47"/>
  <c r="Y124" i="47" s="1"/>
  <c r="Y109" i="47"/>
  <c r="X109" i="47"/>
  <c r="Y106" i="47"/>
  <c r="X106" i="47"/>
  <c r="Y85" i="47"/>
  <c r="X85" i="47"/>
  <c r="Y82" i="47"/>
  <c r="Y81" i="47" s="1"/>
  <c r="X82" i="47"/>
  <c r="Y66" i="47"/>
  <c r="X66" i="47"/>
  <c r="Y63" i="47"/>
  <c r="X63" i="47"/>
  <c r="Y47" i="47"/>
  <c r="X47" i="47"/>
  <c r="Y44" i="47"/>
  <c r="Y43" i="47" s="1"/>
  <c r="Y28" i="47"/>
  <c r="X28" i="47"/>
  <c r="Y25" i="47"/>
  <c r="Y24" i="47" s="1"/>
  <c r="X25" i="47"/>
  <c r="X24" i="47" s="1"/>
  <c r="Y7" i="47"/>
  <c r="X7" i="47"/>
  <c r="X4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X82" i="49"/>
  <c r="Y67" i="49"/>
  <c r="Y66" i="49" s="1"/>
  <c r="X67" i="49"/>
  <c r="X66" i="49" s="1"/>
  <c r="X63" i="49"/>
  <c r="Y48" i="49"/>
  <c r="Y47" i="49" s="1"/>
  <c r="X48" i="49"/>
  <c r="X47" i="49" s="1"/>
  <c r="X44" i="49"/>
  <c r="Y29" i="49"/>
  <c r="Y28" i="49" s="1"/>
  <c r="X29" i="49"/>
  <c r="X28" i="49" s="1"/>
  <c r="Y25" i="49"/>
  <c r="X25" i="49"/>
  <c r="Y8" i="49"/>
  <c r="Y7" i="49" s="1"/>
  <c r="X8" i="49"/>
  <c r="X7" i="49" s="1"/>
  <c r="X4" i="49"/>
  <c r="Y164" i="50"/>
  <c r="X164" i="50"/>
  <c r="Y162" i="50"/>
  <c r="X162" i="50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X63" i="50"/>
  <c r="Y47" i="50"/>
  <c r="X47" i="50"/>
  <c r="X44" i="50"/>
  <c r="X43" i="50" s="1"/>
  <c r="Y28" i="50"/>
  <c r="X28" i="50"/>
  <c r="X25" i="50"/>
  <c r="X24" i="50" s="1"/>
  <c r="Y25" i="50"/>
  <c r="Y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X162" i="54"/>
  <c r="Y162" i="54"/>
  <c r="Y146" i="54"/>
  <c r="X144" i="54"/>
  <c r="Y144" i="54"/>
  <c r="Y128" i="54"/>
  <c r="X128" i="54"/>
  <c r="Y125" i="54"/>
  <c r="X109" i="54"/>
  <c r="Y109" i="54"/>
  <c r="X106" i="54"/>
  <c r="Y106" i="54"/>
  <c r="X85" i="54"/>
  <c r="Y85" i="54"/>
  <c r="X82" i="54"/>
  <c r="Y66" i="54"/>
  <c r="X66" i="54"/>
  <c r="X63" i="54"/>
  <c r="Y63" i="54"/>
  <c r="X47" i="54"/>
  <c r="Y47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X125" i="55"/>
  <c r="Y125" i="55"/>
  <c r="X120" i="56"/>
  <c r="X116" i="56"/>
  <c r="X112" i="56"/>
  <c r="X109" i="55"/>
  <c r="Y109" i="55"/>
  <c r="Y109" i="56" s="1"/>
  <c r="Y106" i="55"/>
  <c r="Y106" i="56" s="1"/>
  <c r="X103" i="56"/>
  <c r="X99" i="56"/>
  <c r="X95" i="56"/>
  <c r="X91" i="56"/>
  <c r="X87" i="56"/>
  <c r="Y85" i="55"/>
  <c r="X85" i="55"/>
  <c r="X78" i="56"/>
  <c r="X74" i="56"/>
  <c r="X70" i="56"/>
  <c r="Y66" i="55"/>
  <c r="X66" i="55"/>
  <c r="Y47" i="55"/>
  <c r="Y47" i="56" s="1"/>
  <c r="X47" i="55"/>
  <c r="X47" i="56" s="1"/>
  <c r="Y44" i="55"/>
  <c r="Y28" i="55"/>
  <c r="X28" i="55"/>
  <c r="Y25" i="55"/>
  <c r="X25" i="55"/>
  <c r="Y7" i="55"/>
  <c r="X7" i="55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7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X144" i="57"/>
  <c r="X143" i="57" s="1"/>
  <c r="Y144" i="57"/>
  <c r="Y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X82" i="57"/>
  <c r="X81" i="57" s="1"/>
  <c r="Y82" i="57"/>
  <c r="Y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Y7" i="57"/>
  <c r="X7" i="57"/>
  <c r="Y4" i="57"/>
  <c r="Y3" i="57" s="1"/>
  <c r="X4" i="57"/>
  <c r="X3" i="57" s="1"/>
  <c r="Y165" i="58"/>
  <c r="Y164" i="58" s="1"/>
  <c r="X165" i="58"/>
  <c r="X355" i="72" s="1"/>
  <c r="X354" i="72" s="1"/>
  <c r="Y162" i="58"/>
  <c r="X162" i="58"/>
  <c r="Y147" i="58"/>
  <c r="Y146" i="58" s="1"/>
  <c r="X147" i="58"/>
  <c r="X146" i="58" s="1"/>
  <c r="Y144" i="58"/>
  <c r="X144" i="58"/>
  <c r="Y129" i="58"/>
  <c r="Y371" i="70" s="1"/>
  <c r="Y370" i="70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X144" i="60"/>
  <c r="X143" i="60" s="1"/>
  <c r="Y144" i="60"/>
  <c r="Y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Y379" i="64"/>
  <c r="Y375" i="64"/>
  <c r="X383" i="64"/>
  <c r="X382" i="64"/>
  <c r="X379" i="64"/>
  <c r="Y378" i="64"/>
  <c r="X378" i="64"/>
  <c r="X375" i="64"/>
  <c r="X371" i="64"/>
  <c r="Y370" i="64"/>
  <c r="X370" i="64"/>
  <c r="Y347" i="64"/>
  <c r="Y366" i="64"/>
  <c r="Y344" i="64"/>
  <c r="Y343" i="64" s="1"/>
  <c r="X380" i="64"/>
  <c r="Y369" i="64"/>
  <c r="Y326" i="64"/>
  <c r="X326" i="64"/>
  <c r="X323" i="64"/>
  <c r="Y323" i="64"/>
  <c r="Y303" i="64"/>
  <c r="X303" i="64"/>
  <c r="Y240" i="64"/>
  <c r="X240" i="64"/>
  <c r="X237" i="64"/>
  <c r="X236" i="64" s="1"/>
  <c r="X216" i="64"/>
  <c r="Y216" i="64"/>
  <c r="X195" i="64"/>
  <c r="Y177" i="64"/>
  <c r="X177" i="64"/>
  <c r="X174" i="64"/>
  <c r="X173" i="64" s="1"/>
  <c r="Y174" i="64"/>
  <c r="Y173" i="64" s="1"/>
  <c r="X169" i="64"/>
  <c r="X168" i="64"/>
  <c r="X165" i="64"/>
  <c r="X164" i="64"/>
  <c r="X161" i="64"/>
  <c r="X160" i="64"/>
  <c r="Y135" i="64"/>
  <c r="X157" i="64"/>
  <c r="Y155" i="64"/>
  <c r="X114" i="64"/>
  <c r="Y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Y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X390" i="65"/>
  <c r="X389" i="65" s="1"/>
  <c r="Y371" i="65"/>
  <c r="Y370" i="65" s="1"/>
  <c r="Y367" i="65"/>
  <c r="X367" i="65"/>
  <c r="Y351" i="65"/>
  <c r="X351" i="65"/>
  <c r="X348" i="65"/>
  <c r="X347" i="65" s="1"/>
  <c r="Y348" i="65"/>
  <c r="Y347" i="65" s="1"/>
  <c r="Y313" i="65"/>
  <c r="X313" i="65"/>
  <c r="X331" i="65"/>
  <c r="Y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X175" i="65"/>
  <c r="Y175" i="65"/>
  <c r="Y159" i="65"/>
  <c r="X159" i="65"/>
  <c r="X156" i="65"/>
  <c r="X155" i="65" s="1"/>
  <c r="Y156" i="65"/>
  <c r="Y155" i="65" s="1"/>
  <c r="Y121" i="65"/>
  <c r="X121" i="65"/>
  <c r="X118" i="65"/>
  <c r="Y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X102" i="65"/>
  <c r="Y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X405" i="66"/>
  <c r="X404" i="66" s="1"/>
  <c r="Y405" i="66"/>
  <c r="Y404" i="66" s="1"/>
  <c r="Y386" i="66"/>
  <c r="X386" i="66"/>
  <c r="X371" i="66"/>
  <c r="X370" i="66" s="1"/>
  <c r="X367" i="66"/>
  <c r="Y367" i="66"/>
  <c r="Y351" i="66"/>
  <c r="X351" i="66"/>
  <c r="X348" i="66"/>
  <c r="X347" i="66" s="1"/>
  <c r="Y348" i="66"/>
  <c r="Y347" i="66" s="1"/>
  <c r="Y313" i="66"/>
  <c r="X313" i="66"/>
  <c r="X330" i="66"/>
  <c r="Y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91" i="66"/>
  <c r="X291" i="66"/>
  <c r="Y273" i="66"/>
  <c r="X273" i="66"/>
  <c r="Y216" i="66"/>
  <c r="X216" i="66"/>
  <c r="X213" i="66"/>
  <c r="X212" i="66" s="1"/>
  <c r="Y213" i="66"/>
  <c r="Y212" i="66" s="1"/>
  <c r="Y194" i="66"/>
  <c r="X194" i="66"/>
  <c r="Y179" i="66"/>
  <c r="Y178" i="66" s="1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X99" i="66"/>
  <c r="Y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Y198" i="67"/>
  <c r="Y197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43" i="68"/>
  <c r="Y242" i="68" s="1"/>
  <c r="X243" i="68"/>
  <c r="X242" i="68" s="1"/>
  <c r="Y239" i="68"/>
  <c r="X239" i="68"/>
  <c r="Y215" i="68"/>
  <c r="X215" i="68"/>
  <c r="Y194" i="68"/>
  <c r="X194" i="68"/>
  <c r="Y191" i="68"/>
  <c r="Y190" i="68" s="1"/>
  <c r="X191" i="68"/>
  <c r="X190" i="68" s="1"/>
  <c r="Y176" i="68"/>
  <c r="Y175" i="68"/>
  <c r="Y174" i="68"/>
  <c r="X174" i="68"/>
  <c r="X173" i="68"/>
  <c r="Y172" i="68"/>
  <c r="Y171" i="68"/>
  <c r="X146" i="68"/>
  <c r="Y143" i="68"/>
  <c r="X168" i="68"/>
  <c r="Y122" i="68"/>
  <c r="X122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Y83" i="68"/>
  <c r="Y82" i="68"/>
  <c r="X82" i="68"/>
  <c r="X81" i="68"/>
  <c r="Y80" i="68"/>
  <c r="Y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194" i="69"/>
  <c r="Y194" i="69"/>
  <c r="X175" i="69"/>
  <c r="Y175" i="69"/>
  <c r="Y159" i="69"/>
  <c r="X159" i="69"/>
  <c r="Y156" i="69"/>
  <c r="Y155" i="69" s="1"/>
  <c r="X156" i="69"/>
  <c r="X155" i="69" s="1"/>
  <c r="Y152" i="69"/>
  <c r="X151" i="69"/>
  <c r="Y148" i="69"/>
  <c r="X147" i="69"/>
  <c r="Y144" i="69"/>
  <c r="X143" i="69"/>
  <c r="Y121" i="69"/>
  <c r="X121" i="69"/>
  <c r="X139" i="69"/>
  <c r="X118" i="69"/>
  <c r="Y153" i="69"/>
  <c r="Y150" i="69"/>
  <c r="Y149" i="69"/>
  <c r="Y146" i="69"/>
  <c r="Y145" i="69"/>
  <c r="Y142" i="69"/>
  <c r="Y141" i="69"/>
  <c r="X102" i="69"/>
  <c r="Y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X405" i="70"/>
  <c r="X404" i="70" s="1"/>
  <c r="Y405" i="70"/>
  <c r="Y404" i="70" s="1"/>
  <c r="X386" i="70"/>
  <c r="X367" i="70"/>
  <c r="Y351" i="70"/>
  <c r="X351" i="70"/>
  <c r="X348" i="70"/>
  <c r="Y348" i="70"/>
  <c r="Y347" i="70" s="1"/>
  <c r="Y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X213" i="70"/>
  <c r="Y194" i="70"/>
  <c r="X194" i="70"/>
  <c r="Y175" i="70"/>
  <c r="Y159" i="70"/>
  <c r="X159" i="70"/>
  <c r="Y156" i="70"/>
  <c r="Y155" i="70" s="1"/>
  <c r="X156" i="70"/>
  <c r="X155" i="70" s="1"/>
  <c r="X153" i="70"/>
  <c r="Y151" i="70"/>
  <c r="X149" i="70"/>
  <c r="Y147" i="70"/>
  <c r="X145" i="70"/>
  <c r="Y143" i="70"/>
  <c r="Y121" i="70"/>
  <c r="X121" i="70"/>
  <c r="X118" i="70"/>
  <c r="Y118" i="70"/>
  <c r="X151" i="70"/>
  <c r="X147" i="70"/>
  <c r="X143" i="70"/>
  <c r="X102" i="70"/>
  <c r="Y102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Y334" i="71"/>
  <c r="Y333" i="71" s="1"/>
  <c r="X330" i="71"/>
  <c r="Y329" i="71"/>
  <c r="X326" i="71"/>
  <c r="Y325" i="71"/>
  <c r="X322" i="71"/>
  <c r="Y321" i="71"/>
  <c r="Y300" i="71"/>
  <c r="X300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Y188" i="71"/>
  <c r="X188" i="71"/>
  <c r="Y170" i="71"/>
  <c r="X170" i="71"/>
  <c r="Y154" i="71"/>
  <c r="X154" i="71"/>
  <c r="Y152" i="71"/>
  <c r="Y151" i="71" s="1"/>
  <c r="X152" i="71"/>
  <c r="X148" i="71"/>
  <c r="X144" i="71"/>
  <c r="Y142" i="71"/>
  <c r="X140" i="71"/>
  <c r="X139" i="71"/>
  <c r="Y138" i="71"/>
  <c r="X118" i="71"/>
  <c r="Y116" i="71"/>
  <c r="X116" i="71"/>
  <c r="X147" i="71"/>
  <c r="Y146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X334" i="72"/>
  <c r="X333" i="72" s="1"/>
  <c r="Y334" i="72"/>
  <c r="Y333" i="72" s="1"/>
  <c r="Y328" i="72"/>
  <c r="Y324" i="72"/>
  <c r="Y300" i="72"/>
  <c r="X30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3" i="72"/>
  <c r="Y172" i="72" s="1"/>
  <c r="Y170" i="72"/>
  <c r="X170" i="72"/>
  <c r="Y154" i="72"/>
  <c r="X154" i="72"/>
  <c r="Y152" i="72"/>
  <c r="Y151" i="72" s="1"/>
  <c r="X152" i="72"/>
  <c r="X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X114" i="6"/>
  <c r="Y34" i="6"/>
  <c r="Y21" i="6"/>
  <c r="Y12" i="6"/>
  <c r="Y13" i="6" s="1"/>
  <c r="Y371" i="66" l="1"/>
  <c r="Y370" i="66" s="1"/>
  <c r="Y28" i="46"/>
  <c r="X198" i="69"/>
  <c r="X197" i="69" s="1"/>
  <c r="Y24" i="54"/>
  <c r="X198" i="66"/>
  <c r="X197" i="66" s="1"/>
  <c r="Y198" i="65"/>
  <c r="Y197" i="65" s="1"/>
  <c r="Y485" i="68"/>
  <c r="Y484" i="68" s="1"/>
  <c r="Y128" i="58"/>
  <c r="X371" i="67"/>
  <c r="X370" i="67" s="1"/>
  <c r="Y124" i="45"/>
  <c r="X85" i="56"/>
  <c r="Y198" i="70"/>
  <c r="Y197" i="70" s="1"/>
  <c r="Y193" i="70" s="1"/>
  <c r="Y179" i="65"/>
  <c r="Y178" i="65" s="1"/>
  <c r="Y371" i="67"/>
  <c r="Y370" i="67" s="1"/>
  <c r="X164" i="58"/>
  <c r="Y461" i="68"/>
  <c r="Y460" i="68" s="1"/>
  <c r="Y456" i="68" s="1"/>
  <c r="Y390" i="69"/>
  <c r="Y389" i="69" s="1"/>
  <c r="Y390" i="67"/>
  <c r="Y389" i="67" s="1"/>
  <c r="Y385" i="67" s="1"/>
  <c r="X390" i="70"/>
  <c r="X389" i="70" s="1"/>
  <c r="X219" i="68"/>
  <c r="X218" i="68" s="1"/>
  <c r="X390" i="67"/>
  <c r="X389" i="67" s="1"/>
  <c r="X191" i="71"/>
  <c r="X190" i="71" s="1"/>
  <c r="X187" i="71" s="1"/>
  <c r="Y219" i="68"/>
  <c r="Y218" i="68" s="1"/>
  <c r="X461" i="68"/>
  <c r="X460" i="68" s="1"/>
  <c r="X179" i="65"/>
  <c r="X178" i="65" s="1"/>
  <c r="X7" i="56"/>
  <c r="Y390" i="66"/>
  <c r="Y389" i="66" s="1"/>
  <c r="Y385" i="66" s="1"/>
  <c r="X28" i="56"/>
  <c r="Y373" i="71"/>
  <c r="Y372" i="71" s="1"/>
  <c r="Y24" i="44"/>
  <c r="X238" i="68"/>
  <c r="Y366" i="66"/>
  <c r="Y47" i="46"/>
  <c r="X390" i="66"/>
  <c r="X389" i="66" s="1"/>
  <c r="X371" i="70"/>
  <c r="X370" i="70" s="1"/>
  <c r="Y191" i="72"/>
  <c r="Y190" i="72" s="1"/>
  <c r="X179" i="70"/>
  <c r="X178" i="70" s="1"/>
  <c r="Y124" i="55"/>
  <c r="X373" i="72"/>
  <c r="X372" i="72" s="1"/>
  <c r="X369" i="72" s="1"/>
  <c r="X191" i="72"/>
  <c r="X190" i="72" s="1"/>
  <c r="X162" i="46"/>
  <c r="Y28" i="56"/>
  <c r="X179" i="67"/>
  <c r="X178" i="67" s="1"/>
  <c r="Y411" i="64"/>
  <c r="Y410" i="64" s="1"/>
  <c r="X179" i="69"/>
  <c r="X178" i="69" s="1"/>
  <c r="X174" i="69" s="1"/>
  <c r="X198" i="70"/>
  <c r="X197" i="70" s="1"/>
  <c r="X173" i="71"/>
  <c r="X172" i="71" s="1"/>
  <c r="X371" i="69"/>
  <c r="X370" i="69" s="1"/>
  <c r="X220" i="64"/>
  <c r="X219" i="64" s="1"/>
  <c r="X215" i="64" s="1"/>
  <c r="Y173" i="71"/>
  <c r="Y172" i="71" s="1"/>
  <c r="Y169" i="71" s="1"/>
  <c r="X143" i="59"/>
  <c r="Y66" i="56"/>
  <c r="Y25" i="29"/>
  <c r="Y17" i="24"/>
  <c r="X15" i="10"/>
  <c r="X28" i="46"/>
  <c r="Y164" i="46"/>
  <c r="Y43" i="58"/>
  <c r="X173" i="72"/>
  <c r="X172" i="72" s="1"/>
  <c r="Y373" i="72"/>
  <c r="Y372" i="72" s="1"/>
  <c r="X485" i="68"/>
  <c r="X484" i="68" s="1"/>
  <c r="X371" i="65"/>
  <c r="X370" i="65" s="1"/>
  <c r="X366" i="65" s="1"/>
  <c r="Y191" i="71"/>
  <c r="Y190" i="71" s="1"/>
  <c r="X198" i="65"/>
  <c r="X197" i="65" s="1"/>
  <c r="X193" i="65" s="1"/>
  <c r="X81" i="49"/>
  <c r="Y7" i="46"/>
  <c r="Y390" i="65"/>
  <c r="Y389" i="65" s="1"/>
  <c r="X85" i="46"/>
  <c r="Y355" i="72"/>
  <c r="Y354" i="72" s="1"/>
  <c r="X279" i="72"/>
  <c r="Y390" i="70"/>
  <c r="Y389" i="70" s="1"/>
  <c r="X198" i="67"/>
  <c r="X197" i="67" s="1"/>
  <c r="Y85" i="46"/>
  <c r="Y179" i="69"/>
  <c r="Y178" i="69" s="1"/>
  <c r="Y179" i="67"/>
  <c r="Y178" i="67" s="1"/>
  <c r="Y13" i="29"/>
  <c r="Y143" i="29" s="1"/>
  <c r="Y279" i="72"/>
  <c r="X105" i="54"/>
  <c r="X128" i="46"/>
  <c r="X390" i="69"/>
  <c r="X389" i="69" s="1"/>
  <c r="X385" i="69" s="1"/>
  <c r="X456" i="68"/>
  <c r="X385" i="67"/>
  <c r="Y140" i="66"/>
  <c r="X179" i="66"/>
  <c r="X178" i="66" s="1"/>
  <c r="Y98" i="65"/>
  <c r="X117" i="65"/>
  <c r="Y110" i="64"/>
  <c r="Y220" i="64"/>
  <c r="Y219" i="64" s="1"/>
  <c r="X164" i="56"/>
  <c r="X161" i="54"/>
  <c r="Y43" i="48"/>
  <c r="X143" i="48"/>
  <c r="Y66" i="46"/>
  <c r="X16" i="17"/>
  <c r="X81" i="58"/>
  <c r="Y134" i="72"/>
  <c r="X355" i="71"/>
  <c r="X354" i="71" s="1"/>
  <c r="Y238" i="68"/>
  <c r="X199" i="64"/>
  <c r="X198" i="64" s="1"/>
  <c r="X194" i="64" s="1"/>
  <c r="X432" i="64"/>
  <c r="X431" i="64" s="1"/>
  <c r="X62" i="59"/>
  <c r="Y355" i="71"/>
  <c r="Y354" i="71" s="1"/>
  <c r="X214" i="68"/>
  <c r="Y199" i="64"/>
  <c r="Y198" i="64" s="1"/>
  <c r="X24" i="59"/>
  <c r="X290" i="66"/>
  <c r="Y309" i="66"/>
  <c r="Y193" i="65"/>
  <c r="Y366" i="65"/>
  <c r="X62" i="58"/>
  <c r="Y85" i="56"/>
  <c r="Y105" i="54"/>
  <c r="X161" i="49"/>
  <c r="Y161" i="48"/>
  <c r="X97" i="72"/>
  <c r="X279" i="71"/>
  <c r="Y371" i="69"/>
  <c r="Y370" i="69" s="1"/>
  <c r="Y98" i="66"/>
  <c r="Y198" i="66"/>
  <c r="Y197" i="66" s="1"/>
  <c r="Y193" i="66" s="1"/>
  <c r="Y62" i="58"/>
  <c r="X62" i="45"/>
  <c r="X25" i="29"/>
  <c r="X373" i="71"/>
  <c r="X372" i="71" s="1"/>
  <c r="X369" i="71" s="1"/>
  <c r="Y174" i="65"/>
  <c r="Y424" i="72"/>
  <c r="Y529" i="68"/>
  <c r="X193" i="69"/>
  <c r="Y214" i="68"/>
  <c r="Y432" i="64"/>
  <c r="Y431" i="64" s="1"/>
  <c r="X105" i="58"/>
  <c r="Y4" i="56"/>
  <c r="Y143" i="49"/>
  <c r="X146" i="46"/>
  <c r="Y15" i="10"/>
  <c r="X174" i="67"/>
  <c r="Y322" i="64"/>
  <c r="Y406" i="64"/>
  <c r="Y62" i="59"/>
  <c r="Y62" i="54"/>
  <c r="Y81" i="45"/>
  <c r="Y146" i="46"/>
  <c r="X117" i="70"/>
  <c r="X360" i="68"/>
  <c r="Y174" i="67"/>
  <c r="Y366" i="67"/>
  <c r="X322" i="64"/>
  <c r="X43" i="58"/>
  <c r="Y81" i="58"/>
  <c r="X66" i="56"/>
  <c r="X143" i="55"/>
  <c r="Y16" i="28"/>
  <c r="X117" i="69"/>
  <c r="Y136" i="72"/>
  <c r="Y3" i="59"/>
  <c r="X81" i="59"/>
  <c r="Y161" i="49"/>
  <c r="Y109" i="46"/>
  <c r="Y62" i="44"/>
  <c r="X351" i="72"/>
  <c r="Y187" i="71"/>
  <c r="Y193" i="67"/>
  <c r="X174" i="65"/>
  <c r="X3" i="59"/>
  <c r="Y193" i="69"/>
  <c r="Y81" i="59"/>
  <c r="X4" i="56"/>
  <c r="Y128" i="56"/>
  <c r="Y140" i="70"/>
  <c r="Y117" i="70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174" i="69"/>
  <c r="Y294" i="69"/>
  <c r="Y332" i="69" s="1"/>
  <c r="X80" i="68"/>
  <c r="X84" i="68"/>
  <c r="X172" i="68"/>
  <c r="X176" i="68"/>
  <c r="Y101" i="6"/>
  <c r="Y122" i="6" s="1"/>
  <c r="Y112" i="6"/>
  <c r="X140" i="72"/>
  <c r="X144" i="72"/>
  <c r="X148" i="72"/>
  <c r="Y351" i="71"/>
  <c r="X333" i="70"/>
  <c r="X337" i="70"/>
  <c r="X341" i="70"/>
  <c r="X345" i="70"/>
  <c r="X12" i="6"/>
  <c r="X13" i="6" s="1"/>
  <c r="Y30" i="6"/>
  <c r="Y28" i="6" s="1"/>
  <c r="X34" i="6"/>
  <c r="X98" i="6"/>
  <c r="X119" i="6" s="1"/>
  <c r="X102" i="6"/>
  <c r="Y97" i="72"/>
  <c r="Y140" i="72"/>
  <c r="Y144" i="72"/>
  <c r="Y148" i="72"/>
  <c r="X169" i="72"/>
  <c r="X321" i="72"/>
  <c r="X325" i="72"/>
  <c r="X329" i="72"/>
  <c r="Y140" i="71"/>
  <c r="Y144" i="71"/>
  <c r="Y148" i="71"/>
  <c r="X151" i="71"/>
  <c r="Y322" i="71"/>
  <c r="Y326" i="71"/>
  <c r="Y330" i="71"/>
  <c r="X351" i="71"/>
  <c r="Y369" i="71"/>
  <c r="Y139" i="70"/>
  <c r="X144" i="70"/>
  <c r="X148" i="70"/>
  <c r="X152" i="70"/>
  <c r="Y367" i="70"/>
  <c r="Y366" i="70" s="1"/>
  <c r="Y139" i="69"/>
  <c r="Y143" i="69"/>
  <c r="Y147" i="69"/>
  <c r="Y151" i="69"/>
  <c r="Y213" i="69"/>
  <c r="Y212" i="69" s="1"/>
  <c r="X291" i="69"/>
  <c r="X367" i="69"/>
  <c r="X366" i="69" s="1"/>
  <c r="Y168" i="68"/>
  <c r="Y19" i="6"/>
  <c r="Y136" i="6" s="1"/>
  <c r="X30" i="6"/>
  <c r="Y98" i="6"/>
  <c r="Y102" i="6"/>
  <c r="Y113" i="6"/>
  <c r="Y143" i="6" s="1"/>
  <c r="X141" i="72"/>
  <c r="X145" i="72"/>
  <c r="X149" i="72"/>
  <c r="Y169" i="72"/>
  <c r="Y321" i="72"/>
  <c r="Y325" i="72"/>
  <c r="Y329" i="72"/>
  <c r="X137" i="71"/>
  <c r="X141" i="71"/>
  <c r="X145" i="71"/>
  <c r="X149" i="71"/>
  <c r="X205" i="71"/>
  <c r="X323" i="71"/>
  <c r="X327" i="71"/>
  <c r="X331" i="71"/>
  <c r="Y144" i="70"/>
  <c r="Y148" i="70"/>
  <c r="Y152" i="70"/>
  <c r="X212" i="70"/>
  <c r="Y386" i="70"/>
  <c r="Y385" i="70" s="1"/>
  <c r="X140" i="69"/>
  <c r="X144" i="69"/>
  <c r="X148" i="69"/>
  <c r="X152" i="69"/>
  <c r="X213" i="69"/>
  <c r="X212" i="69" s="1"/>
  <c r="Y81" i="68"/>
  <c r="X169" i="68"/>
  <c r="Y173" i="68"/>
  <c r="X23" i="6"/>
  <c r="X99" i="6"/>
  <c r="Y145" i="72"/>
  <c r="Y149" i="72"/>
  <c r="X317" i="72"/>
  <c r="X322" i="72"/>
  <c r="X326" i="72"/>
  <c r="X330" i="72"/>
  <c r="Y97" i="71"/>
  <c r="Y137" i="71"/>
  <c r="Y141" i="71"/>
  <c r="Y145" i="71"/>
  <c r="Y149" i="71"/>
  <c r="Y323" i="71"/>
  <c r="Y327" i="71"/>
  <c r="Y331" i="71"/>
  <c r="X140" i="70"/>
  <c r="X193" i="70"/>
  <c r="Y334" i="70"/>
  <c r="Y338" i="70"/>
  <c r="Y342" i="70"/>
  <c r="Y334" i="69"/>
  <c r="Y338" i="69"/>
  <c r="Y342" i="69"/>
  <c r="Y169" i="68"/>
  <c r="Y22" i="6"/>
  <c r="Y23" i="6"/>
  <c r="Y99" i="6"/>
  <c r="Y120" i="6" s="1"/>
  <c r="Y115" i="6"/>
  <c r="X142" i="72"/>
  <c r="X146" i="72"/>
  <c r="Y320" i="72"/>
  <c r="Y317" i="72"/>
  <c r="Y322" i="72"/>
  <c r="Y326" i="72"/>
  <c r="Y330" i="72"/>
  <c r="X138" i="71"/>
  <c r="X142" i="71"/>
  <c r="X146" i="71"/>
  <c r="X135" i="71"/>
  <c r="X320" i="71"/>
  <c r="X324" i="71"/>
  <c r="X328" i="71"/>
  <c r="Y317" i="71"/>
  <c r="X333" i="71"/>
  <c r="Y142" i="70"/>
  <c r="Y146" i="70"/>
  <c r="Y150" i="70"/>
  <c r="Y141" i="70"/>
  <c r="Y145" i="70"/>
  <c r="Y149" i="70"/>
  <c r="Y153" i="70"/>
  <c r="X175" i="70"/>
  <c r="X174" i="70" s="1"/>
  <c r="X331" i="70"/>
  <c r="X335" i="70"/>
  <c r="X339" i="70"/>
  <c r="X343" i="70"/>
  <c r="X347" i="70"/>
  <c r="Y99" i="69"/>
  <c r="X142" i="69"/>
  <c r="X146" i="69"/>
  <c r="X150" i="69"/>
  <c r="X141" i="69"/>
  <c r="X145" i="69"/>
  <c r="X149" i="69"/>
  <c r="X153" i="69"/>
  <c r="X331" i="69"/>
  <c r="X335" i="69"/>
  <c r="X339" i="69"/>
  <c r="X343" i="69"/>
  <c r="X347" i="69"/>
  <c r="X170" i="68"/>
  <c r="X17" i="6"/>
  <c r="X160" i="6" s="1"/>
  <c r="X21" i="6"/>
  <c r="X9" i="27" s="1"/>
  <c r="X100" i="6"/>
  <c r="X121" i="6" s="1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39" i="70"/>
  <c r="X142" i="70"/>
  <c r="X146" i="70"/>
  <c r="X150" i="70"/>
  <c r="Y213" i="70"/>
  <c r="Y212" i="70" s="1"/>
  <c r="Y331" i="70"/>
  <c r="Y335" i="70"/>
  <c r="Y339" i="70"/>
  <c r="Y343" i="70"/>
  <c r="X138" i="69"/>
  <c r="Y331" i="69"/>
  <c r="Y335" i="69"/>
  <c r="Y339" i="69"/>
  <c r="Y343" i="69"/>
  <c r="Y386" i="69"/>
  <c r="Y385" i="69" s="1"/>
  <c r="X79" i="68"/>
  <c r="X83" i="68"/>
  <c r="X118" i="68"/>
  <c r="X171" i="68"/>
  <c r="X175" i="68"/>
  <c r="X366" i="66"/>
  <c r="Y3" i="44"/>
  <c r="Y17" i="6"/>
  <c r="Y159" i="6" s="1"/>
  <c r="Y100" i="6"/>
  <c r="X147" i="72"/>
  <c r="Y318" i="72"/>
  <c r="Y323" i="72"/>
  <c r="Y327" i="72"/>
  <c r="Y331" i="72"/>
  <c r="Y351" i="72"/>
  <c r="X321" i="71"/>
  <c r="X325" i="71"/>
  <c r="X329" i="71"/>
  <c r="X138" i="70"/>
  <c r="X313" i="70"/>
  <c r="X332" i="70" s="1"/>
  <c r="X336" i="70"/>
  <c r="X340" i="70"/>
  <c r="X344" i="70"/>
  <c r="X336" i="69"/>
  <c r="X340" i="69"/>
  <c r="X344" i="69"/>
  <c r="Y119" i="68"/>
  <c r="Y118" i="68" s="1"/>
  <c r="X180" i="68"/>
  <c r="X184" i="68"/>
  <c r="X188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0" i="66"/>
  <c r="Y330" i="66"/>
  <c r="Y331" i="65"/>
  <c r="Y336" i="65"/>
  <c r="Y340" i="65"/>
  <c r="Y344" i="65"/>
  <c r="Y386" i="65"/>
  <c r="Y385" i="65" s="1"/>
  <c r="X135" i="64"/>
  <c r="X156" i="64" s="1"/>
  <c r="Y160" i="64"/>
  <c r="Y164" i="64"/>
  <c r="Y168" i="64"/>
  <c r="X366" i="64"/>
  <c r="Y374" i="64"/>
  <c r="Y382" i="64"/>
  <c r="Y180" i="68"/>
  <c r="Y184" i="68"/>
  <c r="Y188" i="68"/>
  <c r="Y360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Y215" i="64"/>
  <c r="Y82" i="60"/>
  <c r="Y81" i="60" s="1"/>
  <c r="Y3" i="58"/>
  <c r="Y105" i="55"/>
  <c r="Y105" i="56" s="1"/>
  <c r="X44" i="54"/>
  <c r="X43" i="54" s="1"/>
  <c r="Y82" i="54"/>
  <c r="Y81" i="54" s="1"/>
  <c r="Y4" i="49"/>
  <c r="Y3" i="49" s="1"/>
  <c r="X44" i="45"/>
  <c r="X82" i="45"/>
  <c r="X81" i="45" s="1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74" i="64"/>
  <c r="X367" i="64"/>
  <c r="Y371" i="64"/>
  <c r="Y383" i="64"/>
  <c r="X427" i="64"/>
  <c r="X124" i="58"/>
  <c r="Y44" i="54"/>
  <c r="Y43" i="54" s="1"/>
  <c r="X130" i="56"/>
  <c r="X134" i="56"/>
  <c r="X138" i="56"/>
  <c r="X43" i="48"/>
  <c r="X105" i="48"/>
  <c r="X124" i="48"/>
  <c r="X81" i="47"/>
  <c r="X105" i="47"/>
  <c r="X125" i="47"/>
  <c r="X124" i="47" s="1"/>
  <c r="X161" i="47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10" i="65"/>
  <c r="X309" i="65" s="1"/>
  <c r="X334" i="65"/>
  <c r="X338" i="65"/>
  <c r="X342" i="65"/>
  <c r="X77" i="64"/>
  <c r="Y132" i="64"/>
  <c r="Y131" i="64" s="1"/>
  <c r="Y152" i="64" s="1"/>
  <c r="X158" i="64"/>
  <c r="X162" i="64"/>
  <c r="X166" i="64"/>
  <c r="X170" i="64"/>
  <c r="Y367" i="64"/>
  <c r="X372" i="64"/>
  <c r="X376" i="64"/>
  <c r="Y427" i="64"/>
  <c r="X448" i="64"/>
  <c r="Y44" i="59"/>
  <c r="Y43" i="59" s="1"/>
  <c r="Y124" i="58"/>
  <c r="Y143" i="58"/>
  <c r="X25" i="57"/>
  <c r="X24" i="57" s="1"/>
  <c r="X3" i="55"/>
  <c r="X24" i="55"/>
  <c r="X144" i="56"/>
  <c r="X168" i="56"/>
  <c r="X172" i="56"/>
  <c r="X176" i="56"/>
  <c r="X24" i="49"/>
  <c r="Y105" i="4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Y124" i="59"/>
  <c r="X161" i="58"/>
  <c r="Y3" i="55"/>
  <c r="Y161" i="54"/>
  <c r="X62" i="50"/>
  <c r="X161" i="50"/>
  <c r="Y24" i="49"/>
  <c r="X43" i="49"/>
  <c r="X62" i="49"/>
  <c r="X143" i="49"/>
  <c r="X4" i="48"/>
  <c r="X3" i="48" s="1"/>
  <c r="X63" i="48"/>
  <c r="X62" i="48" s="1"/>
  <c r="X161" i="48"/>
  <c r="X3" i="47"/>
  <c r="X110" i="46"/>
  <c r="X163" i="46"/>
  <c r="Y105" i="45"/>
  <c r="X4" i="44"/>
  <c r="X3" i="44" s="1"/>
  <c r="Y178" i="68"/>
  <c r="Y182" i="68"/>
  <c r="Y186" i="68"/>
  <c r="Y410" i="68"/>
  <c r="Y415" i="68"/>
  <c r="Y419" i="68"/>
  <c r="Y423" i="68"/>
  <c r="Y427" i="68"/>
  <c r="X175" i="66"/>
  <c r="X193" i="66"/>
  <c r="X310" i="66"/>
  <c r="X309" i="66" s="1"/>
  <c r="X334" i="66"/>
  <c r="X338" i="66"/>
  <c r="X342" i="66"/>
  <c r="X98" i="65"/>
  <c r="X138" i="65"/>
  <c r="X335" i="65"/>
  <c r="X339" i="65"/>
  <c r="X343" i="65"/>
  <c r="X78" i="64"/>
  <c r="Y154" i="64"/>
  <c r="X159" i="64"/>
  <c r="X163" i="64"/>
  <c r="X167" i="64"/>
  <c r="X171" i="64"/>
  <c r="Y195" i="64"/>
  <c r="Y194" i="64" s="1"/>
  <c r="Y237" i="64"/>
  <c r="Y236" i="64" s="1"/>
  <c r="X369" i="64"/>
  <c r="X373" i="64"/>
  <c r="X377" i="64"/>
  <c r="X381" i="64"/>
  <c r="Y25" i="58"/>
  <c r="Y24" i="58" s="1"/>
  <c r="X109" i="56"/>
  <c r="X151" i="56"/>
  <c r="X155" i="56"/>
  <c r="X159" i="56"/>
  <c r="Y44" i="50"/>
  <c r="Y43" i="50" s="1"/>
  <c r="Y62" i="50"/>
  <c r="Y161" i="50"/>
  <c r="Y44" i="49"/>
  <c r="Y43" i="49" s="1"/>
  <c r="Y63" i="49"/>
  <c r="Y62" i="49" s="1"/>
  <c r="Y82" i="49"/>
  <c r="Y81" i="49" s="1"/>
  <c r="Y4" i="48"/>
  <c r="Y3" i="48" s="1"/>
  <c r="Y63" i="48"/>
  <c r="Y62" i="48" s="1"/>
  <c r="Y4" i="47"/>
  <c r="Y3" i="47" s="1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X4" i="60"/>
  <c r="X3" i="60" s="1"/>
  <c r="Y161" i="59"/>
  <c r="X143" i="58"/>
  <c r="Y161" i="58"/>
  <c r="X63" i="55"/>
  <c r="X63" i="56" s="1"/>
  <c r="X113" i="56"/>
  <c r="X117" i="56"/>
  <c r="X121" i="56"/>
  <c r="X3" i="50"/>
  <c r="X24" i="48"/>
  <c r="X44" i="47"/>
  <c r="X43" i="47" s="1"/>
  <c r="X62" i="47"/>
  <c r="X143" i="47"/>
  <c r="X64" i="46"/>
  <c r="X147" i="46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336" i="65"/>
  <c r="X340" i="65"/>
  <c r="X344" i="65"/>
  <c r="X386" i="65"/>
  <c r="X385" i="65" s="1"/>
  <c r="X110" i="64"/>
  <c r="Y365" i="64"/>
  <c r="X44" i="55"/>
  <c r="X43" i="55" s="1"/>
  <c r="Y63" i="55"/>
  <c r="Y62" i="55" s="1"/>
  <c r="Y62" i="56" s="1"/>
  <c r="Y82" i="55"/>
  <c r="X88" i="56"/>
  <c r="X92" i="56"/>
  <c r="X96" i="56"/>
  <c r="Y3" i="50"/>
  <c r="Y62" i="47"/>
  <c r="Y105" i="47"/>
  <c r="Y143" i="47"/>
  <c r="X24" i="45"/>
  <c r="Y120" i="46"/>
  <c r="Y150" i="46"/>
  <c r="Y154" i="46"/>
  <c r="Y158" i="46"/>
  <c r="X16" i="28"/>
  <c r="Y20" i="25"/>
  <c r="Y20" i="28" s="1"/>
  <c r="X4" i="22"/>
  <c r="X4" i="25" s="1"/>
  <c r="X17" i="22"/>
  <c r="X17" i="25" s="1"/>
  <c r="X20" i="25"/>
  <c r="X20" i="28" s="1"/>
  <c r="Y18" i="13"/>
  <c r="X27" i="14"/>
  <c r="Y11" i="10"/>
  <c r="X31" i="13"/>
  <c r="X27" i="13"/>
  <c r="X66" i="46"/>
  <c r="X136" i="46"/>
  <c r="X166" i="46"/>
  <c r="X170" i="46"/>
  <c r="X174" i="46"/>
  <c r="X19" i="24"/>
  <c r="Y5" i="23"/>
  <c r="Y5" i="26" s="1"/>
  <c r="X14" i="18"/>
  <c r="X17" i="11"/>
  <c r="X3" i="11" s="1"/>
  <c r="X13" i="10"/>
  <c r="X20" i="10"/>
  <c r="X29" i="12"/>
  <c r="X19" i="12"/>
  <c r="X23" i="12"/>
  <c r="Y28" i="25"/>
  <c r="Y28" i="28" s="1"/>
  <c r="X10" i="13"/>
  <c r="Y7" i="10"/>
  <c r="Y27" i="9"/>
  <c r="Y27" i="10" s="1"/>
  <c r="Y9" i="12"/>
  <c r="Y13" i="12"/>
  <c r="Y5" i="24"/>
  <c r="Y5" i="27" s="1"/>
  <c r="Y29" i="23"/>
  <c r="Y29" i="26" s="1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X13" i="29"/>
  <c r="X143" i="29" s="1"/>
  <c r="Y29" i="25"/>
  <c r="Y29" i="28" s="1"/>
  <c r="Y28" i="12"/>
  <c r="X35" i="46"/>
  <c r="X39" i="46"/>
  <c r="Y44" i="44"/>
  <c r="Y43" i="44" s="1"/>
  <c r="X69" i="46"/>
  <c r="X73" i="46"/>
  <c r="X77" i="46"/>
  <c r="Y106" i="44"/>
  <c r="X15" i="42"/>
  <c r="X51" i="42"/>
  <c r="X70" i="42"/>
  <c r="X89" i="42"/>
  <c r="X97" i="42"/>
  <c r="X116" i="42"/>
  <c r="X135" i="42"/>
  <c r="X153" i="42"/>
  <c r="X171" i="42"/>
  <c r="Y13" i="24"/>
  <c r="Y13" i="27" s="1"/>
  <c r="X23" i="21"/>
  <c r="Y21" i="21"/>
  <c r="Y25" i="21"/>
  <c r="Y14" i="23"/>
  <c r="Y14" i="26" s="1"/>
  <c r="X8" i="25"/>
  <c r="X27" i="18"/>
  <c r="Y8" i="13"/>
  <c r="Y12" i="13"/>
  <c r="Y22" i="12"/>
  <c r="Y26" i="12"/>
  <c r="Y26" i="15" s="1"/>
  <c r="X7" i="12"/>
  <c r="X11" i="12"/>
  <c r="X63" i="44"/>
  <c r="X63" i="46" s="1"/>
  <c r="X125" i="44"/>
  <c r="X124" i="44" s="1"/>
  <c r="Y4" i="18"/>
  <c r="Y3" i="18" s="1"/>
  <c r="Y16" i="24" s="1"/>
  <c r="Y27" i="18"/>
  <c r="Y27" i="25" s="1"/>
  <c r="Y27" i="28" s="1"/>
  <c r="Y28" i="14"/>
  <c r="X4" i="9"/>
  <c r="X4" i="13" s="1"/>
  <c r="Y21" i="12"/>
  <c r="Y25" i="12"/>
  <c r="Y6" i="26"/>
  <c r="Y7" i="28"/>
  <c r="Y30" i="27"/>
  <c r="Y19" i="27"/>
  <c r="Y10" i="26"/>
  <c r="Y29" i="27"/>
  <c r="Y19" i="28"/>
  <c r="Y6" i="28"/>
  <c r="Y25" i="26"/>
  <c r="Y9" i="26"/>
  <c r="Y23" i="27"/>
  <c r="Y18" i="27"/>
  <c r="Y7" i="27"/>
  <c r="Y17" i="27"/>
  <c r="Y18" i="28"/>
  <c r="Y8" i="26"/>
  <c r="Y22" i="27"/>
  <c r="Y11" i="27"/>
  <c r="Y6" i="27"/>
  <c r="Y31" i="27"/>
  <c r="Y30" i="28"/>
  <c r="Y8" i="28"/>
  <c r="Y26" i="27"/>
  <c r="Y21" i="28"/>
  <c r="Y10" i="27"/>
  <c r="Y21" i="26"/>
  <c r="Y13" i="26"/>
  <c r="Y162" i="61"/>
  <c r="Y129" i="61"/>
  <c r="Y144" i="62"/>
  <c r="Y144" i="61"/>
  <c r="Y86" i="61"/>
  <c r="Y48" i="61"/>
  <c r="Y165" i="62"/>
  <c r="Y165" i="61"/>
  <c r="Y110" i="61"/>
  <c r="Y25" i="61"/>
  <c r="Y147" i="62"/>
  <c r="Y147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63" i="62"/>
  <c r="Y162" i="63"/>
  <c r="Y4" i="62"/>
  <c r="Y25" i="62"/>
  <c r="Y4" i="63"/>
  <c r="Y553" i="68"/>
  <c r="Y443" i="67"/>
  <c r="Y577" i="68"/>
  <c r="Y424" i="71"/>
  <c r="Y406" i="71"/>
  <c r="Y406" i="72"/>
  <c r="Y424" i="69"/>
  <c r="Y442" i="71"/>
  <c r="Y442" i="72"/>
  <c r="Y20" i="16"/>
  <c r="X13" i="27"/>
  <c r="X23" i="27"/>
  <c r="Y114" i="6"/>
  <c r="X135" i="72"/>
  <c r="X139" i="72"/>
  <c r="X143" i="72"/>
  <c r="X169" i="71"/>
  <c r="Y316" i="71"/>
  <c r="X385" i="70"/>
  <c r="X332" i="69"/>
  <c r="X45" i="6"/>
  <c r="X79" i="6"/>
  <c r="X115" i="6"/>
  <c r="Y135" i="72"/>
  <c r="Y139" i="72"/>
  <c r="X187" i="72"/>
  <c r="X134" i="71"/>
  <c r="X115" i="71"/>
  <c r="Y45" i="6"/>
  <c r="Y79" i="6"/>
  <c r="X136" i="72"/>
  <c r="Y187" i="72"/>
  <c r="Y134" i="71"/>
  <c r="X366" i="70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36" i="71"/>
  <c r="Y318" i="71"/>
  <c r="Y16" i="31"/>
  <c r="Y17" i="31" s="1"/>
  <c r="Y16" i="35"/>
  <c r="Y17" i="35" s="1"/>
  <c r="Y16" i="36"/>
  <c r="Y17" i="36" s="1"/>
  <c r="Y16" i="34"/>
  <c r="Y17" i="34" s="1"/>
  <c r="Y16" i="30"/>
  <c r="Y17" i="30" s="1"/>
  <c r="Y18" i="6"/>
  <c r="Y116" i="6"/>
  <c r="X137" i="72"/>
  <c r="Y279" i="71"/>
  <c r="X318" i="71"/>
  <c r="X297" i="71"/>
  <c r="X315" i="71" s="1"/>
  <c r="X19" i="6"/>
  <c r="X13" i="16" s="1"/>
  <c r="X104" i="6"/>
  <c r="X113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480" i="68"/>
  <c r="Y309" i="67"/>
  <c r="Y329" i="67"/>
  <c r="Y115" i="72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294" i="70"/>
  <c r="Y290" i="70" s="1"/>
  <c r="Y102" i="69"/>
  <c r="Y409" i="68"/>
  <c r="X140" i="67"/>
  <c r="X291" i="70"/>
  <c r="X290" i="70" s="1"/>
  <c r="X99" i="69"/>
  <c r="X98" i="69" s="1"/>
  <c r="X294" i="69"/>
  <c r="Y140" i="67"/>
  <c r="X193" i="67"/>
  <c r="X366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Y118" i="67"/>
  <c r="Y330" i="67"/>
  <c r="Y138" i="66"/>
  <c r="Y329" i="66"/>
  <c r="Y333" i="66"/>
  <c r="Y137" i="65"/>
  <c r="Y141" i="65"/>
  <c r="Y309" i="65"/>
  <c r="X330" i="65"/>
  <c r="Y330" i="65"/>
  <c r="Y335" i="65"/>
  <c r="X333" i="65"/>
  <c r="X132" i="64"/>
  <c r="X347" i="64"/>
  <c r="X368" i="64" s="1"/>
  <c r="Y329" i="65"/>
  <c r="Y333" i="65"/>
  <c r="Y157" i="64"/>
  <c r="Y364" i="64"/>
  <c r="Y368" i="64"/>
  <c r="Y372" i="64"/>
  <c r="Y376" i="64"/>
  <c r="Y380" i="64"/>
  <c r="X344" i="64"/>
  <c r="X407" i="64"/>
  <c r="X7" i="58"/>
  <c r="X3" i="58" s="1"/>
  <c r="X411" i="64"/>
  <c r="X410" i="64" s="1"/>
  <c r="Y161" i="55"/>
  <c r="Y161" i="56" s="1"/>
  <c r="Y162" i="56"/>
  <c r="X24" i="54"/>
  <c r="X25" i="56"/>
  <c r="X62" i="57"/>
  <c r="X124" i="57"/>
  <c r="Y24" i="55"/>
  <c r="Y24" i="56" s="1"/>
  <c r="Y25" i="56"/>
  <c r="Y43" i="55"/>
  <c r="Y24" i="59"/>
  <c r="X43" i="59"/>
  <c r="X124" i="60"/>
  <c r="Y105" i="59"/>
  <c r="X124" i="59"/>
  <c r="X161" i="59"/>
  <c r="Y105" i="58"/>
  <c r="X106" i="59"/>
  <c r="X105" i="59" s="1"/>
  <c r="Y143" i="59"/>
  <c r="X24" i="58"/>
  <c r="Y146" i="56"/>
  <c r="Y143" i="54"/>
  <c r="X81" i="54"/>
  <c r="Y144" i="56"/>
  <c r="Y143" i="55"/>
  <c r="X106" i="55"/>
  <c r="X108" i="56"/>
  <c r="X125" i="54"/>
  <c r="X124" i="54" s="1"/>
  <c r="X126" i="56"/>
  <c r="X3" i="54"/>
  <c r="Y124" i="54"/>
  <c r="Y124" i="56" s="1"/>
  <c r="Y125" i="56"/>
  <c r="Y3" i="54"/>
  <c r="X128" i="55"/>
  <c r="X128" i="56" s="1"/>
  <c r="X129" i="56"/>
  <c r="X82" i="55"/>
  <c r="X83" i="56"/>
  <c r="X162" i="55"/>
  <c r="X163" i="56"/>
  <c r="X62" i="54"/>
  <c r="X146" i="54"/>
  <c r="X143" i="54" s="1"/>
  <c r="X147" i="56"/>
  <c r="Y109" i="49"/>
  <c r="Y105" i="49" s="1"/>
  <c r="X138" i="29"/>
  <c r="X3" i="49"/>
  <c r="X105" i="49"/>
  <c r="Y9" i="27"/>
  <c r="Y11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107" i="46"/>
  <c r="Y4" i="45"/>
  <c r="X143" i="45"/>
  <c r="Y161" i="45"/>
  <c r="Y143" i="44"/>
  <c r="Y16" i="33"/>
  <c r="Y17" i="33" s="1"/>
  <c r="Y138" i="29"/>
  <c r="Y6" i="29"/>
  <c r="Y115" i="29"/>
  <c r="Y128" i="29" s="1"/>
  <c r="Y25" i="27"/>
  <c r="Y17" i="13"/>
  <c r="Y21" i="13"/>
  <c r="Y21" i="10"/>
  <c r="Y25" i="13"/>
  <c r="Y25" i="10"/>
  <c r="Y129" i="48"/>
  <c r="Y48" i="46"/>
  <c r="Y140" i="29"/>
  <c r="X111" i="29"/>
  <c r="X124" i="29" s="1"/>
  <c r="X117" i="29"/>
  <c r="X130" i="29" s="1"/>
  <c r="Y145" i="46"/>
  <c r="Y144" i="45"/>
  <c r="Y111" i="29"/>
  <c r="Y124" i="29" s="1"/>
  <c r="Y117" i="29"/>
  <c r="Y7" i="26"/>
  <c r="X23" i="26"/>
  <c r="Y22" i="26"/>
  <c r="Y26" i="26"/>
  <c r="Y45" i="46"/>
  <c r="X125" i="45"/>
  <c r="X127" i="46"/>
  <c r="Y18" i="36"/>
  <c r="X18" i="34"/>
  <c r="Y18" i="30"/>
  <c r="X112" i="29"/>
  <c r="X118" i="29"/>
  <c r="Y21" i="27"/>
  <c r="Y25" i="45"/>
  <c r="Y43" i="45"/>
  <c r="X164" i="45"/>
  <c r="X165" i="46"/>
  <c r="X43" i="44"/>
  <c r="X161" i="44"/>
  <c r="X3" i="37"/>
  <c r="Y18" i="35"/>
  <c r="Y18" i="34"/>
  <c r="X18" i="33"/>
  <c r="Y18" i="31"/>
  <c r="X18" i="30"/>
  <c r="Y112" i="29"/>
  <c r="Y125" i="29" s="1"/>
  <c r="Y118" i="29"/>
  <c r="Y31" i="26"/>
  <c r="Y128" i="46"/>
  <c r="X81" i="44"/>
  <c r="X16" i="37"/>
  <c r="X17" i="37" s="1"/>
  <c r="X5" i="36"/>
  <c r="X3" i="36" s="1"/>
  <c r="X16" i="36"/>
  <c r="X17" i="36" s="1"/>
  <c r="X18" i="32"/>
  <c r="Y135" i="29"/>
  <c r="X5" i="29"/>
  <c r="X17" i="29"/>
  <c r="X10" i="29"/>
  <c r="X22" i="29"/>
  <c r="X109" i="29"/>
  <c r="X122" i="29" s="1"/>
  <c r="Y14" i="27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0" i="29"/>
  <c r="Y7" i="29" s="1"/>
  <c r="Y24" i="29"/>
  <c r="Y12" i="26"/>
  <c r="Y19" i="26"/>
  <c r="Y32" i="26"/>
  <c r="X14" i="21"/>
  <c r="X27" i="20"/>
  <c r="X28" i="24"/>
  <c r="X28" i="21"/>
  <c r="X32" i="24"/>
  <c r="X32" i="21"/>
  <c r="Y30" i="23"/>
  <c r="Y30" i="26" s="1"/>
  <c r="Y27" i="19"/>
  <c r="Y4" i="11"/>
  <c r="Y17" i="11"/>
  <c r="Y17" i="14" s="1"/>
  <c r="Y18" i="14"/>
  <c r="Y17" i="8"/>
  <c r="Y17" i="12" s="1"/>
  <c r="Y29" i="12"/>
  <c r="Y29" i="14"/>
  <c r="X110" i="29"/>
  <c r="X123" i="29" s="1"/>
  <c r="Y20" i="26"/>
  <c r="Y22" i="21"/>
  <c r="X10" i="27"/>
  <c r="Y27" i="20"/>
  <c r="Y28" i="24"/>
  <c r="Y28" i="27" s="1"/>
  <c r="Y28" i="21"/>
  <c r="Y32" i="24"/>
  <c r="Y32" i="27" s="1"/>
  <c r="Y32" i="21"/>
  <c r="X17" i="19"/>
  <c r="X17" i="23" s="1"/>
  <c r="X18" i="23"/>
  <c r="X26" i="26"/>
  <c r="Y15" i="14"/>
  <c r="Y15" i="17" s="1"/>
  <c r="Y16" i="17"/>
  <c r="Y4" i="9"/>
  <c r="Y5" i="13"/>
  <c r="Y5" i="10"/>
  <c r="Y9" i="13"/>
  <c r="Y9" i="10"/>
  <c r="Y13" i="13"/>
  <c r="Y13" i="10"/>
  <c r="Y110" i="29"/>
  <c r="Y123" i="29" s="1"/>
  <c r="X20" i="24"/>
  <c r="X20" i="27" s="1"/>
  <c r="X20" i="21"/>
  <c r="X24" i="24"/>
  <c r="X24" i="21"/>
  <c r="Y17" i="19"/>
  <c r="Y17" i="23" s="1"/>
  <c r="Y17" i="26" s="1"/>
  <c r="Y18" i="23"/>
  <c r="Y18" i="26" s="1"/>
  <c r="Y28" i="26"/>
  <c r="Y4" i="22"/>
  <c r="Y5" i="25"/>
  <c r="Y5" i="28" s="1"/>
  <c r="Y17" i="22"/>
  <c r="Y17" i="25" s="1"/>
  <c r="Y17" i="28" s="1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26" i="16"/>
  <c r="Y18" i="21"/>
  <c r="Y15" i="20"/>
  <c r="Y15" i="21" s="1"/>
  <c r="Y16" i="21"/>
  <c r="X6" i="23"/>
  <c r="X4" i="19"/>
  <c r="X4" i="21" s="1"/>
  <c r="X10" i="26"/>
  <c r="Y20" i="15"/>
  <c r="Y23" i="10"/>
  <c r="X3" i="7"/>
  <c r="X4" i="14"/>
  <c r="X4" i="17" s="1"/>
  <c r="X5" i="25"/>
  <c r="Y23" i="26"/>
  <c r="X4" i="24"/>
  <c r="X8" i="24"/>
  <c r="X8" i="21"/>
  <c r="X12" i="24"/>
  <c r="X12" i="21"/>
  <c r="X20" i="26"/>
  <c r="Y20" i="17"/>
  <c r="Y4" i="7"/>
  <c r="Y3" i="7" s="1"/>
  <c r="Y14" i="7"/>
  <c r="Y14" i="13" s="1"/>
  <c r="Y5" i="12"/>
  <c r="Y24" i="26"/>
  <c r="X6" i="21"/>
  <c r="Y26" i="21"/>
  <c r="Y4" i="20"/>
  <c r="Y8" i="24"/>
  <c r="Y8" i="27" s="1"/>
  <c r="Y8" i="21"/>
  <c r="Y12" i="24"/>
  <c r="Y12" i="27" s="1"/>
  <c r="Y12" i="21"/>
  <c r="X17" i="20"/>
  <c r="X26" i="27"/>
  <c r="Y21" i="14"/>
  <c r="Y31" i="10"/>
  <c r="Y29" i="13"/>
  <c r="Y29" i="10"/>
  <c r="X4" i="12"/>
  <c r="Y27" i="7"/>
  <c r="X7" i="10"/>
  <c r="X11" i="10"/>
  <c r="X19" i="10"/>
  <c r="X23" i="10"/>
  <c r="X31" i="10"/>
  <c r="X17" i="9"/>
  <c r="X27" i="8"/>
  <c r="X27" i="12" s="1"/>
  <c r="X17" i="7"/>
  <c r="X17" i="12" s="1"/>
  <c r="X28" i="25"/>
  <c r="X18" i="24"/>
  <c r="X16" i="23"/>
  <c r="X28" i="23"/>
  <c r="X5" i="12"/>
  <c r="X14" i="7"/>
  <c r="Y5" i="14"/>
  <c r="Y8" i="10"/>
  <c r="Y12" i="10"/>
  <c r="Y16" i="10"/>
  <c r="Y20" i="10"/>
  <c r="Y24" i="10"/>
  <c r="Y28" i="10"/>
  <c r="Y32" i="10"/>
  <c r="Y4" i="8"/>
  <c r="Y28" i="13"/>
  <c r="Y18" i="12"/>
  <c r="X7" i="14"/>
  <c r="X19" i="14"/>
  <c r="X5" i="13"/>
  <c r="X32" i="27" l="1"/>
  <c r="X162" i="6"/>
  <c r="X329" i="66"/>
  <c r="Y11" i="15"/>
  <c r="X7" i="28"/>
  <c r="X5" i="15"/>
  <c r="Y153" i="64"/>
  <c r="Y11" i="16"/>
  <c r="X19" i="27"/>
  <c r="Y82" i="56"/>
  <c r="Y145" i="6"/>
  <c r="X19" i="28"/>
  <c r="X25" i="15"/>
  <c r="Y32" i="15"/>
  <c r="X8" i="28"/>
  <c r="X5" i="26"/>
  <c r="Y19" i="17"/>
  <c r="X3" i="9"/>
  <c r="X17" i="33"/>
  <c r="Y7" i="17"/>
  <c r="X31" i="16"/>
  <c r="Y12" i="29"/>
  <c r="Y20" i="6"/>
  <c r="Y25" i="15"/>
  <c r="Y9" i="15"/>
  <c r="X129" i="62"/>
  <c r="X128" i="62" s="1"/>
  <c r="X20" i="6"/>
  <c r="X29" i="62"/>
  <c r="Y424" i="65"/>
  <c r="Y17" i="15"/>
  <c r="Y110" i="52"/>
  <c r="X147" i="62"/>
  <c r="X24" i="27"/>
  <c r="X129" i="61"/>
  <c r="Y21" i="17"/>
  <c r="X9" i="16"/>
  <c r="X329" i="65"/>
  <c r="X159" i="6"/>
  <c r="X5" i="27"/>
  <c r="Y10" i="16"/>
  <c r="Y13" i="15"/>
  <c r="Y29" i="15"/>
  <c r="X168" i="6"/>
  <c r="Y25" i="16"/>
  <c r="X4" i="27"/>
  <c r="Y29" i="17"/>
  <c r="X67" i="62"/>
  <c r="X66" i="62" s="1"/>
  <c r="Y31" i="15"/>
  <c r="X31" i="27"/>
  <c r="Y147" i="51"/>
  <c r="Y12" i="15"/>
  <c r="Y165" i="51"/>
  <c r="Y18" i="15"/>
  <c r="X23" i="16"/>
  <c r="X29" i="28"/>
  <c r="Y98" i="69"/>
  <c r="Y110" i="51"/>
  <c r="Y63" i="61"/>
  <c r="X24" i="46"/>
  <c r="X105" i="46"/>
  <c r="X28" i="26"/>
  <c r="X86" i="61"/>
  <c r="Y167" i="68"/>
  <c r="X17" i="15"/>
  <c r="Y28" i="17"/>
  <c r="X9" i="26"/>
  <c r="Y167" i="6"/>
  <c r="X30" i="28"/>
  <c r="Y81" i="55"/>
  <c r="Y135" i="6"/>
  <c r="X290" i="69"/>
  <c r="Y8" i="51"/>
  <c r="X18" i="28"/>
  <c r="X4" i="28"/>
  <c r="X24" i="26"/>
  <c r="Y21" i="15"/>
  <c r="Y67" i="51"/>
  <c r="X328" i="66"/>
  <c r="Y22" i="16"/>
  <c r="X161" i="6"/>
  <c r="Y48" i="52"/>
  <c r="Y47" i="52" s="1"/>
  <c r="X19" i="17"/>
  <c r="X9" i="15"/>
  <c r="X8" i="27"/>
  <c r="Y29" i="51"/>
  <c r="Y44" i="46"/>
  <c r="X153" i="6"/>
  <c r="X4" i="10"/>
  <c r="Y142" i="68"/>
  <c r="Y106" i="63"/>
  <c r="Y125" i="62"/>
  <c r="Y462" i="65"/>
  <c r="Y461" i="65" s="1"/>
  <c r="X328" i="65"/>
  <c r="X133" i="71"/>
  <c r="Y8" i="15"/>
  <c r="Y7" i="15"/>
  <c r="Y23" i="15"/>
  <c r="Y13" i="16"/>
  <c r="Y21" i="16"/>
  <c r="X62" i="44"/>
  <c r="X62" i="46" s="1"/>
  <c r="X154" i="6"/>
  <c r="Y8" i="52"/>
  <c r="Y86" i="51"/>
  <c r="Y291" i="68" s="1"/>
  <c r="Y290" i="68" s="1"/>
  <c r="Y6" i="15"/>
  <c r="Y23" i="16"/>
  <c r="X174" i="66"/>
  <c r="Y328" i="66"/>
  <c r="Y129" i="6"/>
  <c r="Y5" i="17"/>
  <c r="Y19" i="15"/>
  <c r="Y17" i="16"/>
  <c r="Y30" i="15"/>
  <c r="X143" i="56"/>
  <c r="X62" i="55"/>
  <c r="Y29" i="52"/>
  <c r="Y67" i="52"/>
  <c r="Y66" i="52" s="1"/>
  <c r="Y10" i="15"/>
  <c r="Y31" i="16"/>
  <c r="Y22" i="15"/>
  <c r="Y28" i="16"/>
  <c r="Y8" i="17"/>
  <c r="Y9" i="16"/>
  <c r="Y44" i="56"/>
  <c r="X133" i="72"/>
  <c r="Y161" i="6"/>
  <c r="Y129" i="52"/>
  <c r="Y147" i="52"/>
  <c r="Y146" i="52" s="1"/>
  <c r="Y30" i="17"/>
  <c r="Y154" i="6"/>
  <c r="Y12" i="16"/>
  <c r="X136" i="65"/>
  <c r="Y130" i="6"/>
  <c r="Y132" i="6"/>
  <c r="X155" i="6"/>
  <c r="Y6" i="16"/>
  <c r="Y43" i="56"/>
  <c r="Y6" i="17"/>
  <c r="Y165" i="52"/>
  <c r="Y8" i="16"/>
  <c r="Y28" i="15"/>
  <c r="Y128" i="6"/>
  <c r="Y5" i="15"/>
  <c r="Y18" i="17"/>
  <c r="Y32" i="16"/>
  <c r="Y24" i="15"/>
  <c r="Y29" i="16"/>
  <c r="Y14" i="16"/>
  <c r="Y5" i="16"/>
  <c r="Y17" i="17"/>
  <c r="Y30" i="16"/>
  <c r="Y86" i="52"/>
  <c r="Y48" i="51"/>
  <c r="Y24" i="16"/>
  <c r="X23" i="15"/>
  <c r="Y166" i="6"/>
  <c r="X22" i="26"/>
  <c r="X17" i="28"/>
  <c r="X21" i="28"/>
  <c r="X81" i="46"/>
  <c r="X29" i="26"/>
  <c r="X144" i="46"/>
  <c r="X30" i="26"/>
  <c r="Y63" i="56"/>
  <c r="Y121" i="6"/>
  <c r="X86" i="62"/>
  <c r="X557" i="68" s="1"/>
  <c r="X556" i="68" s="1"/>
  <c r="X110" i="62"/>
  <c r="X11" i="27"/>
  <c r="X25" i="27"/>
  <c r="Y156" i="6"/>
  <c r="X152" i="6"/>
  <c r="X18" i="27"/>
  <c r="X147" i="61"/>
  <c r="X22" i="27"/>
  <c r="X12" i="27"/>
  <c r="X18" i="26"/>
  <c r="X6" i="27"/>
  <c r="X12" i="26"/>
  <c r="X25" i="26"/>
  <c r="X29" i="27"/>
  <c r="X13" i="26"/>
  <c r="X143" i="46"/>
  <c r="X29" i="61"/>
  <c r="Y160" i="6"/>
  <c r="X67" i="61"/>
  <c r="X165" i="62"/>
  <c r="X164" i="62" s="1"/>
  <c r="X31" i="26"/>
  <c r="X11" i="26"/>
  <c r="Y155" i="6"/>
  <c r="X6" i="26"/>
  <c r="X110" i="61"/>
  <c r="X17" i="26"/>
  <c r="X8" i="26"/>
  <c r="X19" i="26"/>
  <c r="X8" i="61"/>
  <c r="X7" i="61" s="1"/>
  <c r="Y119" i="6"/>
  <c r="X8" i="62"/>
  <c r="X48" i="61"/>
  <c r="X428" i="66" s="1"/>
  <c r="X427" i="66" s="1"/>
  <c r="X7" i="27"/>
  <c r="X6" i="28"/>
  <c r="Y152" i="6"/>
  <c r="X5" i="28"/>
  <c r="X28" i="27"/>
  <c r="Y162" i="6"/>
  <c r="X120" i="6"/>
  <c r="X21" i="27"/>
  <c r="X28" i="28"/>
  <c r="Y17" i="21"/>
  <c r="X30" i="27"/>
  <c r="X32" i="26"/>
  <c r="X21" i="26"/>
  <c r="Y81" i="56"/>
  <c r="Y328" i="65"/>
  <c r="Y158" i="6"/>
  <c r="X48" i="62"/>
  <c r="X165" i="61"/>
  <c r="X7" i="26"/>
  <c r="X156" i="6"/>
  <c r="X28" i="6"/>
  <c r="X12" i="29"/>
  <c r="Y131" i="29"/>
  <c r="X128" i="29"/>
  <c r="Y127" i="29"/>
  <c r="X4" i="15"/>
  <c r="X19" i="16"/>
  <c r="X11" i="15"/>
  <c r="Y7" i="16"/>
  <c r="Y137" i="6"/>
  <c r="Y18" i="16"/>
  <c r="Y134" i="6"/>
  <c r="Y260" i="72"/>
  <c r="Y242" i="72"/>
  <c r="Y224" i="72"/>
  <c r="Y260" i="71"/>
  <c r="Y242" i="71"/>
  <c r="Y224" i="71"/>
  <c r="Y232" i="70"/>
  <c r="Y251" i="66"/>
  <c r="Y270" i="65"/>
  <c r="Y258" i="64"/>
  <c r="Y162" i="53"/>
  <c r="Y143" i="53"/>
  <c r="Y144" i="53"/>
  <c r="Y82" i="53"/>
  <c r="Y162" i="52"/>
  <c r="Y144" i="52"/>
  <c r="Y106" i="52"/>
  <c r="Y162" i="51"/>
  <c r="Y144" i="51"/>
  <c r="Y125" i="51"/>
  <c r="Y25" i="51"/>
  <c r="Y131" i="6"/>
  <c r="X5" i="16"/>
  <c r="X31" i="15"/>
  <c r="Y169" i="6"/>
  <c r="Y19" i="16"/>
  <c r="X442" i="72"/>
  <c r="X424" i="72"/>
  <c r="X406" i="72"/>
  <c r="X442" i="71"/>
  <c r="X406" i="71"/>
  <c r="X424" i="71"/>
  <c r="X462" i="69"/>
  <c r="X443" i="65"/>
  <c r="X162" i="63"/>
  <c r="X144" i="63"/>
  <c r="X143" i="63"/>
  <c r="X144" i="62"/>
  <c r="X162" i="62"/>
  <c r="X162" i="61"/>
  <c r="X144" i="61"/>
  <c r="X82" i="61"/>
  <c r="X130" i="6"/>
  <c r="X242" i="72"/>
  <c r="X260" i="71"/>
  <c r="X242" i="71"/>
  <c r="X251" i="70"/>
  <c r="X162" i="51"/>
  <c r="X144" i="51"/>
  <c r="X125" i="51"/>
  <c r="X63" i="51"/>
  <c r="X25" i="51"/>
  <c r="X162" i="52"/>
  <c r="X144" i="52"/>
  <c r="X125" i="52"/>
  <c r="X29" i="15"/>
  <c r="Y142" i="6"/>
  <c r="Y153" i="6"/>
  <c r="X44" i="56"/>
  <c r="Y27" i="13"/>
  <c r="Y27" i="16" s="1"/>
  <c r="Y43" i="46"/>
  <c r="X24" i="56"/>
  <c r="Y166" i="68"/>
  <c r="X137" i="70"/>
  <c r="Y133" i="72"/>
  <c r="X3" i="22"/>
  <c r="X3" i="25" s="1"/>
  <c r="Y27" i="23"/>
  <c r="Y27" i="26" s="1"/>
  <c r="X43" i="56"/>
  <c r="X82" i="46"/>
  <c r="Y136" i="70"/>
  <c r="Y315" i="71"/>
  <c r="Y16" i="12"/>
  <c r="Y16" i="15" s="1"/>
  <c r="X7" i="17"/>
  <c r="X21" i="15"/>
  <c r="X11" i="16"/>
  <c r="X131" i="29"/>
  <c r="X124" i="55"/>
  <c r="X124" i="56" s="1"/>
  <c r="X125" i="61"/>
  <c r="Y82" i="52"/>
  <c r="Y125" i="53"/>
  <c r="Y82" i="63"/>
  <c r="Y81" i="63" s="1"/>
  <c r="Y105" i="44"/>
  <c r="Y105" i="46" s="1"/>
  <c r="Y106" i="46"/>
  <c r="X25" i="16"/>
  <c r="X27" i="17"/>
  <c r="X7" i="16"/>
  <c r="X4" i="16"/>
  <c r="X18" i="35"/>
  <c r="X16" i="29"/>
  <c r="X125" i="29"/>
  <c r="Y130" i="29"/>
  <c r="Y162" i="46"/>
  <c r="X406" i="64"/>
  <c r="X136" i="69"/>
  <c r="Y140" i="69"/>
  <c r="X63" i="63"/>
  <c r="Y443" i="70"/>
  <c r="Y576" i="68"/>
  <c r="X14" i="23"/>
  <c r="X14" i="26" s="1"/>
  <c r="X21" i="16"/>
  <c r="Y18" i="32"/>
  <c r="Y441" i="71"/>
  <c r="Y125" i="61"/>
  <c r="X43" i="45"/>
  <c r="X43" i="46" s="1"/>
  <c r="X44" i="46"/>
  <c r="Y138" i="6"/>
  <c r="Y16" i="13"/>
  <c r="Y15" i="13" s="1"/>
  <c r="Y15" i="16" s="1"/>
  <c r="Y142" i="29"/>
  <c r="Y3" i="56"/>
  <c r="X136" i="70"/>
  <c r="Y115" i="71"/>
  <c r="X14" i="24"/>
  <c r="X14" i="27" s="1"/>
  <c r="Y290" i="67"/>
  <c r="Y328" i="67" s="1"/>
  <c r="X27" i="15"/>
  <c r="X13" i="15"/>
  <c r="X19" i="15"/>
  <c r="X27" i="16"/>
  <c r="Y14" i="12"/>
  <c r="Y14" i="15" s="1"/>
  <c r="X7" i="15"/>
  <c r="Y137" i="29"/>
  <c r="Y18" i="37"/>
  <c r="X424" i="65"/>
  <c r="X25" i="61"/>
  <c r="Y44" i="52"/>
  <c r="Y443" i="66"/>
  <c r="Y462" i="67"/>
  <c r="Y461" i="67" s="1"/>
  <c r="Y105" i="63"/>
  <c r="Y443" i="65"/>
  <c r="Y106" i="62"/>
  <c r="X18" i="31"/>
  <c r="Y16" i="23"/>
  <c r="X3" i="56"/>
  <c r="Y232" i="69"/>
  <c r="Y311" i="68"/>
  <c r="X3" i="20"/>
  <c r="X18" i="36"/>
  <c r="X18" i="37"/>
  <c r="X27" i="25"/>
  <c r="X27" i="28" s="1"/>
  <c r="X27" i="23"/>
  <c r="X27" i="26" s="1"/>
  <c r="Y290" i="69"/>
  <c r="Y328" i="69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129" i="6"/>
  <c r="Y259" i="72"/>
  <c r="Y7" i="52"/>
  <c r="Y283" i="64"/>
  <c r="Y282" i="64" s="1"/>
  <c r="Y4" i="52"/>
  <c r="Y441" i="72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428" i="65"/>
  <c r="X427" i="65" s="1"/>
  <c r="X117" i="67"/>
  <c r="X136" i="67" s="1"/>
  <c r="X137" i="67"/>
  <c r="X297" i="72"/>
  <c r="X315" i="72" s="1"/>
  <c r="X316" i="72"/>
  <c r="Y328" i="70"/>
  <c r="X143" i="6"/>
  <c r="X167" i="6"/>
  <c r="Y332" i="70"/>
  <c r="X164" i="61"/>
  <c r="X409" i="72"/>
  <c r="X408" i="72" s="1"/>
  <c r="X135" i="6"/>
  <c r="Y28" i="52"/>
  <c r="Y255" i="65"/>
  <c r="Y254" i="65" s="1"/>
  <c r="Y85" i="51"/>
  <c r="Y146" i="51"/>
  <c r="Y227" i="71"/>
  <c r="Y226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1"/>
  <c r="X44" i="61"/>
  <c r="Y245" i="71"/>
  <c r="Y244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7" i="62"/>
  <c r="X495" i="64"/>
  <c r="X494" i="64" s="1"/>
  <c r="X146" i="62"/>
  <c r="X143" i="62" s="1"/>
  <c r="X427" i="71"/>
  <c r="X426" i="71" s="1"/>
  <c r="X128" i="61"/>
  <c r="X428" i="70"/>
  <c r="X427" i="70" s="1"/>
  <c r="Y47" i="51"/>
  <c r="Y236" i="66"/>
  <c r="Y235" i="66" s="1"/>
  <c r="Y3" i="63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428" i="70"/>
  <c r="Y427" i="70" s="1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9" i="51"/>
  <c r="X48" i="51"/>
  <c r="X165" i="52"/>
  <c r="X110" i="52"/>
  <c r="X162" i="53"/>
  <c r="X147" i="52"/>
  <c r="X67" i="52"/>
  <c r="X29" i="52"/>
  <c r="X8" i="52"/>
  <c r="X67" i="51"/>
  <c r="X29" i="51"/>
  <c r="X8" i="51"/>
  <c r="X129" i="52"/>
  <c r="X48" i="52"/>
  <c r="X86" i="51"/>
  <c r="X144" i="53"/>
  <c r="X86" i="52"/>
  <c r="X106" i="52"/>
  <c r="X224" i="71"/>
  <c r="X224" i="72"/>
  <c r="X251" i="69"/>
  <c r="X260" i="72"/>
  <c r="X146" i="6"/>
  <c r="X170" i="6"/>
  <c r="X144" i="6"/>
  <c r="Y28" i="51"/>
  <c r="Y236" i="65"/>
  <c r="Y235" i="65" s="1"/>
  <c r="Y109" i="51"/>
  <c r="Y236" i="69"/>
  <c r="Y235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7" i="62"/>
  <c r="X447" i="66"/>
  <c r="X446" i="66" s="1"/>
  <c r="X85" i="62"/>
  <c r="X109" i="62"/>
  <c r="X447" i="69"/>
  <c r="X446" i="69" s="1"/>
  <c r="X85" i="61"/>
  <c r="X533" i="68"/>
  <c r="X532" i="68" s="1"/>
  <c r="Y7" i="51"/>
  <c r="Y262" i="64"/>
  <c r="Y261" i="64" s="1"/>
  <c r="Y63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98" i="66"/>
  <c r="X309" i="70"/>
  <c r="X328" i="70" s="1"/>
  <c r="X329" i="70"/>
  <c r="X328" i="67"/>
  <c r="Y146" i="6"/>
  <c r="Y170" i="6"/>
  <c r="X44" i="6"/>
  <c r="X97" i="6"/>
  <c r="X443" i="69"/>
  <c r="X146" i="61"/>
  <c r="X409" i="71"/>
  <c r="X408" i="71" s="1"/>
  <c r="X109" i="61"/>
  <c r="X428" i="69"/>
  <c r="X427" i="69" s="1"/>
  <c r="Y232" i="65"/>
  <c r="Y128" i="52"/>
  <c r="Y255" i="70"/>
  <c r="Y254" i="70" s="1"/>
  <c r="Y85" i="52"/>
  <c r="Y315" i="68"/>
  <c r="Y314" i="68" s="1"/>
  <c r="Y164" i="52"/>
  <c r="Y161" i="52" s="1"/>
  <c r="Y245" i="72"/>
  <c r="Y244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62" i="61" s="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28" i="62"/>
  <c r="X447" i="65"/>
  <c r="X446" i="65" s="1"/>
  <c r="X136" i="6"/>
  <c r="Y66" i="51"/>
  <c r="Y236" i="67"/>
  <c r="Y235" i="67" s="1"/>
  <c r="Y164" i="51"/>
  <c r="Y227" i="72"/>
  <c r="Y226" i="72" s="1"/>
  <c r="Y443" i="69"/>
  <c r="Y47" i="62"/>
  <c r="Y447" i="66"/>
  <c r="Y446" i="66" s="1"/>
  <c r="Y85" i="62"/>
  <c r="Y557" i="68"/>
  <c r="Y556" i="68" s="1"/>
  <c r="Y552" i="68" s="1"/>
  <c r="Y7" i="62"/>
  <c r="Y3" i="62" s="1"/>
  <c r="Y495" i="64"/>
  <c r="Y494" i="64" s="1"/>
  <c r="Y128" i="62"/>
  <c r="Y124" i="62" s="1"/>
  <c r="Y447" i="70"/>
  <c r="Y446" i="70" s="1"/>
  <c r="Y109" i="61"/>
  <c r="Y428" i="69"/>
  <c r="Y427" i="69" s="1"/>
  <c r="Y423" i="69" s="1"/>
  <c r="X143" i="61" l="1"/>
  <c r="Y241" i="72"/>
  <c r="X125" i="62"/>
  <c r="Y255" i="66"/>
  <c r="Y254" i="66" s="1"/>
  <c r="X447" i="70"/>
  <c r="X446" i="70" s="1"/>
  <c r="X44" i="51"/>
  <c r="Y125" i="52"/>
  <c r="Y25" i="53"/>
  <c r="Y24" i="53" s="1"/>
  <c r="X491" i="64"/>
  <c r="X470" i="64"/>
  <c r="Y231" i="65"/>
  <c r="Y270" i="67"/>
  <c r="Y269" i="67" s="1"/>
  <c r="X4" i="62"/>
  <c r="X270" i="67"/>
  <c r="X269" i="67" s="1"/>
  <c r="Y4" i="51"/>
  <c r="X424" i="70"/>
  <c r="X423" i="70" s="1"/>
  <c r="X427" i="72"/>
  <c r="X426" i="72" s="1"/>
  <c r="X423" i="72" s="1"/>
  <c r="Y44" i="51"/>
  <c r="Y43" i="51" s="1"/>
  <c r="Y44" i="53"/>
  <c r="Y43" i="53" s="1"/>
  <c r="X447" i="67"/>
  <c r="X446" i="67" s="1"/>
  <c r="Y81" i="52"/>
  <c r="X4" i="63"/>
  <c r="X3" i="63" s="1"/>
  <c r="Y161" i="53"/>
  <c r="X490" i="64"/>
  <c r="Y259" i="71"/>
  <c r="X405" i="72"/>
  <c r="Y81" i="53"/>
  <c r="Y251" i="67"/>
  <c r="X311" i="68"/>
  <c r="Y251" i="70"/>
  <c r="Y250" i="70" s="1"/>
  <c r="X423" i="71"/>
  <c r="X232" i="70"/>
  <c r="X512" i="64"/>
  <c r="X511" i="64" s="1"/>
  <c r="X441" i="72"/>
  <c r="Y270" i="69"/>
  <c r="Y269" i="69" s="1"/>
  <c r="X63" i="61"/>
  <c r="X62" i="61" s="1"/>
  <c r="Y25" i="52"/>
  <c r="Y24" i="52" s="1"/>
  <c r="X106" i="62"/>
  <c r="X105" i="62" s="1"/>
  <c r="X106" i="63"/>
  <c r="X105" i="63" s="1"/>
  <c r="X424" i="69"/>
  <c r="X423" i="69" s="1"/>
  <c r="X462" i="70"/>
  <c r="X461" i="70" s="1"/>
  <c r="Y270" i="70"/>
  <c r="Y269" i="70" s="1"/>
  <c r="Y3" i="51"/>
  <c r="X62" i="63"/>
  <c r="X25" i="62"/>
  <c r="X24" i="62" s="1"/>
  <c r="Y300" i="64"/>
  <c r="Y299" i="64" s="1"/>
  <c r="Y232" i="66"/>
  <c r="Y231" i="66" s="1"/>
  <c r="Y241" i="71"/>
  <c r="X161" i="62"/>
  <c r="Y442" i="70"/>
  <c r="Y161" i="51"/>
  <c r="X405" i="71"/>
  <c r="Y255" i="67"/>
  <c r="Y254" i="67" s="1"/>
  <c r="X474" i="64"/>
  <c r="X473" i="64" s="1"/>
  <c r="Y143" i="51"/>
  <c r="X4" i="61"/>
  <c r="X3" i="61" s="1"/>
  <c r="X125" i="63"/>
  <c r="X124" i="63" s="1"/>
  <c r="X161" i="63"/>
  <c r="X462" i="65"/>
  <c r="X461" i="65" s="1"/>
  <c r="X462" i="66"/>
  <c r="X461" i="66" s="1"/>
  <c r="X424" i="67"/>
  <c r="Y279" i="64"/>
  <c r="Y278" i="64" s="1"/>
  <c r="Y287" i="68"/>
  <c r="Y286" i="68" s="1"/>
  <c r="Y143" i="52"/>
  <c r="X82" i="63"/>
  <c r="X81" i="63" s="1"/>
  <c r="X3" i="29"/>
  <c r="Y124" i="53"/>
  <c r="X423" i="67"/>
  <c r="Y310" i="68"/>
  <c r="X259" i="72"/>
  <c r="X63" i="62"/>
  <c r="X462" i="67"/>
  <c r="X461" i="67" s="1"/>
  <c r="X47" i="61"/>
  <c r="X43" i="61" s="1"/>
  <c r="Y15" i="12"/>
  <c r="Y15" i="15" s="1"/>
  <c r="Y223" i="71"/>
  <c r="X3" i="62"/>
  <c r="X161" i="61"/>
  <c r="X62" i="62"/>
  <c r="X124" i="62"/>
  <c r="Y442" i="65"/>
  <c r="Y223" i="72"/>
  <c r="Y250" i="66"/>
  <c r="Y269" i="65"/>
  <c r="X423" i="65"/>
  <c r="X443" i="66"/>
  <c r="X442" i="66" s="1"/>
  <c r="Y82" i="51"/>
  <c r="Y81" i="51" s="1"/>
  <c r="Y251" i="69"/>
  <c r="Y250" i="69" s="1"/>
  <c r="Y105" i="62"/>
  <c r="Y24" i="51"/>
  <c r="X124" i="61"/>
  <c r="Y106" i="53"/>
  <c r="Y105" i="53" s="1"/>
  <c r="X3" i="24"/>
  <c r="X3" i="27" s="1"/>
  <c r="Y124" i="61"/>
  <c r="X442" i="69"/>
  <c r="X24" i="61"/>
  <c r="X25" i="63"/>
  <c r="X24" i="63" s="1"/>
  <c r="Y106" i="51"/>
  <c r="Y105" i="51" s="1"/>
  <c r="Y63" i="53"/>
  <c r="Y62" i="53" s="1"/>
  <c r="Y251" i="65"/>
  <c r="Y250" i="65" s="1"/>
  <c r="Y232" i="67"/>
  <c r="Y231" i="67" s="1"/>
  <c r="Y105" i="52"/>
  <c r="X44" i="63"/>
  <c r="X43" i="63" s="1"/>
  <c r="X443" i="67"/>
  <c r="X553" i="68"/>
  <c r="X552" i="68" s="1"/>
  <c r="X577" i="68"/>
  <c r="X576" i="68" s="1"/>
  <c r="Y335" i="68"/>
  <c r="Y334" i="68" s="1"/>
  <c r="X82" i="62"/>
  <c r="X81" i="62" s="1"/>
  <c r="Y3" i="61"/>
  <c r="Y63" i="52"/>
  <c r="Y62" i="52" s="1"/>
  <c r="Y442" i="66"/>
  <c r="X44" i="62"/>
  <c r="X43" i="62" s="1"/>
  <c r="X424" i="66"/>
  <c r="X423" i="66" s="1"/>
  <c r="X529" i="68"/>
  <c r="X528" i="68" s="1"/>
  <c r="Y4" i="53"/>
  <c r="Y3" i="53" s="1"/>
  <c r="X461" i="69"/>
  <c r="Y270" i="66"/>
  <c r="Y269" i="66" s="1"/>
  <c r="Y469" i="64"/>
  <c r="Y231" i="69"/>
  <c r="Y16" i="16"/>
  <c r="Y423" i="70"/>
  <c r="Y43" i="52"/>
  <c r="X136" i="66"/>
  <c r="Y442" i="69"/>
  <c r="X118" i="6"/>
  <c r="X3" i="23"/>
  <c r="X232" i="67"/>
  <c r="X251" i="65"/>
  <c r="X270" i="66"/>
  <c r="X269" i="66" s="1"/>
  <c r="X3" i="46"/>
  <c r="X139" i="29"/>
  <c r="X3" i="16"/>
  <c r="Y3" i="25"/>
  <c r="Y124" i="52"/>
  <c r="X3" i="21"/>
  <c r="X270" i="69"/>
  <c r="X269" i="69" s="1"/>
  <c r="X232" i="65"/>
  <c r="X4" i="51"/>
  <c r="X161" i="53"/>
  <c r="X63" i="52"/>
  <c r="X166" i="68"/>
  <c r="Y3" i="46"/>
  <c r="Y133" i="71"/>
  <c r="X335" i="68"/>
  <c r="X334" i="68" s="1"/>
  <c r="X4" i="53"/>
  <c r="X3" i="53" s="1"/>
  <c r="X82" i="52"/>
  <c r="X25" i="52"/>
  <c r="Y134" i="29"/>
  <c r="Y423" i="66"/>
  <c r="Y3" i="12"/>
  <c r="X259" i="71"/>
  <c r="X44" i="52"/>
  <c r="X106" i="51"/>
  <c r="Y3" i="23"/>
  <c r="Y423" i="67"/>
  <c r="X3" i="17"/>
  <c r="X3" i="28"/>
  <c r="X134" i="29"/>
  <c r="Y3" i="14"/>
  <c r="X3" i="12"/>
  <c r="Y15" i="23"/>
  <c r="Y15" i="26" s="1"/>
  <c r="Y16" i="26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62" i="51" s="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Y3" i="52"/>
  <c r="Y87" i="6"/>
  <c r="X258" i="64"/>
  <c r="X7" i="52"/>
  <c r="X283" i="64"/>
  <c r="X282" i="64" s="1"/>
  <c r="Y3" i="13"/>
  <c r="Y3" i="10"/>
  <c r="Y43" i="61"/>
  <c r="Y81" i="62"/>
  <c r="Y81" i="61"/>
  <c r="X442" i="65"/>
  <c r="X442" i="70"/>
  <c r="Y62" i="51"/>
  <c r="X251" i="67"/>
  <c r="X47" i="52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124" i="51" s="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Y53" i="6"/>
  <c r="X469" i="64" l="1"/>
  <c r="Y250" i="67"/>
  <c r="X310" i="68"/>
  <c r="X442" i="67"/>
  <c r="X3" i="51"/>
  <c r="X231" i="70"/>
  <c r="X250" i="65"/>
  <c r="X62" i="52"/>
  <c r="X24" i="52"/>
  <c r="X81" i="52"/>
  <c r="X105" i="51"/>
  <c r="X43" i="52"/>
  <c r="X231" i="67"/>
  <c r="X250" i="66"/>
  <c r="Y3" i="16"/>
  <c r="Y3" i="15"/>
  <c r="X3" i="52"/>
  <c r="X231" i="65"/>
  <c r="X133" i="29"/>
  <c r="Y3" i="28"/>
  <c r="X3" i="26"/>
  <c r="X231" i="66"/>
  <c r="Y3" i="26"/>
  <c r="X3" i="15"/>
  <c r="Y3" i="17"/>
  <c r="Y3" i="27"/>
  <c r="Y139" i="29"/>
  <c r="Y133" i="29" s="1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T28" i="6" l="1"/>
  <c r="L28" i="6"/>
  <c r="N28" i="6"/>
  <c r="F28" i="6"/>
  <c r="B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81" i="54"/>
  <c r="W17" i="12"/>
  <c r="W164" i="49"/>
  <c r="W161" i="49" s="1"/>
  <c r="W214" i="68"/>
  <c r="W442" i="71"/>
  <c r="W162" i="63"/>
  <c r="W144" i="62"/>
  <c r="W162" i="62"/>
  <c r="W162" i="61"/>
  <c r="W144" i="61"/>
  <c r="W260" i="72"/>
  <c r="W260" i="71"/>
  <c r="W162" i="52"/>
  <c r="W144" i="52"/>
  <c r="W162" i="53"/>
  <c r="W162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406" i="72"/>
  <c r="W442" i="72"/>
  <c r="W424" i="71"/>
  <c r="W406" i="71"/>
  <c r="W144" i="63"/>
  <c r="W12" i="15"/>
  <c r="W224" i="72"/>
  <c r="W242" i="72"/>
  <c r="W224" i="71"/>
  <c r="W144" i="51"/>
  <c r="W242" i="71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7" i="4"/>
  <c r="B59" i="4"/>
  <c r="B72" i="4"/>
  <c r="B76" i="4"/>
  <c r="B26" i="4"/>
  <c r="B40" i="4"/>
  <c r="B20" i="4"/>
  <c r="B4" i="4"/>
  <c r="B61" i="4"/>
  <c r="B47" i="4"/>
  <c r="B71" i="4"/>
  <c r="B80" i="4"/>
  <c r="B36" i="4"/>
  <c r="B29" i="4"/>
  <c r="B66" i="4"/>
  <c r="B53" i="4"/>
  <c r="B54" i="4"/>
  <c r="B81" i="4"/>
  <c r="B83" i="4"/>
  <c r="B27" i="4"/>
  <c r="B33" i="4"/>
  <c r="B68" i="4"/>
  <c r="B28" i="4"/>
  <c r="B35" i="4"/>
  <c r="B52" i="4"/>
  <c r="B8" i="4"/>
  <c r="B22" i="4"/>
  <c r="B70" i="4"/>
  <c r="B65" i="4"/>
  <c r="B79" i="4"/>
  <c r="B41" i="4"/>
  <c r="B34" i="4"/>
  <c r="B38" i="4"/>
  <c r="B84" i="4"/>
  <c r="B64" i="4"/>
  <c r="B57" i="4"/>
  <c r="B17" i="4"/>
  <c r="B13" i="4"/>
  <c r="B12" i="4"/>
  <c r="B25" i="4"/>
  <c r="B60" i="4"/>
  <c r="B39" i="4"/>
  <c r="B44" i="4"/>
  <c r="B78" i="4"/>
  <c r="B56" i="4"/>
  <c r="B9" i="4"/>
  <c r="B46" i="4"/>
  <c r="B45" i="4"/>
  <c r="B30" i="4"/>
  <c r="B23" i="4"/>
  <c r="B24" i="4"/>
  <c r="B49" i="4"/>
  <c r="B11" i="4"/>
  <c r="B77" i="4"/>
  <c r="B21" i="4"/>
  <c r="B7" i="4"/>
  <c r="B69" i="4"/>
  <c r="B16" i="4"/>
  <c r="B14" i="4"/>
  <c r="B15" i="4"/>
  <c r="B37" i="4"/>
  <c r="B82" i="4"/>
  <c r="B73" i="4"/>
  <c r="B10" i="4"/>
  <c r="B48" i="4"/>
  <c r="B58" i="4"/>
  <c r="B55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E17" i="10" l="1"/>
  <c r="F3" i="10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R3" i="4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K315" i="71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<sst xmlns="http://schemas.openxmlformats.org/spreadsheetml/2006/main" count="18216" uniqueCount="4948">
  <si>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</si>
  <si>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</si>
  <si>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</si>
  <si>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</si>
  <si>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</si>
  <si>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</si>
  <si>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</si>
  <si>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</si>
  <si>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</si>
  <si>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</si>
  <si>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</si>
  <si>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</si>
  <si>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</si>
  <si>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</si>
  <si>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</si>
  <si>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</si>
  <si>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</si>
  <si>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</si>
  <si>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</si>
  <si>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</si>
  <si>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</si>
  <si>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</si>
  <si>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</si>
  <si>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</si>
  <si>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</si>
  <si>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</si>
  <si>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</si>
  <si>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</si>
  <si>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</si>
  <si>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</si>
  <si>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</si>
  <si>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</si>
  <si>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</si>
  <si>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</si>
  <si>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</si>
  <si>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</si>
  <si>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</si>
  <si>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</si>
  <si>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</si>
  <si>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</si>
  <si>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</si>
  <si>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</si>
  <si>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</si>
  <si>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</si>
  <si>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</si>
  <si>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</si>
  <si>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</si>
  <si>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</si>
  <si>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</si>
  <si>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</si>
  <si>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</si>
  <si>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</si>
  <si>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</si>
  <si>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</si>
  <si>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</si>
  <si>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</si>
  <si>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</si>
  <si>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</si>
  <si>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</si>
  <si>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</si>
  <si>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</si>
  <si>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</si>
  <si>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</si>
  <si>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</si>
  <si>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</si>
  <si>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</si>
  <si>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</si>
  <si>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</si>
  <si>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</si>
  <si>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</si>
  <si>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</si>
  <si>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</si>
  <si>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</si>
  <si>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</si>
  <si>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</si>
  <si>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</si>
  <si>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</si>
  <si>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</si>
  <si>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</si>
  <si>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</si>
  <si>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</si>
  <si>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</si>
  <si>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</si>
  <si>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</si>
  <si>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</si>
  <si>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</si>
  <si>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</si>
  <si>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</si>
  <si>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</si>
  <si>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</si>
  <si>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</si>
  <si>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</si>
  <si>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</si>
  <si>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</si>
  <si>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</si>
  <si>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</si>
  <si>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</si>
  <si>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</si>
  <si>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</si>
  <si>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</si>
  <si>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</si>
  <si>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</si>
  <si>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</si>
  <si>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</si>
  <si>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</si>
  <si>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</si>
  <si>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</si>
  <si>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</si>
  <si>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</si>
  <si>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</si>
  <si>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</si>
  <si>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</si>
  <si>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</si>
  <si>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</si>
  <si>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</si>
  <si>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</si>
  <si>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</si>
  <si>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</si>
  <si>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</si>
  <si>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</si>
  <si>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</si>
  <si>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</si>
  <si>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</si>
  <si>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</si>
  <si>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</si>
  <si>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</si>
  <si>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</si>
  <si>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</si>
  <si>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</si>
  <si>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</si>
  <si>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</si>
  <si>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</si>
  <si>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</si>
  <si>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</si>
  <si>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</si>
  <si>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</si>
  <si>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</si>
  <si>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</si>
  <si>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</si>
  <si>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</si>
  <si>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</si>
  <si>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</si>
  <si>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</si>
  <si>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</si>
  <si>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</si>
  <si>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</si>
  <si>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</si>
  <si>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</si>
  <si>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</si>
  <si>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</si>
  <si>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</si>
  <si>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</si>
  <si>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</si>
  <si>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</si>
  <si>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</si>
  <si>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</si>
  <si>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</si>
  <si>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</si>
  <si>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</si>
  <si>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</si>
  <si>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</si>
  <si>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</si>
  <si>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</si>
  <si>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</si>
  <si>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</si>
  <si>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</si>
  <si>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</si>
  <si>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</si>
  <si>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</si>
  <si>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</si>
  <si>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</si>
  <si>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</si>
  <si>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</si>
  <si>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</si>
  <si>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</si>
  <si>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</si>
  <si>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</si>
  <si>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</si>
  <si>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</si>
  <si>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</si>
  <si>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</si>
  <si>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</si>
  <si>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</si>
  <si>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</si>
  <si>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</si>
  <si>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</si>
  <si>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</si>
  <si>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</si>
  <si>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</si>
  <si>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</si>
  <si>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</si>
  <si>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</si>
  <si>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</si>
  <si>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</si>
  <si>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</si>
  <si>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</si>
  <si>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</si>
  <si>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</si>
  <si>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</si>
  <si>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</si>
  <si>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</si>
  <si>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</si>
  <si>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</si>
  <si>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</si>
  <si>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</si>
  <si>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</si>
  <si>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</si>
  <si>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</si>
  <si>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</si>
  <si>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</si>
  <si>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</si>
  <si>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</si>
  <si>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</si>
  <si>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</si>
  <si>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</si>
  <si>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</si>
  <si>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RO</t>
  </si>
  <si>
    <t>Romania</t>
  </si>
  <si>
    <t>Household consumption expenditure (M€2023)</t>
  </si>
  <si>
    <t>Household consumption expenditure per capita (€2023)</t>
  </si>
  <si>
    <t>Household consumption expenditure per household (€2023)</t>
  </si>
  <si>
    <t>RO - Residential sector summary</t>
  </si>
  <si>
    <t>Macro.Meuro2015.RO.ConsumptionExpenditure</t>
  </si>
  <si>
    <t>Macro.number.RO.Population</t>
  </si>
  <si>
    <t>NUM.number.RO.Res.HH</t>
  </si>
  <si>
    <t>SurfaceArea.ksqm.RO.Res.HH</t>
  </si>
  <si>
    <t>NUM.number.RO.Res.HHnew</t>
  </si>
  <si>
    <t>SurfaceArea.ksqm.RO.Res.HHnew</t>
  </si>
  <si>
    <t>HDD.Celsius.RO.Actual</t>
  </si>
  <si>
    <t>HDD.Celsius.RO.Mean</t>
  </si>
  <si>
    <t>HDD.ratio.RO.Relative</t>
  </si>
  <si>
    <t>FEC.ktoe.RO.ES.Res</t>
  </si>
  <si>
    <t>FEC.ktoe.RO.ES.Res.Solids</t>
  </si>
  <si>
    <t>FEC.ktoe.RO.ES.Res.LPG</t>
  </si>
  <si>
    <t>FEC.ktoe.RO.ES.Res.Oil</t>
  </si>
  <si>
    <t>FEC.ktoe.RO.ES.Res.NG</t>
  </si>
  <si>
    <t>FEC.ktoe.RO.ES.Res.Biomass_Waste</t>
  </si>
  <si>
    <t>FEC.ktoe.RO.ES.Res.Biogas</t>
  </si>
  <si>
    <t>FEC.ktoe.RO.ES.Res.LiqBio</t>
  </si>
  <si>
    <t>FEC.ktoe.RO.ES.Res.Solar</t>
  </si>
  <si>
    <t>FEC.ktoe.RO.ES.Res.Geo</t>
  </si>
  <si>
    <t>FEC.ktoe.RO.ES.Res.Ambient</t>
  </si>
  <si>
    <t>FEC.ktoe.RO.ES.Res.Steam_Distr</t>
  </si>
  <si>
    <t>FEC.ktoe.RO.ES.Res.Elec</t>
  </si>
  <si>
    <t>FEC.ktoe.RO.Res.HH</t>
  </si>
  <si>
    <t>FEC.ktoe.RO.Res.HH.Thermal</t>
  </si>
  <si>
    <t>FEC.ktoe.RO.Res.HH.Thermal.SH</t>
  </si>
  <si>
    <t>FEC.ktoe.RO.Res.HH.Thermal.SC</t>
  </si>
  <si>
    <t>FEC.ktoe.RO.Res.HH.Thermal.WH</t>
  </si>
  <si>
    <t>FEC.ktoe.RO.Res.HH.Thermal.CO</t>
  </si>
  <si>
    <t>FEC.ktoe.RO.Res.HH.Appl</t>
  </si>
  <si>
    <t>EMI.ktCO2.RO.ES.Res</t>
  </si>
  <si>
    <t>EMI.ktCO2.RO.ES.Res.Solids</t>
  </si>
  <si>
    <t>EMI.ktCO2.RO.ES.Res.LPG</t>
  </si>
  <si>
    <t>EMI.ktCO2.RO.ES.Res.Oil</t>
  </si>
  <si>
    <t>EMI.ktCO2.RO.ES.Res.NG</t>
  </si>
  <si>
    <t>EMI.ktCO2.RO.ES.Res.Biomass_Waste</t>
  </si>
  <si>
    <t>EMI.ktCO2.RO.ES.Res.Biogas</t>
  </si>
  <si>
    <t>EMI.ktCO2.RO.ES.Res.LiqBio</t>
  </si>
  <si>
    <t>EMI.ktCO2.RO.ES.Res.Solar</t>
  </si>
  <si>
    <t>EMI.ktCO2.RO.ES.Res.Geo</t>
  </si>
  <si>
    <t>EMI.ktCO2.RO.ES.Res.Ambient</t>
  </si>
  <si>
    <t>EMI.ktCO2.RO.ES.Res.Steam_Distr</t>
  </si>
  <si>
    <t>EMI.ktCO2.RO.ES.Res.Elec</t>
  </si>
  <si>
    <t>EMI.ktCO2.RO.Res.HH</t>
  </si>
  <si>
    <t>EMI.ktCO2.RO.Res.HH.Thermal</t>
  </si>
  <si>
    <t>EMI.ktCO2.RO.Res.HH.Thermal.SH</t>
  </si>
  <si>
    <t>EMI.ktCO2.RO.Res.HH.Thermal.SC</t>
  </si>
  <si>
    <t>EMI.ktCO2.RO.Res.HH.Thermal.WH</t>
  </si>
  <si>
    <t>EMI.ktCO2.RO.Res.HH.Thermal.CO</t>
  </si>
  <si>
    <t>EMI.ktCO2.RO.Res.HH.Appl</t>
  </si>
  <si>
    <t>FEC_per_household.kWh.RO.Res.HH</t>
  </si>
  <si>
    <t>FEC_per_household.kWh.RO.Res.HH.Thermal</t>
  </si>
  <si>
    <t>FEC_per_household.kWh.RO.Res.HH.Thermal.SH</t>
  </si>
  <si>
    <t>FEC_per_household.kWh.RO.Res.HH.Thermal.SC</t>
  </si>
  <si>
    <t>FEC_per_household.kWh.RO.Res.HH.Thermal.WH</t>
  </si>
  <si>
    <t>FEC_per_household.kWh.RO.Res.HH.Thermal.CO</t>
  </si>
  <si>
    <t>FEC_per_household.kWh.RO.Res.HH.Appl</t>
  </si>
  <si>
    <t>TES_per_household.kWh.RO.Res.HH.Thermal</t>
  </si>
  <si>
    <t>TES_per_household.kWh.RO.Res.HH.Thermal.SH</t>
  </si>
  <si>
    <t>TES_per_household.kWh.RO.Res.HH.Thermal.SC</t>
  </si>
  <si>
    <t>TES_per_household.kWh.RO.Res.HH.Thermal.WH</t>
  </si>
  <si>
    <t>TES_per_household.kWh.RO.Res.HH.Thermal.CO</t>
  </si>
  <si>
    <t>EMI_per_household.kgCO2.RO.Res.HH</t>
  </si>
  <si>
    <t>EMI_per_household.kgCO2.RO.Res.HH.Thermal</t>
  </si>
  <si>
    <t>EMI_per_household.kgCO2.RO.Res.HH.Thermal.SH</t>
  </si>
  <si>
    <t>EMI_per_household.kgCO2.RO.Res.HH.Thermal.SC</t>
  </si>
  <si>
    <t>EMI_per_household.kgCO2.RO.Res.HH.Thermal.WH</t>
  </si>
  <si>
    <t>EMI_per_household.kgCO2.RO.Res.HH.Thermal.CO</t>
  </si>
  <si>
    <t>EMI_per_household.kgCO2.RO.Res.HH.Appl</t>
  </si>
  <si>
    <t>Eff.ratio.RO.Res.HH.Thermal</t>
  </si>
  <si>
    <t>Eff.ratio.RO.Res.HH.Thermal.SH</t>
  </si>
  <si>
    <t>Eff.ratio.RO.Res.HH.Thermal.SC</t>
  </si>
  <si>
    <t>Eff.ratio.RO.Res.HH.Thermal.WH</t>
  </si>
  <si>
    <t>Eff.ratio.RO.Res.HH.Thermal.CO</t>
  </si>
  <si>
    <t>FEC_per_sqm.kWh.RO.Res.HH</t>
  </si>
  <si>
    <t>FEC_per_sqm.kWh.RO.Res.HH.Thermal</t>
  </si>
  <si>
    <t>FEC_per_sqm.kWh.RO.Res.HH.Thermal.SH</t>
  </si>
  <si>
    <t>FEC_per_sqm.kWh.RO.Res.HH.Thermal.SC</t>
  </si>
  <si>
    <t>FEC_per_sqm.kWh.RO.Res.HH.Thermal.WH</t>
  </si>
  <si>
    <t>FEC_per_sqm.kWh.RO.Res.HH.Thermal.CO</t>
  </si>
  <si>
    <t>FEC_per_sqm.kWh.RO.Res.HH.Appl</t>
  </si>
  <si>
    <t>TES_per_sqm.kWh.RO.Res.HH.Thermal</t>
  </si>
  <si>
    <t>TES_per_sqm.kWh.RO.Res.HH.Thermal.SH</t>
  </si>
  <si>
    <t>TES_per_sqm.kWh.RO.Res.HH.Thermal.SC</t>
  </si>
  <si>
    <t>TES_per_sqm.kWh.RO.Res.HH.Thermal.WH</t>
  </si>
  <si>
    <t>TES_per_sqm.kWh.RO.Res.HH.Thermal.CO</t>
  </si>
  <si>
    <t>EMI_per_sqm.kgCO2.RO.Res.HH</t>
  </si>
  <si>
    <t>EMI_per_sqm.kgCO2.RO.Res.HH.Thermal</t>
  </si>
  <si>
    <t>EMI_per_sqm.kgCO2.RO.Res.HH.Thermal.SH</t>
  </si>
  <si>
    <t>EMI_per_sqm.kgCO2.RO.Res.HH.Thermal.SC</t>
  </si>
  <si>
    <t>EMI_per_sqm.kgCO2.RO.Res.HH.Thermal.WH</t>
  </si>
  <si>
    <t>EMI_per_sqm.kgCO2.RO.Res.HH.Thermal.CO</t>
  </si>
  <si>
    <t>EMI_per_sqm.kgCO2.RO.Res.HH.Appl</t>
  </si>
  <si>
    <t>FEC_per_capita.kWh.RO.Res.HH</t>
  </si>
  <si>
    <t>FEC_per_capita.kWh.RO.Res.HH.Thermal</t>
  </si>
  <si>
    <t>FEC_per_capita.kWh.RO.Res.HH.Thermal.SH</t>
  </si>
  <si>
    <t>FEC_per_capita.kWh.RO.Res.HH.Thermal.SC</t>
  </si>
  <si>
    <t>FEC_per_capita.kWh.RO.Res.HH.Thermal.WH</t>
  </si>
  <si>
    <t>FEC_per_capita.kWh.RO.Res.HH.Thermal.CO</t>
  </si>
  <si>
    <t>FEC_per_capita.kWh.RO.Res.HH.Appl</t>
  </si>
  <si>
    <t>TES_per_capita.kWh.RO.Res.HH.Thermal</t>
  </si>
  <si>
    <t>TES_per_capita.kWh.RO.Res.HH.Thermal.SH</t>
  </si>
  <si>
    <t>TES_per_capita.kWh.RO.Res.HH.Thermal.SC</t>
  </si>
  <si>
    <t>TES_per_capita.kWh.RO.Res.HH.Thermal.WH</t>
  </si>
  <si>
    <t>TES_per_capita.kWh.RO.Res.HH.Thermal.CO</t>
  </si>
  <si>
    <t>EMI_per_capita.kgCO2.RO.Res.HH</t>
  </si>
  <si>
    <t>EMI_per_capita.kgCO2.RO.Res.HH.Thermal</t>
  </si>
  <si>
    <t>EMI_per_capita.kgCO2.RO.Res.HH.Thermal.SH</t>
  </si>
  <si>
    <t>EMI_per_capita.kgCO2.RO.Res.HH.Thermal.SC</t>
  </si>
  <si>
    <t>EMI_per_capita.kgCO2.RO.Res.HH.Thermal.WH</t>
  </si>
  <si>
    <t>EMI_per_capita.kgCO2.RO.Res.HH.Thermal.CO</t>
  </si>
  <si>
    <t>EMI_per_capita.kgCO2.RO.Res.HH.Appl</t>
  </si>
  <si>
    <t>RO - Number of households</t>
  </si>
  <si>
    <t>NUM.number.RO.Res.HH.Thermal</t>
  </si>
  <si>
    <t>NUM.number.RO.Res.HH.Thermal.SH</t>
  </si>
  <si>
    <t>NUM.number.RO.Res.HH.Thermal.SH.Solids</t>
  </si>
  <si>
    <t>NUM.number.RO.Res.HH.Thermal.SH.LPG</t>
  </si>
  <si>
    <t>NUM.number.RO.Res.HH.Thermal.SH.Oil</t>
  </si>
  <si>
    <t>NUM.number.RO.Res.HH.Thermal.SH.Gas</t>
  </si>
  <si>
    <t>NUM.number.RO.Res.HH.Thermal.SH.Biomass</t>
  </si>
  <si>
    <t>NUM.number.RO.Res.HH.Thermal.SH.Geo</t>
  </si>
  <si>
    <t>NUM.number.RO.Res.HH.Thermal.SH.DistrHeat</t>
  </si>
  <si>
    <t>NUM.number.RO.Res.HH.Thermal.SH.AdvElc</t>
  </si>
  <si>
    <t>NUM.number.RO.Res.HH.Thermal.SH.ConvElc</t>
  </si>
  <si>
    <t>NUM.number.RO.Res.HH.Thermal.SC</t>
  </si>
  <si>
    <t>NUM.number.RO.Res.HH.Thermal.SC.AC</t>
  </si>
  <si>
    <t>NUM.number.RO.Res.HH.Thermal.WH</t>
  </si>
  <si>
    <t>NUM.number.RO.Res.HH.Thermal.WH.Solids</t>
  </si>
  <si>
    <t>NUM.number.RO.Res.HH.Thermal.WH.LPG</t>
  </si>
  <si>
    <t>NUM.number.RO.Res.HH.Thermal.WH.Oil</t>
  </si>
  <si>
    <t>NUM.number.RO.Res.HH.Thermal.WH.Gas</t>
  </si>
  <si>
    <t>NUM.number.RO.Res.HH.Thermal.WH.Biomass</t>
  </si>
  <si>
    <t>NUM.number.RO.Res.HH.Thermal.WH.Geo</t>
  </si>
  <si>
    <t>NUM.number.RO.Res.HH.Thermal.WH.DistrHeat</t>
  </si>
  <si>
    <t>NUM.number.RO.Res.HH.Thermal.WH.Elc</t>
  </si>
  <si>
    <t>NUM.number.RO.Res.HH.Thermal.WH.Solar</t>
  </si>
  <si>
    <t>NUM.number.RO.Res.HH.Thermal.CO</t>
  </si>
  <si>
    <t>NUM.number.RO.Res.HH.Thermal.CO.Solids</t>
  </si>
  <si>
    <t>NUM.number.RO.Res.HH.Thermal.CO.LPG</t>
  </si>
  <si>
    <t>NUM.number.RO.Res.HH.Thermal.CO.Gas</t>
  </si>
  <si>
    <t>NUM.number.RO.Res.HH.Thermal.CO.Biomass</t>
  </si>
  <si>
    <t>NUM.number.RO.Res.HH.Thermal.CO.Elc</t>
  </si>
  <si>
    <t>RO - Final energy consumption</t>
  </si>
  <si>
    <t>FEC.ktoe.RO.Res.HH.Thermal.SH.Solids.Solids</t>
  </si>
  <si>
    <t>FEC.ktoe.RO.Res.HH.Thermal.SH.LPG.LPG</t>
  </si>
  <si>
    <t>FEC.ktoe.RO.Res.HH.Thermal.SH.Oil.Oil_LiqBio</t>
  </si>
  <si>
    <t>FEC.ktoe.RO.Res.HH.Thermal.SH.Gas.NG_Biogas</t>
  </si>
  <si>
    <t>FEC.ktoe.RO.Res.HH.Thermal.SH.Biomass.Biomass_Waste</t>
  </si>
  <si>
    <t>FEC.ktoe.RO.Res.HH.Thermal.SH.Geo.Geo</t>
  </si>
  <si>
    <t>FEC.ktoe.RO.Res.HH.Thermal.SH.DistrHeat.Steam_Distr</t>
  </si>
  <si>
    <t>FEC.ktoe.RO.Res.HH.Thermal.SH.AdvElc.Elec</t>
  </si>
  <si>
    <t>FEC.ktoe.RO.Res.HH.Thermal.SH.ConvElc.Elec</t>
  </si>
  <si>
    <t>FEC.ktoe.RO.Res.HH.Thermal.SH.TotalCirculation.Elec</t>
  </si>
  <si>
    <t>FEC.ktoe.RO.Res.HH.Thermal.SC.AC.Elec</t>
  </si>
  <si>
    <t>FEC.ktoe.RO.Res.HH.Thermal.WH.Solids.Solids</t>
  </si>
  <si>
    <t>FEC.ktoe.RO.Res.HH.Thermal.WH.LPG.LPG</t>
  </si>
  <si>
    <t>FEC.ktoe.RO.Res.HH.Thermal.WH.Oil.Oil_LiqBio</t>
  </si>
  <si>
    <t>FEC.ktoe.RO.Res.HH.Thermal.WH.Gas.NG_Biogas</t>
  </si>
  <si>
    <t>FEC.ktoe.RO.Res.HH.Thermal.WH.Biomass.Biomass_Waste</t>
  </si>
  <si>
    <t>FEC.ktoe.RO.Res.HH.Thermal.WH.Geo.Geo</t>
  </si>
  <si>
    <t>FEC.ktoe.RO.Res.HH.Thermal.WH.DistrHeat.Steam_Distr</t>
  </si>
  <si>
    <t>FEC.ktoe.RO.Res.HH.Thermal.WH.Elc.Elec</t>
  </si>
  <si>
    <t>FEC.ktoe.RO.Res.HH.Thermal.WH.TotalSolar.Solar</t>
  </si>
  <si>
    <t>FEC.ktoe.RO.Res.HH.Thermal.CO.Solids.Solids</t>
  </si>
  <si>
    <t>FEC.ktoe.RO.Res.HH.Thermal.CO.LPG.LPG</t>
  </si>
  <si>
    <t>FEC.ktoe.RO.Res.HH.Thermal.CO.Gas.NG_Biogas</t>
  </si>
  <si>
    <t>FEC.ktoe.RO.Res.HH.Thermal.CO.Biomass.Biomass_Waste</t>
  </si>
  <si>
    <t>FEC.ktoe.RO.Res.HH.Thermal.CO.Elc.Elec</t>
  </si>
  <si>
    <t>RO - Thermal energy service</t>
  </si>
  <si>
    <t>TES.ktoe.RO.Res.HH.Thermal</t>
  </si>
  <si>
    <t>TES.ktoe.RO.Res.HH.Thermal.SH</t>
  </si>
  <si>
    <t>TES.ktoe.RO.Res.HH.Thermal.SH.Solids.Solids</t>
  </si>
  <si>
    <t>TES.ktoe.RO.Res.HH.Thermal.SH.LPG.LPG</t>
  </si>
  <si>
    <t>TES.ktoe.RO.Res.HH.Thermal.SH.Oil.Oil_LiqBio</t>
  </si>
  <si>
    <t>TES.ktoe.RO.Res.HH.Thermal.SH.Gas.NG_Biogas</t>
  </si>
  <si>
    <t>TES.ktoe.RO.Res.HH.Thermal.SH.Biomass.Biomass_Waste</t>
  </si>
  <si>
    <t>TES.ktoe.RO.Res.HH.Thermal.SH.Geo.Geo</t>
  </si>
  <si>
    <t>TES.ktoe.RO.Res.HH.Thermal.SH.DistrHeat.Steam_Distr</t>
  </si>
  <si>
    <t>TES.ktoe.RO.Res.HH.Thermal.SH.AdvElc.Elec</t>
  </si>
  <si>
    <t>TES.ktoe.RO.Res.HH.Thermal.SH.ConvElc.Elec</t>
  </si>
  <si>
    <t>TES.ktoe.RO.Res.HH.Thermal.SH.TotalCirculation.Elec</t>
  </si>
  <si>
    <t>TES.ktoe.RO.Res.HH.Thermal.SC</t>
  </si>
  <si>
    <t>TES.ktoe.RO.Res.HH.Thermal.SC.AC.Elec</t>
  </si>
  <si>
    <t>TES.ktoe.RO.Res.HH.Thermal.WH</t>
  </si>
  <si>
    <t>TES.ktoe.RO.Res.HH.Thermal.WH.Solids.Solids</t>
  </si>
  <si>
    <t>TES.ktoe.RO.Res.HH.Thermal.WH.LPG.LPG</t>
  </si>
  <si>
    <t>TES.ktoe.RO.Res.HH.Thermal.WH.Oil.Oil_LiqBio</t>
  </si>
  <si>
    <t>TES.ktoe.RO.Res.HH.Thermal.WH.Gas.NG_Biogas</t>
  </si>
  <si>
    <t>TES.ktoe.RO.Res.HH.Thermal.WH.Biomass.Biomass_Waste</t>
  </si>
  <si>
    <t>TES.ktoe.RO.Res.HH.Thermal.WH.Geo.Geo</t>
  </si>
  <si>
    <t>TES.ktoe.RO.Res.HH.Thermal.WH.DistrHeat.Steam_Distr</t>
  </si>
  <si>
    <t>TES.ktoe.RO.Res.HH.Thermal.WH.Elc.Elec</t>
  </si>
  <si>
    <t>TES.ktoe.RO.Res.HH.Thermal.WH.TotalSolar.Solar</t>
  </si>
  <si>
    <t>TES.ktoe.RO.Res.HH.Thermal.CO</t>
  </si>
  <si>
    <t>TES.ktoe.RO.Res.HH.Thermal.CO.Solids.Solids</t>
  </si>
  <si>
    <t>TES.ktoe.RO.Res.HH.Thermal.CO.LPG.LPG</t>
  </si>
  <si>
    <t>TES.ktoe.RO.Res.HH.Thermal.CO.Gas.NG_Biogas</t>
  </si>
  <si>
    <t>TES.ktoe.RO.Res.HH.Thermal.CO.Biomass.Biomass_Waste</t>
  </si>
  <si>
    <t>TES.ktoe.RO.Res.HH.Thermal.CO.Elc.Elec</t>
  </si>
  <si>
    <t>RO - System efficiency indicator of total stock</t>
  </si>
  <si>
    <t>Eff.ratio.RO.Res.HH.Thermal.SH.Solids.Solids</t>
  </si>
  <si>
    <t>Eff.ratio.RO.Res.HH.Thermal.SH.LPG.LPG</t>
  </si>
  <si>
    <t>Eff.ratio.RO.Res.HH.Thermal.SH.Oil.Oil_LiqBio</t>
  </si>
  <si>
    <t>Eff.ratio.RO.Res.HH.Thermal.SH.Gas.NG_Biogas</t>
  </si>
  <si>
    <t>Eff.ratio.RO.Res.HH.Thermal.SH.Biomass.Biomass_Waste</t>
  </si>
  <si>
    <t>Eff.ratio.RO.Res.HH.Thermal.SH.Geo.Geo</t>
  </si>
  <si>
    <t>Eff.ratio.RO.Res.HH.Thermal.SH.DistrHeat.Steam_Distr</t>
  </si>
  <si>
    <t>Eff.ratio.RO.Res.HH.Thermal.SH.AdvElc.Elec</t>
  </si>
  <si>
    <t>Eff.ratio.RO.Res.HH.Thermal.SH.ConvElc.Elec</t>
  </si>
  <si>
    <t>Eff.ratio.RO.Res.HH.Thermal.SH.TotalCirculation.Elec</t>
  </si>
  <si>
    <t>Eff.ratio.RO.Res.HH.Thermal.SC.AC.Elec</t>
  </si>
  <si>
    <t>Eff.ratio.RO.Res.HH.Thermal.WH.Solids.Solids</t>
  </si>
  <si>
    <t>Eff.ratio.RO.Res.HH.Thermal.WH.LPG.LPG</t>
  </si>
  <si>
    <t>Eff.ratio.RO.Res.HH.Thermal.WH.Oil.Oil_LiqBio</t>
  </si>
  <si>
    <t>Eff.ratio.RO.Res.HH.Thermal.WH.Gas.NG_Biogas</t>
  </si>
  <si>
    <t>Eff.ratio.RO.Res.HH.Thermal.WH.Biomass.Biomass_Waste</t>
  </si>
  <si>
    <t>Eff.ratio.RO.Res.HH.Thermal.WH.Geo.Geo</t>
  </si>
  <si>
    <t>Eff.ratio.RO.Res.HH.Thermal.WH.DistrHeat.Steam_Distr</t>
  </si>
  <si>
    <t>Eff.ratio.RO.Res.HH.Thermal.WH.Elc.Elec</t>
  </si>
  <si>
    <t>Eff.ratio.RO.Res.HH.Thermal.WH.TotalSolar.Solar</t>
  </si>
  <si>
    <t>Eff.ratio.RO.Res.HH.Thermal.CO.Solids.Solids</t>
  </si>
  <si>
    <t>Eff.ratio.RO.Res.HH.Thermal.CO.LPG.LPG</t>
  </si>
  <si>
    <t>Eff.ratio.RO.Res.HH.Thermal.CO.Gas.NG_Biogas</t>
  </si>
  <si>
    <t>Eff.ratio.RO.Res.HH.Thermal.CO.Biomass.Biomass_Waste</t>
  </si>
  <si>
    <t>Eff.ratio.RO.Res.HH.Thermal.CO.Elc.Elec</t>
  </si>
  <si>
    <t>RO - CO2 emissions</t>
  </si>
  <si>
    <t>EMI.ktCO2.RO.Res.HH.Thermal.SH.Solids.Solids</t>
  </si>
  <si>
    <t>EMI.ktCO2.RO.Res.HH.Thermal.SH.LPG.LPG</t>
  </si>
  <si>
    <t>EMI.ktCO2.RO.Res.HH.Thermal.SH.Oil.Oil_LiqBio</t>
  </si>
  <si>
    <t>EMI.ktCO2.RO.Res.HH.Thermal.SH.Gas.NG_Biogas</t>
  </si>
  <si>
    <t>EMI.ktCO2.RO.Res.HH.Thermal.SH.Biomass.Biomass_Waste</t>
  </si>
  <si>
    <t>EMI.ktCO2.RO.Res.HH.Thermal.SH.Geo.Geo</t>
  </si>
  <si>
    <t>EMI.ktCO2.RO.Res.HH.Thermal.SH.DistrHeat.Steam_Distr</t>
  </si>
  <si>
    <t>EMI.ktCO2.RO.Res.HH.Thermal.SH.AdvElc.Elec</t>
  </si>
  <si>
    <t>EMI.ktCO2.RO.Res.HH.Thermal.SH.ConvElc.Elec</t>
  </si>
  <si>
    <t>EMI.ktCO2.RO.Res.HH.Thermal.SH.TotalCirculation.Elec</t>
  </si>
  <si>
    <t>EMI.ktCO2.RO.Res.HH.Thermal.SC.AC.Elec</t>
  </si>
  <si>
    <t>EMI.ktCO2.RO.Res.HH.Thermal.WH.Solids.Solids</t>
  </si>
  <si>
    <t>EMI.ktCO2.RO.Res.HH.Thermal.WH.LPG.LPG</t>
  </si>
  <si>
    <t>EMI.ktCO2.RO.Res.HH.Thermal.WH.Oil.Oil_LiqBio</t>
  </si>
  <si>
    <t>EMI.ktCO2.RO.Res.HH.Thermal.WH.Gas.NG_Biogas</t>
  </si>
  <si>
    <t>EMI.ktCO2.RO.Res.HH.Thermal.WH.Biomass.Biomass_Waste</t>
  </si>
  <si>
    <t>EMI.ktCO2.RO.Res.HH.Thermal.WH.Geo.Geo</t>
  </si>
  <si>
    <t>EMI.ktCO2.RO.Res.HH.Thermal.WH.DistrHeat.Steam_Distr</t>
  </si>
  <si>
    <t>EMI.ktCO2.RO.Res.HH.Thermal.WH.Elc.Elec</t>
  </si>
  <si>
    <t>EMI.ktCO2.RO.Res.HH.Thermal.WH.TotalSolar.Solar</t>
  </si>
  <si>
    <t>EMI.ktCO2.RO.Res.HH.Thermal.CO.Solids.Solids</t>
  </si>
  <si>
    <t>EMI.ktCO2.RO.Res.HH.Thermal.CO.LPG.LPG</t>
  </si>
  <si>
    <t>EMI.ktCO2.RO.Res.HH.Thermal.CO.Gas.NG_Biogas</t>
  </si>
  <si>
    <t>EMI.ktCO2.RO.Res.HH.Thermal.CO.Biomass.Biomass_Waste</t>
  </si>
  <si>
    <t>EMI.ktCO2.RO.Res.HH.Thermal.CO.Elc.Elec</t>
  </si>
  <si>
    <t>RO - Final energy consumption per household</t>
  </si>
  <si>
    <t>FEC_per_household.kWh.RO.Res.HH.Thermal.SH.Solids.Solids</t>
  </si>
  <si>
    <t>FEC_per_household.kWh.RO.Res.HH.Thermal.SH.LPG.LPG</t>
  </si>
  <si>
    <t>FEC_per_household.kWh.RO.Res.HH.Thermal.SH.Oil.Oil_LiqBio</t>
  </si>
  <si>
    <t>FEC_per_household.kWh.RO.Res.HH.Thermal.SH.Gas.NG_Biogas</t>
  </si>
  <si>
    <t>FEC_per_household.kWh.RO.Res.HH.Thermal.SH.Biomass.Biomass_Waste</t>
  </si>
  <si>
    <t>FEC_per_household.kWh.RO.Res.HH.Thermal.SH.Geo.Geo</t>
  </si>
  <si>
    <t>FEC_per_household.kWh.RO.Res.HH.Thermal.SH.DistrHeat.Steam_Distr</t>
  </si>
  <si>
    <t>FEC_per_household.kWh.RO.Res.HH.Thermal.SH.AdvElc.Elec</t>
  </si>
  <si>
    <t>FEC_per_household.kWh.RO.Res.HH.Thermal.SH.ConvElc.Elec</t>
  </si>
  <si>
    <t>FEC_per_household.kWh.RO.Res.HH.Thermal.SH.TotalCirculation.Elec</t>
  </si>
  <si>
    <t>FEC_per_household.kWh.RO.Res.HH.Thermal.SC.AC.Elec</t>
  </si>
  <si>
    <t>FEC_per_household.kWh.RO.Res.HH.Thermal.WH.Solids.Solids</t>
  </si>
  <si>
    <t>FEC_per_household.kWh.RO.Res.HH.Thermal.WH.LPG.LPG</t>
  </si>
  <si>
    <t>FEC_per_household.kWh.RO.Res.HH.Thermal.WH.Oil.Oil_LiqBio</t>
  </si>
  <si>
    <t>FEC_per_household.kWh.RO.Res.HH.Thermal.WH.Gas.NG_Biogas</t>
  </si>
  <si>
    <t>FEC_per_household.kWh.RO.Res.HH.Thermal.WH.Biomass.Biomass_Waste</t>
  </si>
  <si>
    <t>FEC_per_household.kWh.RO.Res.HH.Thermal.WH.Geo.Geo</t>
  </si>
  <si>
    <t>FEC_per_household.kWh.RO.Res.HH.Thermal.WH.DistrHeat.Steam_Distr</t>
  </si>
  <si>
    <t>FEC_per_household.kWh.RO.Res.HH.Thermal.WH.Elc.Elec</t>
  </si>
  <si>
    <t>FEC_per_household.kWh.RO.Res.HH.Thermal.WH.TotalSolar.Solar</t>
  </si>
  <si>
    <t>FEC_per_household.kWh.RO.Res.HH.Thermal.CO.Solids.Solids</t>
  </si>
  <si>
    <t>FEC_per_household.kWh.RO.Res.HH.Thermal.CO.LPG.LPG</t>
  </si>
  <si>
    <t>FEC_per_household.kWh.RO.Res.HH.Thermal.CO.Gas.NG_Biogas</t>
  </si>
  <si>
    <t>FEC_per_household.kWh.RO.Res.HH.Thermal.CO.Biomass.Biomass_Waste</t>
  </si>
  <si>
    <t>FEC_per_household.kWh.RO.Res.HH.Thermal.CO.Elc.Elec</t>
  </si>
  <si>
    <t>RO - Thermal energy service per household</t>
  </si>
  <si>
    <t>TES_per_household.kWh.RO.Res.HH.Thermal.SH.Solids.Solids</t>
  </si>
  <si>
    <t>TES_per_household.kWh.RO.Res.HH.Thermal.SH.LPG.LPG</t>
  </si>
  <si>
    <t>TES_per_household.kWh.RO.Res.HH.Thermal.SH.Oil.Oil_LiqBio</t>
  </si>
  <si>
    <t>TES_per_household.kWh.RO.Res.HH.Thermal.SH.Gas.NG_Biogas</t>
  </si>
  <si>
    <t>TES_per_household.kWh.RO.Res.HH.Thermal.SH.Biomass.Biomass_Waste</t>
  </si>
  <si>
    <t>TES_per_household.kWh.RO.Res.HH.Thermal.SH.Geo.Geo</t>
  </si>
  <si>
    <t>TES_per_household.kWh.RO.Res.HH.Thermal.SH.DistrHeat.Steam_Distr</t>
  </si>
  <si>
    <t>TES_per_household.kWh.RO.Res.HH.Thermal.SH.AdvElc.Elec</t>
  </si>
  <si>
    <t>TES_per_household.kWh.RO.Res.HH.Thermal.SH.ConvElc.Elec</t>
  </si>
  <si>
    <t>TES_per_household.kWh.RO.Res.HH.Thermal.SH.TotalCirculation.Elec</t>
  </si>
  <si>
    <t>TES_per_household.kWh.RO.Res.HH.Thermal.SC.AC.Elec</t>
  </si>
  <si>
    <t>TES_per_household.kWh.RO.Res.HH.Thermal.WH.Solids.Solids</t>
  </si>
  <si>
    <t>TES_per_household.kWh.RO.Res.HH.Thermal.WH.LPG.LPG</t>
  </si>
  <si>
    <t>TES_per_household.kWh.RO.Res.HH.Thermal.WH.Oil.Oil_LiqBio</t>
  </si>
  <si>
    <t>TES_per_household.kWh.RO.Res.HH.Thermal.WH.Gas.NG_Biogas</t>
  </si>
  <si>
    <t>TES_per_household.kWh.RO.Res.HH.Thermal.WH.Biomass.Biomass_Waste</t>
  </si>
  <si>
    <t>TES_per_household.kWh.RO.Res.HH.Thermal.WH.Geo.Geo</t>
  </si>
  <si>
    <t>TES_per_household.kWh.RO.Res.HH.Thermal.WH.DistrHeat.Steam_Distr</t>
  </si>
  <si>
    <t>TES_per_household.kWh.RO.Res.HH.Thermal.WH.Elc.Elec</t>
  </si>
  <si>
    <t>TES_per_household.kWh.RO.Res.HH.Thermal.WH.TotalSolar.Solar</t>
  </si>
  <si>
    <t>TES_per_household.kWh.RO.Res.HH.Thermal.CO.Solids.Solids</t>
  </si>
  <si>
    <t>TES_per_household.kWh.RO.Res.HH.Thermal.CO.LPG.LPG</t>
  </si>
  <si>
    <t>TES_per_household.kWh.RO.Res.HH.Thermal.CO.Gas.NG_Biogas</t>
  </si>
  <si>
    <t>TES_per_household.kWh.RO.Res.HH.Thermal.CO.Biomass.Biomass_Waste</t>
  </si>
  <si>
    <t>TES_per_household.kWh.RO.Res.HH.Thermal.CO.Elc.Elec</t>
  </si>
  <si>
    <t>RO - CO2 emissions per household</t>
  </si>
  <si>
    <t>EMI_per_household.kgCO2.RO.Res.HH.Thermal.SH.Solids.Solids</t>
  </si>
  <si>
    <t>EMI_per_household.kgCO2.RO.Res.HH.Thermal.SH.LPG.LPG</t>
  </si>
  <si>
    <t>EMI_per_household.kgCO2.RO.Res.HH.Thermal.SH.Oil.Oil_LiqBio</t>
  </si>
  <si>
    <t>EMI_per_household.kgCO2.RO.Res.HH.Thermal.SH.Gas.NG_Biogas</t>
  </si>
  <si>
    <t>EMI_per_household.kgCO2.RO.Res.HH.Thermal.SH.Biomass.Biomass_Waste</t>
  </si>
  <si>
    <t>EMI_per_household.kgCO2.RO.Res.HH.Thermal.SH.Geo.Geo</t>
  </si>
  <si>
    <t>EMI_per_household.kgCO2.RO.Res.HH.Thermal.SH.DistrHeat.Steam_Distr</t>
  </si>
  <si>
    <t>EMI_per_household.kgCO2.RO.Res.HH.Thermal.SH.AdvElc.Elec</t>
  </si>
  <si>
    <t>EMI_per_household.kgCO2.RO.Res.HH.Thermal.SH.ConvElc.Elec</t>
  </si>
  <si>
    <t>EMI_per_household.kgCO2.RO.Res.HH.Thermal.SH.TotalCirculation.Elec</t>
  </si>
  <si>
    <t>EMI_per_household.kgCO2.RO.Res.HH.Thermal.SC.AC.Elec</t>
  </si>
  <si>
    <t>EMI_per_household.kgCO2.RO.Res.HH.Thermal.WH.Solids.Solids</t>
  </si>
  <si>
    <t>EMI_per_household.kgCO2.RO.Res.HH.Thermal.WH.LPG.LPG</t>
  </si>
  <si>
    <t>EMI_per_household.kgCO2.RO.Res.HH.Thermal.WH.Oil.Oil_LiqBio</t>
  </si>
  <si>
    <t>EMI_per_household.kgCO2.RO.Res.HH.Thermal.WH.Gas.NG_Biogas</t>
  </si>
  <si>
    <t>EMI_per_household.kgCO2.RO.Res.HH.Thermal.WH.Biomass.Biomass_Waste</t>
  </si>
  <si>
    <t>EMI_per_household.kgCO2.RO.Res.HH.Thermal.WH.Geo.Geo</t>
  </si>
  <si>
    <t>EMI_per_household.kgCO2.RO.Res.HH.Thermal.WH.DistrHeat.Steam_Distr</t>
  </si>
  <si>
    <t>EMI_per_household.kgCO2.RO.Res.HH.Thermal.WH.Elc.Elec</t>
  </si>
  <si>
    <t>EMI_per_household.kgCO2.RO.Res.HH.Thermal.WH.TotalSolar.Solar</t>
  </si>
  <si>
    <t>EMI_per_household.kgCO2.RO.Res.HH.Thermal.CO.Solids.Solids</t>
  </si>
  <si>
    <t>EMI_per_household.kgCO2.RO.Res.HH.Thermal.CO.LPG.LPG</t>
  </si>
  <si>
    <t>EMI_per_household.kgCO2.RO.Res.HH.Thermal.CO.Gas.NG_Biogas</t>
  </si>
  <si>
    <t>EMI_per_household.kgCO2.RO.Res.HH.Thermal.CO.Biomass.Biomass_Waste</t>
  </si>
  <si>
    <t>EMI_per_household.kgCO2.RO.Res.HH.Thermal.CO.Elc.Elec</t>
  </si>
  <si>
    <t>RO - Final energy consumption per surface area</t>
  </si>
  <si>
    <t>FEC_per_sqm.kWh.RO.Res.HH.Thermal.SH.Solids.Solids</t>
  </si>
  <si>
    <t>FEC_per_sqm.kWh.RO.Res.HH.Thermal.SH.LPG.LPG</t>
  </si>
  <si>
    <t>FEC_per_sqm.kWh.RO.Res.HH.Thermal.SH.Oil.Oil_LiqBio</t>
  </si>
  <si>
    <t>FEC_per_sqm.kWh.RO.Res.HH.Thermal.SH.Gas.NG_Biogas</t>
  </si>
  <si>
    <t>FEC_per_sqm.kWh.RO.Res.HH.Thermal.SH.Biomass.Biomass_Waste</t>
  </si>
  <si>
    <t>FEC_per_sqm.kWh.RO.Res.HH.Thermal.SH.Geo.Geo</t>
  </si>
  <si>
    <t>FEC_per_sqm.kWh.RO.Res.HH.Thermal.SH.DistrHeat.Steam_Distr</t>
  </si>
  <si>
    <t>FEC_per_sqm.kWh.RO.Res.HH.Thermal.SH.AdvElc.Elec</t>
  </si>
  <si>
    <t>FEC_per_sqm.kWh.RO.Res.HH.Thermal.SH.ConvElc.Elec</t>
  </si>
  <si>
    <t>FEC_per_sqm.kWh.RO.Res.HH.Thermal.SH.TotalCirculation.Elec</t>
  </si>
  <si>
    <t>FEC_per_sqm.kWh.RO.Res.HH.Thermal.SC.AC.Elec</t>
  </si>
  <si>
    <t>FEC_per_sqm.kWh.RO.Res.HH.Thermal.WH.Solids.Solids</t>
  </si>
  <si>
    <t>FEC_per_sqm.kWh.RO.Res.HH.Thermal.WH.LPG.LPG</t>
  </si>
  <si>
    <t>FEC_per_sqm.kWh.RO.Res.HH.Thermal.WH.Oil.Oil_LiqBio</t>
  </si>
  <si>
    <t>FEC_per_sqm.kWh.RO.Res.HH.Thermal.WH.Gas.NG_Biogas</t>
  </si>
  <si>
    <t>FEC_per_sqm.kWh.RO.Res.HH.Thermal.WH.Biomass.Biomass_Waste</t>
  </si>
  <si>
    <t>FEC_per_sqm.kWh.RO.Res.HH.Thermal.WH.Geo.Geo</t>
  </si>
  <si>
    <t>FEC_per_sqm.kWh.RO.Res.HH.Thermal.WH.DistrHeat.Steam_Distr</t>
  </si>
  <si>
    <t>FEC_per_sqm.kWh.RO.Res.HH.Thermal.WH.Elc.Elec</t>
  </si>
  <si>
    <t>FEC_per_sqm.kWh.RO.Res.HH.Thermal.WH.TotalSolar.Solar</t>
  </si>
  <si>
    <t>FEC_per_sqm.kWh.RO.Res.HH.Thermal.CO.Solids.Solids</t>
  </si>
  <si>
    <t>FEC_per_sqm.kWh.RO.Res.HH.Thermal.CO.LPG.LPG</t>
  </si>
  <si>
    <t>FEC_per_sqm.kWh.RO.Res.HH.Thermal.CO.Gas.NG_Biogas</t>
  </si>
  <si>
    <t>FEC_per_sqm.kWh.RO.Res.HH.Thermal.CO.Biomass.Biomass_Waste</t>
  </si>
  <si>
    <t>FEC_per_sqm.kWh.RO.Res.HH.Thermal.CO.Elc.Elec</t>
  </si>
  <si>
    <t>RO - Thermal energy service per surface area</t>
  </si>
  <si>
    <t>TES_per_sqm.kWh.RO.Res.HH.Thermal.SH.Solids.Solids</t>
  </si>
  <si>
    <t>TES_per_sqm.kWh.RO.Res.HH.Thermal.SH.LPG.LPG</t>
  </si>
  <si>
    <t>TES_per_sqm.kWh.RO.Res.HH.Thermal.SH.Oil.Oil_LiqBio</t>
  </si>
  <si>
    <t>TES_per_sqm.kWh.RO.Res.HH.Thermal.SH.Gas.NG_Biogas</t>
  </si>
  <si>
    <t>TES_per_sqm.kWh.RO.Res.HH.Thermal.SH.Biomass.Biomass_Waste</t>
  </si>
  <si>
    <t>TES_per_sqm.kWh.RO.Res.HH.Thermal.SH.Geo.Geo</t>
  </si>
  <si>
    <t>TES_per_sqm.kWh.RO.Res.HH.Thermal.SH.DistrHeat.Steam_Distr</t>
  </si>
  <si>
    <t>TES_per_sqm.kWh.RO.Res.HH.Thermal.SH.AdvElc.Elec</t>
  </si>
  <si>
    <t>TES_per_sqm.kWh.RO.Res.HH.Thermal.SH.ConvElc.Elec</t>
  </si>
  <si>
    <t>TES_per_sqm.kWh.RO.Res.HH.Thermal.SH.TotalCirculation.Elec</t>
  </si>
  <si>
    <t>TES_per_sqm.kWh.RO.Res.HH.Thermal.SC.AC.Elec</t>
  </si>
  <si>
    <t>TES_per_sqm.kWh.RO.Res.HH.Thermal.WH.Solids.Solids</t>
  </si>
  <si>
    <t>TES_per_sqm.kWh.RO.Res.HH.Thermal.WH.LPG.LPG</t>
  </si>
  <si>
    <t>TES_per_sqm.kWh.RO.Res.HH.Thermal.WH.Oil.Oil_LiqBio</t>
  </si>
  <si>
    <t>TES_per_sqm.kWh.RO.Res.HH.Thermal.WH.Gas.NG_Biogas</t>
  </si>
  <si>
    <t>TES_per_sqm.kWh.RO.Res.HH.Thermal.WH.Biomass.Biomass_Waste</t>
  </si>
  <si>
    <t>TES_per_sqm.kWh.RO.Res.HH.Thermal.WH.Geo.Geo</t>
  </si>
  <si>
    <t>TES_per_sqm.kWh.RO.Res.HH.Thermal.WH.DistrHeat.Steam_Distr</t>
  </si>
  <si>
    <t>TES_per_sqm.kWh.RO.Res.HH.Thermal.WH.Elc.Elec</t>
  </si>
  <si>
    <t>TES_per_sqm.kWh.RO.Res.HH.Thermal.WH.TotalSolar.Solar</t>
  </si>
  <si>
    <t>TES_per_sqm.kWh.RO.Res.HH.Thermal.CO.Solids.Solids</t>
  </si>
  <si>
    <t>TES_per_sqm.kWh.RO.Res.HH.Thermal.CO.LPG.LPG</t>
  </si>
  <si>
    <t>TES_per_sqm.kWh.RO.Res.HH.Thermal.CO.Gas.NG_Biogas</t>
  </si>
  <si>
    <t>TES_per_sqm.kWh.RO.Res.HH.Thermal.CO.Biomass.Biomass_Waste</t>
  </si>
  <si>
    <t>TES_per_sqm.kWh.RO.Res.HH.Thermal.CO.Elc.Elec</t>
  </si>
  <si>
    <t>RO - CO2 emissions per surface area</t>
  </si>
  <si>
    <t>EMI_per_sqm.kgCO2.RO.Res.HH.Thermal.SH.Solids.Solids</t>
  </si>
  <si>
    <t>EMI_per_sqm.kgCO2.RO.Res.HH.Thermal.SH.LPG.LPG</t>
  </si>
  <si>
    <t>EMI_per_sqm.kgCO2.RO.Res.HH.Thermal.SH.Oil.Oil_LiqBio</t>
  </si>
  <si>
    <t>EMI_per_sqm.kgCO2.RO.Res.HH.Thermal.SH.Gas.NG_Biogas</t>
  </si>
  <si>
    <t>EMI_per_sqm.kgCO2.RO.Res.HH.Thermal.SH.Biomass.Biomass_Waste</t>
  </si>
  <si>
    <t>EMI_per_sqm.kgCO2.RO.Res.HH.Thermal.SH.Geo.Geo</t>
  </si>
  <si>
    <t>EMI_per_sqm.kgCO2.RO.Res.HH.Thermal.SH.DistrHeat.Steam_Distr</t>
  </si>
  <si>
    <t>EMI_per_sqm.kgCO2.RO.Res.HH.Thermal.SH.AdvElc.Elec</t>
  </si>
  <si>
    <t>EMI_per_sqm.kgCO2.RO.Res.HH.Thermal.SH.ConvElc.Elec</t>
  </si>
  <si>
    <t>EMI_per_sqm.kgCO2.RO.Res.HH.Thermal.SH.TotalCirculation.Elec</t>
  </si>
  <si>
    <t>EMI_per_sqm.kgCO2.RO.Res.HH.Thermal.SC.AC.Elec</t>
  </si>
  <si>
    <t>EMI_per_sqm.kgCO2.RO.Res.HH.Thermal.WH.Solids.Solids</t>
  </si>
  <si>
    <t>EMI_per_sqm.kgCO2.RO.Res.HH.Thermal.WH.LPG.LPG</t>
  </si>
  <si>
    <t>EMI_per_sqm.kgCO2.RO.Res.HH.Thermal.WH.Oil.Oil_LiqBio</t>
  </si>
  <si>
    <t>EMI_per_sqm.kgCO2.RO.Res.HH.Thermal.WH.Gas.NG_Biogas</t>
  </si>
  <si>
    <t>EMI_per_sqm.kgCO2.RO.Res.HH.Thermal.WH.Biomass.Biomass_Waste</t>
  </si>
  <si>
    <t>EMI_per_sqm.kgCO2.RO.Res.HH.Thermal.WH.Geo.Geo</t>
  </si>
  <si>
    <t>EMI_per_sqm.kgCO2.RO.Res.HH.Thermal.WH.DistrHeat.Steam_Distr</t>
  </si>
  <si>
    <t>EMI_per_sqm.kgCO2.RO.Res.HH.Thermal.WH.Elc.Elec</t>
  </si>
  <si>
    <t>EMI_per_sqm.kgCO2.RO.Res.HH.Thermal.WH.TotalSolar.Solar</t>
  </si>
  <si>
    <t>EMI_per_sqm.kgCO2.RO.Res.HH.Thermal.CO.Solids.Solids</t>
  </si>
  <si>
    <t>EMI_per_sqm.kgCO2.RO.Res.HH.Thermal.CO.LPG.LPG</t>
  </si>
  <si>
    <t>EMI_per_sqm.kgCO2.RO.Res.HH.Thermal.CO.Gas.NG_Biogas</t>
  </si>
  <si>
    <t>EMI_per_sqm.kgCO2.RO.Res.HH.Thermal.CO.Biomass.Biomass_Waste</t>
  </si>
  <si>
    <t>EMI_per_sqm.kgCO2.RO.Res.HH.Thermal.CO.Elc.Elec</t>
  </si>
  <si>
    <t>RO - Number of new and renovated households</t>
  </si>
  <si>
    <t>NUM.number.RO.Res.HHnew.Thermal</t>
  </si>
  <si>
    <t>NUM.number.RO.Res.HHnew.Thermal.SH</t>
  </si>
  <si>
    <t>NUM.number.RO.Res.HHnew.Thermal.SH.Solids</t>
  </si>
  <si>
    <t>NUM.number.RO.Res.HHnew.Thermal.SH.LPG</t>
  </si>
  <si>
    <t>NUM.number.RO.Res.HHnew.Thermal.SH.Oil</t>
  </si>
  <si>
    <t>NUM.number.RO.Res.HHnew.Thermal.SH.Gas</t>
  </si>
  <si>
    <t>NUM.number.RO.Res.HHnew.Thermal.SH.Biomass</t>
  </si>
  <si>
    <t>NUM.number.RO.Res.HHnew.Thermal.SH.Geo</t>
  </si>
  <si>
    <t>NUM.number.RO.Res.HHnew.Thermal.SH.DistrHeat</t>
  </si>
  <si>
    <t>NUM.number.RO.Res.HHnew.Thermal.SH.AdvElc</t>
  </si>
  <si>
    <t>NUM.number.RO.Res.HHnew.Thermal.SH.ConvElc</t>
  </si>
  <si>
    <t>NUM.number.RO.Res.HHnew.Thermal.SC</t>
  </si>
  <si>
    <t>NUM.number.RO.Res.HHnew.Thermal.SC.AC</t>
  </si>
  <si>
    <t>NUM.number.RO.Res.HHnew.Thermal.WH</t>
  </si>
  <si>
    <t>NUM.number.RO.Res.HHnew.Thermal.WH.Solids</t>
  </si>
  <si>
    <t>NUM.number.RO.Res.HHnew.Thermal.WH.LPG</t>
  </si>
  <si>
    <t>NUM.number.RO.Res.HHnew.Thermal.WH.Oil</t>
  </si>
  <si>
    <t>NUM.number.RO.Res.HHnew.Thermal.WH.Gas</t>
  </si>
  <si>
    <t>NUM.number.RO.Res.HHnew.Thermal.WH.Biomass</t>
  </si>
  <si>
    <t>NUM.number.RO.Res.HHnew.Thermal.WH.Geo</t>
  </si>
  <si>
    <t>NUM.number.RO.Res.HHnew.Thermal.WH.DistrHeat</t>
  </si>
  <si>
    <t>NUM.number.RO.Res.HHnew.Thermal.WH.Elc</t>
  </si>
  <si>
    <t>NUM.number.RO.Res.HHnew.Thermal.WH.Solar</t>
  </si>
  <si>
    <t>NUM.number.RO.Res.HHnew.Thermal.CO</t>
  </si>
  <si>
    <t>NUM.number.RO.Res.HHnew.Thermal.CO.Solids</t>
  </si>
  <si>
    <t>NUM.number.RO.Res.HHnew.Thermal.CO.LPG</t>
  </si>
  <si>
    <t>NUM.number.RO.Res.HHnew.Thermal.CO.Gas</t>
  </si>
  <si>
    <t>NUM.number.RO.Res.HHnew.Thermal.CO.Biomass</t>
  </si>
  <si>
    <t>NUM.number.RO.Res.HHnew.Thermal.CO.Elc</t>
  </si>
  <si>
    <t>RO - Final energy consumption in new and renovated households</t>
  </si>
  <si>
    <t>FEC.ktoe.RO.Res.HHnew.Thermal</t>
  </si>
  <si>
    <t>FEC.ktoe.RO.Res.HHnew.Thermal.SH</t>
  </si>
  <si>
    <t>FEC.ktoe.RO.Res.HHnew.Thermal.SH.Solids.Solids</t>
  </si>
  <si>
    <t>FEC.ktoe.RO.Res.HHnew.Thermal.SH.LPG.LPG</t>
  </si>
  <si>
    <t>FEC.ktoe.RO.Res.HHnew.Thermal.SH.Oil.Oil_LiqBio</t>
  </si>
  <si>
    <t>FEC.ktoe.RO.Res.HHnew.Thermal.SH.Gas.NG_Biogas</t>
  </si>
  <si>
    <t>FEC.ktoe.RO.Res.HHnew.Thermal.SH.Biomass.Biomass_Waste</t>
  </si>
  <si>
    <t>FEC.ktoe.RO.Res.HHnew.Thermal.SH.Geo.Geo</t>
  </si>
  <si>
    <t>FEC.ktoe.RO.Res.HHnew.Thermal.SH.DistrHeat.Steam_Distr</t>
  </si>
  <si>
    <t>FEC.ktoe.RO.Res.HHnew.Thermal.SH.AdvElc.Elec</t>
  </si>
  <si>
    <t>FEC.ktoe.RO.Res.HHnew.Thermal.SH.ConvElc.Elec</t>
  </si>
  <si>
    <t>FEC.ktoe.RO.Res.HHnew.Thermal.SH.TotalCirculation.Elec</t>
  </si>
  <si>
    <t>FEC.ktoe.RO.Res.HHnew.Thermal.SC</t>
  </si>
  <si>
    <t>FEC.ktoe.RO.Res.HHnew.Thermal.SC.AC.Elec</t>
  </si>
  <si>
    <t>FEC.ktoe.RO.Res.HHnew.Thermal.WH</t>
  </si>
  <si>
    <t>FEC.ktoe.RO.Res.HHnew.Thermal.WH.Solids.Solids</t>
  </si>
  <si>
    <t>FEC.ktoe.RO.Res.HHnew.Thermal.WH.LPG.LPG</t>
  </si>
  <si>
    <t>FEC.ktoe.RO.Res.HHnew.Thermal.WH.Oil.Oil_LiqBio</t>
  </si>
  <si>
    <t>FEC.ktoe.RO.Res.HHnew.Thermal.WH.Gas.NG_Biogas</t>
  </si>
  <si>
    <t>FEC.ktoe.RO.Res.HHnew.Thermal.WH.Biomass.Biomass_Waste</t>
  </si>
  <si>
    <t>FEC.ktoe.RO.Res.HHnew.Thermal.WH.Geo.Geo</t>
  </si>
  <si>
    <t>FEC.ktoe.RO.Res.HHnew.Thermal.WH.DistrHeat.Steam_Distr</t>
  </si>
  <si>
    <t>FEC.ktoe.RO.Res.HHnew.Thermal.WH.Elc.Elec</t>
  </si>
  <si>
    <t>FEC.ktoe.RO.Res.HHnew.Thermal.WH.TotalSolar.Solar</t>
  </si>
  <si>
    <t>FEC.ktoe.RO.Res.HHnew.Thermal.CO</t>
  </si>
  <si>
    <t>FEC.ktoe.RO.Res.HHnew.Thermal.CO.Solids.Solids</t>
  </si>
  <si>
    <t>FEC.ktoe.RO.Res.HHnew.Thermal.CO.LPG.LPG</t>
  </si>
  <si>
    <t>FEC.ktoe.RO.Res.HHnew.Thermal.CO.Gas.NG_Biogas</t>
  </si>
  <si>
    <t>FEC.ktoe.RO.Res.HHnew.Thermal.CO.Biomass.Biomass_Waste</t>
  </si>
  <si>
    <t>FEC.ktoe.RO.Res.HHnew.Thermal.CO.Elc.Elec</t>
  </si>
  <si>
    <t>RO - Thermal energy service in new and renovated households</t>
  </si>
  <si>
    <t>TES.ktoe.RO.Res.HHnew.Thermal</t>
  </si>
  <si>
    <t>TES.ktoe.RO.Res.HHnew.Thermal.SH</t>
  </si>
  <si>
    <t>TES.ktoe.RO.Res.HHnew.Thermal.SH.Solids.Solids</t>
  </si>
  <si>
    <t>TES.ktoe.RO.Res.HHnew.Thermal.SH.LPG.LPG</t>
  </si>
  <si>
    <t>TES.ktoe.RO.Res.HHnew.Thermal.SH.Oil.Oil_LiqBio</t>
  </si>
  <si>
    <t>TES.ktoe.RO.Res.HHnew.Thermal.SH.Gas.NG_Biogas</t>
  </si>
  <si>
    <t>TES.ktoe.RO.Res.HHnew.Thermal.SH.Biomass.Biomass_Waste</t>
  </si>
  <si>
    <t>TES.ktoe.RO.Res.HHnew.Thermal.SH.Geo.Geo</t>
  </si>
  <si>
    <t>TES.ktoe.RO.Res.HHnew.Thermal.SH.DistrHeat.Steam_Distr</t>
  </si>
  <si>
    <t>TES.ktoe.RO.Res.HHnew.Thermal.SH.AdvElc.Elec</t>
  </si>
  <si>
    <t>TES.ktoe.RO.Res.HHnew.Thermal.SH.ConvElc.Elec</t>
  </si>
  <si>
    <t>TES.ktoe.RO.Res.HHnew.Thermal.SH.TotalCirculation.Elec</t>
  </si>
  <si>
    <t>TES.ktoe.RO.Res.HHnew.Thermal.SC</t>
  </si>
  <si>
    <t>TES.ktoe.RO.Res.HHnew.Thermal.SC.AC.Elec</t>
  </si>
  <si>
    <t>TES.ktoe.RO.Res.HHnew.Thermal.WH</t>
  </si>
  <si>
    <t>TES.ktoe.RO.Res.HHnew.Thermal.WH.Solids.Solids</t>
  </si>
  <si>
    <t>TES.ktoe.RO.Res.HHnew.Thermal.WH.LPG.LPG</t>
  </si>
  <si>
    <t>TES.ktoe.RO.Res.HHnew.Thermal.WH.Oil.Oil_LiqBio</t>
  </si>
  <si>
    <t>TES.ktoe.RO.Res.HHnew.Thermal.WH.Gas.NG_Biogas</t>
  </si>
  <si>
    <t>TES.ktoe.RO.Res.HHnew.Thermal.WH.Biomass.Biomass_Waste</t>
  </si>
  <si>
    <t>TES.ktoe.RO.Res.HHnew.Thermal.WH.Geo.Geo</t>
  </si>
  <si>
    <t>TES.ktoe.RO.Res.HHnew.Thermal.WH.DistrHeat.Steam_Distr</t>
  </si>
  <si>
    <t>TES.ktoe.RO.Res.HHnew.Thermal.WH.Elc.Elec</t>
  </si>
  <si>
    <t>TES.ktoe.RO.Res.HHnew.Thermal.WH.TotalSolar.Solar</t>
  </si>
  <si>
    <t>TES.ktoe.RO.Res.HHnew.Thermal.CO</t>
  </si>
  <si>
    <t>TES.ktoe.RO.Res.HHnew.Thermal.CO.Solids.Solids</t>
  </si>
  <si>
    <t>TES.ktoe.RO.Res.HHnew.Thermal.CO.LPG.LPG</t>
  </si>
  <si>
    <t>TES.ktoe.RO.Res.HHnew.Thermal.CO.Gas.NG_Biogas</t>
  </si>
  <si>
    <t>TES.ktoe.RO.Res.HHnew.Thermal.CO.Biomass.Biomass_Waste</t>
  </si>
  <si>
    <t>TES.ktoe.RO.Res.HHnew.Thermal.CO.Elc.Elec</t>
  </si>
  <si>
    <t>RO - System efficiency indicator of new and renovated households</t>
  </si>
  <si>
    <t>Eff.ratio.RO.Res.HHnew.Thermal</t>
  </si>
  <si>
    <t>Eff.ratio.RO.Res.HHnew.Thermal.SH</t>
  </si>
  <si>
    <t>Eff.ratio.RO.Res.HHnew.Thermal.SH.Solids.Solids</t>
  </si>
  <si>
    <t>Eff.ratio.RO.Res.HHnew.Thermal.SH.LPG.LPG</t>
  </si>
  <si>
    <t>Eff.ratio.RO.Res.HHnew.Thermal.SH.Oil.Oil_LiqBio</t>
  </si>
  <si>
    <t>Eff.ratio.RO.Res.HHnew.Thermal.SH.Gas.NG_Biogas</t>
  </si>
  <si>
    <t>Eff.ratio.RO.Res.HHnew.Thermal.SH.Biomass.Biomass_Waste</t>
  </si>
  <si>
    <t>Eff.ratio.RO.Res.HHnew.Thermal.SH.Geo.Geo</t>
  </si>
  <si>
    <t>Eff.ratio.RO.Res.HHnew.Thermal.SH.DistrHeat.Steam_Distr</t>
  </si>
  <si>
    <t>Eff.ratio.RO.Res.HHnew.Thermal.SH.AdvElc.Elec</t>
  </si>
  <si>
    <t>Eff.ratio.RO.Res.HHnew.Thermal.SH.ConvElc.Elec</t>
  </si>
  <si>
    <t>Eff.ratio.RO.Res.HHnew.Thermal.SH.TotalCirculation.Elec</t>
  </si>
  <si>
    <t>Eff.ratio.RO.Res.HHnew.Thermal.SC</t>
  </si>
  <si>
    <t>Eff.ratio.RO.Res.HHnew.Thermal.SC.AC.Elec</t>
  </si>
  <si>
    <t>Eff.ratio.RO.Res.HHnew.Thermal.WH</t>
  </si>
  <si>
    <t>Eff.ratio.RO.Res.HHnew.Thermal.WH.Solids.Solids</t>
  </si>
  <si>
    <t>Eff.ratio.RO.Res.HHnew.Thermal.WH.LPG.LPG</t>
  </si>
  <si>
    <t>Eff.ratio.RO.Res.HHnew.Thermal.WH.Oil.Oil_LiqBio</t>
  </si>
  <si>
    <t>Eff.ratio.RO.Res.HHnew.Thermal.WH.Gas.NG_Biogas</t>
  </si>
  <si>
    <t>Eff.ratio.RO.Res.HHnew.Thermal.WH.Biomass.Biomass_Waste</t>
  </si>
  <si>
    <t>Eff.ratio.RO.Res.HHnew.Thermal.WH.Geo.Geo</t>
  </si>
  <si>
    <t>Eff.ratio.RO.Res.HHnew.Thermal.WH.DistrHeat.Steam_Distr</t>
  </si>
  <si>
    <t>Eff.ratio.RO.Res.HHnew.Thermal.WH.Elc.Elec</t>
  </si>
  <si>
    <t>Eff.ratio.RO.Res.HHnew.Thermal.WH.TotalSolar.Solar</t>
  </si>
  <si>
    <t>Eff.ratio.RO.Res.HHnew.Thermal.CO</t>
  </si>
  <si>
    <t>Eff.ratio.RO.Res.HHnew.Thermal.CO.Solids.Solids</t>
  </si>
  <si>
    <t>Eff.ratio.RO.Res.HHnew.Thermal.CO.LPG.LPG</t>
  </si>
  <si>
    <t>Eff.ratio.RO.Res.HHnew.Thermal.CO.Gas.NG_Biogas</t>
  </si>
  <si>
    <t>Eff.ratio.RO.Res.HHnew.Thermal.CO.Biomass.Biomass_Waste</t>
  </si>
  <si>
    <t>Eff.ratio.RO.Res.HHnew.Thermal.CO.Elc.Elec</t>
  </si>
  <si>
    <t>RO - CO2 emissions in new and renovated households</t>
  </si>
  <si>
    <t>EMI.ktCO2.RO.Res.HHnew.Thermal</t>
  </si>
  <si>
    <t>EMI.ktCO2.RO.Res.HHnew.Thermal.SH</t>
  </si>
  <si>
    <t>EMI.ktCO2.RO.Res.HHnew.Thermal.SH.Solids.Solids</t>
  </si>
  <si>
    <t>EMI.ktCO2.RO.Res.HHnew.Thermal.SH.LPG.LPG</t>
  </si>
  <si>
    <t>EMI.ktCO2.RO.Res.HHnew.Thermal.SH.Oil.Oil_LiqBio</t>
  </si>
  <si>
    <t>EMI.ktCO2.RO.Res.HHnew.Thermal.SH.Gas.NG_Biogas</t>
  </si>
  <si>
    <t>EMI.ktCO2.RO.Res.HHnew.Thermal.SH.Biomass.Biomass_Waste</t>
  </si>
  <si>
    <t>EMI.ktCO2.RO.Res.HHnew.Thermal.SH.Geo.Geo</t>
  </si>
  <si>
    <t>EMI.ktCO2.RO.Res.HHnew.Thermal.SH.DistrHeat.Steam_Distr</t>
  </si>
  <si>
    <t>EMI.ktCO2.RO.Res.HHnew.Thermal.SH.AdvElc.Elec</t>
  </si>
  <si>
    <t>EMI.ktCO2.RO.Res.HHnew.Thermal.SH.ConvElc.Elec</t>
  </si>
  <si>
    <t>EMI.ktCO2.RO.Res.HHnew.Thermal.SH.TotalCirculation.Elec</t>
  </si>
  <si>
    <t>EMI.ktCO2.RO.Res.HHnew.Thermal.SC</t>
  </si>
  <si>
    <t>EMI.ktCO2.RO.Res.HHnew.Thermal.SC.AC.Elec</t>
  </si>
  <si>
    <t>EMI.ktCO2.RO.Res.HHnew.Thermal.WH</t>
  </si>
  <si>
    <t>EMI.ktCO2.RO.Res.HHnew.Thermal.WH.Solids.Solids</t>
  </si>
  <si>
    <t>EMI.ktCO2.RO.Res.HHnew.Thermal.WH.LPG.LPG</t>
  </si>
  <si>
    <t>EMI.ktCO2.RO.Res.HHnew.Thermal.WH.Oil.Oil_LiqBio</t>
  </si>
  <si>
    <t>EMI.ktCO2.RO.Res.HHnew.Thermal.WH.Gas.NG_Biogas</t>
  </si>
  <si>
    <t>EMI.ktCO2.RO.Res.HHnew.Thermal.WH.Biomass.Biomass_Waste</t>
  </si>
  <si>
    <t>EMI.ktCO2.RO.Res.HHnew.Thermal.WH.Geo.Geo</t>
  </si>
  <si>
    <t>EMI.ktCO2.RO.Res.HHnew.Thermal.WH.DistrHeat.Steam_Distr</t>
  </si>
  <si>
    <t>EMI.ktCO2.RO.Res.HHnew.Thermal.WH.Elc.Elec</t>
  </si>
  <si>
    <t>EMI.ktCO2.RO.Res.HHnew.Thermal.WH.TotalSolar.Solar</t>
  </si>
  <si>
    <t>EMI.ktCO2.RO.Res.HHnew.Thermal.CO</t>
  </si>
  <si>
    <t>EMI.ktCO2.RO.Res.HHnew.Thermal.CO.Solids.Solids</t>
  </si>
  <si>
    <t>EMI.ktCO2.RO.Res.HHnew.Thermal.CO.LPG.LPG</t>
  </si>
  <si>
    <t>EMI.ktCO2.RO.Res.HHnew.Thermal.CO.Gas.NG_Biogas</t>
  </si>
  <si>
    <t>EMI.ktCO2.RO.Res.HHnew.Thermal.CO.Biomass.Biomass_Waste</t>
  </si>
  <si>
    <t>EMI.ktCO2.RO.Res.HHnew.Thermal.CO.Elc.Elec</t>
  </si>
  <si>
    <t>RO - Final energy consumption of new and renovated households (per household)</t>
  </si>
  <si>
    <t>FEC_per_household.kWh.RO.Res.HHnew.Thermal</t>
  </si>
  <si>
    <t>FEC_per_household.kWh.RO.Res.HHnew.Thermal.SH</t>
  </si>
  <si>
    <t>FEC_per_household.kWh.RO.Res.HHnew.Thermal.SH.Solids.Solids</t>
  </si>
  <si>
    <t>FEC_per_household.kWh.RO.Res.HHnew.Thermal.SH.LPG.LPG</t>
  </si>
  <si>
    <t>FEC_per_household.kWh.RO.Res.HHnew.Thermal.SH.Oil.Oil_LiqBio</t>
  </si>
  <si>
    <t>FEC_per_household.kWh.RO.Res.HHnew.Thermal.SH.Gas.NG_Biogas</t>
  </si>
  <si>
    <t>FEC_per_household.kWh.RO.Res.HHnew.Thermal.SH.Biomass.Biomass_Waste</t>
  </si>
  <si>
    <t>FEC_per_household.kWh.RO.Res.HHnew.Thermal.SH.Geo.Geo</t>
  </si>
  <si>
    <t>FEC_per_household.kWh.RO.Res.HHnew.Thermal.SH.DistrHeat.Steam_Distr</t>
  </si>
  <si>
    <t>FEC_per_household.kWh.RO.Res.HHnew.Thermal.SH.AdvElc.Elec</t>
  </si>
  <si>
    <t>FEC_per_household.kWh.RO.Res.HHnew.Thermal.SH.ConvElc.Elec</t>
  </si>
  <si>
    <t>FEC_per_household.kWh.RO.Res.HHnew.Thermal.SH.TotalCirculation.Elec</t>
  </si>
  <si>
    <t>FEC_per_household.kWh.RO.Res.HHnew.Thermal.SC</t>
  </si>
  <si>
    <t>FEC_per_household.kWh.RO.Res.HHnew.Thermal.SC.AC.Elec</t>
  </si>
  <si>
    <t>FEC_per_household.kWh.RO.Res.HHnew.Thermal.WH</t>
  </si>
  <si>
    <t>FEC_per_household.kWh.RO.Res.HHnew.Thermal.WH.Solids.Solids</t>
  </si>
  <si>
    <t>FEC_per_household.kWh.RO.Res.HHnew.Thermal.WH.LPG.LPG</t>
  </si>
  <si>
    <t>FEC_per_household.kWh.RO.Res.HHnew.Thermal.WH.Oil.Oil_LiqBio</t>
  </si>
  <si>
    <t>FEC_per_household.kWh.RO.Res.HHnew.Thermal.WH.Gas.NG_Biogas</t>
  </si>
  <si>
    <t>FEC_per_household.kWh.RO.Res.HHnew.Thermal.WH.Biomass.Biomass_Waste</t>
  </si>
  <si>
    <t>FEC_per_household.kWh.RO.Res.HHnew.Thermal.WH.Geo.Geo</t>
  </si>
  <si>
    <t>FEC_per_household.kWh.RO.Res.HHnew.Thermal.WH.DistrHeat.Steam_Distr</t>
  </si>
  <si>
    <t>FEC_per_household.kWh.RO.Res.HHnew.Thermal.WH.Elc.Elec</t>
  </si>
  <si>
    <t>FEC_per_household.kWh.RO.Res.HHnew.Thermal.WH.TotalSolar.Solar</t>
  </si>
  <si>
    <t>FEC_per_household.kWh.RO.Res.HHnew.Thermal.CO</t>
  </si>
  <si>
    <t>FEC_per_household.kWh.RO.Res.HHnew.Thermal.CO.Solids.Solids</t>
  </si>
  <si>
    <t>FEC_per_household.kWh.RO.Res.HHnew.Thermal.CO.LPG.LPG</t>
  </si>
  <si>
    <t>FEC_per_household.kWh.RO.Res.HHnew.Thermal.CO.Gas.NG_Biogas</t>
  </si>
  <si>
    <t>FEC_per_household.kWh.RO.Res.HHnew.Thermal.CO.Biomass.Biomass_Waste</t>
  </si>
  <si>
    <t>FEC_per_household.kWh.RO.Res.HHnew.Thermal.CO.Elc.Elec</t>
  </si>
  <si>
    <t>RO - Thermal energy service of new and renovated households (per household)</t>
  </si>
  <si>
    <t>TES_per_household.kWh.RO.Res.HHnew.Thermal</t>
  </si>
  <si>
    <t>TES_per_household.kWh.RO.Res.HHnew.Thermal.SH</t>
  </si>
  <si>
    <t>TES_per_household.kWh.RO.Res.HHnew.Thermal.SH.Solids.Solids</t>
  </si>
  <si>
    <t>TES_per_household.kWh.RO.Res.HHnew.Thermal.SH.LPG.LPG</t>
  </si>
  <si>
    <t>TES_per_household.kWh.RO.Res.HHnew.Thermal.SH.Oil.Oil_LiqBio</t>
  </si>
  <si>
    <t>TES_per_household.kWh.RO.Res.HHnew.Thermal.SH.Gas.NG_Biogas</t>
  </si>
  <si>
    <t>TES_per_household.kWh.RO.Res.HHnew.Thermal.SH.Biomass.Biomass_Waste</t>
  </si>
  <si>
    <t>TES_per_household.kWh.RO.Res.HHnew.Thermal.SH.Geo.Geo</t>
  </si>
  <si>
    <t>TES_per_household.kWh.RO.Res.HHnew.Thermal.SH.DistrHeat.Steam_Distr</t>
  </si>
  <si>
    <t>TES_per_household.kWh.RO.Res.HHnew.Thermal.SH.AdvElc.Elec</t>
  </si>
  <si>
    <t>TES_per_household.kWh.RO.Res.HHnew.Thermal.SH.ConvElc.Elec</t>
  </si>
  <si>
    <t>TES_per_household.kWh.RO.Res.HHnew.Thermal.SH.TotalCirculation.Elec</t>
  </si>
  <si>
    <t>TES_per_household.kWh.RO.Res.HHnew.Thermal.SC</t>
  </si>
  <si>
    <t>TES_per_household.kWh.RO.Res.HHnew.Thermal.SC.AC.Elec</t>
  </si>
  <si>
    <t>TES_per_household.kWh.RO.Res.HHnew.Thermal.WH</t>
  </si>
  <si>
    <t>TES_per_household.kWh.RO.Res.HHnew.Thermal.WH.Solids.Solids</t>
  </si>
  <si>
    <t>TES_per_household.kWh.RO.Res.HHnew.Thermal.WH.LPG.LPG</t>
  </si>
  <si>
    <t>TES_per_household.kWh.RO.Res.HHnew.Thermal.WH.Oil.Oil_LiqBio</t>
  </si>
  <si>
    <t>TES_per_household.kWh.RO.Res.HHnew.Thermal.WH.Gas.NG_Biogas</t>
  </si>
  <si>
    <t>TES_per_household.kWh.RO.Res.HHnew.Thermal.WH.Biomass.Biomass_Waste</t>
  </si>
  <si>
    <t>TES_per_household.kWh.RO.Res.HHnew.Thermal.WH.Geo.Geo</t>
  </si>
  <si>
    <t>TES_per_household.kWh.RO.Res.HHnew.Thermal.WH.DistrHeat.Steam_Distr</t>
  </si>
  <si>
    <t>TES_per_household.kWh.RO.Res.HHnew.Thermal.WH.Elc.Elec</t>
  </si>
  <si>
    <t>TES_per_household.kWh.RO.Res.HHnew.Thermal.WH.TotalSolar.Solar</t>
  </si>
  <si>
    <t>TES_per_household.kWh.RO.Res.HHnew.Thermal.CO</t>
  </si>
  <si>
    <t>TES_per_household.kWh.RO.Res.HHnew.Thermal.CO.Solids.Solids</t>
  </si>
  <si>
    <t>TES_per_household.kWh.RO.Res.HHnew.Thermal.CO.LPG.LPG</t>
  </si>
  <si>
    <t>TES_per_household.kWh.RO.Res.HHnew.Thermal.CO.Gas.NG_Biogas</t>
  </si>
  <si>
    <t>TES_per_household.kWh.RO.Res.HHnew.Thermal.CO.Biomass.Biomass_Waste</t>
  </si>
  <si>
    <t>TES_per_household.kWh.RO.Res.HHnew.Thermal.CO.Elc.Elec</t>
  </si>
  <si>
    <t>RO - CO2 emissions in new and renovated households (per household)</t>
  </si>
  <si>
    <t>EMI_per_household.kgCO2.RO.Res.HHnew.Thermal</t>
  </si>
  <si>
    <t>EMI_per_household.kgCO2.RO.Res.HHnew.Thermal.SH</t>
  </si>
  <si>
    <t>EMI_per_household.kgCO2.RO.Res.HHnew.Thermal.SH.Solids.Solids</t>
  </si>
  <si>
    <t>EMI_per_household.kgCO2.RO.Res.HHnew.Thermal.SH.LPG.LPG</t>
  </si>
  <si>
    <t>EMI_per_household.kgCO2.RO.Res.HHnew.Thermal.SH.Oil.Oil_LiqBio</t>
  </si>
  <si>
    <t>EMI_per_household.kgCO2.RO.Res.HHnew.Thermal.SH.Gas.NG_Biogas</t>
  </si>
  <si>
    <t>EMI_per_household.kgCO2.RO.Res.HHnew.Thermal.SH.Biomass.Biomass_Waste</t>
  </si>
  <si>
    <t>EMI_per_household.kgCO2.RO.Res.HHnew.Thermal.SH.Geo.Geo</t>
  </si>
  <si>
    <t>EMI_per_household.kgCO2.RO.Res.HHnew.Thermal.SH.DistrHeat.Steam_Distr</t>
  </si>
  <si>
    <t>EMI_per_household.kgCO2.RO.Res.HHnew.Thermal.SH.AdvElc.Elec</t>
  </si>
  <si>
    <t>EMI_per_household.kgCO2.RO.Res.HHnew.Thermal.SH.ConvElc.Elec</t>
  </si>
  <si>
    <t>EMI_per_household.kgCO2.RO.Res.HHnew.Thermal.SH.TotalCirculation.Elec</t>
  </si>
  <si>
    <t>EMI_per_household.kgCO2.RO.Res.HHnew.Thermal.SC</t>
  </si>
  <si>
    <t>EMI_per_household.kgCO2.RO.Res.HHnew.Thermal.SC.AC.Elec</t>
  </si>
  <si>
    <t>EMI_per_household.kgCO2.RO.Res.HHnew.Thermal.WH</t>
  </si>
  <si>
    <t>EMI_per_household.kgCO2.RO.Res.HHnew.Thermal.WH.Solids.Solids</t>
  </si>
  <si>
    <t>EMI_per_household.kgCO2.RO.Res.HHnew.Thermal.WH.LPG.LPG</t>
  </si>
  <si>
    <t>EMI_per_household.kgCO2.RO.Res.HHnew.Thermal.WH.Oil.Oil_LiqBio</t>
  </si>
  <si>
    <t>EMI_per_household.kgCO2.RO.Res.HHnew.Thermal.WH.Gas.NG_Biogas</t>
  </si>
  <si>
    <t>EMI_per_household.kgCO2.RO.Res.HHnew.Thermal.WH.Biomass.Biomass_Waste</t>
  </si>
  <si>
    <t>EMI_per_household.kgCO2.RO.Res.HHnew.Thermal.WH.Geo.Geo</t>
  </si>
  <si>
    <t>EMI_per_household.kgCO2.RO.Res.HHnew.Thermal.WH.DistrHeat.Steam_Distr</t>
  </si>
  <si>
    <t>EMI_per_household.kgCO2.RO.Res.HHnew.Thermal.WH.Elc.Elec</t>
  </si>
  <si>
    <t>EMI_per_household.kgCO2.RO.Res.HHnew.Thermal.WH.TotalSolar.Solar</t>
  </si>
  <si>
    <t>EMI_per_household.kgCO2.RO.Res.HHnew.Thermal.CO</t>
  </si>
  <si>
    <t>EMI_per_household.kgCO2.RO.Res.HHnew.Thermal.CO.Solids.Solids</t>
  </si>
  <si>
    <t>EMI_per_household.kgCO2.RO.Res.HHnew.Thermal.CO.LPG.LPG</t>
  </si>
  <si>
    <t>EMI_per_household.kgCO2.RO.Res.HHnew.Thermal.CO.Gas.NG_Biogas</t>
  </si>
  <si>
    <t>EMI_per_household.kgCO2.RO.Res.HHnew.Thermal.CO.Biomass.Biomass_Waste</t>
  </si>
  <si>
    <t>EMI_per_household.kgCO2.RO.Res.HHnew.Thermal.CO.Elc.Elec</t>
  </si>
  <si>
    <t>RO - Final energy consumption in new and renovated households per surface area</t>
  </si>
  <si>
    <t>FEC_per_sqm.kWh.RO.Res.HHnew.Thermal</t>
  </si>
  <si>
    <t>FEC_per_sqm.kWh.RO.Res.HHnew.Thermal.SH</t>
  </si>
  <si>
    <t>FEC_per_sqm.kWh.RO.Res.HHnew.Thermal.SH.Solids.Solids</t>
  </si>
  <si>
    <t>FEC_per_sqm.kWh.RO.Res.HHnew.Thermal.SH.LPG.LPG</t>
  </si>
  <si>
    <t>FEC_per_sqm.kWh.RO.Res.HHnew.Thermal.SH.Oil.Oil_LiqBio</t>
  </si>
  <si>
    <t>FEC_per_sqm.kWh.RO.Res.HHnew.Thermal.SH.Gas.NG_Biogas</t>
  </si>
  <si>
    <t>FEC_per_sqm.kWh.RO.Res.HHnew.Thermal.SH.Biomass.Biomass_Waste</t>
  </si>
  <si>
    <t>FEC_per_sqm.kWh.RO.Res.HHnew.Thermal.SH.Geo.Geo</t>
  </si>
  <si>
    <t>FEC_per_sqm.kWh.RO.Res.HHnew.Thermal.SH.DistrHeat.Steam_Distr</t>
  </si>
  <si>
    <t>FEC_per_sqm.kWh.RO.Res.HHnew.Thermal.SH.AdvElc.Elec</t>
  </si>
  <si>
    <t>FEC_per_sqm.kWh.RO.Res.HHnew.Thermal.SH.ConvElc.Elec</t>
  </si>
  <si>
    <t>FEC_per_sqm.kWh.RO.Res.HHnew.Thermal.SH.TotalCirculation.Elec</t>
  </si>
  <si>
    <t>FEC_per_sqm.kWh.RO.Res.HHnew.Thermal.SC</t>
  </si>
  <si>
    <t>FEC_per_sqm.kWh.RO.Res.HHnew.Thermal.SC.AC.Elec</t>
  </si>
  <si>
    <t>FEC_per_sqm.kWh.RO.Res.HHnew.Thermal.WH</t>
  </si>
  <si>
    <t>FEC_per_sqm.kWh.RO.Res.HHnew.Thermal.WH.Solids.Solids</t>
  </si>
  <si>
    <t>FEC_per_sqm.kWh.RO.Res.HHnew.Thermal.WH.LPG.LPG</t>
  </si>
  <si>
    <t>FEC_per_sqm.kWh.RO.Res.HHnew.Thermal.WH.Oil.Oil_LiqBio</t>
  </si>
  <si>
    <t>FEC_per_sqm.kWh.RO.Res.HHnew.Thermal.WH.Gas.NG_Biogas</t>
  </si>
  <si>
    <t>FEC_per_sqm.kWh.RO.Res.HHnew.Thermal.WH.Biomass.Biomass_Waste</t>
  </si>
  <si>
    <t>FEC_per_sqm.kWh.RO.Res.HHnew.Thermal.WH.Geo.Geo</t>
  </si>
  <si>
    <t>FEC_per_sqm.kWh.RO.Res.HHnew.Thermal.WH.DistrHeat.Steam_Distr</t>
  </si>
  <si>
    <t>FEC_per_sqm.kWh.RO.Res.HHnew.Thermal.WH.Elc.Elec</t>
  </si>
  <si>
    <t>FEC_per_sqm.kWh.RO.Res.HHnew.Thermal.WH.TotalSolar.Solar</t>
  </si>
  <si>
    <t>FEC_per_sqm.kWh.RO.Res.HHnew.Thermal.CO</t>
  </si>
  <si>
    <t>FEC_per_sqm.kWh.RO.Res.HHnew.Thermal.CO.Solids.Solids</t>
  </si>
  <si>
    <t>FEC_per_sqm.kWh.RO.Res.HHnew.Thermal.CO.LPG.LPG</t>
  </si>
  <si>
    <t>FEC_per_sqm.kWh.RO.Res.HHnew.Thermal.CO.Gas.NG_Biogas</t>
  </si>
  <si>
    <t>FEC_per_sqm.kWh.RO.Res.HHnew.Thermal.CO.Biomass.Biomass_Waste</t>
  </si>
  <si>
    <t>FEC_per_sqm.kWh.RO.Res.HHnew.Thermal.CO.Elc.Elec</t>
  </si>
  <si>
    <t>RO - Thermal energy service in new and renovated households per surface area</t>
  </si>
  <si>
    <t>TES_per_sqm.kWh.RO.Res.HHnew.Thermal</t>
  </si>
  <si>
    <t>TES_per_sqm.kWh.RO.Res.HHnew.Thermal.SH</t>
  </si>
  <si>
    <t>TES_per_sqm.kWh.RO.Res.HHnew.Thermal.SH.Solids.Solids</t>
  </si>
  <si>
    <t>TES_per_sqm.kWh.RO.Res.HHnew.Thermal.SH.LPG.LPG</t>
  </si>
  <si>
    <t>TES_per_sqm.kWh.RO.Res.HHnew.Thermal.SH.Oil.Oil_LiqBio</t>
  </si>
  <si>
    <t>TES_per_sqm.kWh.RO.Res.HHnew.Thermal.SH.Gas.NG_Biogas</t>
  </si>
  <si>
    <t>TES_per_sqm.kWh.RO.Res.HHnew.Thermal.SH.Biomass.Biomass_Waste</t>
  </si>
  <si>
    <t>TES_per_sqm.kWh.RO.Res.HHnew.Thermal.SH.Geo.Geo</t>
  </si>
  <si>
    <t>TES_per_sqm.kWh.RO.Res.HHnew.Thermal.SH.DistrHeat.Steam_Distr</t>
  </si>
  <si>
    <t>TES_per_sqm.kWh.RO.Res.HHnew.Thermal.SH.AdvElc.Elec</t>
  </si>
  <si>
    <t>TES_per_sqm.kWh.RO.Res.HHnew.Thermal.SH.ConvElc.Elec</t>
  </si>
  <si>
    <t>TES_per_sqm.kWh.RO.Res.HHnew.Thermal.SH.TotalCirculation.Elec</t>
  </si>
  <si>
    <t>TES_per_sqm.kWh.RO.Res.HHnew.Thermal.SC</t>
  </si>
  <si>
    <t>TES_per_sqm.kWh.RO.Res.HHnew.Thermal.SC.AC.Elec</t>
  </si>
  <si>
    <t>TES_per_sqm.kWh.RO.Res.HHnew.Thermal.WH</t>
  </si>
  <si>
    <t>TES_per_sqm.kWh.RO.Res.HHnew.Thermal.WH.Solids.Solids</t>
  </si>
  <si>
    <t>TES_per_sqm.kWh.RO.Res.HHnew.Thermal.WH.LPG.LPG</t>
  </si>
  <si>
    <t>TES_per_sqm.kWh.RO.Res.HHnew.Thermal.WH.Oil.Oil_LiqBio</t>
  </si>
  <si>
    <t>TES_per_sqm.kWh.RO.Res.HHnew.Thermal.WH.Gas.NG_Biogas</t>
  </si>
  <si>
    <t>TES_per_sqm.kWh.RO.Res.HHnew.Thermal.WH.Biomass.Biomass_Waste</t>
  </si>
  <si>
    <t>TES_per_sqm.kWh.RO.Res.HHnew.Thermal.WH.Geo.Geo</t>
  </si>
  <si>
    <t>TES_per_sqm.kWh.RO.Res.HHnew.Thermal.WH.DistrHeat.Steam_Distr</t>
  </si>
  <si>
    <t>TES_per_sqm.kWh.RO.Res.HHnew.Thermal.WH.Elc.Elec</t>
  </si>
  <si>
    <t>TES_per_sqm.kWh.RO.Res.HHnew.Thermal.WH.TotalSolar.Solar</t>
  </si>
  <si>
    <t>TES_per_sqm.kWh.RO.Res.HHnew.Thermal.CO</t>
  </si>
  <si>
    <t>TES_per_sqm.kWh.RO.Res.HHnew.Thermal.CO.Solids.Solids</t>
  </si>
  <si>
    <t>TES_per_sqm.kWh.RO.Res.HHnew.Thermal.CO.LPG.LPG</t>
  </si>
  <si>
    <t>TES_per_sqm.kWh.RO.Res.HHnew.Thermal.CO.Gas.NG_Biogas</t>
  </si>
  <si>
    <t>TES_per_sqm.kWh.RO.Res.HHnew.Thermal.CO.Biomass.Biomass_Waste</t>
  </si>
  <si>
    <t>TES_per_sqm.kWh.RO.Res.HHnew.Thermal.CO.Elc.Elec</t>
  </si>
  <si>
    <t>RO - CO2 emissions in new and renovated households per surface area</t>
  </si>
  <si>
    <t>EMI_per_sqm.kgCO2.RO.Res.HHnew.Thermal</t>
  </si>
  <si>
    <t>EMI_per_sqm.kgCO2.RO.Res.HHnew.Thermal.SH</t>
  </si>
  <si>
    <t>EMI_per_sqm.kgCO2.RO.Res.HHnew.Thermal.SH.Solids.Solids</t>
  </si>
  <si>
    <t>EMI_per_sqm.kgCO2.RO.Res.HHnew.Thermal.SH.LPG.LPG</t>
  </si>
  <si>
    <t>EMI_per_sqm.kgCO2.RO.Res.HHnew.Thermal.SH.Oil.Oil_LiqBio</t>
  </si>
  <si>
    <t>EMI_per_sqm.kgCO2.RO.Res.HHnew.Thermal.SH.Gas.NG_Biogas</t>
  </si>
  <si>
    <t>EMI_per_sqm.kgCO2.RO.Res.HHnew.Thermal.SH.Biomass.Biomass_Waste</t>
  </si>
  <si>
    <t>EMI_per_sqm.kgCO2.RO.Res.HHnew.Thermal.SH.Geo.Geo</t>
  </si>
  <si>
    <t>EMI_per_sqm.kgCO2.RO.Res.HHnew.Thermal.SH.DistrHeat.Steam_Distr</t>
  </si>
  <si>
    <t>EMI_per_sqm.kgCO2.RO.Res.HHnew.Thermal.SH.AdvElc.Elec</t>
  </si>
  <si>
    <t>EMI_per_sqm.kgCO2.RO.Res.HHnew.Thermal.SH.ConvElc.Elec</t>
  </si>
  <si>
    <t>EMI_per_sqm.kgCO2.RO.Res.HHnew.Thermal.SH.TotalCirculation.Elec</t>
  </si>
  <si>
    <t>EMI_per_sqm.kgCO2.RO.Res.HHnew.Thermal.SC</t>
  </si>
  <si>
    <t>EMI_per_sqm.kgCO2.RO.Res.HHnew.Thermal.SC.AC.Elec</t>
  </si>
  <si>
    <t>EMI_per_sqm.kgCO2.RO.Res.HHnew.Thermal.WH</t>
  </si>
  <si>
    <t>EMI_per_sqm.kgCO2.RO.Res.HHnew.Thermal.WH.Solids.Solids</t>
  </si>
  <si>
    <t>EMI_per_sqm.kgCO2.RO.Res.HHnew.Thermal.WH.LPG.LPG</t>
  </si>
  <si>
    <t>EMI_per_sqm.kgCO2.RO.Res.HHnew.Thermal.WH.Oil.Oil_LiqBio</t>
  </si>
  <si>
    <t>EMI_per_sqm.kgCO2.RO.Res.HHnew.Thermal.WH.Gas.NG_Biogas</t>
  </si>
  <si>
    <t>EMI_per_sqm.kgCO2.RO.Res.HHnew.Thermal.WH.Biomass.Biomass_Waste</t>
  </si>
  <si>
    <t>EMI_per_sqm.kgCO2.RO.Res.HHnew.Thermal.WH.Geo.Geo</t>
  </si>
  <si>
    <t>EMI_per_sqm.kgCO2.RO.Res.HHnew.Thermal.WH.DistrHeat.Steam_Distr</t>
  </si>
  <si>
    <t>EMI_per_sqm.kgCO2.RO.Res.HHnew.Thermal.WH.Elc.Elec</t>
  </si>
  <si>
    <t>EMI_per_sqm.kgCO2.RO.Res.HHnew.Thermal.WH.TotalSolar.Solar</t>
  </si>
  <si>
    <t>EMI_per_sqm.kgCO2.RO.Res.HHnew.Thermal.CO</t>
  </si>
  <si>
    <t>EMI_per_sqm.kgCO2.RO.Res.HHnew.Thermal.CO.Solids.Solids</t>
  </si>
  <si>
    <t>EMI_per_sqm.kgCO2.RO.Res.HHnew.Thermal.CO.LPG.LPG</t>
  </si>
  <si>
    <t>EMI_per_sqm.kgCO2.RO.Res.HHnew.Thermal.CO.Gas.NG_Biogas</t>
  </si>
  <si>
    <t>EMI_per_sqm.kgCO2.RO.Res.HHnew.Thermal.CO.Biomass.Biomass_Waste</t>
  </si>
  <si>
    <t>EMI_per_sqm.kgCO2.RO.Res.HHnew.Thermal.CO.Elc.Elec</t>
  </si>
  <si>
    <t>FEC.ktoe.RO.Res.HH.Appl.RF</t>
  </si>
  <si>
    <t>FEC.ktoe.RO.Res.HH.Appl.WM</t>
  </si>
  <si>
    <t>FEC.ktoe.RO.Res.HH.Appl.DR</t>
  </si>
  <si>
    <t>FEC.ktoe.RO.Res.HH.Appl.DW</t>
  </si>
  <si>
    <t>FEC.ktoe.RO.Res.HH.Appl.TV</t>
  </si>
  <si>
    <t>FEC.ktoe.RO.Res.HH.Appl.IT</t>
  </si>
  <si>
    <t>FEC.ktoe.RO.Res.HH.Appl.LI</t>
  </si>
  <si>
    <t>FEC.ktoe.RO.Res.HH.Appl.OA</t>
  </si>
  <si>
    <t>Size.MW.RO.Res.HH.Appl</t>
  </si>
  <si>
    <t>Size.MW.RO.Res.HH.Appl.RF</t>
  </si>
  <si>
    <t>Size.MW.RO.Res.HH.Appl.WM</t>
  </si>
  <si>
    <t>Size.MW.RO.Res.HH.Appl.DR</t>
  </si>
  <si>
    <t>Size.MW.RO.Res.HH.Appl.DW</t>
  </si>
  <si>
    <t>Size.MW.RO.Res.HH.Appl.TV</t>
  </si>
  <si>
    <t>Size.MW.RO.Res.HH.Appl.IT</t>
  </si>
  <si>
    <t>Size.MW.RO.Res.HH.Appl.LI</t>
  </si>
  <si>
    <t>Size.MW.RO.Res.HH.Appl.OA</t>
  </si>
  <si>
    <t>NUM.number.RO.Res.HH.Appl.RF</t>
  </si>
  <si>
    <t>NUM.number.RO.Res.HH.Appl.WM</t>
  </si>
  <si>
    <t>NUM.number.RO.Res.HH.Appl.DR</t>
  </si>
  <si>
    <t>NUM.number.RO.Res.HH.Appl.DW</t>
  </si>
  <si>
    <t>NUM.number.RO.Res.HH.Appl.TV</t>
  </si>
  <si>
    <t>NUM.number.RO.Res.HH.Appl.IT</t>
  </si>
  <si>
    <t>NUM.number.RO.Res.HH.Appl.LI</t>
  </si>
  <si>
    <t>NUM.number.RO.Res.HH.Appl.OA</t>
  </si>
  <si>
    <t>NUM.number.RO.Res.HH.Applnew.RF</t>
  </si>
  <si>
    <t>NUM.number.RO.Res.HH.Applnew.WM</t>
  </si>
  <si>
    <t>NUM.number.RO.Res.HH.Applnew.DR</t>
  </si>
  <si>
    <t>NUM.number.RO.Res.HH.Applnew.DW</t>
  </si>
  <si>
    <t>NUM.number.RO.Res.HH.Applnew.TV</t>
  </si>
  <si>
    <t>NUM.number.RO.Res.HH.Applnew.IT</t>
  </si>
  <si>
    <t>NUM.number.RO.Res.HH.Applnew.LI</t>
  </si>
  <si>
    <t>NUM.number.RO.Res.HH.Applnew.OA</t>
  </si>
  <si>
    <t>NUM.number.RO.Res.HH.Applrepl.RF</t>
  </si>
  <si>
    <t>NUM.number.RO.Res.HH.Applrepl.WM</t>
  </si>
  <si>
    <t>NUM.number.RO.Res.HH.Applrepl.DR</t>
  </si>
  <si>
    <t>NUM.number.RO.Res.HH.Applrepl.DW</t>
  </si>
  <si>
    <t>NUM.number.RO.Res.HH.Applrepl.TV</t>
  </si>
  <si>
    <t>NUM.number.RO.Res.HH.Applrepl.IT</t>
  </si>
  <si>
    <t>NUM.number.RO.Res.HH.Applrepl.LI</t>
  </si>
  <si>
    <t>NUM.number.RO.Res.HH.Applrepl.OA</t>
  </si>
  <si>
    <t>Op.hours.RO.Res.HH.Appl.RF</t>
  </si>
  <si>
    <t>Op.hours.RO.Res.HH.Appl.WM</t>
  </si>
  <si>
    <t>Op.hours.RO.Res.HH.Appl.DR</t>
  </si>
  <si>
    <t>Op.hours.RO.Res.HH.Appl.DW</t>
  </si>
  <si>
    <t>Op.hours.RO.Res.HH.Appl.TV</t>
  </si>
  <si>
    <t>Op.hours.RO.Res.HH.Appl.IT</t>
  </si>
  <si>
    <t>Op.hours.RO.Res.HH.Appl.LI</t>
  </si>
  <si>
    <t>Op.hours.RO.Res.HH.Appl.OA</t>
  </si>
  <si>
    <t>Size_per_appl.W.RO.Res.HH.Appl.RF</t>
  </si>
  <si>
    <t>Size_per_appl.W.RO.Res.HH.Appl.WM</t>
  </si>
  <si>
    <t>Size_per_appl.W.RO.Res.HH.Appl.DR</t>
  </si>
  <si>
    <t>Size_per_appl.W.RO.Res.HH.Appl.DW</t>
  </si>
  <si>
    <t>Size_per_appl.W.RO.Res.HH.Appl.TV</t>
  </si>
  <si>
    <t>Size_per_appl.W.RO.Res.HH.Appl.IT</t>
  </si>
  <si>
    <t>Size_per_appl.W.RO.Res.HH.Appl.LI</t>
  </si>
  <si>
    <t>Size_per_appl.W.RO.Res.HH.Appl.OA</t>
  </si>
  <si>
    <t>Size_per_appl.W.RO.Res.HH.Applnew.RF</t>
  </si>
  <si>
    <t>Size_per_appl.W.RO.Res.HH.Applnew.WM</t>
  </si>
  <si>
    <t>Size_per_appl.W.RO.Res.HH.Applnew.DR</t>
  </si>
  <si>
    <t>Size_per_appl.W.RO.Res.HH.Applnew.DW</t>
  </si>
  <si>
    <t>Size_per_appl.W.RO.Res.HH.Applnew.TV</t>
  </si>
  <si>
    <t>Size_per_appl.W.RO.Res.HH.Applnew.IT</t>
  </si>
  <si>
    <t>Size_per_appl.W.RO.Res.HH.Applnew.LI</t>
  </si>
  <si>
    <t>Size_per_appl.W.RO.Res.HH.Applnew.OA</t>
  </si>
  <si>
    <t>NUM.number_per_household.RO.Res.HH.Appl.RF</t>
  </si>
  <si>
    <t>NUM.number_per_household.RO.Res.HH.Appl.WM</t>
  </si>
  <si>
    <t>NUM.number_per_household.RO.Res.HH.Appl.DR</t>
  </si>
  <si>
    <t>NUM.number_per_household.RO.Res.HH.Appl.DW</t>
  </si>
  <si>
    <t>NUM.number_per_household.RO.Res.HH.Appl.TV</t>
  </si>
  <si>
    <t>NUM.number_per_household.RO.Res.HH.Appl.IT</t>
  </si>
  <si>
    <t>NUM.number_per_household.RO.Res.HH.Appl.LI</t>
  </si>
  <si>
    <t>NUM.number_per_household.RO.Res.HH.Appl.OA</t>
  </si>
  <si>
    <t>Size_per_household.W.RO.Res.HH.Appl.RF</t>
  </si>
  <si>
    <t>Size_per_household.W.RO.Res.HH.Appl.WM</t>
  </si>
  <si>
    <t>Size_per_household.W.RO.Res.HH.Appl.DR</t>
  </si>
  <si>
    <t>Size_per_household.W.RO.Res.HH.Appl.DW</t>
  </si>
  <si>
    <t>Size_per_household.W.RO.Res.HH.Appl.TV</t>
  </si>
  <si>
    <t>Size_per_household.W.RO.Res.HH.Appl.IT</t>
  </si>
  <si>
    <t>Size_per_household.W.RO.Res.HH.Appl.LI</t>
  </si>
  <si>
    <t>Size_per_household.W.RO.Res.HH.Appl.OA</t>
  </si>
  <si>
    <t>FEC_per_household.kWh.RO.Res.HH.Appl.RF</t>
  </si>
  <si>
    <t>FEC_per_household.kWh.RO.Res.HH.Appl.WM</t>
  </si>
  <si>
    <t>FEC_per_household.kWh.RO.Res.HH.Appl.DR</t>
  </si>
  <si>
    <t>FEC_per_household.kWh.RO.Res.HH.Appl.DW</t>
  </si>
  <si>
    <t>FEC_per_household.kWh.RO.Res.HH.Appl.TV</t>
  </si>
  <si>
    <t>FEC_per_household.kWh.RO.Res.HH.Appl.IT</t>
  </si>
  <si>
    <t>FEC_per_household.kWh.RO.Res.HH.Appl.LI</t>
  </si>
  <si>
    <t>FEC_per_household.kWh.RO.Res.HH.Appl.OA</t>
  </si>
  <si>
    <t>Lumens_per_household.lumen.RO.Res.HH.Appl.LI</t>
  </si>
  <si>
    <t>RO - Number of households (detailed structure)</t>
  </si>
  <si>
    <t>NUM.number.RO.Res.HH.Thermal.SH.Solids.SH</t>
  </si>
  <si>
    <t>NUM.number.RO.Res.HH.Thermal.SH.Solids.SC.AC</t>
  </si>
  <si>
    <t>NUM.number.RO.Res.HH.Thermal.SH.Solids.WH.Solids.NoSolar</t>
  </si>
  <si>
    <t>NUM.number.RO.Res.HH.Thermal.SH.Solids.WH.LPG.NoSolar</t>
  </si>
  <si>
    <t>NUM.number.RO.Res.HH.Thermal.SH.Solids.WH.LPG.Solar</t>
  </si>
  <si>
    <t>NUM.number.RO.Res.HH.Thermal.SH.Solids.WH.Elc.NoSolar</t>
  </si>
  <si>
    <t>NUM.number.RO.Res.HH.Thermal.SH.Solids.WH.Elc.Solar</t>
  </si>
  <si>
    <t>NUM.number.RO.Res.HH.Thermal.SH.Solids.CO.Solids</t>
  </si>
  <si>
    <t>NUM.number.RO.Res.HH.Thermal.SH.Solids.CO.LPG</t>
  </si>
  <si>
    <t>NUM.number.RO.Res.HH.Thermal.SH.Solids.CO.Elc</t>
  </si>
  <si>
    <t>NUM.number.RO.Res.HH.Thermal.SH.LPG.SH</t>
  </si>
  <si>
    <t>NUM.number.RO.Res.HH.Thermal.SH.LPG.SC.AC</t>
  </si>
  <si>
    <t>NUM.number.RO.Res.HH.Thermal.SH.LPG.WH.LPG.NoSolar</t>
  </si>
  <si>
    <t>NUM.number.RO.Res.HH.Thermal.SH.LPG.WH.LPG.Solar</t>
  </si>
  <si>
    <t>NUM.number.RO.Res.HH.Thermal.SH.LPG.WH.Elc.NoSolar</t>
  </si>
  <si>
    <t>NUM.number.RO.Res.HH.Thermal.SH.LPG.WH.Elc.Solar</t>
  </si>
  <si>
    <t>NUM.number.RO.Res.HH.Thermal.SH.LPG.CO.LPG</t>
  </si>
  <si>
    <t>NUM.number.RO.Res.HH.Thermal.SH.LPG.CO.Elc</t>
  </si>
  <si>
    <t>NUM.number.RO.Res.HH.Thermal.SH.Oil.SH</t>
  </si>
  <si>
    <t>NUM.number.RO.Res.HH.Thermal.SH.Oil.SC.AC</t>
  </si>
  <si>
    <t>NUM.number.RO.Res.HH.Thermal.SH.Oil.WH.Oil.NoSolar</t>
  </si>
  <si>
    <t>NUM.number.RO.Res.HH.Thermal.SH.Oil.WH.Oil.Solar</t>
  </si>
  <si>
    <t>NUM.number.RO.Res.HH.Thermal.SH.Oil.WH.Elc.NoSolar</t>
  </si>
  <si>
    <t>NUM.number.RO.Res.HH.Thermal.SH.Oil.WH.Elc.Solar</t>
  </si>
  <si>
    <t>NUM.number.RO.Res.HH.Thermal.SH.Oil.CO.LPG</t>
  </si>
  <si>
    <t>NUM.number.RO.Res.HH.Thermal.SH.Oil.CO.Elc</t>
  </si>
  <si>
    <t>NUM.number.RO.Res.HH.Thermal.SH.Gas.SH</t>
  </si>
  <si>
    <t>NUM.number.RO.Res.HH.Thermal.SH.Gas.SC.AC</t>
  </si>
  <si>
    <t>NUM.number.RO.Res.HH.Thermal.SH.Gas.WH.Gas.NoSolar</t>
  </si>
  <si>
    <t>NUM.number.RO.Res.HH.Thermal.SH.Gas.WH.Gas.Solar</t>
  </si>
  <si>
    <t>NUM.number.RO.Res.HH.Thermal.SH.Gas.WH.Elc.NoSolar</t>
  </si>
  <si>
    <t>NUM.number.RO.Res.HH.Thermal.SH.Gas.WH.Elc.Solar</t>
  </si>
  <si>
    <t>NUM.number.RO.Res.HH.Thermal.SH.Gas.CO.Gas</t>
  </si>
  <si>
    <t>NUM.number.RO.Res.HH.Thermal.SH.Gas.CO.Elc</t>
  </si>
  <si>
    <t>NUM.number.RO.Res.HH.Thermal.SH.Biomass.SH</t>
  </si>
  <si>
    <t>NUM.number.RO.Res.HH.Thermal.SH.Biomass.SC.AC</t>
  </si>
  <si>
    <t>NUM.number.RO.Res.HH.Thermal.SH.Biomass.WH.Biomass.NoSolar</t>
  </si>
  <si>
    <t>NUM.number.RO.Res.HH.Thermal.SH.Biomass.WH.Biomass.Solar</t>
  </si>
  <si>
    <t>NUM.number.RO.Res.HH.Thermal.SH.Biomass.WH.LPG.NoSolar</t>
  </si>
  <si>
    <t>NUM.number.RO.Res.HH.Thermal.SH.Biomass.WH.LPG.Solar</t>
  </si>
  <si>
    <t>NUM.number.RO.Res.HH.Thermal.SH.Biomass.WH.Elc.NoSolar</t>
  </si>
  <si>
    <t>NUM.number.RO.Res.HH.Thermal.SH.Biomass.WH.Elc.Solar</t>
  </si>
  <si>
    <t>NUM.number.RO.Res.HH.Thermal.SH.Biomass.CO.Biomass</t>
  </si>
  <si>
    <t>NUM.number.RO.Res.HH.Thermal.SH.Biomass.CO.LPG</t>
  </si>
  <si>
    <t>NUM.number.RO.Res.HH.Thermal.SH.Biomass.CO.Elc</t>
  </si>
  <si>
    <t>NUM.number.RO.Res.HH.Thermal.SH.Geo.SH</t>
  </si>
  <si>
    <t>NUM.number.RO.Res.HH.Thermal.SH.Geo.SC.AC</t>
  </si>
  <si>
    <t>NUM.number.RO.Res.HH.Thermal.SH.Geo.WH.Geo.NoSolar</t>
  </si>
  <si>
    <t>NUM.number.RO.Res.HH.Thermal.SH.Geo.WH.Geo.Solar</t>
  </si>
  <si>
    <t>NUM.number.RO.Res.HH.Thermal.SH.Geo.WH.Elc.NoSolar</t>
  </si>
  <si>
    <t>NUM.number.RO.Res.HH.Thermal.SH.Geo.WH.Elc.Solar</t>
  </si>
  <si>
    <t>NUM.number.RO.Res.HH.Thermal.SH.Geo.CO.LPG</t>
  </si>
  <si>
    <t>NUM.number.RO.Res.HH.Thermal.SH.Geo.CO.Elc</t>
  </si>
  <si>
    <t>NUM.number.RO.Res.HH.Thermal.SH.DistrHeat.SH</t>
  </si>
  <si>
    <t>NUM.number.RO.Res.HH.Thermal.SH.DistrHeat.SC.AC</t>
  </si>
  <si>
    <t>NUM.number.RO.Res.HH.Thermal.SH.DistrHeat.WH.DistrHeat.NoSolar</t>
  </si>
  <si>
    <t>NUM.number.RO.Res.HH.Thermal.SH.DistrHeat.WH.DistrHeat.Solar</t>
  </si>
  <si>
    <t>NUM.number.RO.Res.HH.Thermal.SH.DistrHeat.WH.Elc.NoSolar</t>
  </si>
  <si>
    <t>NUM.number.RO.Res.HH.Thermal.SH.DistrHeat.WH.Elc.Solar</t>
  </si>
  <si>
    <t>NUM.number.RO.Res.HH.Thermal.SH.DistrHeat.CO.LPG</t>
  </si>
  <si>
    <t>NUM.number.RO.Res.HH.Thermal.SH.DistrHeat.CO.Elc</t>
  </si>
  <si>
    <t>NUM.number.RO.Res.HH.Thermal.SH.AdvElc.SH</t>
  </si>
  <si>
    <t>NUM.number.RO.Res.HH.Thermal.SH.AdvElc.SC.AC</t>
  </si>
  <si>
    <t>NUM.number.RO.Res.HH.Thermal.SH.AdvElc.WH.LPG.NoSolar</t>
  </si>
  <si>
    <t>NUM.number.RO.Res.HH.Thermal.SH.AdvElc.WH.LPG.Solar</t>
  </si>
  <si>
    <t>NUM.number.RO.Res.HH.Thermal.SH.AdvElc.WH.Elc.NoSolar</t>
  </si>
  <si>
    <t>NUM.number.RO.Res.HH.Thermal.SH.AdvElc.WH.Elc.Solar</t>
  </si>
  <si>
    <t>NUM.number.RO.Res.HH.Thermal.SH.AdvElc.CO.LPG</t>
  </si>
  <si>
    <t>NUM.number.RO.Res.HH.Thermal.SH.AdvElc.CO.Elc</t>
  </si>
  <si>
    <t>NUM.number.RO.Res.HH.Thermal.SH.ConvElc.SH</t>
  </si>
  <si>
    <t>NUM.number.RO.Res.HH.Thermal.SH.ConvElc.SC.AC</t>
  </si>
  <si>
    <t>NUM.number.RO.Res.HH.Thermal.SH.ConvElc.WH.LPG.NoSolar</t>
  </si>
  <si>
    <t>NUM.number.RO.Res.HH.Thermal.SH.ConvElc.WH.LPG.Solar</t>
  </si>
  <si>
    <t>NUM.number.RO.Res.HH.Thermal.SH.ConvElc.WH.Elc.NoSolar</t>
  </si>
  <si>
    <t>NUM.number.RO.Res.HH.Thermal.SH.ConvElc.WH.Elc.Solar</t>
  </si>
  <si>
    <t>NUM.number.RO.Res.HH.Thermal.SH.ConvElc.CO.LPG</t>
  </si>
  <si>
    <t>NUM.number.RO.Res.HH.Thermal.SH.ConvElc.CO.Elc</t>
  </si>
  <si>
    <t>RO - Retired equipment (detailed structure)</t>
  </si>
  <si>
    <t>NUM.number.RO.Res.HH.ThermalOut.SH.Solids</t>
  </si>
  <si>
    <t>NUM.number.RO.Res.HH.ThermalOut.SH.Solids.SH</t>
  </si>
  <si>
    <t>NUM.number.RO.Res.HH.ThermalOut.SH.Solids.SC.AC</t>
  </si>
  <si>
    <t>NUM.number.RO.Res.HH.ThermalOut.SH.Solids.WH.Solids.NoSolar</t>
  </si>
  <si>
    <t>NUM.number.RO.Res.HH.ThermalOut.SH.Solids.WH.LPG.NoSolar</t>
  </si>
  <si>
    <t>NUM.number.RO.Res.HH.ThermalOut.SH.Solids.WH.LPG.Solar</t>
  </si>
  <si>
    <t>NUM.number.RO.Res.HH.ThermalOut.SH.Solids.WH.Elc.NoSolar</t>
  </si>
  <si>
    <t>NUM.number.RO.Res.HH.ThermalOut.SH.Solids.WH.Elc.Solar</t>
  </si>
  <si>
    <t>NUM.number.RO.Res.HH.ThermalOut.SH.Solids.CO.Solids</t>
  </si>
  <si>
    <t>NUM.number.RO.Res.HH.ThermalOut.SH.Solids.CO.LPG</t>
  </si>
  <si>
    <t>NUM.number.RO.Res.HH.ThermalOut.SH.Solids.CO.Elc</t>
  </si>
  <si>
    <t>NUM.number.RO.Res.HH.ThermalOut.SH.LPG</t>
  </si>
  <si>
    <t>NUM.number.RO.Res.HH.ThermalOut.SH.LPG.SH</t>
  </si>
  <si>
    <t>NUM.number.RO.Res.HH.ThermalOut.SH.LPG.SC.AC</t>
  </si>
  <si>
    <t>NUM.number.RO.Res.HH.ThermalOut.SH.LPG.WH.LPG.NoSolar</t>
  </si>
  <si>
    <t>NUM.number.RO.Res.HH.ThermalOut.SH.LPG.WH.LPG.Solar</t>
  </si>
  <si>
    <t>NUM.number.RO.Res.HH.ThermalOut.SH.LPG.WH.Elc.NoSolar</t>
  </si>
  <si>
    <t>NUM.number.RO.Res.HH.ThermalOut.SH.LPG.WH.Elc.Solar</t>
  </si>
  <si>
    <t>NUM.number.RO.Res.HH.ThermalOut.SH.LPG.CO.LPG</t>
  </si>
  <si>
    <t>NUM.number.RO.Res.HH.ThermalOut.SH.LPG.CO.Elc</t>
  </si>
  <si>
    <t>NUM.number.RO.Res.HH.ThermalOut.SH.Oil</t>
  </si>
  <si>
    <t>NUM.number.RO.Res.HH.ThermalOut.SH.Oil.SH</t>
  </si>
  <si>
    <t>NUM.number.RO.Res.HH.ThermalOut.SH.Oil.SC.AC</t>
  </si>
  <si>
    <t>NUM.number.RO.Res.HH.ThermalOut.SH.Oil.WH.Oil.NoSolar</t>
  </si>
  <si>
    <t>NUM.number.RO.Res.HH.ThermalOut.SH.Oil.WH.Oil.Solar</t>
  </si>
  <si>
    <t>NUM.number.RO.Res.HH.ThermalOut.SH.Oil.WH.Elc.NoSolar</t>
  </si>
  <si>
    <t>NUM.number.RO.Res.HH.ThermalOut.SH.Oil.WH.Elc.Solar</t>
  </si>
  <si>
    <t>NUM.number.RO.Res.HH.ThermalOut.SH.Oil.CO.LPG</t>
  </si>
  <si>
    <t>NUM.number.RO.Res.HH.ThermalOut.SH.Oil.CO.Elc</t>
  </si>
  <si>
    <t>NUM.number.RO.Res.HH.ThermalOut.SH.Gas</t>
  </si>
  <si>
    <t>NUM.number.RO.Res.HH.ThermalOut.SH.Gas.SH</t>
  </si>
  <si>
    <t>NUM.number.RO.Res.HH.ThermalOut.SH.Gas.SC.AC</t>
  </si>
  <si>
    <t>NUM.number.RO.Res.HH.ThermalOut.SH.Gas.WH.Gas.NoSolar</t>
  </si>
  <si>
    <t>NUM.number.RO.Res.HH.ThermalOut.SH.Gas.WH.Gas.Solar</t>
  </si>
  <si>
    <t>NUM.number.RO.Res.HH.ThermalOut.SH.Gas.WH.Elc.NoSolar</t>
  </si>
  <si>
    <t>NUM.number.RO.Res.HH.ThermalOut.SH.Gas.WH.Elc.Solar</t>
  </si>
  <si>
    <t>NUM.number.RO.Res.HH.ThermalOut.SH.Gas.CO.Gas</t>
  </si>
  <si>
    <t>NUM.number.RO.Res.HH.ThermalOut.SH.Gas.CO.Elc</t>
  </si>
  <si>
    <t>NUM.number.RO.Res.HH.ThermalOut.SH.Biomass</t>
  </si>
  <si>
    <t>NUM.number.RO.Res.HH.ThermalOut.SH.Biomass.SH</t>
  </si>
  <si>
    <t>NUM.number.RO.Res.HH.ThermalOut.SH.Biomass.SC.AC</t>
  </si>
  <si>
    <t>NUM.number.RO.Res.HH.ThermalOut.SH.Biomass.WH.Biomass.NoSolar</t>
  </si>
  <si>
    <t>NUM.number.RO.Res.HH.ThermalOut.SH.Biomass.WH.Biomass.Solar</t>
  </si>
  <si>
    <t>NUM.number.RO.Res.HH.ThermalOut.SH.Biomass.WH.LPG.NoSolar</t>
  </si>
  <si>
    <t>NUM.number.RO.Res.HH.ThermalOut.SH.Biomass.WH.LPG.Solar</t>
  </si>
  <si>
    <t>NUM.number.RO.Res.HH.ThermalOut.SH.Biomass.WH.Elc.NoSolar</t>
  </si>
  <si>
    <t>NUM.number.RO.Res.HH.ThermalOut.SH.Biomass.WH.Elc.Solar</t>
  </si>
  <si>
    <t>NUM.number.RO.Res.HH.ThermalOut.SH.Biomass.CO.Biomass</t>
  </si>
  <si>
    <t>NUM.number.RO.Res.HH.ThermalOut.SH.Biomass.CO.LPG</t>
  </si>
  <si>
    <t>NUM.number.RO.Res.HH.ThermalOut.SH.Biomass.CO.Elc</t>
  </si>
  <si>
    <t>NUM.number.RO.Res.HH.ThermalOut.SH.Geo</t>
  </si>
  <si>
    <t>NUM.number.RO.Res.HH.ThermalOut.SH.Geo.SH</t>
  </si>
  <si>
    <t>NUM.number.RO.Res.HH.ThermalOut.SH.Geo.SC.AC</t>
  </si>
  <si>
    <t>NUM.number.RO.Res.HH.ThermalOut.SH.Geo.WH.Geo.NoSolar</t>
  </si>
  <si>
    <t>NUM.number.RO.Res.HH.ThermalOut.SH.Geo.WH.Geo.Solar</t>
  </si>
  <si>
    <t>NUM.number.RO.Res.HH.ThermalOut.SH.Geo.WH.Elc.NoSolar</t>
  </si>
  <si>
    <t>NUM.number.RO.Res.HH.ThermalOut.SH.Geo.WH.Elc.Solar</t>
  </si>
  <si>
    <t>NUM.number.RO.Res.HH.ThermalOut.SH.Geo.CO.LPG</t>
  </si>
  <si>
    <t>NUM.number.RO.Res.HH.ThermalOut.SH.Geo.CO.Elc</t>
  </si>
  <si>
    <t>NUM.number.RO.Res.HH.ThermalOut.SH.DistrHeat</t>
  </si>
  <si>
    <t>NUM.number.RO.Res.HH.ThermalOut.SH.DistrHeat.SH</t>
  </si>
  <si>
    <t>NUM.number.RO.Res.HH.ThermalOut.SH.DistrHeat.SC.AC</t>
  </si>
  <si>
    <t>NUM.number.RO.Res.HH.ThermalOut.SH.DistrHeat.WH.DistrHeat.NoSolar</t>
  </si>
  <si>
    <t>NUM.number.RO.Res.HH.ThermalOut.SH.DistrHeat.WH.DistrHeat.Solar</t>
  </si>
  <si>
    <t>NUM.number.RO.Res.HH.ThermalOut.SH.DistrHeat.WH.Elc.NoSolar</t>
  </si>
  <si>
    <t>NUM.number.RO.Res.HH.ThermalOut.SH.DistrHeat.WH.Elc.Solar</t>
  </si>
  <si>
    <t>NUM.number.RO.Res.HH.ThermalOut.SH.DistrHeat.CO.LPG</t>
  </si>
  <si>
    <t>NUM.number.RO.Res.HH.ThermalOut.SH.DistrHeat.CO.Elc</t>
  </si>
  <si>
    <t>NUM.number.RO.Res.HH.ThermalOut.SH.AdvElc</t>
  </si>
  <si>
    <t>NUM.number.RO.Res.HH.ThermalOut.SH.AdvElc.SH</t>
  </si>
  <si>
    <t>NUM.number.RO.Res.HH.ThermalOut.SH.AdvElc.SC.AC</t>
  </si>
  <si>
    <t>NUM.number.RO.Res.HH.ThermalOut.SH.AdvElc.WH.LPG.NoSolar</t>
  </si>
  <si>
    <t>NUM.number.RO.Res.HH.ThermalOut.SH.AdvElc.WH.LPG.Solar</t>
  </si>
  <si>
    <t>NUM.number.RO.Res.HH.ThermalOut.SH.AdvElc.WH.Elc.NoSolar</t>
  </si>
  <si>
    <t>NUM.number.RO.Res.HH.ThermalOut.SH.AdvElc.WH.Elc.Solar</t>
  </si>
  <si>
    <t>NUM.number.RO.Res.HH.ThermalOut.SH.AdvElc.CO.LPG</t>
  </si>
  <si>
    <t>NUM.number.RO.Res.HH.ThermalOut.SH.AdvElc.CO.Elc</t>
  </si>
  <si>
    <t>NUM.number.RO.Res.HH.ThermalOut.SH.ConvElc</t>
  </si>
  <si>
    <t>NUM.number.RO.Res.HH.ThermalOut.SH.ConvElc.SH</t>
  </si>
  <si>
    <t>NUM.number.RO.Res.HH.ThermalOut.SH.ConvElc.SC.AC</t>
  </si>
  <si>
    <t>NUM.number.RO.Res.HH.ThermalOut.SH.ConvElc.WH.LPG.NoSolar</t>
  </si>
  <si>
    <t>NUM.number.RO.Res.HH.ThermalOut.SH.ConvElc.WH.LPG.Solar</t>
  </si>
  <si>
    <t>NUM.number.RO.Res.HH.ThermalOut.SH.ConvElc.WH.Elc.NoSolar</t>
  </si>
  <si>
    <t>NUM.number.RO.Res.HH.ThermalOut.SH.ConvElc.WH.Elc.Solar</t>
  </si>
  <si>
    <t>NUM.number.RO.Res.HH.ThermalOut.SH.ConvElc.CO.LPG</t>
  </si>
  <si>
    <t>NUM.number.RO.Res.HH.ThermalOut.SH.ConvElc.CO.Elc</t>
  </si>
  <si>
    <t>RO - New equipment installations (detailed structure)</t>
  </si>
  <si>
    <t>NUM.number.RO.Res.HH.ThermalNew.SH.Solids</t>
  </si>
  <si>
    <t>NUM.number.RO.Res.HH.ThermalNew.SH.Solids.SH</t>
  </si>
  <si>
    <t>NUM.number.RO.Res.HH.ThermalNew.SH.Solids.SC.AC</t>
  </si>
  <si>
    <t>NUM.number.RO.Res.HH.ThermalNew.SH.Solids.WH.Solids.NoSolar</t>
  </si>
  <si>
    <t>NUM.number.RO.Res.HH.ThermalNew.SH.Solids.WH.LPG.NoSolar</t>
  </si>
  <si>
    <t>NUM.number.RO.Res.HH.ThermalNew.SH.Solids.WH.LPG.Solar</t>
  </si>
  <si>
    <t>NUM.number.RO.Res.HH.ThermalNew.SH.Solids.WH.Elc.NoSolar</t>
  </si>
  <si>
    <t>NUM.number.RO.Res.HH.ThermalNew.SH.Solids.WH.Elc.Solar</t>
  </si>
  <si>
    <t>NUM.number.RO.Res.HH.ThermalNew.SH.Solids.CO.Solids</t>
  </si>
  <si>
    <t>NUM.number.RO.Res.HH.ThermalNew.SH.Solids.CO.LPG</t>
  </si>
  <si>
    <t>NUM.number.RO.Res.HH.ThermalNew.SH.Solids.CO.Elc</t>
  </si>
  <si>
    <t>NUM.number.RO.Res.HH.ThermalNew.SH.LPG</t>
  </si>
  <si>
    <t>NUM.number.RO.Res.HH.ThermalNew.SH.LPG.SH</t>
  </si>
  <si>
    <t>NUM.number.RO.Res.HH.ThermalNew.SH.LPG.SC.AC</t>
  </si>
  <si>
    <t>NUM.number.RO.Res.HH.ThermalNew.SH.LPG.WH.LPG.NoSolar</t>
  </si>
  <si>
    <t>NUM.number.RO.Res.HH.ThermalNew.SH.LPG.WH.LPG.Solar</t>
  </si>
  <si>
    <t>NUM.number.RO.Res.HH.ThermalNew.SH.LPG.WH.Elc.NoSolar</t>
  </si>
  <si>
    <t>NUM.number.RO.Res.HH.ThermalNew.SH.LPG.WH.Elc.Solar</t>
  </si>
  <si>
    <t>NUM.number.RO.Res.HH.ThermalNew.SH.LPG.CO.LPG</t>
  </si>
  <si>
    <t>NUM.number.RO.Res.HH.ThermalNew.SH.LPG.CO.Elc</t>
  </si>
  <si>
    <t>NUM.number.RO.Res.HH.ThermalNew.SH.Oil</t>
  </si>
  <si>
    <t>NUM.number.RO.Res.HH.ThermalNew.SH.Oil.SH</t>
  </si>
  <si>
    <t>NUM.number.RO.Res.HH.ThermalNew.SH.Oil.SC.AC</t>
  </si>
  <si>
    <t>NUM.number.RO.Res.HH.ThermalNew.SH.Oil.WH.Oil.NoSolar</t>
  </si>
  <si>
    <t>NUM.number.RO.Res.HH.ThermalNew.SH.Oil.WH.Oil.Solar</t>
  </si>
  <si>
    <t>NUM.number.RO.Res.HH.ThermalNew.SH.Oil.WH.Elc.NoSolar</t>
  </si>
  <si>
    <t>NUM.number.RO.Res.HH.ThermalNew.SH.Oil.WH.Elc.Solar</t>
  </si>
  <si>
    <t>NUM.number.RO.Res.HH.ThermalNew.SH.Oil.CO.LPG</t>
  </si>
  <si>
    <t>NUM.number.RO.Res.HH.ThermalNew.SH.Oil.CO.Elc</t>
  </si>
  <si>
    <t>NUM.number.RO.Res.HH.ThermalNew.SH.Gas</t>
  </si>
  <si>
    <t>NUM.number.RO.Res.HH.ThermalNew.SH.Gas.SH</t>
  </si>
  <si>
    <t>NUM.number.RO.Res.HH.ThermalNew.SH.Gas.SC.AC</t>
  </si>
  <si>
    <t>NUM.number.RO.Res.HH.ThermalNew.SH.Gas.WH.Gas.NoSolar</t>
  </si>
  <si>
    <t>NUM.number.RO.Res.HH.ThermalNew.SH.Gas.WH.Gas.Solar</t>
  </si>
  <si>
    <t>NUM.number.RO.Res.HH.ThermalNew.SH.Gas.WH.Elc.NoSolar</t>
  </si>
  <si>
    <t>NUM.number.RO.Res.HH.ThermalNew.SH.Gas.WH.Elc.Solar</t>
  </si>
  <si>
    <t>NUM.number.RO.Res.HH.ThermalNew.SH.Gas.CO.Gas</t>
  </si>
  <si>
    <t>NUM.number.RO.Res.HH.ThermalNew.SH.Gas.CO.Elc</t>
  </si>
  <si>
    <t>NUM.number.RO.Res.HH.ThermalNew.SH.Biomass</t>
  </si>
  <si>
    <t>NUM.number.RO.Res.HH.ThermalNew.SH.Biomass.SH</t>
  </si>
  <si>
    <t>NUM.number.RO.Res.HH.ThermalNew.SH.Biomass.SC.AC</t>
  </si>
  <si>
    <t>NUM.number.RO.Res.HH.ThermalNew.SH.Biomass.WH.Biomass.NoSolar</t>
  </si>
  <si>
    <t>NUM.number.RO.Res.HH.ThermalNew.SH.Biomass.WH.Biomass.Solar</t>
  </si>
  <si>
    <t>NUM.number.RO.Res.HH.ThermalNew.SH.Biomass.WH.LPG.NoSolar</t>
  </si>
  <si>
    <t>NUM.number.RO.Res.HH.ThermalNew.SH.Biomass.WH.LPG.Solar</t>
  </si>
  <si>
    <t>NUM.number.RO.Res.HH.ThermalNew.SH.Biomass.WH.Elc.NoSolar</t>
  </si>
  <si>
    <t>NUM.number.RO.Res.HH.ThermalNew.SH.Biomass.WH.Elc.Solar</t>
  </si>
  <si>
    <t>NUM.number.RO.Res.HH.ThermalNew.SH.Biomass.CO.Biomass</t>
  </si>
  <si>
    <t>NUM.number.RO.Res.HH.ThermalNew.SH.Biomass.CO.LPG</t>
  </si>
  <si>
    <t>NUM.number.RO.Res.HH.ThermalNew.SH.Biomass.CO.Elc</t>
  </si>
  <si>
    <t>NUM.number.RO.Res.HH.ThermalNew.SH.Geo</t>
  </si>
  <si>
    <t>NUM.number.RO.Res.HH.ThermalNew.SH.Geo.SH</t>
  </si>
  <si>
    <t>NUM.number.RO.Res.HH.ThermalNew.SH.Geo.SC.AC</t>
  </si>
  <si>
    <t>NUM.number.RO.Res.HH.ThermalNew.SH.Geo.WH.Geo.NoSolar</t>
  </si>
  <si>
    <t>NUM.number.RO.Res.HH.ThermalNew.SH.Geo.WH.Geo.Solar</t>
  </si>
  <si>
    <t>NUM.number.RO.Res.HH.ThermalNew.SH.Geo.WH.Elc.NoSolar</t>
  </si>
  <si>
    <t>NUM.number.RO.Res.HH.ThermalNew.SH.Geo.WH.Elc.Solar</t>
  </si>
  <si>
    <t>NUM.number.RO.Res.HH.ThermalNew.SH.Geo.CO.LPG</t>
  </si>
  <si>
    <t>NUM.number.RO.Res.HH.ThermalNew.SH.Geo.CO.Elc</t>
  </si>
  <si>
    <t>NUM.number.RO.Res.HH.ThermalNew.SH.DistrHeat</t>
  </si>
  <si>
    <t>NUM.number.RO.Res.HH.ThermalNew.SH.DistrHeat.SH</t>
  </si>
  <si>
    <t>NUM.number.RO.Res.HH.ThermalNew.SH.DistrHeat.SC.AC</t>
  </si>
  <si>
    <t>NUM.number.RO.Res.HH.ThermalNew.SH.DistrHeat.WH.DistrHeat.NoSolar</t>
  </si>
  <si>
    <t>NUM.number.RO.Res.HH.ThermalNew.SH.DistrHeat.WH.DistrHeat.Solar</t>
  </si>
  <si>
    <t>NUM.number.RO.Res.HH.ThermalNew.SH.DistrHeat.WH.Elc.NoSolar</t>
  </si>
  <si>
    <t>NUM.number.RO.Res.HH.ThermalNew.SH.DistrHeat.WH.Elc.Solar</t>
  </si>
  <si>
    <t>NUM.number.RO.Res.HH.ThermalNew.SH.DistrHeat.CO.LPG</t>
  </si>
  <si>
    <t>NUM.number.RO.Res.HH.ThermalNew.SH.DistrHeat.CO.Elc</t>
  </si>
  <si>
    <t>NUM.number.RO.Res.HH.ThermalNew.SH.AdvElc</t>
  </si>
  <si>
    <t>NUM.number.RO.Res.HH.ThermalNew.SH.AdvElc.SH</t>
  </si>
  <si>
    <t>NUM.number.RO.Res.HH.ThermalNew.SH.AdvElc.SC.AC</t>
  </si>
  <si>
    <t>NUM.number.RO.Res.HH.ThermalNew.SH.AdvElc.WH.LPG.NoSolar</t>
  </si>
  <si>
    <t>NUM.number.RO.Res.HH.ThermalNew.SH.AdvElc.WH.LPG.Solar</t>
  </si>
  <si>
    <t>NUM.number.RO.Res.HH.ThermalNew.SH.AdvElc.WH.Elc.NoSolar</t>
  </si>
  <si>
    <t>NUM.number.RO.Res.HH.ThermalNew.SH.AdvElc.WH.Elc.Solar</t>
  </si>
  <si>
    <t>NUM.number.RO.Res.HH.ThermalNew.SH.AdvElc.CO.LPG</t>
  </si>
  <si>
    <t>NUM.number.RO.Res.HH.ThermalNew.SH.AdvElc.CO.Elc</t>
  </si>
  <si>
    <t>NUM.number.RO.Res.HH.ThermalNew.SH.ConvElc</t>
  </si>
  <si>
    <t>NUM.number.RO.Res.HH.ThermalNew.SH.ConvElc.SH</t>
  </si>
  <si>
    <t>NUM.number.RO.Res.HH.ThermalNew.SH.ConvElc.SC.AC</t>
  </si>
  <si>
    <t>NUM.number.RO.Res.HH.ThermalNew.SH.ConvElc.WH.LPG.NoSolar</t>
  </si>
  <si>
    <t>NUM.number.RO.Res.HH.ThermalNew.SH.ConvElc.WH.LPG.Solar</t>
  </si>
  <si>
    <t>NUM.number.RO.Res.HH.ThermalNew.SH.ConvElc.WH.Elc.NoSolar</t>
  </si>
  <si>
    <t>NUM.number.RO.Res.HH.ThermalNew.SH.ConvElc.WH.Elc.Solar</t>
  </si>
  <si>
    <t>NUM.number.RO.Res.HH.ThermalNew.SH.ConvElc.CO.LPG</t>
  </si>
  <si>
    <t>NUM.number.RO.Res.HH.ThermalNew.SH.ConvElc.CO.Elc</t>
  </si>
  <si>
    <t>RO - New equipment installations in new and renovated households (detailed structure)</t>
  </si>
  <si>
    <t>NUM.number.RO.Res.HHnew.ThermalNew.SH.Solids</t>
  </si>
  <si>
    <t>NUM.number.RO.Res.HHnew.ThermalNew.SH.Solids.SH</t>
  </si>
  <si>
    <t>NUM.number.RO.Res.HHnew.ThermalNew.SH.Solids.SC.AC</t>
  </si>
  <si>
    <t>NUM.number.RO.Res.HHnew.ThermalNew.SH.Solids.WH.Solids.NoSolar</t>
  </si>
  <si>
    <t>NUM.number.RO.Res.HHnew.ThermalNew.SH.Solids.WH.LPG.NoSolar</t>
  </si>
  <si>
    <t>NUM.number.RO.Res.HHnew.ThermalNew.SH.Solids.WH.LPG.Solar</t>
  </si>
  <si>
    <t>NUM.number.RO.Res.HHnew.ThermalNew.SH.Solids.WH.Elc.NoSolar</t>
  </si>
  <si>
    <t>NUM.number.RO.Res.HHnew.ThermalNew.SH.Solids.WH.Elc.Solar</t>
  </si>
  <si>
    <t>NUM.number.RO.Res.HHnew.ThermalNew.SH.Solids.CO.Solids</t>
  </si>
  <si>
    <t>NUM.number.RO.Res.HHnew.ThermalNew.SH.Solids.CO.LPG</t>
  </si>
  <si>
    <t>NUM.number.RO.Res.HHnew.ThermalNew.SH.Solids.CO.Elc</t>
  </si>
  <si>
    <t>NUM.number.RO.Res.HHnew.ThermalNew.SH.LPG</t>
  </si>
  <si>
    <t>NUM.number.RO.Res.HHnew.ThermalNew.SH.LPG.SH</t>
  </si>
  <si>
    <t>NUM.number.RO.Res.HHnew.ThermalNew.SH.LPG.SC.AC</t>
  </si>
  <si>
    <t>NUM.number.RO.Res.HHnew.ThermalNew.SH.LPG.WH.LPG.NoSolar</t>
  </si>
  <si>
    <t>NUM.number.RO.Res.HHnew.ThermalNew.SH.LPG.WH.LPG.Solar</t>
  </si>
  <si>
    <t>NUM.number.RO.Res.HHnew.ThermalNew.SH.LPG.WH.Elc.NoSolar</t>
  </si>
  <si>
    <t>NUM.number.RO.Res.HHnew.ThermalNew.SH.LPG.WH.Elc.Solar</t>
  </si>
  <si>
    <t>NUM.number.RO.Res.HHnew.ThermalNew.SH.LPG.CO.LPG</t>
  </si>
  <si>
    <t>NUM.number.RO.Res.HHnew.ThermalNew.SH.LPG.CO.Elc</t>
  </si>
  <si>
    <t>NUM.number.RO.Res.HHnew.ThermalNew.SH.Oil</t>
  </si>
  <si>
    <t>NUM.number.RO.Res.HHnew.ThermalNew.SH.Oil.SH</t>
  </si>
  <si>
    <t>NUM.number.RO.Res.HHnew.ThermalNew.SH.Oil.SC.AC</t>
  </si>
  <si>
    <t>NUM.number.RO.Res.HHnew.ThermalNew.SH.Oil.WH.Oil.NoSolar</t>
  </si>
  <si>
    <t>NUM.number.RO.Res.HHnew.ThermalNew.SH.Oil.WH.Oil.Solar</t>
  </si>
  <si>
    <t>NUM.number.RO.Res.HHnew.ThermalNew.SH.Oil.WH.Elc.NoSolar</t>
  </si>
  <si>
    <t>NUM.number.RO.Res.HHnew.ThermalNew.SH.Oil.WH.Elc.Solar</t>
  </si>
  <si>
    <t>NUM.number.RO.Res.HHnew.ThermalNew.SH.Oil.CO.LPG</t>
  </si>
  <si>
    <t>NUM.number.RO.Res.HHnew.ThermalNew.SH.Oil.CO.Elc</t>
  </si>
  <si>
    <t>NUM.number.RO.Res.HHnew.ThermalNew.SH.Gas</t>
  </si>
  <si>
    <t>NUM.number.RO.Res.HHnew.ThermalNew.SH.Gas.SH</t>
  </si>
  <si>
    <t>NUM.number.RO.Res.HHnew.ThermalNew.SH.Gas.SC.AC</t>
  </si>
  <si>
    <t>NUM.number.RO.Res.HHnew.ThermalNew.SH.Gas.WH.Gas.NoSolar</t>
  </si>
  <si>
    <t>NUM.number.RO.Res.HHnew.ThermalNew.SH.Gas.WH.Gas.Solar</t>
  </si>
  <si>
    <t>NUM.number.RO.Res.HHnew.ThermalNew.SH.Gas.WH.Elc.NoSolar</t>
  </si>
  <si>
    <t>NUM.number.RO.Res.HHnew.ThermalNew.SH.Gas.WH.Elc.Solar</t>
  </si>
  <si>
    <t>NUM.number.RO.Res.HHnew.ThermalNew.SH.Gas.CO.Gas</t>
  </si>
  <si>
    <t>NUM.number.RO.Res.HHnew.ThermalNew.SH.Gas.CO.Elc</t>
  </si>
  <si>
    <t>NUM.number.RO.Res.HHnew.ThermalNew.SH.Biomass</t>
  </si>
  <si>
    <t>NUM.number.RO.Res.HHnew.ThermalNew.SH.Biomass.SH</t>
  </si>
  <si>
    <t>NUM.number.RO.Res.HHnew.ThermalNew.SH.Biomass.SC.AC</t>
  </si>
  <si>
    <t>NUM.number.RO.Res.HHnew.ThermalNew.SH.Biomass.WH.Biomass.NoSolar</t>
  </si>
  <si>
    <t>NUM.number.RO.Res.HHnew.ThermalNew.SH.Biomass.WH.Biomass.Solar</t>
  </si>
  <si>
    <t>NUM.number.RO.Res.HHnew.ThermalNew.SH.Biomass.WH.LPG.NoSolar</t>
  </si>
  <si>
    <t>NUM.number.RO.Res.HHnew.ThermalNew.SH.Biomass.WH.LPG.Solar</t>
  </si>
  <si>
    <t>NUM.number.RO.Res.HHnew.ThermalNew.SH.Biomass.WH.Elc.NoSolar</t>
  </si>
  <si>
    <t>NUM.number.RO.Res.HHnew.ThermalNew.SH.Biomass.WH.Elc.Solar</t>
  </si>
  <si>
    <t>NUM.number.RO.Res.HHnew.ThermalNew.SH.Biomass.CO.Biomass</t>
  </si>
  <si>
    <t>NUM.number.RO.Res.HHnew.ThermalNew.SH.Biomass.CO.LPG</t>
  </si>
  <si>
    <t>NUM.number.RO.Res.HHnew.ThermalNew.SH.Biomass.CO.Elc</t>
  </si>
  <si>
    <t>NUM.number.RO.Res.HHnew.ThermalNew.SH.Geo</t>
  </si>
  <si>
    <t>NUM.number.RO.Res.HHnew.ThermalNew.SH.Geo.SH</t>
  </si>
  <si>
    <t>NUM.number.RO.Res.HHnew.ThermalNew.SH.Geo.SC.AC</t>
  </si>
  <si>
    <t>NUM.number.RO.Res.HHnew.ThermalNew.SH.Geo.WH.Geo.NoSolar</t>
  </si>
  <si>
    <t>NUM.number.RO.Res.HHnew.ThermalNew.SH.Geo.WH.Geo.Solar</t>
  </si>
  <si>
    <t>NUM.number.RO.Res.HHnew.ThermalNew.SH.Geo.WH.Elc.NoSolar</t>
  </si>
  <si>
    <t>NUM.number.RO.Res.HHnew.ThermalNew.SH.Geo.WH.Elc.Solar</t>
  </si>
  <si>
    <t>NUM.number.RO.Res.HHnew.ThermalNew.SH.Geo.CO.LPG</t>
  </si>
  <si>
    <t>NUM.number.RO.Res.HHnew.ThermalNew.SH.Geo.CO.Elc</t>
  </si>
  <si>
    <t>NUM.number.RO.Res.HHnew.ThermalNew.SH.DistrHeat</t>
  </si>
  <si>
    <t>NUM.number.RO.Res.HHnew.ThermalNew.SH.DistrHeat.SH</t>
  </si>
  <si>
    <t>NUM.number.RO.Res.HHnew.ThermalNew.SH.DistrHeat.SC.AC</t>
  </si>
  <si>
    <t>NUM.number.RO.Res.HHnew.ThermalNew.SH.DistrHeat.WH.DistrHeat.NoSolar</t>
  </si>
  <si>
    <t>NUM.number.RO.Res.HHnew.ThermalNew.SH.DistrHeat.WH.DistrHeat.Solar</t>
  </si>
  <si>
    <t>NUM.number.RO.Res.HHnew.ThermalNew.SH.DistrHeat.WH.Elc.NoSolar</t>
  </si>
  <si>
    <t>NUM.number.RO.Res.HHnew.ThermalNew.SH.DistrHeat.WH.Elc.Solar</t>
  </si>
  <si>
    <t>NUM.number.RO.Res.HHnew.ThermalNew.SH.DistrHeat.CO.LPG</t>
  </si>
  <si>
    <t>NUM.number.RO.Res.HHnew.ThermalNew.SH.DistrHeat.CO.Elc</t>
  </si>
  <si>
    <t>NUM.number.RO.Res.HHnew.ThermalNew.SH.AdvElc</t>
  </si>
  <si>
    <t>NUM.number.RO.Res.HHnew.ThermalNew.SH.AdvElc.SH</t>
  </si>
  <si>
    <t>NUM.number.RO.Res.HHnew.ThermalNew.SH.AdvElc.SC.AC</t>
  </si>
  <si>
    <t>NUM.number.RO.Res.HHnew.ThermalNew.SH.AdvElc.WH.LPG.NoSolar</t>
  </si>
  <si>
    <t>NUM.number.RO.Res.HHnew.ThermalNew.SH.AdvElc.WH.LPG.Solar</t>
  </si>
  <si>
    <t>NUM.number.RO.Res.HHnew.ThermalNew.SH.AdvElc.WH.Elc.NoSolar</t>
  </si>
  <si>
    <t>NUM.number.RO.Res.HHnew.ThermalNew.SH.AdvElc.WH.Elc.Solar</t>
  </si>
  <si>
    <t>NUM.number.RO.Res.HHnew.ThermalNew.SH.AdvElc.CO.LPG</t>
  </si>
  <si>
    <t>NUM.number.RO.Res.HHnew.ThermalNew.SH.AdvElc.CO.Elc</t>
  </si>
  <si>
    <t>NUM.number.RO.Res.HHnew.ThermalNew.SH.ConvElc</t>
  </si>
  <si>
    <t>NUM.number.RO.Res.HHnew.ThermalNew.SH.ConvElc.SH</t>
  </si>
  <si>
    <t>NUM.number.RO.Res.HHnew.ThermalNew.SH.ConvElc.SC.AC</t>
  </si>
  <si>
    <t>NUM.number.RO.Res.HHnew.ThermalNew.SH.ConvElc.WH.LPG.NoSolar</t>
  </si>
  <si>
    <t>NUM.number.RO.Res.HHnew.ThermalNew.SH.ConvElc.WH.LPG.Solar</t>
  </si>
  <si>
    <t>NUM.number.RO.Res.HHnew.ThermalNew.SH.ConvElc.WH.Elc.NoSolar</t>
  </si>
  <si>
    <t>NUM.number.RO.Res.HHnew.ThermalNew.SH.ConvElc.WH.Elc.Solar</t>
  </si>
  <si>
    <t>NUM.number.RO.Res.HHnew.ThermalNew.SH.ConvElc.CO.LPG</t>
  </si>
  <si>
    <t>NUM.number.RO.Res.HHnew.ThermalNew.SH.ConvElc.CO.Elc</t>
  </si>
  <si>
    <t>RO - New equipment installations via replacement (detailed structure)</t>
  </si>
  <si>
    <t>NUM.number.RO.Res.HH.ThermalRepl.SH.Solids</t>
  </si>
  <si>
    <t>NUM.number.RO.Res.HH.ThermalRepl.SH.Solids.SH</t>
  </si>
  <si>
    <t>NUM.number.RO.Res.HH.ThermalRepl.SH.Solids.SC.AC</t>
  </si>
  <si>
    <t>NUM.number.RO.Res.HH.ThermalRepl.SH.Solids.WH.Solids.NoSolar</t>
  </si>
  <si>
    <t>NUM.number.RO.Res.HH.ThermalRepl.SH.Solids.WH.LPG.NoSolar</t>
  </si>
  <si>
    <t>NUM.number.RO.Res.HH.ThermalRepl.SH.Solids.WH.LPG.Solar</t>
  </si>
  <si>
    <t>NUM.number.RO.Res.HH.ThermalRepl.SH.Solids.WH.Elc.NoSolar</t>
  </si>
  <si>
    <t>NUM.number.RO.Res.HH.ThermalRepl.SH.Solids.WH.Elc.Solar</t>
  </si>
  <si>
    <t>NUM.number.RO.Res.HH.ThermalRepl.SH.Solids.CO.Solids</t>
  </si>
  <si>
    <t>NUM.number.RO.Res.HH.ThermalRepl.SH.Solids.CO.LPG</t>
  </si>
  <si>
    <t>NUM.number.RO.Res.HH.ThermalRepl.SH.Solids.CO.Elc</t>
  </si>
  <si>
    <t>NUM.number.RO.Res.HH.ThermalRepl.SH.LPG</t>
  </si>
  <si>
    <t>NUM.number.RO.Res.HH.ThermalRepl.SH.LPG.SH</t>
  </si>
  <si>
    <t>NUM.number.RO.Res.HH.ThermalRepl.SH.LPG.SC.AC</t>
  </si>
  <si>
    <t>NUM.number.RO.Res.HH.ThermalRepl.SH.LPG.WH.LPG.NoSolar</t>
  </si>
  <si>
    <t>NUM.number.RO.Res.HH.ThermalRepl.SH.LPG.WH.LPG.Solar</t>
  </si>
  <si>
    <t>NUM.number.RO.Res.HH.ThermalRepl.SH.LPG.WH.Elc.NoSolar</t>
  </si>
  <si>
    <t>NUM.number.RO.Res.HH.ThermalRepl.SH.LPG.WH.Elc.Solar</t>
  </si>
  <si>
    <t>NUM.number.RO.Res.HH.ThermalRepl.SH.LPG.CO.LPG</t>
  </si>
  <si>
    <t>NUM.number.RO.Res.HH.ThermalRepl.SH.LPG.CO.Elc</t>
  </si>
  <si>
    <t>NUM.number.RO.Res.HH.ThermalRepl.SH.Oil</t>
  </si>
  <si>
    <t>NUM.number.RO.Res.HH.ThermalRepl.SH.Oil.SH</t>
  </si>
  <si>
    <t>NUM.number.RO.Res.HH.ThermalRepl.SH.Oil.SC.AC</t>
  </si>
  <si>
    <t>NUM.number.RO.Res.HH.ThermalRepl.SH.Oil.WH.Oil.NoSolar</t>
  </si>
  <si>
    <t>NUM.number.RO.Res.HH.ThermalRepl.SH.Oil.WH.Oil.Solar</t>
  </si>
  <si>
    <t>NUM.number.RO.Res.HH.ThermalRepl.SH.Oil.WH.Elc.NoSolar</t>
  </si>
  <si>
    <t>NUM.number.RO.Res.HH.ThermalRepl.SH.Oil.WH.Elc.Solar</t>
  </si>
  <si>
    <t>NUM.number.RO.Res.HH.ThermalRepl.SH.Oil.CO.LPG</t>
  </si>
  <si>
    <t>NUM.number.RO.Res.HH.ThermalRepl.SH.Oil.CO.Elc</t>
  </si>
  <si>
    <t>NUM.number.RO.Res.HH.ThermalRepl.SH.Gas</t>
  </si>
  <si>
    <t>NUM.number.RO.Res.HH.ThermalRepl.SH.Gas.SH</t>
  </si>
  <si>
    <t>NUM.number.RO.Res.HH.ThermalRepl.SH.Gas.SC.AC</t>
  </si>
  <si>
    <t>NUM.number.RO.Res.HH.ThermalRepl.SH.Gas.WH.Gas.NoSolar</t>
  </si>
  <si>
    <t>NUM.number.RO.Res.HH.ThermalRepl.SH.Gas.WH.Gas.Solar</t>
  </si>
  <si>
    <t>NUM.number.RO.Res.HH.ThermalRepl.SH.Gas.WH.Elc.NoSolar</t>
  </si>
  <si>
    <t>NUM.number.RO.Res.HH.ThermalRepl.SH.Gas.WH.Elc.Solar</t>
  </si>
  <si>
    <t>NUM.number.RO.Res.HH.ThermalRepl.SH.Gas.CO.Gas</t>
  </si>
  <si>
    <t>NUM.number.RO.Res.HH.ThermalRepl.SH.Gas.CO.Elc</t>
  </si>
  <si>
    <t>NUM.number.RO.Res.HH.ThermalRepl.SH.Biomass</t>
  </si>
  <si>
    <t>NUM.number.RO.Res.HH.ThermalRepl.SH.Biomass.SH</t>
  </si>
  <si>
    <t>NUM.number.RO.Res.HH.ThermalRepl.SH.Biomass.SC.AC</t>
  </si>
  <si>
    <t>NUM.number.RO.Res.HH.ThermalRepl.SH.Biomass.WH.Biomass.NoSolar</t>
  </si>
  <si>
    <t>NUM.number.RO.Res.HH.ThermalRepl.SH.Biomass.WH.Biomass.Solar</t>
  </si>
  <si>
    <t>NUM.number.RO.Res.HH.ThermalRepl.SH.Biomass.WH.LPG.NoSolar</t>
  </si>
  <si>
    <t>NUM.number.RO.Res.HH.ThermalRepl.SH.Biomass.WH.LPG.Solar</t>
  </si>
  <si>
    <t>NUM.number.RO.Res.HH.ThermalRepl.SH.Biomass.WH.Elc.NoSolar</t>
  </si>
  <si>
    <t>NUM.number.RO.Res.HH.ThermalRepl.SH.Biomass.WH.Elc.Solar</t>
  </si>
  <si>
    <t>NUM.number.RO.Res.HH.ThermalRepl.SH.Biomass.CO.Biomass</t>
  </si>
  <si>
    <t>NUM.number.RO.Res.HH.ThermalRepl.SH.Biomass.CO.LPG</t>
  </si>
  <si>
    <t>NUM.number.RO.Res.HH.ThermalRepl.SH.Biomass.CO.Elc</t>
  </si>
  <si>
    <t>NUM.number.RO.Res.HH.ThermalRepl.SH.Geo</t>
  </si>
  <si>
    <t>NUM.number.RO.Res.HH.ThermalRepl.SH.Geo.SH</t>
  </si>
  <si>
    <t>NUM.number.RO.Res.HH.ThermalRepl.SH.Geo.SC.AC</t>
  </si>
  <si>
    <t>NUM.number.RO.Res.HH.ThermalRepl.SH.Geo.WH.Geo.NoSolar</t>
  </si>
  <si>
    <t>NUM.number.RO.Res.HH.ThermalRepl.SH.Geo.WH.Geo.Solar</t>
  </si>
  <si>
    <t>NUM.number.RO.Res.HH.ThermalRepl.SH.Geo.WH.Elc.NoSolar</t>
  </si>
  <si>
    <t>NUM.number.RO.Res.HH.ThermalRepl.SH.Geo.WH.Elc.Solar</t>
  </si>
  <si>
    <t>NUM.number.RO.Res.HH.ThermalRepl.SH.Geo.CO.LPG</t>
  </si>
  <si>
    <t>NUM.number.RO.Res.HH.ThermalRepl.SH.Geo.CO.Elc</t>
  </si>
  <si>
    <t>NUM.number.RO.Res.HH.ThermalRepl.SH.DistrHeat</t>
  </si>
  <si>
    <t>NUM.number.RO.Res.HH.ThermalRepl.SH.DistrHeat.SH</t>
  </si>
  <si>
    <t>NUM.number.RO.Res.HH.ThermalRepl.SH.DistrHeat.SC.AC</t>
  </si>
  <si>
    <t>NUM.number.RO.Res.HH.ThermalRepl.SH.DistrHeat.WH.DistrHeat.NoSolar</t>
  </si>
  <si>
    <t>NUM.number.RO.Res.HH.ThermalRepl.SH.DistrHeat.WH.DistrHeat.Solar</t>
  </si>
  <si>
    <t>NUM.number.RO.Res.HH.ThermalRepl.SH.DistrHeat.WH.Elc.NoSolar</t>
  </si>
  <si>
    <t>NUM.number.RO.Res.HH.ThermalRepl.SH.DistrHeat.WH.Elc.Solar</t>
  </si>
  <si>
    <t>NUM.number.RO.Res.HH.ThermalRepl.SH.DistrHeat.CO.LPG</t>
  </si>
  <si>
    <t>NUM.number.RO.Res.HH.ThermalRepl.SH.DistrHeat.CO.Elc</t>
  </si>
  <si>
    <t>NUM.number.RO.Res.HH.ThermalRepl.SH.AdvElc</t>
  </si>
  <si>
    <t>NUM.number.RO.Res.HH.ThermalRepl.SH.AdvElc.SH</t>
  </si>
  <si>
    <t>NUM.number.RO.Res.HH.ThermalRepl.SH.AdvElc.SC.AC</t>
  </si>
  <si>
    <t>NUM.number.RO.Res.HH.ThermalRepl.SH.AdvElc.WH.LPG.NoSolar</t>
  </si>
  <si>
    <t>NUM.number.RO.Res.HH.ThermalRepl.SH.AdvElc.WH.LPG.Solar</t>
  </si>
  <si>
    <t>NUM.number.RO.Res.HH.ThermalRepl.SH.AdvElc.WH.Elc.NoSolar</t>
  </si>
  <si>
    <t>NUM.number.RO.Res.HH.ThermalRepl.SH.AdvElc.WH.Elc.Solar</t>
  </si>
  <si>
    <t>NUM.number.RO.Res.HH.ThermalRepl.SH.AdvElc.CO.LPG</t>
  </si>
  <si>
    <t>NUM.number.RO.Res.HH.ThermalRepl.SH.AdvElc.CO.Elc</t>
  </si>
  <si>
    <t>NUM.number.RO.Res.HH.ThermalRepl.SH.ConvElc</t>
  </si>
  <si>
    <t>NUM.number.RO.Res.HH.ThermalRepl.SH.ConvElc.SH</t>
  </si>
  <si>
    <t>NUM.number.RO.Res.HH.ThermalRepl.SH.ConvElc.SC.AC</t>
  </si>
  <si>
    <t>NUM.number.RO.Res.HH.ThermalRepl.SH.ConvElc.WH.LPG.NoSolar</t>
  </si>
  <si>
    <t>NUM.number.RO.Res.HH.ThermalRepl.SH.ConvElc.WH.LPG.Solar</t>
  </si>
  <si>
    <t>NUM.number.RO.Res.HH.ThermalRepl.SH.ConvElc.WH.Elc.NoSolar</t>
  </si>
  <si>
    <t>NUM.number.RO.Res.HH.ThermalRepl.SH.ConvElc.WH.Elc.Solar</t>
  </si>
  <si>
    <t>NUM.number.RO.Res.HH.ThermalRepl.SH.ConvElc.CO.LPG</t>
  </si>
  <si>
    <t>NUM.number.RO.Res.HH.ThermalRepl.SH.ConvElc.CO.Elc</t>
  </si>
  <si>
    <t>RO - Equipment installations in 2021 - vintage structure</t>
  </si>
  <si>
    <t>VIN.number.RO.Res.HH.Thermal.SH.Solids</t>
  </si>
  <si>
    <t>VIN.number.RO.Res.HH.Thermal.SH.Solids.SH</t>
  </si>
  <si>
    <t>VIN.number.RO.Res.HH.Thermal.SH.Solids.SC.AC</t>
  </si>
  <si>
    <t>VIN.number.RO.Res.HH.Thermal.SH.Solids.WH.Solids.NoSolar</t>
  </si>
  <si>
    <t>VIN.number.RO.Res.HH.Thermal.SH.Solids.WH.LPG.NoSolar</t>
  </si>
  <si>
    <t>VIN.number.RO.Res.HH.Thermal.SH.Solids.WH.LPG.Solar</t>
  </si>
  <si>
    <t>VIN.number.RO.Res.HH.Thermal.SH.Solids.WH.Elc.NoSolar</t>
  </si>
  <si>
    <t>VIN.number.RO.Res.HH.Thermal.SH.Solids.WH.Elc.Solar</t>
  </si>
  <si>
    <t>VIN.number.RO.Res.HH.Thermal.SH.Solids.CO.Solids</t>
  </si>
  <si>
    <t>VIN.number.RO.Res.HH.Thermal.SH.Solids.CO.LPG</t>
  </si>
  <si>
    <t>VIN.number.RO.Res.HH.Thermal.SH.Solids.CO.Elc</t>
  </si>
  <si>
    <t>VIN.number.RO.Res.HH.Thermal.SH.LPG</t>
  </si>
  <si>
    <t>VIN.number.RO.Res.HH.Thermal.SH.LPG.SH</t>
  </si>
  <si>
    <t>VIN.number.RO.Res.HH.Thermal.SH.LPG.SC.AC</t>
  </si>
  <si>
    <t>VIN.number.RO.Res.HH.Thermal.SH.LPG.WH.LPG.NoSolar</t>
  </si>
  <si>
    <t>VIN.number.RO.Res.HH.Thermal.SH.LPG.WH.LPG.Solar</t>
  </si>
  <si>
    <t>VIN.number.RO.Res.HH.Thermal.SH.LPG.WH.Elc.NoSolar</t>
  </si>
  <si>
    <t>VIN.number.RO.Res.HH.Thermal.SH.LPG.WH.Elc.Solar</t>
  </si>
  <si>
    <t>VIN.number.RO.Res.HH.Thermal.SH.LPG.CO.LPG</t>
  </si>
  <si>
    <t>VIN.number.RO.Res.HH.Thermal.SH.LPG.CO.Elc</t>
  </si>
  <si>
    <t>VIN.number.RO.Res.HH.Thermal.SH.Oil</t>
  </si>
  <si>
    <t>VIN.number.RO.Res.HH.Thermal.SH.Oil.SH</t>
  </si>
  <si>
    <t>VIN.number.RO.Res.HH.Thermal.SH.Oil.SC.AC</t>
  </si>
  <si>
    <t>VIN.number.RO.Res.HH.Thermal.SH.Oil.WH.Oil.NoSolar</t>
  </si>
  <si>
    <t>VIN.number.RO.Res.HH.Thermal.SH.Oil.WH.Oil.Solar</t>
  </si>
  <si>
    <t>VIN.number.RO.Res.HH.Thermal.SH.Oil.WH.Elc.NoSolar</t>
  </si>
  <si>
    <t>VIN.number.RO.Res.HH.Thermal.SH.Oil.WH.Elc.Solar</t>
  </si>
  <si>
    <t>VIN.number.RO.Res.HH.Thermal.SH.Oil.CO.LPG</t>
  </si>
  <si>
    <t>VIN.number.RO.Res.HH.Thermal.SH.Oil.CO.Elc</t>
  </si>
  <si>
    <t>VIN.number.RO.Res.HH.Thermal.SH.Gas</t>
  </si>
  <si>
    <t>VIN.number.RO.Res.HH.Thermal.SH.Gas.SH</t>
  </si>
  <si>
    <t>VIN.number.RO.Res.HH.Thermal.SH.Gas.SC.AC</t>
  </si>
  <si>
    <t>VIN.number.RO.Res.HH.Thermal.SH.Gas.WH.Gas.NoSolar</t>
  </si>
  <si>
    <t>VIN.number.RO.Res.HH.Thermal.SH.Gas.WH.Gas.Solar</t>
  </si>
  <si>
    <t>VIN.number.RO.Res.HH.Thermal.SH.Gas.WH.Elc.NoSolar</t>
  </si>
  <si>
    <t>VIN.number.RO.Res.HH.Thermal.SH.Gas.WH.Elc.Solar</t>
  </si>
  <si>
    <t>VIN.number.RO.Res.HH.Thermal.SH.Gas.CO.Gas</t>
  </si>
  <si>
    <t>VIN.number.RO.Res.HH.Thermal.SH.Gas.CO.Elc</t>
  </si>
  <si>
    <t>VIN.number.RO.Res.HH.Thermal.SH.Biomass</t>
  </si>
  <si>
    <t>VIN.number.RO.Res.HH.Thermal.SH.Biomass.SH</t>
  </si>
  <si>
    <t>VIN.number.RO.Res.HH.Thermal.SH.Biomass.SC.AC</t>
  </si>
  <si>
    <t>VIN.number.RO.Res.HH.Thermal.SH.Biomass.WH.Biomass.NoSolar</t>
  </si>
  <si>
    <t>VIN.number.RO.Res.HH.Thermal.SH.Biomass.WH.Biomass.Solar</t>
  </si>
  <si>
    <t>VIN.number.RO.Res.HH.Thermal.SH.Biomass.WH.LPG.NoSolar</t>
  </si>
  <si>
    <t>VIN.number.RO.Res.HH.Thermal.SH.Biomass.WH.LPG.Solar</t>
  </si>
  <si>
    <t>VIN.number.RO.Res.HH.Thermal.SH.Biomass.WH.Elc.NoSolar</t>
  </si>
  <si>
    <t>VIN.number.RO.Res.HH.Thermal.SH.Biomass.WH.Elc.Solar</t>
  </si>
  <si>
    <t>VIN.number.RO.Res.HH.Thermal.SH.Biomass.CO.Biomass</t>
  </si>
  <si>
    <t>VIN.number.RO.Res.HH.Thermal.SH.Biomass.CO.LPG</t>
  </si>
  <si>
    <t>VIN.number.RO.Res.HH.Thermal.SH.Biomass.CO.Elc</t>
  </si>
  <si>
    <t>VIN.number.RO.Res.HH.Thermal.SH.Geo</t>
  </si>
  <si>
    <t>VIN.number.RO.Res.HH.Thermal.SH.Geo.SH</t>
  </si>
  <si>
    <t>VIN.number.RO.Res.HH.Thermal.SH.Geo.SC.AC</t>
  </si>
  <si>
    <t>VIN.number.RO.Res.HH.Thermal.SH.Geo.WH.Geo.NoSolar</t>
  </si>
  <si>
    <t>VIN.number.RO.Res.HH.Thermal.SH.Geo.WH.Geo.Solar</t>
  </si>
  <si>
    <t>VIN.number.RO.Res.HH.Thermal.SH.Geo.WH.Elc.NoSolar</t>
  </si>
  <si>
    <t>VIN.number.RO.Res.HH.Thermal.SH.Geo.WH.Elc.Solar</t>
  </si>
  <si>
    <t>VIN.number.RO.Res.HH.Thermal.SH.Geo.CO.LPG</t>
  </si>
  <si>
    <t>VIN.number.RO.Res.HH.Thermal.SH.Geo.CO.Elc</t>
  </si>
  <si>
    <t>VIN.number.RO.Res.HH.Thermal.SH.DistrHeat</t>
  </si>
  <si>
    <t>VIN.number.RO.Res.HH.Thermal.SH.DistrHeat.SH</t>
  </si>
  <si>
    <t>VIN.number.RO.Res.HH.Thermal.SH.DistrHeat.SC.AC</t>
  </si>
  <si>
    <t>VIN.number.RO.Res.HH.Thermal.SH.DistrHeat.WH.DistrHeat.NoSolar</t>
  </si>
  <si>
    <t>VIN.number.RO.Res.HH.Thermal.SH.DistrHeat.WH.DistrHeat.Solar</t>
  </si>
  <si>
    <t>VIN.number.RO.Res.HH.Thermal.SH.DistrHeat.WH.Elc.NoSolar</t>
  </si>
  <si>
    <t>VIN.number.RO.Res.HH.Thermal.SH.DistrHeat.WH.Elc.Solar</t>
  </si>
  <si>
    <t>VIN.number.RO.Res.HH.Thermal.SH.DistrHeat.CO.LPG</t>
  </si>
  <si>
    <t>VIN.number.RO.Res.HH.Thermal.SH.DistrHeat.CO.Elc</t>
  </si>
  <si>
    <t>VIN.number.RO.Res.HH.Thermal.SH.AdvElc</t>
  </si>
  <si>
    <t>VIN.number.RO.Res.HH.Thermal.SH.AdvElc.SH</t>
  </si>
  <si>
    <t>VIN.number.RO.Res.HH.Thermal.SH.AdvElc.SC.AC</t>
  </si>
  <si>
    <t>VIN.number.RO.Res.HH.Thermal.SH.AdvElc.WH.LPG.NoSolar</t>
  </si>
  <si>
    <t>VIN.number.RO.Res.HH.Thermal.SH.AdvElc.WH.LPG.Solar</t>
  </si>
  <si>
    <t>VIN.number.RO.Res.HH.Thermal.SH.AdvElc.WH.Elc.NoSolar</t>
  </si>
  <si>
    <t>VIN.number.RO.Res.HH.Thermal.SH.AdvElc.WH.Elc.Solar</t>
  </si>
  <si>
    <t>VIN.number.RO.Res.HH.Thermal.SH.AdvElc.CO.LPG</t>
  </si>
  <si>
    <t>VIN.number.RO.Res.HH.Thermal.SH.AdvElc.CO.Elc</t>
  </si>
  <si>
    <t>VIN.number.RO.Res.HH.Thermal.SH.ConvElc</t>
  </si>
  <si>
    <t>VIN.number.RO.Res.HH.Thermal.SH.ConvElc.SH</t>
  </si>
  <si>
    <t>VIN.number.RO.Res.HH.Thermal.SH.ConvElc.SC.AC</t>
  </si>
  <si>
    <t>VIN.number.RO.Res.HH.Thermal.SH.ConvElc.WH.LPG.NoSolar</t>
  </si>
  <si>
    <t>VIN.number.RO.Res.HH.Thermal.SH.ConvElc.WH.LPG.Solar</t>
  </si>
  <si>
    <t>VIN.number.RO.Res.HH.Thermal.SH.ConvElc.WH.Elc.NoSolar</t>
  </si>
  <si>
    <t>VIN.number.RO.Res.HH.Thermal.SH.ConvElc.WH.Elc.Solar</t>
  </si>
  <si>
    <t>VIN.number.RO.Res.HH.Thermal.SH.ConvElc.CO.LPG</t>
  </si>
  <si>
    <t>VIN.number.RO.Res.HH.Thermal.SH.ConvElc.CO.Elc</t>
  </si>
  <si>
    <t>RO - Final energy consumption (detailed structure)</t>
  </si>
  <si>
    <t>FEC.ktoe.RO.Res.HH.Thermal.SH.Solids</t>
  </si>
  <si>
    <t>FEC.ktoe.RO.Res.HH.Thermal.SH.Solids.SH</t>
  </si>
  <si>
    <t>FEC.ktoe.RO.Res.HH.Thermal.SH.Solids.SH.Solids</t>
  </si>
  <si>
    <t>FEC.ktoe.RO.Res.HH.Thermal.SH.Solids.SH.Elec</t>
  </si>
  <si>
    <t>FEC.ktoe.RO.Res.HH.Thermal.SH.Solids.SC</t>
  </si>
  <si>
    <t>FEC.ktoe.RO.Res.HH.Thermal.SH.Solids.SC.AC.Elec</t>
  </si>
  <si>
    <t>FEC.ktoe.RO.Res.HH.Thermal.SH.Solids.WH</t>
  </si>
  <si>
    <t>FEC.ktoe.RO.Res.HH.Thermal.SH.Solids.WH.Solids.NoSolar.Solids</t>
  </si>
  <si>
    <t>FEC.ktoe.RO.Res.HH.Thermal.SH.Solids.WH.LPG.NoSolar.LPG</t>
  </si>
  <si>
    <t>FEC.ktoe.RO.Res.HH.Thermal.SH.Solids.WH.LPG.Solar</t>
  </si>
  <si>
    <t>FEC.ktoe.RO.Res.HH.Thermal.SH.Solids.WH.LPG.Solar.LPG</t>
  </si>
  <si>
    <t>FEC.ktoe.RO.Res.HH.Thermal.SH.Solids.WH.LPG.Solar.Solar</t>
  </si>
  <si>
    <t>FEC.ktoe.RO.Res.HH.Thermal.SH.Solids.WH.Elc.NoSolar.Elec</t>
  </si>
  <si>
    <t>FEC.ktoe.RO.Res.HH.Thermal.SH.Solids.WH.Elc.Solar</t>
  </si>
  <si>
    <t>FEC.ktoe.RO.Res.HH.Thermal.SH.Solids.WH.Elc.Solar.Elec</t>
  </si>
  <si>
    <t>FEC.ktoe.RO.Res.HH.Thermal.SH.Solids.WH.Elc.Solar.Solar</t>
  </si>
  <si>
    <t>FEC.ktoe.RO.Res.HH.Thermal.SH.Solids.CO</t>
  </si>
  <si>
    <t>FEC.ktoe.RO.Res.HH.Thermal.SH.Solids.CO.Solids.Solids</t>
  </si>
  <si>
    <t>FEC.ktoe.RO.Res.HH.Thermal.SH.Solids.CO.LPG.LPG</t>
  </si>
  <si>
    <t>FEC.ktoe.RO.Res.HH.Thermal.SH.Solids.CO.Elc.Elec</t>
  </si>
  <si>
    <t>FEC.ktoe.RO.Res.HH.Thermal.SH.LPG</t>
  </si>
  <si>
    <t>FEC.ktoe.RO.Res.HH.Thermal.SH.LPG.SH</t>
  </si>
  <si>
    <t>FEC.ktoe.RO.Res.HH.Thermal.SH.LPG.SH.LPG</t>
  </si>
  <si>
    <t>FEC.ktoe.RO.Res.HH.Thermal.SH.LPG.SH.Elec</t>
  </si>
  <si>
    <t>FEC.ktoe.RO.Res.HH.Thermal.SH.LPG.SC</t>
  </si>
  <si>
    <t>FEC.ktoe.RO.Res.HH.Thermal.SH.LPG.SC.AC.Elec</t>
  </si>
  <si>
    <t>FEC.ktoe.RO.Res.HH.Thermal.SH.LPG.WH</t>
  </si>
  <si>
    <t>FEC.ktoe.RO.Res.HH.Thermal.SH.LPG.WH.LPG.NoSolar.LPG</t>
  </si>
  <si>
    <t>FEC.ktoe.RO.Res.HH.Thermal.SH.LPG.WH.LPG.Solar</t>
  </si>
  <si>
    <t>FEC.ktoe.RO.Res.HH.Thermal.SH.LPG.WH.LPG.Solar.LPG</t>
  </si>
  <si>
    <t>FEC.ktoe.RO.Res.HH.Thermal.SH.LPG.WH.LPG.Solar.Solar</t>
  </si>
  <si>
    <t>FEC.ktoe.RO.Res.HH.Thermal.SH.LPG.WH.Elc.NoSolar.Elec</t>
  </si>
  <si>
    <t>FEC.ktoe.RO.Res.HH.Thermal.SH.LPG.WH.Elc.Solar</t>
  </si>
  <si>
    <t>FEC.ktoe.RO.Res.HH.Thermal.SH.LPG.WH.Elc.Solar.Elec</t>
  </si>
  <si>
    <t>FEC.ktoe.RO.Res.HH.Thermal.SH.LPG.WH.Elc.Solar.Solar</t>
  </si>
  <si>
    <t>FEC.ktoe.RO.Res.HH.Thermal.SH.LPG.CO</t>
  </si>
  <si>
    <t>FEC.ktoe.RO.Res.HH.Thermal.SH.LPG.CO.LPG.LPG</t>
  </si>
  <si>
    <t>FEC.ktoe.RO.Res.HH.Thermal.SH.LPG.CO.Elc.Elec</t>
  </si>
  <si>
    <t>FEC.ktoe.RO.Res.HH.Thermal.SH.Oil</t>
  </si>
  <si>
    <t>FEC.ktoe.RO.Res.HH.Thermal.SH.Oil.SH</t>
  </si>
  <si>
    <t>FEC.ktoe.RO.Res.HH.Thermal.SH.Oil.SH.Oil</t>
  </si>
  <si>
    <t>FEC.ktoe.RO.Res.HH.Thermal.SH.Oil.SH.Elec</t>
  </si>
  <si>
    <t>FEC.ktoe.RO.Res.HH.Thermal.SH.Oil.SC</t>
  </si>
  <si>
    <t>FEC.ktoe.RO.Res.HH.Thermal.SH.Oil.SC.AC.Elec</t>
  </si>
  <si>
    <t>FEC.ktoe.RO.Res.HH.Thermal.SH.Oil.WH</t>
  </si>
  <si>
    <t>FEC.ktoe.RO.Res.HH.Thermal.SH.Oil.WH.Oil.NoSolar.Oil</t>
  </si>
  <si>
    <t>FEC.ktoe.RO.Res.HH.Thermal.SH.Oil.WH.Oil.Solar</t>
  </si>
  <si>
    <t>FEC.ktoe.RO.Res.HH.Thermal.SH.Oil.WH.Oil.Solar.Oil</t>
  </si>
  <si>
    <t>FEC.ktoe.RO.Res.HH.Thermal.SH.Oil.WH.Oil.Solar.Solar</t>
  </si>
  <si>
    <t>FEC.ktoe.RO.Res.HH.Thermal.SH.Oil.WH.Elc.NoSolar.Elec</t>
  </si>
  <si>
    <t>FEC.ktoe.RO.Res.HH.Thermal.SH.Oil.WH.Elc.Solar</t>
  </si>
  <si>
    <t>FEC.ktoe.RO.Res.HH.Thermal.SH.Oil.WH.Elc.Solar.Elec</t>
  </si>
  <si>
    <t>FEC.ktoe.RO.Res.HH.Thermal.SH.Oil.WH.Elc.Solar.Solar</t>
  </si>
  <si>
    <t>FEC.ktoe.RO.Res.HH.Thermal.SH.Oil.CO</t>
  </si>
  <si>
    <t>FEC.ktoe.RO.Res.HH.Thermal.SH.Oil.CO.LPG.LPG</t>
  </si>
  <si>
    <t>FEC.ktoe.RO.Res.HH.Thermal.SH.Oil.CO.Elc.Elec</t>
  </si>
  <si>
    <t>FEC.ktoe.RO.Res.HH.Thermal.SH.Gas</t>
  </si>
  <si>
    <t>FEC.ktoe.RO.Res.HH.Thermal.SH.Gas.SH</t>
  </si>
  <si>
    <t>FEC.ktoe.RO.Res.HH.Thermal.SH.Gas.SH.Gas</t>
  </si>
  <si>
    <t>FEC.ktoe.RO.Res.HH.Thermal.SH.Gas.SH.Elec</t>
  </si>
  <si>
    <t>FEC.ktoe.RO.Res.HH.Thermal.SH.Gas.SC</t>
  </si>
  <si>
    <t>FEC.ktoe.RO.Res.HH.Thermal.SH.Gas.SC.AC.Elec</t>
  </si>
  <si>
    <t>FEC.ktoe.RO.Res.HH.Thermal.SH.Gas.WH</t>
  </si>
  <si>
    <t>FEC.ktoe.RO.Res.HH.Thermal.SH.Gas.WH.Gas.NoSolar.Gas</t>
  </si>
  <si>
    <t>FEC.ktoe.RO.Res.HH.Thermal.SH.Gas.WH.Gas.Solar</t>
  </si>
  <si>
    <t>FEC.ktoe.RO.Res.HH.Thermal.SH.Gas.WH.Gas.Solar.Gas</t>
  </si>
  <si>
    <t>FEC.ktoe.RO.Res.HH.Thermal.SH.Gas.WH.Gas.Solar.Solar</t>
  </si>
  <si>
    <t>FEC.ktoe.RO.Res.HH.Thermal.SH.Gas.WH.Elc.NoSolar.Elec</t>
  </si>
  <si>
    <t>FEC.ktoe.RO.Res.HH.Thermal.SH.Gas.WH.Elc.Solar</t>
  </si>
  <si>
    <t>FEC.ktoe.RO.Res.HH.Thermal.SH.Gas.WH.Elc.Solar.Elec</t>
  </si>
  <si>
    <t>FEC.ktoe.RO.Res.HH.Thermal.SH.Gas.WH.Elc.Solar.Solar</t>
  </si>
  <si>
    <t>FEC.ktoe.RO.Res.HH.Thermal.SH.Gas.CO</t>
  </si>
  <si>
    <t>FEC.ktoe.RO.Res.HH.Thermal.SH.Gas.CO.Gas.Gas</t>
  </si>
  <si>
    <t>FEC.ktoe.RO.Res.HH.Thermal.SH.Gas.CO.Elc.Elec</t>
  </si>
  <si>
    <t>FEC.ktoe.RO.Res.HH.Thermal.SH.Biomass</t>
  </si>
  <si>
    <t>FEC.ktoe.RO.Res.HH.Thermal.SH.Biomass.SH</t>
  </si>
  <si>
    <t>FEC.ktoe.RO.Res.HH.Thermal.SH.Biomass.SH.Biomass</t>
  </si>
  <si>
    <t>FEC.ktoe.RO.Res.HH.Thermal.SH.Biomass.SH.Elec</t>
  </si>
  <si>
    <t>FEC.ktoe.RO.Res.HH.Thermal.SH.Biomass.SC</t>
  </si>
  <si>
    <t>FEC.ktoe.RO.Res.HH.Thermal.SH.Biomass.SC.AC.Elec</t>
  </si>
  <si>
    <t>FEC.ktoe.RO.Res.HH.Thermal.SH.Biomass.WH</t>
  </si>
  <si>
    <t>FEC.ktoe.RO.Res.HH.Thermal.SH.Biomass.WH.Biomass.NoSolar.Biomass</t>
  </si>
  <si>
    <t>FEC.ktoe.RO.Res.HH.Thermal.SH.Biomass.WH.Biomass.Solar</t>
  </si>
  <si>
    <t>FEC.ktoe.RO.Res.HH.Thermal.SH.Biomass.WH.Biomass.Solar.Biomass</t>
  </si>
  <si>
    <t>FEC.ktoe.RO.Res.HH.Thermal.SH.Biomass.WH.Biomass.Solar.Solar</t>
  </si>
  <si>
    <t>FEC.ktoe.RO.Res.HH.Thermal.SH.Biomass.WH.LPG.NoSolar.LPG</t>
  </si>
  <si>
    <t>FEC.ktoe.RO.Res.HH.Thermal.SH.Biomass.WH.LPG.Solar</t>
  </si>
  <si>
    <t>FEC.ktoe.RO.Res.HH.Thermal.SH.Biomass.WH.LPG.Solar.LPG</t>
  </si>
  <si>
    <t>FEC.ktoe.RO.Res.HH.Thermal.SH.Biomass.WH.LPG.Solar.Solar</t>
  </si>
  <si>
    <t>FEC.ktoe.RO.Res.HH.Thermal.SH.Biomass.WH.Elc.NoSolar.Elec</t>
  </si>
  <si>
    <t>FEC.ktoe.RO.Res.HH.Thermal.SH.Biomass.WH.Elc.Solar</t>
  </si>
  <si>
    <t>FEC.ktoe.RO.Res.HH.Thermal.SH.Biomass.WH.Elc.Solar.Elec</t>
  </si>
  <si>
    <t>FEC.ktoe.RO.Res.HH.Thermal.SH.Biomass.WH.Elc.Solar.Solar</t>
  </si>
  <si>
    <t>FEC.ktoe.RO.Res.HH.Thermal.SH.Biomass.CO</t>
  </si>
  <si>
    <t>FEC.ktoe.RO.Res.HH.Thermal.SH.Biomass.CO.Biomass.Biomass</t>
  </si>
  <si>
    <t>FEC.ktoe.RO.Res.HH.Thermal.SH.Biomass.CO.LPG.LPG</t>
  </si>
  <si>
    <t>FEC.ktoe.RO.Res.HH.Thermal.SH.Biomass.CO.Elc.Elec</t>
  </si>
  <si>
    <t>FEC.ktoe.RO.Res.HH.Thermal.SH.Geo</t>
  </si>
  <si>
    <t>FEC.ktoe.RO.Res.HH.Thermal.SH.Geo.SH</t>
  </si>
  <si>
    <t>FEC.ktoe.RO.Res.HH.Thermal.SH.Geo.SH.Geo</t>
  </si>
  <si>
    <t>FEC.ktoe.RO.Res.HH.Thermal.SH.Geo.SH.Elec</t>
  </si>
  <si>
    <t>FEC.ktoe.RO.Res.HH.Thermal.SH.Geo.SC</t>
  </si>
  <si>
    <t>FEC.ktoe.RO.Res.HH.Thermal.SH.Geo.SC.AC.Elec</t>
  </si>
  <si>
    <t>FEC.ktoe.RO.Res.HH.Thermal.SH.Geo.WH</t>
  </si>
  <si>
    <t>FEC.ktoe.RO.Res.HH.Thermal.SH.Geo.WH.Geo.NoSolar.Geo</t>
  </si>
  <si>
    <t>FEC.ktoe.RO.Res.HH.Thermal.SH.Geo.WH.Geo.Solar</t>
  </si>
  <si>
    <t>FEC.ktoe.RO.Res.HH.Thermal.SH.Geo.WH.Geo.Solar.Geo</t>
  </si>
  <si>
    <t>FEC.ktoe.RO.Res.HH.Thermal.SH.Geo.WH.Geo.Solar.Solar</t>
  </si>
  <si>
    <t>FEC.ktoe.RO.Res.HH.Thermal.SH.Geo.WH.Elc.NoSolar.Elec</t>
  </si>
  <si>
    <t>FEC.ktoe.RO.Res.HH.Thermal.SH.Geo.WH.Elc.Solar</t>
  </si>
  <si>
    <t>FEC.ktoe.RO.Res.HH.Thermal.SH.Geo.WH.Elc.Solar.Elec</t>
  </si>
  <si>
    <t>FEC.ktoe.RO.Res.HH.Thermal.SH.Geo.WH.Elc.Solar.Solar</t>
  </si>
  <si>
    <t>FEC.ktoe.RO.Res.HH.Thermal.SH.Geo.CO</t>
  </si>
  <si>
    <t>FEC.ktoe.RO.Res.HH.Thermal.SH.Geo.CO.LPG.LPG</t>
  </si>
  <si>
    <t>FEC.ktoe.RO.Res.HH.Thermal.SH.Geo.CO.Elc.Elec</t>
  </si>
  <si>
    <t>FEC.ktoe.RO.Res.HH.Thermal.SH.DistrHeat</t>
  </si>
  <si>
    <t>FEC.ktoe.RO.Res.HH.Thermal.SH.DistrHeat.SH</t>
  </si>
  <si>
    <t>FEC.ktoe.RO.Res.HH.Thermal.SH.DistrHeat.SH.Steam_Distr</t>
  </si>
  <si>
    <t>FEC.ktoe.RO.Res.HH.Thermal.SH.DistrHeat.SH.Elec</t>
  </si>
  <si>
    <t>FEC.ktoe.RO.Res.HH.Thermal.SH.DistrHeat.SC</t>
  </si>
  <si>
    <t>FEC.ktoe.RO.Res.HH.Thermal.SH.DistrHeat.SC.AC.Elec</t>
  </si>
  <si>
    <t>FEC.ktoe.RO.Res.HH.Thermal.SH.DistrHeat.WH</t>
  </si>
  <si>
    <t>FEC.ktoe.RO.Res.HH.Thermal.SH.DistrHeat.WH.DistrHeat.NoSolar.Steam_Distr</t>
  </si>
  <si>
    <t>FEC.ktoe.RO.Res.HH.Thermal.SH.DistrHeat.WH.DistrHeat.Solar</t>
  </si>
  <si>
    <t>FEC.ktoe.RO.Res.HH.Thermal.SH.DistrHeat.WH.DistrHeat.Solar.Steam_Distr</t>
  </si>
  <si>
    <t>FEC.ktoe.RO.Res.HH.Thermal.SH.DistrHeat.WH.DistrHeat.Solar.Solar</t>
  </si>
  <si>
    <t>FEC.ktoe.RO.Res.HH.Thermal.SH.DistrHeat.WH.Elc.NoSolar.Elec</t>
  </si>
  <si>
    <t>FEC.ktoe.RO.Res.HH.Thermal.SH.DistrHeat.WH.Elc.Solar</t>
  </si>
  <si>
    <t>FEC.ktoe.RO.Res.HH.Thermal.SH.DistrHeat.WH.Elc.Solar.Elec</t>
  </si>
  <si>
    <t>FEC.ktoe.RO.Res.HH.Thermal.SH.DistrHeat.WH.Elc.Solar.Solar</t>
  </si>
  <si>
    <t>FEC.ktoe.RO.Res.HH.Thermal.SH.DistrHeat.CO</t>
  </si>
  <si>
    <t>FEC.ktoe.RO.Res.HH.Thermal.SH.DistrHeat.CO.LPG.LPG</t>
  </si>
  <si>
    <t>FEC.ktoe.RO.Res.HH.Thermal.SH.DistrHeat.CO.Elc.Elec</t>
  </si>
  <si>
    <t>FEC.ktoe.RO.Res.HH.Thermal.SH.AdvElc</t>
  </si>
  <si>
    <t>FEC.ktoe.RO.Res.HH.Thermal.SH.AdvElc.SH</t>
  </si>
  <si>
    <t>FEC.ktoe.RO.Res.HH.Thermal.SH.AdvElc.SH.Elec</t>
  </si>
  <si>
    <t>FEC.ktoe.RO.Res.HH.Thermal.SH.AdvElc.SC</t>
  </si>
  <si>
    <t>FEC.ktoe.RO.Res.HH.Thermal.SH.AdvElc.SC.AC.Elec</t>
  </si>
  <si>
    <t>FEC.ktoe.RO.Res.HH.Thermal.SH.AdvElc.WH</t>
  </si>
  <si>
    <t>FEC.ktoe.RO.Res.HH.Thermal.SH.AdvElc.WH.LPG.NoSolar.LPG</t>
  </si>
  <si>
    <t>FEC.ktoe.RO.Res.HH.Thermal.SH.AdvElc.WH.LPG.Solar</t>
  </si>
  <si>
    <t>FEC.ktoe.RO.Res.HH.Thermal.SH.AdvElc.WH.LPG.Solar.LPG</t>
  </si>
  <si>
    <t>FEC.ktoe.RO.Res.HH.Thermal.SH.AdvElc.WH.LPG.Solar.Solar</t>
  </si>
  <si>
    <t>FEC.ktoe.RO.Res.HH.Thermal.SH.AdvElc.WH.Elc.NoSolar.Elec</t>
  </si>
  <si>
    <t>FEC.ktoe.RO.Res.HH.Thermal.SH.AdvElc.WH.Elc.Solar</t>
  </si>
  <si>
    <t>FEC.ktoe.RO.Res.HH.Thermal.SH.AdvElc.WH.Elc.Solar.Elec</t>
  </si>
  <si>
    <t>FEC.ktoe.RO.Res.HH.Thermal.SH.AdvElc.WH.Elc.Solar.Solar</t>
  </si>
  <si>
    <t>FEC.ktoe.RO.Res.HH.Thermal.SH.AdvElc.CO</t>
  </si>
  <si>
    <t>FEC.ktoe.RO.Res.HH.Thermal.SH.AdvElc.CO.LPG.LPG</t>
  </si>
  <si>
    <t>FEC.ktoe.RO.Res.HH.Thermal.SH.AdvElc.CO.Elc.Elec</t>
  </si>
  <si>
    <t>FEC.ktoe.RO.Res.HH.Thermal.SH.ConvElc</t>
  </si>
  <si>
    <t>FEC.ktoe.RO.Res.HH.Thermal.SH.ConvElc.SH</t>
  </si>
  <si>
    <t>FEC.ktoe.RO.Res.HH.Thermal.SH.ConvElc.SH.Elec</t>
  </si>
  <si>
    <t>FEC.ktoe.RO.Res.HH.Thermal.SH.ConvElc.SC</t>
  </si>
  <si>
    <t>FEC.ktoe.RO.Res.HH.Thermal.SH.ConvElc.SC.AC.Elec</t>
  </si>
  <si>
    <t>FEC.ktoe.RO.Res.HH.Thermal.SH.ConvElc.WH</t>
  </si>
  <si>
    <t>FEC.ktoe.RO.Res.HH.Thermal.SH.ConvElc.WH.LPG.NoSolar.LPG</t>
  </si>
  <si>
    <t>FEC.ktoe.RO.Res.HH.Thermal.SH.ConvElc.WH.LPG.Solar</t>
  </si>
  <si>
    <t>FEC.ktoe.RO.Res.HH.Thermal.SH.ConvElc.WH.LPG.Solar.LPG</t>
  </si>
  <si>
    <t>FEC.ktoe.RO.Res.HH.Thermal.SH.ConvElc.WH.LPG.Solar.Solar</t>
  </si>
  <si>
    <t>FEC.ktoe.RO.Res.HH.Thermal.SH.ConvElc.WH.Elc.NoSolar.Elec</t>
  </si>
  <si>
    <t>FEC.ktoe.RO.Res.HH.Thermal.SH.ConvElc.WH.Elc.Solar</t>
  </si>
  <si>
    <t>FEC.ktoe.RO.Res.HH.Thermal.SH.ConvElc.WH.Elc.Solar.Elec</t>
  </si>
  <si>
    <t>FEC.ktoe.RO.Res.HH.Thermal.SH.ConvElc.WH.Elc.Solar.Solar</t>
  </si>
  <si>
    <t>FEC.ktoe.RO.Res.HH.Thermal.SH.ConvElc.CO</t>
  </si>
  <si>
    <t>FEC.ktoe.RO.Res.HH.Thermal.SH.ConvElc.CO.LPG.LPG</t>
  </si>
  <si>
    <t>FEC.ktoe.RO.Res.HH.Thermal.SH.ConvElc.CO.Elc.Elec</t>
  </si>
  <si>
    <t>RO - Thermal energy service (detailed structure)</t>
  </si>
  <si>
    <t>TES.ktoe.RO.Res.HH.Thermal.SH.Solids</t>
  </si>
  <si>
    <t>TES.ktoe.RO.Res.HH.Thermal.SH.Solids.SH</t>
  </si>
  <si>
    <t>TES.ktoe.RO.Res.HH.Thermal.SH.Solids.SH.Solids</t>
  </si>
  <si>
    <t>TES.ktoe.RO.Res.HH.Thermal.SH.Solids.SH.Elec</t>
  </si>
  <si>
    <t>TES.ktoe.RO.Res.HH.Thermal.SH.Solids.SC</t>
  </si>
  <si>
    <t>TES.ktoe.RO.Res.HH.Thermal.SH.Solids.SC.AC.Elec</t>
  </si>
  <si>
    <t>TES.ktoe.RO.Res.HH.Thermal.SH.Solids.WH</t>
  </si>
  <si>
    <t>TES.ktoe.RO.Res.HH.Thermal.SH.Solids.WH.Solids.NoSolar.Solids</t>
  </si>
  <si>
    <t>TES.ktoe.RO.Res.HH.Thermal.SH.Solids.WH.LPG.NoSolar.LPG</t>
  </si>
  <si>
    <t>TES.ktoe.RO.Res.HH.Thermal.SH.Solids.WH.LPG.Solar</t>
  </si>
  <si>
    <t>TES.ktoe.RO.Res.HH.Thermal.SH.Solids.WH.LPG.Solar.LPG</t>
  </si>
  <si>
    <t>TES.ktoe.RO.Res.HH.Thermal.SH.Solids.WH.LPG.Solar.Solar</t>
  </si>
  <si>
    <t>TES.ktoe.RO.Res.HH.Thermal.SH.Solids.WH.Elc.NoSolar.Elec</t>
  </si>
  <si>
    <t>TES.ktoe.RO.Res.HH.Thermal.SH.Solids.WH.Elc.Solar</t>
  </si>
  <si>
    <t>TES.ktoe.RO.Res.HH.Thermal.SH.Solids.WH.Elc.Solar.Elec</t>
  </si>
  <si>
    <t>TES.ktoe.RO.Res.HH.Thermal.SH.Solids.WH.Elc.Solar.Solar</t>
  </si>
  <si>
    <t>TES.ktoe.RO.Res.HH.Thermal.SH.Solids.CO</t>
  </si>
  <si>
    <t>TES.ktoe.RO.Res.HH.Thermal.SH.Solids.CO.Solids.Solids</t>
  </si>
  <si>
    <t>TES.ktoe.RO.Res.HH.Thermal.SH.Solids.CO.LPG.LPG</t>
  </si>
  <si>
    <t>TES.ktoe.RO.Res.HH.Thermal.SH.Solids.CO.Elc.Elec</t>
  </si>
  <si>
    <t>TES.ktoe.RO.Res.HH.Thermal.SH.LPG</t>
  </si>
  <si>
    <t>TES.ktoe.RO.Res.HH.Thermal.SH.LPG.SH</t>
  </si>
  <si>
    <t>TES.ktoe.RO.Res.HH.Thermal.SH.LPG.SH.LPG</t>
  </si>
  <si>
    <t>TES.ktoe.RO.Res.HH.Thermal.SH.LPG.SH.Elec</t>
  </si>
  <si>
    <t>TES.ktoe.RO.Res.HH.Thermal.SH.LPG.SC</t>
  </si>
  <si>
    <t>TES.ktoe.RO.Res.HH.Thermal.SH.LPG.SC.AC.Elec</t>
  </si>
  <si>
    <t>TES.ktoe.RO.Res.HH.Thermal.SH.LPG.WH</t>
  </si>
  <si>
    <t>TES.ktoe.RO.Res.HH.Thermal.SH.LPG.WH.LPG.NoSolar.LPG</t>
  </si>
  <si>
    <t>TES.ktoe.RO.Res.HH.Thermal.SH.LPG.WH.LPG.Solar</t>
  </si>
  <si>
    <t>TES.ktoe.RO.Res.HH.Thermal.SH.LPG.WH.LPG.Solar.LPG</t>
  </si>
  <si>
    <t>TES.ktoe.RO.Res.HH.Thermal.SH.LPG.WH.LPG.Solar.Solar</t>
  </si>
  <si>
    <t>TES.ktoe.RO.Res.HH.Thermal.SH.LPG.WH.Elc.NoSolar.Elec</t>
  </si>
  <si>
    <t>TES.ktoe.RO.Res.HH.Thermal.SH.LPG.WH.Elc.Solar</t>
  </si>
  <si>
    <t>TES.ktoe.RO.Res.HH.Thermal.SH.LPG.WH.Elc.Solar.Elec</t>
  </si>
  <si>
    <t>TES.ktoe.RO.Res.HH.Thermal.SH.LPG.WH.Elc.Solar.Solar</t>
  </si>
  <si>
    <t>TES.ktoe.RO.Res.HH.Thermal.SH.LPG.CO</t>
  </si>
  <si>
    <t>TES.ktoe.RO.Res.HH.Thermal.SH.LPG.CO.LPG.LPG</t>
  </si>
  <si>
    <t>TES.ktoe.RO.Res.HH.Thermal.SH.LPG.CO.Elc.Elec</t>
  </si>
  <si>
    <t>TES.ktoe.RO.Res.HH.Thermal.SH.Oil</t>
  </si>
  <si>
    <t>TES.ktoe.RO.Res.HH.Thermal.SH.Oil.SH</t>
  </si>
  <si>
    <t>TES.ktoe.RO.Res.HH.Thermal.SH.Oil.SH.Oil</t>
  </si>
  <si>
    <t>TES.ktoe.RO.Res.HH.Thermal.SH.Oil.SH.Elec</t>
  </si>
  <si>
    <t>TES.ktoe.RO.Res.HH.Thermal.SH.Oil.SC</t>
  </si>
  <si>
    <t>TES.ktoe.RO.Res.HH.Thermal.SH.Oil.SC.AC.Elec</t>
  </si>
  <si>
    <t>TES.ktoe.RO.Res.HH.Thermal.SH.Oil.WH</t>
  </si>
  <si>
    <t>TES.ktoe.RO.Res.HH.Thermal.SH.Oil.WH.Oil.NoSolar.Oil</t>
  </si>
  <si>
    <t>TES.ktoe.RO.Res.HH.Thermal.SH.Oil.WH.Oil.Solar</t>
  </si>
  <si>
    <t>TES.ktoe.RO.Res.HH.Thermal.SH.Oil.WH.Oil.Solar.Oil</t>
  </si>
  <si>
    <t>TES.ktoe.RO.Res.HH.Thermal.SH.Oil.WH.Oil.Solar.Solar</t>
  </si>
  <si>
    <t>TES.ktoe.RO.Res.HH.Thermal.SH.Oil.WH.Elc.NoSolar.Elec</t>
  </si>
  <si>
    <t>TES.ktoe.RO.Res.HH.Thermal.SH.Oil.WH.Elc.Solar</t>
  </si>
  <si>
    <t>TES.ktoe.RO.Res.HH.Thermal.SH.Oil.WH.Elc.Solar.Elec</t>
  </si>
  <si>
    <t>TES.ktoe.RO.Res.HH.Thermal.SH.Oil.WH.Elc.Solar.Solar</t>
  </si>
  <si>
    <t>TES.ktoe.RO.Res.HH.Thermal.SH.Oil.CO</t>
  </si>
  <si>
    <t>TES.ktoe.RO.Res.HH.Thermal.SH.Oil.CO.LPG.LPG</t>
  </si>
  <si>
    <t>TES.ktoe.RO.Res.HH.Thermal.SH.Oil.CO.Elc.Elec</t>
  </si>
  <si>
    <t>TES.ktoe.RO.Res.HH.Thermal.SH.Gas</t>
  </si>
  <si>
    <t>TES.ktoe.RO.Res.HH.Thermal.SH.Gas.SH</t>
  </si>
  <si>
    <t>TES.ktoe.RO.Res.HH.Thermal.SH.Gas.SH.Gas</t>
  </si>
  <si>
    <t>TES.ktoe.RO.Res.HH.Thermal.SH.Gas.SH.Elec</t>
  </si>
  <si>
    <t>TES.ktoe.RO.Res.HH.Thermal.SH.Gas.SC</t>
  </si>
  <si>
    <t>TES.ktoe.RO.Res.HH.Thermal.SH.Gas.SC.AC.Elec</t>
  </si>
  <si>
    <t>TES.ktoe.RO.Res.HH.Thermal.SH.Gas.WH</t>
  </si>
  <si>
    <t>TES.ktoe.RO.Res.HH.Thermal.SH.Gas.WH.Gas.NoSolar.Gas</t>
  </si>
  <si>
    <t>TES.ktoe.RO.Res.HH.Thermal.SH.Gas.WH.Gas.Solar</t>
  </si>
  <si>
    <t>TES.ktoe.RO.Res.HH.Thermal.SH.Gas.WH.Gas.Solar.Gas</t>
  </si>
  <si>
    <t>TES.ktoe.RO.Res.HH.Thermal.SH.Gas.WH.Gas.Solar.Solar</t>
  </si>
  <si>
    <t>TES.ktoe.RO.Res.HH.Thermal.SH.Gas.WH.Elc.NoSolar.Elec</t>
  </si>
  <si>
    <t>TES.ktoe.RO.Res.HH.Thermal.SH.Gas.WH.Elc.Solar</t>
  </si>
  <si>
    <t>TES.ktoe.RO.Res.HH.Thermal.SH.Gas.WH.Elc.Solar.Elec</t>
  </si>
  <si>
    <t>TES.ktoe.RO.Res.HH.Thermal.SH.Gas.WH.Elc.Solar.Solar</t>
  </si>
  <si>
    <t>TES.ktoe.RO.Res.HH.Thermal.SH.Gas.CO</t>
  </si>
  <si>
    <t>TES.ktoe.RO.Res.HH.Thermal.SH.Gas.CO.Gas.Gas</t>
  </si>
  <si>
    <t>TES.ktoe.RO.Res.HH.Thermal.SH.Gas.CO.Elc.Elec</t>
  </si>
  <si>
    <t>TES.ktoe.RO.Res.HH.Thermal.SH.Biomass</t>
  </si>
  <si>
    <t>TES.ktoe.RO.Res.HH.Thermal.SH.Biomass.SH</t>
  </si>
  <si>
    <t>TES.ktoe.RO.Res.HH.Thermal.SH.Biomass.SH.Biomass</t>
  </si>
  <si>
    <t>TES.ktoe.RO.Res.HH.Thermal.SH.Biomass.SH.Elec</t>
  </si>
  <si>
    <t>TES.ktoe.RO.Res.HH.Thermal.SH.Biomass.SC</t>
  </si>
  <si>
    <t>TES.ktoe.RO.Res.HH.Thermal.SH.Biomass.SC.AC.Elec</t>
  </si>
  <si>
    <t>TES.ktoe.RO.Res.HH.Thermal.SH.Biomass.WH</t>
  </si>
  <si>
    <t>TES.ktoe.RO.Res.HH.Thermal.SH.Biomass.WH.Biomass.NoSolar.Biomass</t>
  </si>
  <si>
    <t>TES.ktoe.RO.Res.HH.Thermal.SH.Biomass.WH.Biomass.Solar</t>
  </si>
  <si>
    <t>TES.ktoe.RO.Res.HH.Thermal.SH.Biomass.WH.Biomass.Solar.Biomass</t>
  </si>
  <si>
    <t>TES.ktoe.RO.Res.HH.Thermal.SH.Biomass.WH.Biomass.Solar.Solar</t>
  </si>
  <si>
    <t>TES.ktoe.RO.Res.HH.Thermal.SH.Biomass.WH.LPG.NoSolar.LPG</t>
  </si>
  <si>
    <t>TES.ktoe.RO.Res.HH.Thermal.SH.Biomass.WH.LPG.Solar</t>
  </si>
  <si>
    <t>TES.ktoe.RO.Res.HH.Thermal.SH.Biomass.WH.LPG.Solar.LPG</t>
  </si>
  <si>
    <t>TES.ktoe.RO.Res.HH.Thermal.SH.Biomass.WH.LPG.Solar.Solar</t>
  </si>
  <si>
    <t>TES.ktoe.RO.Res.HH.Thermal.SH.Biomass.WH.Elc.NoSolar.Elec</t>
  </si>
  <si>
    <t>TES.ktoe.RO.Res.HH.Thermal.SH.Biomass.WH.Elc.Solar</t>
  </si>
  <si>
    <t>TES.ktoe.RO.Res.HH.Thermal.SH.Biomass.WH.Elc.Solar.Elec</t>
  </si>
  <si>
    <t>TES.ktoe.RO.Res.HH.Thermal.SH.Biomass.WH.Elc.Solar.Solar</t>
  </si>
  <si>
    <t>TES.ktoe.RO.Res.HH.Thermal.SH.Biomass.CO</t>
  </si>
  <si>
    <t>TES.ktoe.RO.Res.HH.Thermal.SH.Biomass.CO.Biomass.Biomass</t>
  </si>
  <si>
    <t>TES.ktoe.RO.Res.HH.Thermal.SH.Biomass.CO.LPG.LPG</t>
  </si>
  <si>
    <t>TES.ktoe.RO.Res.HH.Thermal.SH.Biomass.CO.Elc.Elec</t>
  </si>
  <si>
    <t>TES.ktoe.RO.Res.HH.Thermal.SH.Geo</t>
  </si>
  <si>
    <t>TES.ktoe.RO.Res.HH.Thermal.SH.Geo.SH</t>
  </si>
  <si>
    <t>TES.ktoe.RO.Res.HH.Thermal.SH.Geo.SH.Geo</t>
  </si>
  <si>
    <t>TES.ktoe.RO.Res.HH.Thermal.SH.Geo.SH.Elec</t>
  </si>
  <si>
    <t>TES.ktoe.RO.Res.HH.Thermal.SH.Geo.SC</t>
  </si>
  <si>
    <t>TES.ktoe.RO.Res.HH.Thermal.SH.Geo.SC.AC.Elec</t>
  </si>
  <si>
    <t>TES.ktoe.RO.Res.HH.Thermal.SH.Geo.WH</t>
  </si>
  <si>
    <t>TES.ktoe.RO.Res.HH.Thermal.SH.Geo.WH.Geo.NoSolar.Geo</t>
  </si>
  <si>
    <t>TES.ktoe.RO.Res.HH.Thermal.SH.Geo.WH.Geo.Solar</t>
  </si>
  <si>
    <t>TES.ktoe.RO.Res.HH.Thermal.SH.Geo.WH.Geo.Solar.Geo</t>
  </si>
  <si>
    <t>TES.ktoe.RO.Res.HH.Thermal.SH.Geo.WH.Geo.Solar.Solar</t>
  </si>
  <si>
    <t>TES.ktoe.RO.Res.HH.Thermal.SH.Geo.WH.Elc.NoSolar.Elec</t>
  </si>
  <si>
    <t>TES.ktoe.RO.Res.HH.Thermal.SH.Geo.WH.Elc.Solar</t>
  </si>
  <si>
    <t>TES.ktoe.RO.Res.HH.Thermal.SH.Geo.WH.Elc.Solar.Elec</t>
  </si>
  <si>
    <t>TES.ktoe.RO.Res.HH.Thermal.SH.Geo.WH.Elc.Solar.Solar</t>
  </si>
  <si>
    <t>TES.ktoe.RO.Res.HH.Thermal.SH.Geo.CO</t>
  </si>
  <si>
    <t>TES.ktoe.RO.Res.HH.Thermal.SH.Geo.CO.LPG.LPG</t>
  </si>
  <si>
    <t>TES.ktoe.RO.Res.HH.Thermal.SH.Geo.CO.Elc.Elec</t>
  </si>
  <si>
    <t>TES.ktoe.RO.Res.HH.Thermal.SH.DistrHeat</t>
  </si>
  <si>
    <t>TES.ktoe.RO.Res.HH.Thermal.SH.DistrHeat.SH</t>
  </si>
  <si>
    <t>TES.ktoe.RO.Res.HH.Thermal.SH.DistrHeat.SH.Steam_Distr</t>
  </si>
  <si>
    <t>TES.ktoe.RO.Res.HH.Thermal.SH.DistrHeat.SH.Elec</t>
  </si>
  <si>
    <t>TES.ktoe.RO.Res.HH.Thermal.SH.DistrHeat.SC</t>
  </si>
  <si>
    <t>TES.ktoe.RO.Res.HH.Thermal.SH.DistrHeat.SC.AC.Elec</t>
  </si>
  <si>
    <t>TES.ktoe.RO.Res.HH.Thermal.SH.DistrHeat.WH</t>
  </si>
  <si>
    <t>TES.ktoe.RO.Res.HH.Thermal.SH.DistrHeat.WH.DistrHeat.NoSolar.Steam_Distr</t>
  </si>
  <si>
    <t>TES.ktoe.RO.Res.HH.Thermal.SH.DistrHeat.WH.DistrHeat.Solar</t>
  </si>
  <si>
    <t>TES.ktoe.RO.Res.HH.Thermal.SH.DistrHeat.WH.DistrHeat.Solar.Steam_Distr</t>
  </si>
  <si>
    <t>TES.ktoe.RO.Res.HH.Thermal.SH.DistrHeat.WH.DistrHeat.Solar.Solar</t>
  </si>
  <si>
    <t>TES.ktoe.RO.Res.HH.Thermal.SH.DistrHeat.WH.Elc.NoSolar.Elec</t>
  </si>
  <si>
    <t>TES.ktoe.RO.Res.HH.Thermal.SH.DistrHeat.WH.Elc.Solar</t>
  </si>
  <si>
    <t>TES.ktoe.RO.Res.HH.Thermal.SH.DistrHeat.WH.Elc.Solar.Elec</t>
  </si>
  <si>
    <t>TES.ktoe.RO.Res.HH.Thermal.SH.DistrHeat.WH.Elc.Solar.Solar</t>
  </si>
  <si>
    <t>TES.ktoe.RO.Res.HH.Thermal.SH.DistrHeat.CO</t>
  </si>
  <si>
    <t>TES.ktoe.RO.Res.HH.Thermal.SH.DistrHeat.CO.LPG.LPG</t>
  </si>
  <si>
    <t>TES.ktoe.RO.Res.HH.Thermal.SH.DistrHeat.CO.Elc.Elec</t>
  </si>
  <si>
    <t>TES.ktoe.RO.Res.HH.Thermal.SH.AdvElc</t>
  </si>
  <si>
    <t>TES.ktoe.RO.Res.HH.Thermal.SH.AdvElc.SH</t>
  </si>
  <si>
    <t>TES.ktoe.RO.Res.HH.Thermal.SH.AdvElc.SH.Elec</t>
  </si>
  <si>
    <t>TES.ktoe.RO.Res.HH.Thermal.SH.AdvElc.SC</t>
  </si>
  <si>
    <t>TES.ktoe.RO.Res.HH.Thermal.SH.AdvElc.SC.AC.Elec</t>
  </si>
  <si>
    <t>TES.ktoe.RO.Res.HH.Thermal.SH.AdvElc.WH</t>
  </si>
  <si>
    <t>TES.ktoe.RO.Res.HH.Thermal.SH.AdvElc.WH.LPG.NoSolar.LPG</t>
  </si>
  <si>
    <t>TES.ktoe.RO.Res.HH.Thermal.SH.AdvElc.WH.LPG.Solar</t>
  </si>
  <si>
    <t>TES.ktoe.RO.Res.HH.Thermal.SH.AdvElc.WH.LPG.Solar.LPG</t>
  </si>
  <si>
    <t>TES.ktoe.RO.Res.HH.Thermal.SH.AdvElc.WH.LPG.Solar.Solar</t>
  </si>
  <si>
    <t>TES.ktoe.RO.Res.HH.Thermal.SH.AdvElc.WH.Elc.NoSolar.Elec</t>
  </si>
  <si>
    <t>TES.ktoe.RO.Res.HH.Thermal.SH.AdvElc.WH.Elc.Solar</t>
  </si>
  <si>
    <t>TES.ktoe.RO.Res.HH.Thermal.SH.AdvElc.WH.Elc.Solar.Elec</t>
  </si>
  <si>
    <t>TES.ktoe.RO.Res.HH.Thermal.SH.AdvElc.WH.Elc.Solar.Solar</t>
  </si>
  <si>
    <t>TES.ktoe.RO.Res.HH.Thermal.SH.AdvElc.CO</t>
  </si>
  <si>
    <t>TES.ktoe.RO.Res.HH.Thermal.SH.AdvElc.CO.LPG.LPG</t>
  </si>
  <si>
    <t>TES.ktoe.RO.Res.HH.Thermal.SH.AdvElc.CO.Elc.Elec</t>
  </si>
  <si>
    <t>TES.ktoe.RO.Res.HH.Thermal.SH.ConvElc</t>
  </si>
  <si>
    <t>TES.ktoe.RO.Res.HH.Thermal.SH.ConvElc.SH</t>
  </si>
  <si>
    <t>TES.ktoe.RO.Res.HH.Thermal.SH.ConvElc.SH.Elec</t>
  </si>
  <si>
    <t>TES.ktoe.RO.Res.HH.Thermal.SH.ConvElc.SC</t>
  </si>
  <si>
    <t>TES.ktoe.RO.Res.HH.Thermal.SH.ConvElc.SC.AC.Elec</t>
  </si>
  <si>
    <t>TES.ktoe.RO.Res.HH.Thermal.SH.ConvElc.WH</t>
  </si>
  <si>
    <t>TES.ktoe.RO.Res.HH.Thermal.SH.ConvElc.WH.LPG.NoSolar.LPG</t>
  </si>
  <si>
    <t>TES.ktoe.RO.Res.HH.Thermal.SH.ConvElc.WH.LPG.Solar</t>
  </si>
  <si>
    <t>TES.ktoe.RO.Res.HH.Thermal.SH.ConvElc.WH.LPG.Solar.LPG</t>
  </si>
  <si>
    <t>TES.ktoe.RO.Res.HH.Thermal.SH.ConvElc.WH.LPG.Solar.Solar</t>
  </si>
  <si>
    <t>TES.ktoe.RO.Res.HH.Thermal.SH.ConvElc.WH.Elc.NoSolar.Elec</t>
  </si>
  <si>
    <t>TES.ktoe.RO.Res.HH.Thermal.SH.ConvElc.WH.Elc.Solar</t>
  </si>
  <si>
    <t>TES.ktoe.RO.Res.HH.Thermal.SH.ConvElc.WH.Elc.Solar.Elec</t>
  </si>
  <si>
    <t>TES.ktoe.RO.Res.HH.Thermal.SH.ConvElc.WH.Elc.Solar.Solar</t>
  </si>
  <si>
    <t>TES.ktoe.RO.Res.HH.Thermal.SH.ConvElc.CO</t>
  </si>
  <si>
    <t>TES.ktoe.RO.Res.HH.Thermal.SH.ConvElc.CO.LPG.LPG</t>
  </si>
  <si>
    <t>TES.ktoe.RO.Res.HH.Thermal.SH.ConvElc.CO.Elc.Elec</t>
  </si>
  <si>
    <t>RO - System efficiency indicator (detailed structure)</t>
  </si>
  <si>
    <t>Eff.ratio.RO.Res.HH.Thermal.SH.Solids</t>
  </si>
  <si>
    <t>Eff.ratio.RO.Res.HH.Thermal.SH.Solids.SH</t>
  </si>
  <si>
    <t>Eff.ratio.RO.Res.HH.Thermal.SH.Solids.SH.Solids</t>
  </si>
  <si>
    <t>Eff.ratio.RO.Res.HH.Thermal.SH.Solids.SH.Elec</t>
  </si>
  <si>
    <t>Eff.ratio.RO.Res.HH.Thermal.SH.Solids.SC</t>
  </si>
  <si>
    <t>Eff.ratio.RO.Res.HH.Thermal.SH.Solids.SC.AC.Elec</t>
  </si>
  <si>
    <t>Eff.ratio.RO.Res.HH.Thermal.SH.Solids.WH</t>
  </si>
  <si>
    <t>Eff.ratio.RO.Res.HH.Thermal.SH.Solids.WH.Solids.NoSolar.Solids</t>
  </si>
  <si>
    <t>Eff.ratio.RO.Res.HH.Thermal.SH.Solids.WH.LPG.NoSolar.LPG</t>
  </si>
  <si>
    <t>Eff.ratio.RO.Res.HH.Thermal.SH.Solids.WH.LPG.Solar</t>
  </si>
  <si>
    <t>Eff.ratio.RO.Res.HH.Thermal.SH.Solids.WH.LPG.Solar.LPG</t>
  </si>
  <si>
    <t>Eff.ratio.RO.Res.HH.Thermal.SH.Solids.WH.LPG.Solar.Solar</t>
  </si>
  <si>
    <t>Eff.ratio.RO.Res.HH.Thermal.SH.Solids.WH.Elc.NoSolar.Elec</t>
  </si>
  <si>
    <t>Eff.ratio.RO.Res.HH.Thermal.SH.Solids.WH.Elc.Solar</t>
  </si>
  <si>
    <t>Eff.ratio.RO.Res.HH.Thermal.SH.Solids.WH.Elc.Solar.Elec</t>
  </si>
  <si>
    <t>Eff.ratio.RO.Res.HH.Thermal.SH.Solids.WH.Elc.Solar.Solar</t>
  </si>
  <si>
    <t>Eff.ratio.RO.Res.HH.Thermal.SH.Solids.CO</t>
  </si>
  <si>
    <t>Eff.ratio.RO.Res.HH.Thermal.SH.Solids.CO.Solids.Solids</t>
  </si>
  <si>
    <t>Eff.ratio.RO.Res.HH.Thermal.SH.Solids.CO.LPG.LPG</t>
  </si>
  <si>
    <t>Eff.ratio.RO.Res.HH.Thermal.SH.Solids.CO.Elc.Elec</t>
  </si>
  <si>
    <t>Eff.ratio.RO.Res.HH.Thermal.SH.LPG</t>
  </si>
  <si>
    <t>Eff.ratio.RO.Res.HH.Thermal.SH.LPG.SH</t>
  </si>
  <si>
    <t>Eff.ratio.RO.Res.HH.Thermal.SH.LPG.SH.LPG</t>
  </si>
  <si>
    <t>Eff.ratio.RO.Res.HH.Thermal.SH.LPG.SH.Elec</t>
  </si>
  <si>
    <t>Eff.ratio.RO.Res.HH.Thermal.SH.LPG.SC</t>
  </si>
  <si>
    <t>Eff.ratio.RO.Res.HH.Thermal.SH.LPG.SC.AC.Elec</t>
  </si>
  <si>
    <t>Eff.ratio.RO.Res.HH.Thermal.SH.LPG.WH</t>
  </si>
  <si>
    <t>Eff.ratio.RO.Res.HH.Thermal.SH.LPG.WH.LPG.NoSolar.LPG</t>
  </si>
  <si>
    <t>Eff.ratio.RO.Res.HH.Thermal.SH.LPG.WH.LPG.Solar</t>
  </si>
  <si>
    <t>Eff.ratio.RO.Res.HH.Thermal.SH.LPG.WH.LPG.Solar.LPG</t>
  </si>
  <si>
    <t>Eff.ratio.RO.Res.HH.Thermal.SH.LPG.WH.LPG.Solar.Solar</t>
  </si>
  <si>
    <t>Eff.ratio.RO.Res.HH.Thermal.SH.LPG.WH.Elc.NoSolar.Elec</t>
  </si>
  <si>
    <t>Eff.ratio.RO.Res.HH.Thermal.SH.LPG.WH.Elc.Solar</t>
  </si>
  <si>
    <t>Eff.ratio.RO.Res.HH.Thermal.SH.LPG.WH.Elc.Solar.Elec</t>
  </si>
  <si>
    <t>Eff.ratio.RO.Res.HH.Thermal.SH.LPG.WH.Elc.Solar.Solar</t>
  </si>
  <si>
    <t>Eff.ratio.RO.Res.HH.Thermal.SH.LPG.CO</t>
  </si>
  <si>
    <t>Eff.ratio.RO.Res.HH.Thermal.SH.LPG.CO.LPG.LPG</t>
  </si>
  <si>
    <t>Eff.ratio.RO.Res.HH.Thermal.SH.LPG.CO.Elc.Elec</t>
  </si>
  <si>
    <t>Eff.ratio.RO.Res.HH.Thermal.SH.Oil</t>
  </si>
  <si>
    <t>Eff.ratio.RO.Res.HH.Thermal.SH.Oil.SH</t>
  </si>
  <si>
    <t>Eff.ratio.RO.Res.HH.Thermal.SH.Oil.SH.Oil</t>
  </si>
  <si>
    <t>Eff.ratio.RO.Res.HH.Thermal.SH.Oil.SH.Elec</t>
  </si>
  <si>
    <t>Eff.ratio.RO.Res.HH.Thermal.SH.Oil.SC</t>
  </si>
  <si>
    <t>Eff.ratio.RO.Res.HH.Thermal.SH.Oil.SC.AC.Elec</t>
  </si>
  <si>
    <t>Eff.ratio.RO.Res.HH.Thermal.SH.Oil.WH</t>
  </si>
  <si>
    <t>Eff.ratio.RO.Res.HH.Thermal.SH.Oil.WH.Oil.NoSolar.Oil</t>
  </si>
  <si>
    <t>Eff.ratio.RO.Res.HH.Thermal.SH.Oil.WH.Oil.Solar</t>
  </si>
  <si>
    <t>Eff.ratio.RO.Res.HH.Thermal.SH.Oil.WH.Oil.Solar.Oil</t>
  </si>
  <si>
    <t>Eff.ratio.RO.Res.HH.Thermal.SH.Oil.WH.Oil.Solar.Solar</t>
  </si>
  <si>
    <t>Eff.ratio.RO.Res.HH.Thermal.SH.Oil.WH.Elc.NoSolar.Elec</t>
  </si>
  <si>
    <t>Eff.ratio.RO.Res.HH.Thermal.SH.Oil.WH.Elc.Solar</t>
  </si>
  <si>
    <t>Eff.ratio.RO.Res.HH.Thermal.SH.Oil.WH.Elc.Solar.Elec</t>
  </si>
  <si>
    <t>Eff.ratio.RO.Res.HH.Thermal.SH.Oil.WH.Elc.Solar.Solar</t>
  </si>
  <si>
    <t>Eff.ratio.RO.Res.HH.Thermal.SH.Oil.CO</t>
  </si>
  <si>
    <t>Eff.ratio.RO.Res.HH.Thermal.SH.Oil.CO.LPG.LPG</t>
  </si>
  <si>
    <t>Eff.ratio.RO.Res.HH.Thermal.SH.Oil.CO.Elc.Elec</t>
  </si>
  <si>
    <t>Eff.ratio.RO.Res.HH.Thermal.SH.Gas</t>
  </si>
  <si>
    <t>Eff.ratio.RO.Res.HH.Thermal.SH.Gas.SH</t>
  </si>
  <si>
    <t>Eff.ratio.RO.Res.HH.Thermal.SH.Gas.SH.Gas</t>
  </si>
  <si>
    <t>Eff.ratio.RO.Res.HH.Thermal.SH.Gas.SH.Elec</t>
  </si>
  <si>
    <t>Eff.ratio.RO.Res.HH.Thermal.SH.Gas.SC</t>
  </si>
  <si>
    <t>Eff.ratio.RO.Res.HH.Thermal.SH.Gas.SC.AC.Elec</t>
  </si>
  <si>
    <t>Eff.ratio.RO.Res.HH.Thermal.SH.Gas.WH</t>
  </si>
  <si>
    <t>Eff.ratio.RO.Res.HH.Thermal.SH.Gas.WH.Gas.NoSolar.Gas</t>
  </si>
  <si>
    <t>Eff.ratio.RO.Res.HH.Thermal.SH.Gas.WH.Gas.Solar</t>
  </si>
  <si>
    <t>Eff.ratio.RO.Res.HH.Thermal.SH.Gas.WH.Gas.Solar.Gas</t>
  </si>
  <si>
    <t>Eff.ratio.RO.Res.HH.Thermal.SH.Gas.WH.Gas.Solar.Solar</t>
  </si>
  <si>
    <t>Eff.ratio.RO.Res.HH.Thermal.SH.Gas.WH.Elc.NoSolar.Elec</t>
  </si>
  <si>
    <t>Eff.ratio.RO.Res.HH.Thermal.SH.Gas.WH.Elc.Solar</t>
  </si>
  <si>
    <t>Eff.ratio.RO.Res.HH.Thermal.SH.Gas.WH.Elc.Solar.Elec</t>
  </si>
  <si>
    <t>Eff.ratio.RO.Res.HH.Thermal.SH.Gas.WH.Elc.Solar.Solar</t>
  </si>
  <si>
    <t>Eff.ratio.RO.Res.HH.Thermal.SH.Gas.CO</t>
  </si>
  <si>
    <t>Eff.ratio.RO.Res.HH.Thermal.SH.Gas.CO.Gas.Gas</t>
  </si>
  <si>
    <t>Eff.ratio.RO.Res.HH.Thermal.SH.Gas.CO.Elc.Elec</t>
  </si>
  <si>
    <t>Eff.ratio.RO.Res.HH.Thermal.SH.Biomass</t>
  </si>
  <si>
    <t>Eff.ratio.RO.Res.HH.Thermal.SH.Biomass.SH</t>
  </si>
  <si>
    <t>Eff.ratio.RO.Res.HH.Thermal.SH.Biomass.SH.Biomass</t>
  </si>
  <si>
    <t>Eff.ratio.RO.Res.HH.Thermal.SH.Biomass.SH.Elec</t>
  </si>
  <si>
    <t>Eff.ratio.RO.Res.HH.Thermal.SH.Biomass.SC</t>
  </si>
  <si>
    <t>Eff.ratio.RO.Res.HH.Thermal.SH.Biomass.SC.AC.Elec</t>
  </si>
  <si>
    <t>Eff.ratio.RO.Res.HH.Thermal.SH.Biomass.WH</t>
  </si>
  <si>
    <t>Eff.ratio.RO.Res.HH.Thermal.SH.Biomass.WH.Biomass.NoSolar.Biomass</t>
  </si>
  <si>
    <t>Eff.ratio.RO.Res.HH.Thermal.SH.Biomass.WH.Biomass.Solar</t>
  </si>
  <si>
    <t>Eff.ratio.RO.Res.HH.Thermal.SH.Biomass.WH.Biomass.Solar.Biomass</t>
  </si>
  <si>
    <t>Eff.ratio.RO.Res.HH.Thermal.SH.Biomass.WH.Biomass.Solar.Solar</t>
  </si>
  <si>
    <t>Eff.ratio.RO.Res.HH.Thermal.SH.Biomass.WH.LPG.NoSolar.LPG</t>
  </si>
  <si>
    <t>Eff.ratio.RO.Res.HH.Thermal.SH.Biomass.WH.LPG.Solar</t>
  </si>
  <si>
    <t>Eff.ratio.RO.Res.HH.Thermal.SH.Biomass.WH.LPG.Solar.LPG</t>
  </si>
  <si>
    <t>Eff.ratio.RO.Res.HH.Thermal.SH.Biomass.WH.LPG.Solar.Solar</t>
  </si>
  <si>
    <t>Eff.ratio.RO.Res.HH.Thermal.SH.Biomass.WH.Elc.NoSolar.Elec</t>
  </si>
  <si>
    <t>Eff.ratio.RO.Res.HH.Thermal.SH.Biomass.WH.Elc.Solar</t>
  </si>
  <si>
    <t>Eff.ratio.RO.Res.HH.Thermal.SH.Biomass.WH.Elc.Solar.Elec</t>
  </si>
  <si>
    <t>Eff.ratio.RO.Res.HH.Thermal.SH.Biomass.WH.Elc.Solar.Solar</t>
  </si>
  <si>
    <t>Eff.ratio.RO.Res.HH.Thermal.SH.Biomass.CO</t>
  </si>
  <si>
    <t>Eff.ratio.RO.Res.HH.Thermal.SH.Biomass.CO.Biomass.Biomass</t>
  </si>
  <si>
    <t>Eff.ratio.RO.Res.HH.Thermal.SH.Biomass.CO.LPG.LPG</t>
  </si>
  <si>
    <t>Eff.ratio.RO.Res.HH.Thermal.SH.Biomass.CO.Elc.Elec</t>
  </si>
  <si>
    <t>Eff.ratio.RO.Res.HH.Thermal.SH.Geo</t>
  </si>
  <si>
    <t>Eff.ratio.RO.Res.HH.Thermal.SH.Geo.SH</t>
  </si>
  <si>
    <t>Eff.ratio.RO.Res.HH.Thermal.SH.Geo.SH.Geo</t>
  </si>
  <si>
    <t>Eff.ratio.RO.Res.HH.Thermal.SH.Geo.SH.Elec</t>
  </si>
  <si>
    <t>Eff.ratio.RO.Res.HH.Thermal.SH.Geo.SC</t>
  </si>
  <si>
    <t>Eff.ratio.RO.Res.HH.Thermal.SH.Geo.SC.AC.Elec</t>
  </si>
  <si>
    <t>Eff.ratio.RO.Res.HH.Thermal.SH.Geo.WH</t>
  </si>
  <si>
    <t>Eff.ratio.RO.Res.HH.Thermal.SH.Geo.WH.Geo.NoSolar.Geo</t>
  </si>
  <si>
    <t>Eff.ratio.RO.Res.HH.Thermal.SH.Geo.WH.Geo.Solar</t>
  </si>
  <si>
    <t>Eff.ratio.RO.Res.HH.Thermal.SH.Geo.WH.Geo.Solar.Geo</t>
  </si>
  <si>
    <t>Eff.ratio.RO.Res.HH.Thermal.SH.Geo.WH.Geo.Solar.Solar</t>
  </si>
  <si>
    <t>Eff.ratio.RO.Res.HH.Thermal.SH.Geo.WH.Elc.NoSolar.Elec</t>
  </si>
  <si>
    <t>Eff.ratio.RO.Res.HH.Thermal.SH.Geo.WH.Elc.Solar</t>
  </si>
  <si>
    <t>Eff.ratio.RO.Res.HH.Thermal.SH.Geo.WH.Elc.Solar.Elec</t>
  </si>
  <si>
    <t>Eff.ratio.RO.Res.HH.Thermal.SH.Geo.WH.Elc.Solar.Solar</t>
  </si>
  <si>
    <t>Eff.ratio.RO.Res.HH.Thermal.SH.Geo.CO</t>
  </si>
  <si>
    <t>Eff.ratio.RO.Res.HH.Thermal.SH.Geo.CO.LPG.LPG</t>
  </si>
  <si>
    <t>Eff.ratio.RO.Res.HH.Thermal.SH.Geo.CO.Elc.Elec</t>
  </si>
  <si>
    <t>Eff.ratio.RO.Res.HH.Thermal.SH.DistrHeat</t>
  </si>
  <si>
    <t>Eff.ratio.RO.Res.HH.Thermal.SH.DistrHeat.SH</t>
  </si>
  <si>
    <t>Eff.ratio.RO.Res.HH.Thermal.SH.DistrHeat.SH.Steam_Distr</t>
  </si>
  <si>
    <t>Eff.ratio.RO.Res.HH.Thermal.SH.DistrHeat.SH.Elec</t>
  </si>
  <si>
    <t>Eff.ratio.RO.Res.HH.Thermal.SH.DistrHeat.SC</t>
  </si>
  <si>
    <t>Eff.ratio.RO.Res.HH.Thermal.SH.DistrHeat.SC.AC.Elec</t>
  </si>
  <si>
    <t>Eff.ratio.RO.Res.HH.Thermal.SH.DistrHeat.WH</t>
  </si>
  <si>
    <t>Eff.ratio.RO.Res.HH.Thermal.SH.DistrHeat.WH.DistrHeat.NoSolar.Steam_Distr</t>
  </si>
  <si>
    <t>Eff.ratio.RO.Res.HH.Thermal.SH.DistrHeat.WH.DistrHeat.Solar</t>
  </si>
  <si>
    <t>Eff.ratio.RO.Res.HH.Thermal.SH.DistrHeat.WH.DistrHeat.Solar.Steam_Distr</t>
  </si>
  <si>
    <t>Eff.ratio.RO.Res.HH.Thermal.SH.DistrHeat.WH.DistrHeat.Solar.Solar</t>
  </si>
  <si>
    <t>Eff.ratio.RO.Res.HH.Thermal.SH.DistrHeat.WH.Elc.NoSolar.Elec</t>
  </si>
  <si>
    <t>Eff.ratio.RO.Res.HH.Thermal.SH.DistrHeat.WH.Elc.Solar</t>
  </si>
  <si>
    <t>Eff.ratio.RO.Res.HH.Thermal.SH.DistrHeat.WH.Elc.Solar.Elec</t>
  </si>
  <si>
    <t>Eff.ratio.RO.Res.HH.Thermal.SH.DistrHeat.WH.Elc.Solar.Solar</t>
  </si>
  <si>
    <t>Eff.ratio.RO.Res.HH.Thermal.SH.DistrHeat.CO</t>
  </si>
  <si>
    <t>Eff.ratio.RO.Res.HH.Thermal.SH.DistrHeat.CO.LPG.LPG</t>
  </si>
  <si>
    <t>Eff.ratio.RO.Res.HH.Thermal.SH.DistrHeat.CO.Elc.Elec</t>
  </si>
  <si>
    <t>Eff.ratio.RO.Res.HH.Thermal.SH.AdvElc</t>
  </si>
  <si>
    <t>Eff.ratio.RO.Res.HH.Thermal.SH.AdvElc.SH</t>
  </si>
  <si>
    <t>Eff.ratio.RO.Res.HH.Thermal.SH.AdvElc.SH.Elec</t>
  </si>
  <si>
    <t>Eff.ratio.RO.Res.HH.Thermal.SH.AdvElc.SC</t>
  </si>
  <si>
    <t>Eff.ratio.RO.Res.HH.Thermal.SH.AdvElc.SC.AC.Elec</t>
  </si>
  <si>
    <t>Eff.ratio.RO.Res.HH.Thermal.SH.AdvElc.WH</t>
  </si>
  <si>
    <t>Eff.ratio.RO.Res.HH.Thermal.SH.AdvElc.WH.LPG.NoSolar.LPG</t>
  </si>
  <si>
    <t>Eff.ratio.RO.Res.HH.Thermal.SH.AdvElc.WH.LPG.Solar</t>
  </si>
  <si>
    <t>Eff.ratio.RO.Res.HH.Thermal.SH.AdvElc.WH.LPG.Solar.LPG</t>
  </si>
  <si>
    <t>Eff.ratio.RO.Res.HH.Thermal.SH.AdvElc.WH.LPG.Solar.Solar</t>
  </si>
  <si>
    <t>Eff.ratio.RO.Res.HH.Thermal.SH.AdvElc.WH.Elc.NoSolar.Elec</t>
  </si>
  <si>
    <t>Eff.ratio.RO.Res.HH.Thermal.SH.AdvElc.WH.Elc.Solar</t>
  </si>
  <si>
    <t>Eff.ratio.RO.Res.HH.Thermal.SH.AdvElc.WH.Elc.Solar.Elec</t>
  </si>
  <si>
    <t>Eff.ratio.RO.Res.HH.Thermal.SH.AdvElc.WH.Elc.Solar.Solar</t>
  </si>
  <si>
    <t>Eff.ratio.RO.Res.HH.Thermal.SH.AdvElc.CO</t>
  </si>
  <si>
    <t>Eff.ratio.RO.Res.HH.Thermal.SH.AdvElc.CO.LPG.LPG</t>
  </si>
  <si>
    <t>Eff.ratio.RO.Res.HH.Thermal.SH.AdvElc.CO.Elc.Elec</t>
  </si>
  <si>
    <t>Eff.ratio.RO.Res.HH.Thermal.SH.ConvElc</t>
  </si>
  <si>
    <t>Eff.ratio.RO.Res.HH.Thermal.SH.ConvElc.SH</t>
  </si>
  <si>
    <t>Eff.ratio.RO.Res.HH.Thermal.SH.ConvElc.SH.Elec</t>
  </si>
  <si>
    <t>Eff.ratio.RO.Res.HH.Thermal.SH.ConvElc.SC</t>
  </si>
  <si>
    <t>Eff.ratio.RO.Res.HH.Thermal.SH.ConvElc.SC.AC.Elec</t>
  </si>
  <si>
    <t>Eff.ratio.RO.Res.HH.Thermal.SH.ConvElc.WH</t>
  </si>
  <si>
    <t>Eff.ratio.RO.Res.HH.Thermal.SH.ConvElc.WH.LPG.NoSolar.LPG</t>
  </si>
  <si>
    <t>Eff.ratio.RO.Res.HH.Thermal.SH.ConvElc.WH.LPG.Solar</t>
  </si>
  <si>
    <t>Eff.ratio.RO.Res.HH.Thermal.SH.ConvElc.WH.LPG.Solar.LPG</t>
  </si>
  <si>
    <t>Eff.ratio.RO.Res.HH.Thermal.SH.ConvElc.WH.LPG.Solar.Solar</t>
  </si>
  <si>
    <t>Eff.ratio.RO.Res.HH.Thermal.SH.ConvElc.WH.Elc.NoSolar.Elec</t>
  </si>
  <si>
    <t>Eff.ratio.RO.Res.HH.Thermal.SH.ConvElc.WH.Elc.Solar</t>
  </si>
  <si>
    <t>Eff.ratio.RO.Res.HH.Thermal.SH.ConvElc.WH.Elc.Solar.Elec</t>
  </si>
  <si>
    <t>Eff.ratio.RO.Res.HH.Thermal.SH.ConvElc.WH.Elc.Solar.Solar</t>
  </si>
  <si>
    <t>Eff.ratio.RO.Res.HH.Thermal.SH.ConvElc.CO</t>
  </si>
  <si>
    <t>Eff.ratio.RO.Res.HH.Thermal.SH.ConvElc.CO.LPG.LPG</t>
  </si>
  <si>
    <t>Eff.ratio.RO.Res.HH.Thermal.SH.ConvElc.CO.Elc.Elec</t>
  </si>
  <si>
    <t>RO - CO2 emissions (detailed structure)</t>
  </si>
  <si>
    <t>EMI.ktCO2.RO.Res.HH.Thermal.SH.Solids</t>
  </si>
  <si>
    <t>EMI.ktCO2.RO.Res.HH.Thermal.SH.Solids.SH</t>
  </si>
  <si>
    <t>EMI.ktCO2.RO.Res.HH.Thermal.SH.Solids.SH.Solids</t>
  </si>
  <si>
    <t>EMI.ktCO2.RO.Res.HH.Thermal.SH.Solids.SH.Elec</t>
  </si>
  <si>
    <t>EMI.ktCO2.RO.Res.HH.Thermal.SH.Solids.SC</t>
  </si>
  <si>
    <t>EMI.ktCO2.RO.Res.HH.Thermal.SH.Solids.SC.AC.Elec</t>
  </si>
  <si>
    <t>EMI.ktCO2.RO.Res.HH.Thermal.SH.Solids.WH</t>
  </si>
  <si>
    <t>EMI.ktCO2.RO.Res.HH.Thermal.SH.Solids.WH.Solids.NoSolar.Solids</t>
  </si>
  <si>
    <t>EMI.ktCO2.RO.Res.HH.Thermal.SH.Solids.WH.LPG.NoSolar.LPG</t>
  </si>
  <si>
    <t>EMI.ktCO2.RO.Res.HH.Thermal.SH.Solids.WH.LPG.Solar</t>
  </si>
  <si>
    <t>EMI.ktCO2.RO.Res.HH.Thermal.SH.Solids.WH.LPG.Solar.LPG</t>
  </si>
  <si>
    <t>EMI.ktCO2.RO.Res.HH.Thermal.SH.Solids.WH.LPG.Solar.Solar</t>
  </si>
  <si>
    <t>EMI.ktCO2.RO.Res.HH.Thermal.SH.Solids.WH.Elc.NoSolar.Elec</t>
  </si>
  <si>
    <t>EMI.ktCO2.RO.Res.HH.Thermal.SH.Solids.WH.Elc.Solar</t>
  </si>
  <si>
    <t>EMI.ktCO2.RO.Res.HH.Thermal.SH.Solids.WH.Elc.Solar.Elec</t>
  </si>
  <si>
    <t>EMI.ktCO2.RO.Res.HH.Thermal.SH.Solids.WH.Elc.Solar.Solar</t>
  </si>
  <si>
    <t>EMI.ktCO2.RO.Res.HH.Thermal.SH.Solids.CO</t>
  </si>
  <si>
    <t>EMI.ktCO2.RO.Res.HH.Thermal.SH.Solids.CO.Solids.Solids</t>
  </si>
  <si>
    <t>EMI.ktCO2.RO.Res.HH.Thermal.SH.Solids.CO.LPG.LPG</t>
  </si>
  <si>
    <t>EMI.ktCO2.RO.Res.HH.Thermal.SH.Solids.CO.Elc.Elec</t>
  </si>
  <si>
    <t>EMI.ktCO2.RO.Res.HH.Thermal.SH.LPG</t>
  </si>
  <si>
    <t>EMI.ktCO2.RO.Res.HH.Thermal.SH.LPG.SH</t>
  </si>
  <si>
    <t>EMI.ktCO2.RO.Res.HH.Thermal.SH.LPG.SH.LPG</t>
  </si>
  <si>
    <t>EMI.ktCO2.RO.Res.HH.Thermal.SH.LPG.SH.Elec</t>
  </si>
  <si>
    <t>EMI.ktCO2.RO.Res.HH.Thermal.SH.LPG.SC</t>
  </si>
  <si>
    <t>EMI.ktCO2.RO.Res.HH.Thermal.SH.LPG.SC.AC.Elec</t>
  </si>
  <si>
    <t>EMI.ktCO2.RO.Res.HH.Thermal.SH.LPG.WH</t>
  </si>
  <si>
    <t>EMI.ktCO2.RO.Res.HH.Thermal.SH.LPG.WH.LPG.NoSolar.LPG</t>
  </si>
  <si>
    <t>EMI.ktCO2.RO.Res.HH.Thermal.SH.LPG.WH.LPG.Solar</t>
  </si>
  <si>
    <t>EMI.ktCO2.RO.Res.HH.Thermal.SH.LPG.WH.LPG.Solar.LPG</t>
  </si>
  <si>
    <t>EMI.ktCO2.RO.Res.HH.Thermal.SH.LPG.WH.LPG.Solar.Solar</t>
  </si>
  <si>
    <t>EMI.ktCO2.RO.Res.HH.Thermal.SH.LPG.WH.Elc.NoSolar.Elec</t>
  </si>
  <si>
    <t>EMI.ktCO2.RO.Res.HH.Thermal.SH.LPG.WH.Elc.Solar</t>
  </si>
  <si>
    <t>EMI.ktCO2.RO.Res.HH.Thermal.SH.LPG.WH.Elc.Solar.Elec</t>
  </si>
  <si>
    <t>EMI.ktCO2.RO.Res.HH.Thermal.SH.LPG.WH.Elc.Solar.Solar</t>
  </si>
  <si>
    <t>EMI.ktCO2.RO.Res.HH.Thermal.SH.LPG.CO</t>
  </si>
  <si>
    <t>EMI.ktCO2.RO.Res.HH.Thermal.SH.LPG.CO.LPG.LPG</t>
  </si>
  <si>
    <t>EMI.ktCO2.RO.Res.HH.Thermal.SH.LPG.CO.Elc.Elec</t>
  </si>
  <si>
    <t>EMI.ktCO2.RO.Res.HH.Thermal.SH.Oil</t>
  </si>
  <si>
    <t>EMI.ktCO2.RO.Res.HH.Thermal.SH.Oil.SH</t>
  </si>
  <si>
    <t>EMI.ktCO2.RO.Res.HH.Thermal.SH.Oil.SH.Oil</t>
  </si>
  <si>
    <t>EMI.ktCO2.RO.Res.HH.Thermal.SH.Oil.SH.Elec</t>
  </si>
  <si>
    <t>EMI.ktCO2.RO.Res.HH.Thermal.SH.Oil.SC</t>
  </si>
  <si>
    <t>EMI.ktCO2.RO.Res.HH.Thermal.SH.Oil.SC.AC.Elec</t>
  </si>
  <si>
    <t>EMI.ktCO2.RO.Res.HH.Thermal.SH.Oil.WH</t>
  </si>
  <si>
    <t>EMI.ktCO2.RO.Res.HH.Thermal.SH.Oil.WH.Oil.NoSolar.Oil</t>
  </si>
  <si>
    <t>EMI.ktCO2.RO.Res.HH.Thermal.SH.Oil.WH.Oil.Solar</t>
  </si>
  <si>
    <t>EMI.ktCO2.RO.Res.HH.Thermal.SH.Oil.WH.Oil.Solar.Oil</t>
  </si>
  <si>
    <t>EMI.ktCO2.RO.Res.HH.Thermal.SH.Oil.WH.Oil.Solar.Solar</t>
  </si>
  <si>
    <t>EMI.ktCO2.RO.Res.HH.Thermal.SH.Oil.WH.Elc.NoSolar.Elec</t>
  </si>
  <si>
    <t>EMI.ktCO2.RO.Res.HH.Thermal.SH.Oil.WH.Elc.Solar</t>
  </si>
  <si>
    <t>EMI.ktCO2.RO.Res.HH.Thermal.SH.Oil.WH.Elc.Solar.Elec</t>
  </si>
  <si>
    <t>EMI.ktCO2.RO.Res.HH.Thermal.SH.Oil.WH.Elc.Solar.Solar</t>
  </si>
  <si>
    <t>EMI.ktCO2.RO.Res.HH.Thermal.SH.Oil.CO</t>
  </si>
  <si>
    <t>EMI.ktCO2.RO.Res.HH.Thermal.SH.Oil.CO.LPG.LPG</t>
  </si>
  <si>
    <t>EMI.ktCO2.RO.Res.HH.Thermal.SH.Oil.CO.Elc.Elec</t>
  </si>
  <si>
    <t>EMI.ktCO2.RO.Res.HH.Thermal.SH.Gas</t>
  </si>
  <si>
    <t>EMI.ktCO2.RO.Res.HH.Thermal.SH.Gas.SH</t>
  </si>
  <si>
    <t>EMI.ktCO2.RO.Res.HH.Thermal.SH.Gas.SH.Gas</t>
  </si>
  <si>
    <t>EMI.ktCO2.RO.Res.HH.Thermal.SH.Gas.SH.Elec</t>
  </si>
  <si>
    <t>EMI.ktCO2.RO.Res.HH.Thermal.SH.Gas.SC</t>
  </si>
  <si>
    <t>EMI.ktCO2.RO.Res.HH.Thermal.SH.Gas.SC.AC.Elec</t>
  </si>
  <si>
    <t>EMI.ktCO2.RO.Res.HH.Thermal.SH.Gas.WH</t>
  </si>
  <si>
    <t>EMI.ktCO2.RO.Res.HH.Thermal.SH.Gas.WH.Gas.NoSolar.Gas</t>
  </si>
  <si>
    <t>EMI.ktCO2.RO.Res.HH.Thermal.SH.Gas.WH.Gas.Solar</t>
  </si>
  <si>
    <t>EMI.ktCO2.RO.Res.HH.Thermal.SH.Gas.WH.Gas.Solar.Gas</t>
  </si>
  <si>
    <t>EMI.ktCO2.RO.Res.HH.Thermal.SH.Gas.WH.Gas.Solar.Solar</t>
  </si>
  <si>
    <t>EMI.ktCO2.RO.Res.HH.Thermal.SH.Gas.WH.Elc.NoSolar.Elec</t>
  </si>
  <si>
    <t>EMI.ktCO2.RO.Res.HH.Thermal.SH.Gas.WH.Elc.Solar</t>
  </si>
  <si>
    <t>EMI.ktCO2.RO.Res.HH.Thermal.SH.Gas.WH.Elc.Solar.Elec</t>
  </si>
  <si>
    <t>EMI.ktCO2.RO.Res.HH.Thermal.SH.Gas.WH.Elc.Solar.Solar</t>
  </si>
  <si>
    <t>EMI.ktCO2.RO.Res.HH.Thermal.SH.Gas.CO</t>
  </si>
  <si>
    <t>EMI.ktCO2.RO.Res.HH.Thermal.SH.Gas.CO.Gas.Gas</t>
  </si>
  <si>
    <t>EMI.ktCO2.RO.Res.HH.Thermal.SH.Gas.CO.Elc.Elec</t>
  </si>
  <si>
    <t>EMI.ktCO2.RO.Res.HH.Thermal.SH.Biomass</t>
  </si>
  <si>
    <t>EMI.ktCO2.RO.Res.HH.Thermal.SH.Biomass.SH</t>
  </si>
  <si>
    <t>EMI.ktCO2.RO.Res.HH.Thermal.SH.Biomass.SH.Biomass</t>
  </si>
  <si>
    <t>EMI.ktCO2.RO.Res.HH.Thermal.SH.Biomass.SH.Elec</t>
  </si>
  <si>
    <t>EMI.ktCO2.RO.Res.HH.Thermal.SH.Biomass.SC</t>
  </si>
  <si>
    <t>EMI.ktCO2.RO.Res.HH.Thermal.SH.Biomass.SC.AC.Elec</t>
  </si>
  <si>
    <t>EMI.ktCO2.RO.Res.HH.Thermal.SH.Biomass.WH</t>
  </si>
  <si>
    <t>EMI.ktCO2.RO.Res.HH.Thermal.SH.Biomass.WH.Biomass.NoSolar.Biomass</t>
  </si>
  <si>
    <t>EMI.ktCO2.RO.Res.HH.Thermal.SH.Biomass.WH.Biomass.Solar</t>
  </si>
  <si>
    <t>EMI.ktCO2.RO.Res.HH.Thermal.SH.Biomass.WH.Biomass.Solar.Biomass</t>
  </si>
  <si>
    <t>EMI.ktCO2.RO.Res.HH.Thermal.SH.Biomass.WH.Biomass.Solar.Solar</t>
  </si>
  <si>
    <t>EMI.ktCO2.RO.Res.HH.Thermal.SH.Biomass.WH.LPG.NoSolar.LPG</t>
  </si>
  <si>
    <t>EMI.ktCO2.RO.Res.HH.Thermal.SH.Biomass.WH.LPG.Solar</t>
  </si>
  <si>
    <t>EMI.ktCO2.RO.Res.HH.Thermal.SH.Biomass.WH.LPG.Solar.LPG</t>
  </si>
  <si>
    <t>EMI.ktCO2.RO.Res.HH.Thermal.SH.Biomass.WH.LPG.Solar.Solar</t>
  </si>
  <si>
    <t>EMI.ktCO2.RO.Res.HH.Thermal.SH.Biomass.WH.Elc.NoSolar.Elec</t>
  </si>
  <si>
    <t>EMI.ktCO2.RO.Res.HH.Thermal.SH.Biomass.WH.Elc.Solar</t>
  </si>
  <si>
    <t>EMI.ktCO2.RO.Res.HH.Thermal.SH.Biomass.WH.Elc.Solar.Elec</t>
  </si>
  <si>
    <t>EMI.ktCO2.RO.Res.HH.Thermal.SH.Biomass.WH.Elc.Solar.Solar</t>
  </si>
  <si>
    <t>EMI.ktCO2.RO.Res.HH.Thermal.SH.Biomass.CO</t>
  </si>
  <si>
    <t>EMI.ktCO2.RO.Res.HH.Thermal.SH.Biomass.CO.Biomass.Biomass</t>
  </si>
  <si>
    <t>EMI.ktCO2.RO.Res.HH.Thermal.SH.Biomass.CO.LPG.LPG</t>
  </si>
  <si>
    <t>EMI.ktCO2.RO.Res.HH.Thermal.SH.Biomass.CO.Elc.Elec</t>
  </si>
  <si>
    <t>EMI.ktCO2.RO.Res.HH.Thermal.SH.Geo</t>
  </si>
  <si>
    <t>EMI.ktCO2.RO.Res.HH.Thermal.SH.Geo.SH</t>
  </si>
  <si>
    <t>EMI.ktCO2.RO.Res.HH.Thermal.SH.Geo.SH.Geo</t>
  </si>
  <si>
    <t>EMI.ktCO2.RO.Res.HH.Thermal.SH.Geo.SH.Elec</t>
  </si>
  <si>
    <t>EMI.ktCO2.RO.Res.HH.Thermal.SH.Geo.SC</t>
  </si>
  <si>
    <t>EMI.ktCO2.RO.Res.HH.Thermal.SH.Geo.SC.AC.Elec</t>
  </si>
  <si>
    <t>EMI.ktCO2.RO.Res.HH.Thermal.SH.Geo.WH</t>
  </si>
  <si>
    <t>EMI.ktCO2.RO.Res.HH.Thermal.SH.Geo.WH.Geo.NoSolar.Geo</t>
  </si>
  <si>
    <t>EMI.ktCO2.RO.Res.HH.Thermal.SH.Geo.WH.Geo.Solar</t>
  </si>
  <si>
    <t>EMI.ktCO2.RO.Res.HH.Thermal.SH.Geo.WH.Geo.Solar.Geo</t>
  </si>
  <si>
    <t>EMI.ktCO2.RO.Res.HH.Thermal.SH.Geo.WH.Geo.Solar.Solar</t>
  </si>
  <si>
    <t>EMI.ktCO2.RO.Res.HH.Thermal.SH.Geo.WH.Elc.NoSolar.Elec</t>
  </si>
  <si>
    <t>EMI.ktCO2.RO.Res.HH.Thermal.SH.Geo.WH.Elc.Solar</t>
  </si>
  <si>
    <t>EMI.ktCO2.RO.Res.HH.Thermal.SH.Geo.WH.Elc.Solar.Elec</t>
  </si>
  <si>
    <t>EMI.ktCO2.RO.Res.HH.Thermal.SH.Geo.WH.Elc.Solar.Solar</t>
  </si>
  <si>
    <t>EMI.ktCO2.RO.Res.HH.Thermal.SH.Geo.CO</t>
  </si>
  <si>
    <t>EMI.ktCO2.RO.Res.HH.Thermal.SH.Geo.CO.LPG.LPG</t>
  </si>
  <si>
    <t>EMI.ktCO2.RO.Res.HH.Thermal.SH.Geo.CO.Elc.Elec</t>
  </si>
  <si>
    <t>EMI.ktCO2.RO.Res.HH.Thermal.SH.DistrHeat</t>
  </si>
  <si>
    <t>EMI.ktCO2.RO.Res.HH.Thermal.SH.DistrHeat.SH</t>
  </si>
  <si>
    <t>EMI.ktCO2.RO.Res.HH.Thermal.SH.DistrHeat.SH.Steam_Distr</t>
  </si>
  <si>
    <t>EMI.ktCO2.RO.Res.HH.Thermal.SH.DistrHeat.SH.Elec</t>
  </si>
  <si>
    <t>EMI.ktCO2.RO.Res.HH.Thermal.SH.DistrHeat.SC</t>
  </si>
  <si>
    <t>EMI.ktCO2.RO.Res.HH.Thermal.SH.DistrHeat.SC.AC.Elec</t>
  </si>
  <si>
    <t>EMI.ktCO2.RO.Res.HH.Thermal.SH.DistrHeat.WH</t>
  </si>
  <si>
    <t>EMI.ktCO2.RO.Res.HH.Thermal.SH.DistrHeat.WH.DistrHeat.NoSolar.Steam_Distr</t>
  </si>
  <si>
    <t>EMI.ktCO2.RO.Res.HH.Thermal.SH.DistrHeat.WH.DistrHeat.Solar</t>
  </si>
  <si>
    <t>EMI.ktCO2.RO.Res.HH.Thermal.SH.DistrHeat.WH.DistrHeat.Solar.Steam_Distr</t>
  </si>
  <si>
    <t>EMI.ktCO2.RO.Res.HH.Thermal.SH.DistrHeat.WH.DistrHeat.Solar.Solar</t>
  </si>
  <si>
    <t>EMI.ktCO2.RO.Res.HH.Thermal.SH.DistrHeat.WH.Elc.NoSolar.Elec</t>
  </si>
  <si>
    <t>EMI.ktCO2.RO.Res.HH.Thermal.SH.DistrHeat.WH.Elc.Solar</t>
  </si>
  <si>
    <t>EMI.ktCO2.RO.Res.HH.Thermal.SH.DistrHeat.WH.Elc.Solar.Elec</t>
  </si>
  <si>
    <t>EMI.ktCO2.RO.Res.HH.Thermal.SH.DistrHeat.WH.Elc.Solar.Solar</t>
  </si>
  <si>
    <t>EMI.ktCO2.RO.Res.HH.Thermal.SH.DistrHeat.CO</t>
  </si>
  <si>
    <t>EMI.ktCO2.RO.Res.HH.Thermal.SH.DistrHeat.CO.LPG.LPG</t>
  </si>
  <si>
    <t>EMI.ktCO2.RO.Res.HH.Thermal.SH.DistrHeat.CO.Elc.Elec</t>
  </si>
  <si>
    <t>EMI.ktCO2.RO.Res.HH.Thermal.SH.AdvElc</t>
  </si>
  <si>
    <t>EMI.ktCO2.RO.Res.HH.Thermal.SH.AdvElc.SH</t>
  </si>
  <si>
    <t>EMI.ktCO2.RO.Res.HH.Thermal.SH.AdvElc.SH.Elec</t>
  </si>
  <si>
    <t>EMI.ktCO2.RO.Res.HH.Thermal.SH.AdvElc.SC</t>
  </si>
  <si>
    <t>EMI.ktCO2.RO.Res.HH.Thermal.SH.AdvElc.SC.AC.Elec</t>
  </si>
  <si>
    <t>EMI.ktCO2.RO.Res.HH.Thermal.SH.AdvElc.WH</t>
  </si>
  <si>
    <t>EMI.ktCO2.RO.Res.HH.Thermal.SH.AdvElc.WH.LPG.NoSolar.LPG</t>
  </si>
  <si>
    <t>EMI.ktCO2.RO.Res.HH.Thermal.SH.AdvElc.WH.LPG.Solar</t>
  </si>
  <si>
    <t>EMI.ktCO2.RO.Res.HH.Thermal.SH.AdvElc.WH.LPG.Solar.LPG</t>
  </si>
  <si>
    <t>EMI.ktCO2.RO.Res.HH.Thermal.SH.AdvElc.WH.LPG.Solar.Solar</t>
  </si>
  <si>
    <t>EMI.ktCO2.RO.Res.HH.Thermal.SH.AdvElc.WH.Elc.NoSolar.Elec</t>
  </si>
  <si>
    <t>EMI.ktCO2.RO.Res.HH.Thermal.SH.AdvElc.WH.Elc.Solar</t>
  </si>
  <si>
    <t>EMI.ktCO2.RO.Res.HH.Thermal.SH.AdvElc.WH.Elc.Solar.Elec</t>
  </si>
  <si>
    <t>EMI.ktCO2.RO.Res.HH.Thermal.SH.AdvElc.WH.Elc.Solar.Solar</t>
  </si>
  <si>
    <t>EMI.ktCO2.RO.Res.HH.Thermal.SH.AdvElc.CO</t>
  </si>
  <si>
    <t>EMI.ktCO2.RO.Res.HH.Thermal.SH.AdvElc.CO.LPG.LPG</t>
  </si>
  <si>
    <t>EMI.ktCO2.RO.Res.HH.Thermal.SH.AdvElc.CO.Elc.Elec</t>
  </si>
  <si>
    <t>EMI.ktCO2.RO.Res.HH.Thermal.SH.ConvElc</t>
  </si>
  <si>
    <t>EMI.ktCO2.RO.Res.HH.Thermal.SH.ConvElc.SH</t>
  </si>
  <si>
    <t>EMI.ktCO2.RO.Res.HH.Thermal.SH.ConvElc.SH.Elec</t>
  </si>
  <si>
    <t>EMI.ktCO2.RO.Res.HH.Thermal.SH.ConvElc.SC</t>
  </si>
  <si>
    <t>EMI.ktCO2.RO.Res.HH.Thermal.SH.ConvElc.SC.AC.Elec</t>
  </si>
  <si>
    <t>EMI.ktCO2.RO.Res.HH.Thermal.SH.ConvElc.WH</t>
  </si>
  <si>
    <t>EMI.ktCO2.RO.Res.HH.Thermal.SH.ConvElc.WH.LPG.NoSolar.LPG</t>
  </si>
  <si>
    <t>EMI.ktCO2.RO.Res.HH.Thermal.SH.ConvElc.WH.LPG.Solar</t>
  </si>
  <si>
    <t>EMI.ktCO2.RO.Res.HH.Thermal.SH.ConvElc.WH.LPG.Solar.LPG</t>
  </si>
  <si>
    <t>EMI.ktCO2.RO.Res.HH.Thermal.SH.ConvElc.WH.LPG.Solar.Solar</t>
  </si>
  <si>
    <t>EMI.ktCO2.RO.Res.HH.Thermal.SH.ConvElc.WH.Elc.NoSolar.Elec</t>
  </si>
  <si>
    <t>EMI.ktCO2.RO.Res.HH.Thermal.SH.ConvElc.WH.Elc.Solar</t>
  </si>
  <si>
    <t>EMI.ktCO2.RO.Res.HH.Thermal.SH.ConvElc.WH.Elc.Solar.Elec</t>
  </si>
  <si>
    <t>EMI.ktCO2.RO.Res.HH.Thermal.SH.ConvElc.WH.Elc.Solar.Solar</t>
  </si>
  <si>
    <t>EMI.ktCO2.RO.Res.HH.Thermal.SH.ConvElc.CO</t>
  </si>
  <si>
    <t>EMI.ktCO2.RO.Res.HH.Thermal.SH.ConvElc.CO.LPG.LPG</t>
  </si>
  <si>
    <t>EMI.ktCO2.RO.Res.HH.Thermal.SH.ConvElc.CO.Elc.Elec</t>
  </si>
  <si>
    <t>RO - Final energy consumption per household (detailed structure)</t>
  </si>
  <si>
    <t>FEC_per_household.kWh.RO.Res.HH.Thermal.SH.Solids</t>
  </si>
  <si>
    <t>FEC_per_household.kWh.RO.Res.HH.Thermal.SH.Solids.SH</t>
  </si>
  <si>
    <t>FEC_per_household.kWh.RO.Res.HH.Thermal.SH.Solids.SH.Solids</t>
  </si>
  <si>
    <t>FEC_per_household.kWh.RO.Res.HH.Thermal.SH.Solids.SH.Elec</t>
  </si>
  <si>
    <t>FEC_per_household.kWh.RO.Res.HH.Thermal.SH.Solids.SC</t>
  </si>
  <si>
    <t>FEC_per_household.kWh.RO.Res.HH.Thermal.SH.Solids.SC.AC.Elec</t>
  </si>
  <si>
    <t>FEC_per_household.kWh.RO.Res.HH.Thermal.SH.Solids.WH</t>
  </si>
  <si>
    <t>FEC_per_household.kWh.RO.Res.HH.Thermal.SH.Solids.WH.Solids.NoSolar.Solids</t>
  </si>
  <si>
    <t>FEC_per_household.kWh.RO.Res.HH.Thermal.SH.Solids.WH.LPG.NoSolar.LPG</t>
  </si>
  <si>
    <t>FEC_per_household.kWh.RO.Res.HH.Thermal.SH.Solids.WH.LPG.Solar</t>
  </si>
  <si>
    <t>FEC_per_household.kWh.RO.Res.HH.Thermal.SH.Solids.WH.LPG.Solar.LPG</t>
  </si>
  <si>
    <t>FEC_per_household.kWh.RO.Res.HH.Thermal.SH.Solids.WH.LPG.Solar.Solar</t>
  </si>
  <si>
    <t>FEC_per_household.kWh.RO.Res.HH.Thermal.SH.Solids.WH.Elc.NoSolar.Elec</t>
  </si>
  <si>
    <t>FEC_per_household.kWh.RO.Res.HH.Thermal.SH.Solids.WH.Elc.Solar</t>
  </si>
  <si>
    <t>FEC_per_household.kWh.RO.Res.HH.Thermal.SH.Solids.WH.Elc.Solar.Elec</t>
  </si>
  <si>
    <t>FEC_per_household.kWh.RO.Res.HH.Thermal.SH.Solids.WH.Elc.Solar.Solar</t>
  </si>
  <si>
    <t>FEC_per_household.kWh.RO.Res.HH.Thermal.SH.Solids.CO</t>
  </si>
  <si>
    <t>FEC_per_household.kWh.RO.Res.HH.Thermal.SH.Solids.CO.Solids.Solids</t>
  </si>
  <si>
    <t>FEC_per_household.kWh.RO.Res.HH.Thermal.SH.Solids.CO.LPG.LPG</t>
  </si>
  <si>
    <t>FEC_per_household.kWh.RO.Res.HH.Thermal.SH.Solids.CO.Elc.Elec</t>
  </si>
  <si>
    <t>FEC_per_household.kWh.RO.Res.HH.Thermal.SH.LPG</t>
  </si>
  <si>
    <t>FEC_per_household.kWh.RO.Res.HH.Thermal.SH.LPG.SH</t>
  </si>
  <si>
    <t>FEC_per_household.kWh.RO.Res.HH.Thermal.SH.LPG.SH.LPG</t>
  </si>
  <si>
    <t>FEC_per_household.kWh.RO.Res.HH.Thermal.SH.LPG.SH.Elec</t>
  </si>
  <si>
    <t>FEC_per_household.kWh.RO.Res.HH.Thermal.SH.LPG.SC</t>
  </si>
  <si>
    <t>FEC_per_household.kWh.RO.Res.HH.Thermal.SH.LPG.SC.AC.Elec</t>
  </si>
  <si>
    <t>FEC_per_household.kWh.RO.Res.HH.Thermal.SH.LPG.WH</t>
  </si>
  <si>
    <t>FEC_per_household.kWh.RO.Res.HH.Thermal.SH.LPG.WH.LPG.NoSolar.LPG</t>
  </si>
  <si>
    <t>FEC_per_household.kWh.RO.Res.HH.Thermal.SH.LPG.WH.LPG.Solar</t>
  </si>
  <si>
    <t>FEC_per_household.kWh.RO.Res.HH.Thermal.SH.LPG.WH.LPG.Solar.LPG</t>
  </si>
  <si>
    <t>FEC_per_household.kWh.RO.Res.HH.Thermal.SH.LPG.WH.LPG.Solar.Solar</t>
  </si>
  <si>
    <t>FEC_per_household.kWh.RO.Res.HH.Thermal.SH.LPG.WH.Elc.NoSolar.Elec</t>
  </si>
  <si>
    <t>FEC_per_household.kWh.RO.Res.HH.Thermal.SH.LPG.WH.Elc.Solar</t>
  </si>
  <si>
    <t>FEC_per_household.kWh.RO.Res.HH.Thermal.SH.LPG.WH.Elc.Solar.Elec</t>
  </si>
  <si>
    <t>FEC_per_household.kWh.RO.Res.HH.Thermal.SH.LPG.WH.Elc.Solar.Solar</t>
  </si>
  <si>
    <t>FEC_per_household.kWh.RO.Res.HH.Thermal.SH.LPG.CO</t>
  </si>
  <si>
    <t>FEC_per_household.kWh.RO.Res.HH.Thermal.SH.LPG.CO.LPG.LPG</t>
  </si>
  <si>
    <t>FEC_per_household.kWh.RO.Res.HH.Thermal.SH.LPG.CO.Elc.Elec</t>
  </si>
  <si>
    <t>FEC_per_household.kWh.RO.Res.HH.Thermal.SH.Oil</t>
  </si>
  <si>
    <t>FEC_per_household.kWh.RO.Res.HH.Thermal.SH.Oil.SH</t>
  </si>
  <si>
    <t>FEC_per_household.kWh.RO.Res.HH.Thermal.SH.Oil.SH.Oil</t>
  </si>
  <si>
    <t>FEC_per_household.kWh.RO.Res.HH.Thermal.SH.Oil.SH.Elec</t>
  </si>
  <si>
    <t>FEC_per_household.kWh.RO.Res.HH.Thermal.SH.Oil.SC</t>
  </si>
  <si>
    <t>FEC_per_household.kWh.RO.Res.HH.Thermal.SH.Oil.SC.AC.Elec</t>
  </si>
  <si>
    <t>FEC_per_household.kWh.RO.Res.HH.Thermal.SH.Oil.WH</t>
  </si>
  <si>
    <t>FEC_per_household.kWh.RO.Res.HH.Thermal.SH.Oil.WH.Oil.NoSolar.Oil</t>
  </si>
  <si>
    <t>FEC_per_household.kWh.RO.Res.HH.Thermal.SH.Oil.WH.Oil.Solar</t>
  </si>
  <si>
    <t>FEC_per_household.kWh.RO.Res.HH.Thermal.SH.Oil.WH.Oil.Solar.Oil</t>
  </si>
  <si>
    <t>FEC_per_household.kWh.RO.Res.HH.Thermal.SH.Oil.WH.Oil.Solar.Solar</t>
  </si>
  <si>
    <t>FEC_per_household.kWh.RO.Res.HH.Thermal.SH.Oil.WH.Elc.NoSolar.Elec</t>
  </si>
  <si>
    <t>FEC_per_household.kWh.RO.Res.HH.Thermal.SH.Oil.WH.Elc.Solar</t>
  </si>
  <si>
    <t>FEC_per_household.kWh.RO.Res.HH.Thermal.SH.Oil.WH.Elc.Solar.Elec</t>
  </si>
  <si>
    <t>FEC_per_household.kWh.RO.Res.HH.Thermal.SH.Oil.WH.Elc.Solar.Solar</t>
  </si>
  <si>
    <t>FEC_per_household.kWh.RO.Res.HH.Thermal.SH.Oil.CO</t>
  </si>
  <si>
    <t>FEC_per_household.kWh.RO.Res.HH.Thermal.SH.Oil.CO.LPG.LPG</t>
  </si>
  <si>
    <t>FEC_per_household.kWh.RO.Res.HH.Thermal.SH.Oil.CO.Elc.Elec</t>
  </si>
  <si>
    <t>FEC_per_household.kWh.RO.Res.HH.Thermal.SH.Gas</t>
  </si>
  <si>
    <t>FEC_per_household.kWh.RO.Res.HH.Thermal.SH.Gas.SH</t>
  </si>
  <si>
    <t>FEC_per_household.kWh.RO.Res.HH.Thermal.SH.Gas.SH.Gas</t>
  </si>
  <si>
    <t>FEC_per_household.kWh.RO.Res.HH.Thermal.SH.Gas.SH.Elec</t>
  </si>
  <si>
    <t>FEC_per_household.kWh.RO.Res.HH.Thermal.SH.Gas.SC</t>
  </si>
  <si>
    <t>FEC_per_household.kWh.RO.Res.HH.Thermal.SH.Gas.SC.AC.Elec</t>
  </si>
  <si>
    <t>FEC_per_household.kWh.RO.Res.HH.Thermal.SH.Gas.WH</t>
  </si>
  <si>
    <t>FEC_per_household.kWh.RO.Res.HH.Thermal.SH.Gas.WH.Gas.NoSolar.Gas</t>
  </si>
  <si>
    <t>FEC_per_household.kWh.RO.Res.HH.Thermal.SH.Gas.WH.Gas.Solar</t>
  </si>
  <si>
    <t>FEC_per_household.kWh.RO.Res.HH.Thermal.SH.Gas.WH.Gas.Solar.Gas</t>
  </si>
  <si>
    <t>FEC_per_household.kWh.RO.Res.HH.Thermal.SH.Gas.WH.Gas.Solar.Solar</t>
  </si>
  <si>
    <t>FEC_per_household.kWh.RO.Res.HH.Thermal.SH.Gas.WH.Elc.NoSolar.Elec</t>
  </si>
  <si>
    <t>FEC_per_household.kWh.RO.Res.HH.Thermal.SH.Gas.WH.Elc.Solar</t>
  </si>
  <si>
    <t>FEC_per_household.kWh.RO.Res.HH.Thermal.SH.Gas.WH.Elc.Solar.Elec</t>
  </si>
  <si>
    <t>FEC_per_household.kWh.RO.Res.HH.Thermal.SH.Gas.WH.Elc.Solar.Solar</t>
  </si>
  <si>
    <t>FEC_per_household.kWh.RO.Res.HH.Thermal.SH.Gas.CO</t>
  </si>
  <si>
    <t>FEC_per_household.kWh.RO.Res.HH.Thermal.SH.Gas.CO.Gas.Gas</t>
  </si>
  <si>
    <t>FEC_per_household.kWh.RO.Res.HH.Thermal.SH.Gas.CO.Elc.Elec</t>
  </si>
  <si>
    <t>FEC_per_household.kWh.RO.Res.HH.Thermal.SH.Biomass</t>
  </si>
  <si>
    <t>FEC_per_household.kWh.RO.Res.HH.Thermal.SH.Biomass.SH</t>
  </si>
  <si>
    <t>FEC_per_household.kWh.RO.Res.HH.Thermal.SH.Biomass.SH.Biomass</t>
  </si>
  <si>
    <t>FEC_per_household.kWh.RO.Res.HH.Thermal.SH.Biomass.SH.Elec</t>
  </si>
  <si>
    <t>FEC_per_household.kWh.RO.Res.HH.Thermal.SH.Biomass.SC</t>
  </si>
  <si>
    <t>FEC_per_household.kWh.RO.Res.HH.Thermal.SH.Biomass.SC.AC.Elec</t>
  </si>
  <si>
    <t>FEC_per_household.kWh.RO.Res.HH.Thermal.SH.Biomass.WH</t>
  </si>
  <si>
    <t>FEC_per_household.kWh.RO.Res.HH.Thermal.SH.Biomass.WH.Biomass.NoSolar.Biomass</t>
  </si>
  <si>
    <t>FEC_per_household.kWh.RO.Res.HH.Thermal.SH.Biomass.WH.Biomass.Solar</t>
  </si>
  <si>
    <t>FEC_per_household.kWh.RO.Res.HH.Thermal.SH.Biomass.WH.Biomass.Solar.Biomass</t>
  </si>
  <si>
    <t>FEC_per_household.kWh.RO.Res.HH.Thermal.SH.Biomass.WH.Biomass.Solar.Solar</t>
  </si>
  <si>
    <t>FEC_per_household.kWh.RO.Res.HH.Thermal.SH.Biomass.WH.LPG.NoSolar.LPG</t>
  </si>
  <si>
    <t>FEC_per_household.kWh.RO.Res.HH.Thermal.SH.Biomass.WH.LPG.Solar</t>
  </si>
  <si>
    <t>FEC_per_household.kWh.RO.Res.HH.Thermal.SH.Biomass.WH.LPG.Solar.LPG</t>
  </si>
  <si>
    <t>FEC_per_household.kWh.RO.Res.HH.Thermal.SH.Biomass.WH.LPG.Solar.Solar</t>
  </si>
  <si>
    <t>FEC_per_household.kWh.RO.Res.HH.Thermal.SH.Biomass.WH.Elc.NoSolar.Elec</t>
  </si>
  <si>
    <t>FEC_per_household.kWh.RO.Res.HH.Thermal.SH.Biomass.WH.Elc.Solar</t>
  </si>
  <si>
    <t>FEC_per_household.kWh.RO.Res.HH.Thermal.SH.Biomass.WH.Elc.Solar.Elec</t>
  </si>
  <si>
    <t>FEC_per_household.kWh.RO.Res.HH.Thermal.SH.Biomass.WH.Elc.Solar.Solar</t>
  </si>
  <si>
    <t>FEC_per_household.kWh.RO.Res.HH.Thermal.SH.Biomass.CO</t>
  </si>
  <si>
    <t>FEC_per_household.kWh.RO.Res.HH.Thermal.SH.Biomass.CO.Biomass.Biomass</t>
  </si>
  <si>
    <t>FEC_per_household.kWh.RO.Res.HH.Thermal.SH.Biomass.CO.LPG.LPG</t>
  </si>
  <si>
    <t>FEC_per_household.kWh.RO.Res.HH.Thermal.SH.Biomass.CO.Elc.Elec</t>
  </si>
  <si>
    <t>FEC_per_household.kWh.RO.Res.HH.Thermal.SH.Geo</t>
  </si>
  <si>
    <t>FEC_per_household.kWh.RO.Res.HH.Thermal.SH.Geo.SH</t>
  </si>
  <si>
    <t>FEC_per_household.kWh.RO.Res.HH.Thermal.SH.Geo.SH.Geo</t>
  </si>
  <si>
    <t>FEC_per_household.kWh.RO.Res.HH.Thermal.SH.Geo.SH.Elec</t>
  </si>
  <si>
    <t>FEC_per_household.kWh.RO.Res.HH.Thermal.SH.Geo.SC</t>
  </si>
  <si>
    <t>FEC_per_household.kWh.RO.Res.HH.Thermal.SH.Geo.SC.AC.Elec</t>
  </si>
  <si>
    <t>FEC_per_household.kWh.RO.Res.HH.Thermal.SH.Geo.WH</t>
  </si>
  <si>
    <t>FEC_per_household.kWh.RO.Res.HH.Thermal.SH.Geo.WH.Geo.NoSolar.Geo</t>
  </si>
  <si>
    <t>FEC_per_household.kWh.RO.Res.HH.Thermal.SH.Geo.WH.Geo.Solar</t>
  </si>
  <si>
    <t>FEC_per_household.kWh.RO.Res.HH.Thermal.SH.Geo.WH.Geo.Solar.Geo</t>
  </si>
  <si>
    <t>FEC_per_household.kWh.RO.Res.HH.Thermal.SH.Geo.WH.Geo.Solar.Solar</t>
  </si>
  <si>
    <t>FEC_per_household.kWh.RO.Res.HH.Thermal.SH.Geo.WH.Elc.NoSolar.Elec</t>
  </si>
  <si>
    <t>FEC_per_household.kWh.RO.Res.HH.Thermal.SH.Geo.WH.Elc.Solar</t>
  </si>
  <si>
    <t>FEC_per_household.kWh.RO.Res.HH.Thermal.SH.Geo.WH.Elc.Solar.Elec</t>
  </si>
  <si>
    <t>FEC_per_household.kWh.RO.Res.HH.Thermal.SH.Geo.WH.Elc.Solar.Solar</t>
  </si>
  <si>
    <t>FEC_per_household.kWh.RO.Res.HH.Thermal.SH.Geo.CO</t>
  </si>
  <si>
    <t>FEC_per_household.kWh.RO.Res.HH.Thermal.SH.Geo.CO.LPG.LPG</t>
  </si>
  <si>
    <t>FEC_per_household.kWh.RO.Res.HH.Thermal.SH.Geo.CO.Elc.Elec</t>
  </si>
  <si>
    <t>FEC_per_household.kWh.RO.Res.HH.Thermal.SH.DistrHeat</t>
  </si>
  <si>
    <t>FEC_per_household.kWh.RO.Res.HH.Thermal.SH.DistrHeat.SH</t>
  </si>
  <si>
    <t>FEC_per_household.kWh.RO.Res.HH.Thermal.SH.DistrHeat.SH.Steam_Distr</t>
  </si>
  <si>
    <t>FEC_per_household.kWh.RO.Res.HH.Thermal.SH.DistrHeat.SH.Elec</t>
  </si>
  <si>
    <t>FEC_per_household.kWh.RO.Res.HH.Thermal.SH.DistrHeat.SC</t>
  </si>
  <si>
    <t>FEC_per_household.kWh.RO.Res.HH.Thermal.SH.DistrHeat.SC.AC.Elec</t>
  </si>
  <si>
    <t>FEC_per_household.kWh.RO.Res.HH.Thermal.SH.DistrHeat.WH</t>
  </si>
  <si>
    <t>FEC_per_household.kWh.RO.Res.HH.Thermal.SH.DistrHeat.WH.DistrHeat.NoSolar.Steam_Distr</t>
  </si>
  <si>
    <t>FEC_per_household.kWh.RO.Res.HH.Thermal.SH.DistrHeat.WH.DistrHeat.Solar</t>
  </si>
  <si>
    <t>FEC_per_household.kWh.RO.Res.HH.Thermal.SH.DistrHeat.WH.DistrHeat.Solar.Steam_Distr</t>
  </si>
  <si>
    <t>FEC_per_household.kWh.RO.Res.HH.Thermal.SH.DistrHeat.WH.DistrHeat.Solar.Solar</t>
  </si>
  <si>
    <t>FEC_per_household.kWh.RO.Res.HH.Thermal.SH.DistrHeat.WH.Elc.NoSolar.Elec</t>
  </si>
  <si>
    <t>FEC_per_household.kWh.RO.Res.HH.Thermal.SH.DistrHeat.WH.Elc.Solar</t>
  </si>
  <si>
    <t>FEC_per_household.kWh.RO.Res.HH.Thermal.SH.DistrHeat.WH.Elc.Solar.Elec</t>
  </si>
  <si>
    <t>FEC_per_household.kWh.RO.Res.HH.Thermal.SH.DistrHeat.WH.Elc.Solar.Solar</t>
  </si>
  <si>
    <t>FEC_per_household.kWh.RO.Res.HH.Thermal.SH.DistrHeat.CO</t>
  </si>
  <si>
    <t>FEC_per_household.kWh.RO.Res.HH.Thermal.SH.DistrHeat.CO.LPG.LPG</t>
  </si>
  <si>
    <t>FEC_per_household.kWh.RO.Res.HH.Thermal.SH.DistrHeat.CO.Elc.Elec</t>
  </si>
  <si>
    <t>FEC_per_household.kWh.RO.Res.HH.Thermal.SH.AdvElc</t>
  </si>
  <si>
    <t>FEC_per_household.kWh.RO.Res.HH.Thermal.SH.AdvElc.SH</t>
  </si>
  <si>
    <t>FEC_per_household.kWh.RO.Res.HH.Thermal.SH.AdvElc.SH.Elec</t>
  </si>
  <si>
    <t>FEC_per_household.kWh.RO.Res.HH.Thermal.SH.AdvElc.SC</t>
  </si>
  <si>
    <t>FEC_per_household.kWh.RO.Res.HH.Thermal.SH.AdvElc.SC.AC.Elec</t>
  </si>
  <si>
    <t>FEC_per_household.kWh.RO.Res.HH.Thermal.SH.AdvElc.WH</t>
  </si>
  <si>
    <t>FEC_per_household.kWh.RO.Res.HH.Thermal.SH.AdvElc.WH.LPG.NoSolar.LPG</t>
  </si>
  <si>
    <t>FEC_per_household.kWh.RO.Res.HH.Thermal.SH.AdvElc.WH.LPG.Solar</t>
  </si>
  <si>
    <t>FEC_per_household.kWh.RO.Res.HH.Thermal.SH.AdvElc.WH.LPG.Solar.LPG</t>
  </si>
  <si>
    <t>FEC_per_household.kWh.RO.Res.HH.Thermal.SH.AdvElc.WH.LPG.Solar.Solar</t>
  </si>
  <si>
    <t>FEC_per_household.kWh.RO.Res.HH.Thermal.SH.AdvElc.WH.Elc.NoSolar.Elec</t>
  </si>
  <si>
    <t>FEC_per_household.kWh.RO.Res.HH.Thermal.SH.AdvElc.WH.Elc.Solar</t>
  </si>
  <si>
    <t>FEC_per_household.kWh.RO.Res.HH.Thermal.SH.AdvElc.WH.Elc.Solar.Elec</t>
  </si>
  <si>
    <t>FEC_per_household.kWh.RO.Res.HH.Thermal.SH.AdvElc.WH.Elc.Solar.Solar</t>
  </si>
  <si>
    <t>FEC_per_household.kWh.RO.Res.HH.Thermal.SH.AdvElc.CO</t>
  </si>
  <si>
    <t>FEC_per_household.kWh.RO.Res.HH.Thermal.SH.AdvElc.CO.LPG.LPG</t>
  </si>
  <si>
    <t>FEC_per_household.kWh.RO.Res.HH.Thermal.SH.AdvElc.CO.Elc.Elec</t>
  </si>
  <si>
    <t>FEC_per_household.kWh.RO.Res.HH.Thermal.SH.ConvElc</t>
  </si>
  <si>
    <t>FEC_per_household.kWh.RO.Res.HH.Thermal.SH.ConvElc.SH</t>
  </si>
  <si>
    <t>FEC_per_household.kWh.RO.Res.HH.Thermal.SH.ConvElc.SH.Elec</t>
  </si>
  <si>
    <t>FEC_per_household.kWh.RO.Res.HH.Thermal.SH.ConvElc.SC</t>
  </si>
  <si>
    <t>FEC_per_household.kWh.RO.Res.HH.Thermal.SH.ConvElc.SC.AC.Elec</t>
  </si>
  <si>
    <t>FEC_per_household.kWh.RO.Res.HH.Thermal.SH.ConvElc.WH</t>
  </si>
  <si>
    <t>FEC_per_household.kWh.RO.Res.HH.Thermal.SH.ConvElc.WH.LPG.NoSolar.LPG</t>
  </si>
  <si>
    <t>FEC_per_household.kWh.RO.Res.HH.Thermal.SH.ConvElc.WH.LPG.Solar</t>
  </si>
  <si>
    <t>FEC_per_household.kWh.RO.Res.HH.Thermal.SH.ConvElc.WH.LPG.Solar.LPG</t>
  </si>
  <si>
    <t>FEC_per_household.kWh.RO.Res.HH.Thermal.SH.ConvElc.WH.LPG.Solar.Solar</t>
  </si>
  <si>
    <t>FEC_per_household.kWh.RO.Res.HH.Thermal.SH.ConvElc.WH.Elc.NoSolar.Elec</t>
  </si>
  <si>
    <t>FEC_per_household.kWh.RO.Res.HH.Thermal.SH.ConvElc.WH.Elc.Solar</t>
  </si>
  <si>
    <t>FEC_per_household.kWh.RO.Res.HH.Thermal.SH.ConvElc.WH.Elc.Solar.Elec</t>
  </si>
  <si>
    <t>FEC_per_household.kWh.RO.Res.HH.Thermal.SH.ConvElc.WH.Elc.Solar.Solar</t>
  </si>
  <si>
    <t>FEC_per_household.kWh.RO.Res.HH.Thermal.SH.ConvElc.CO</t>
  </si>
  <si>
    <t>FEC_per_household.kWh.RO.Res.HH.Thermal.SH.ConvElc.CO.LPG.LPG</t>
  </si>
  <si>
    <t>FEC_per_household.kWh.RO.Res.HH.Thermal.SH.ConvElc.CO.Elc.Elec</t>
  </si>
  <si>
    <t>RO - Thermal energy service per household (detailed structure)</t>
  </si>
  <si>
    <t>TES_per_household.kWh.RO.Res.HH.Thermal.SH.Solids</t>
  </si>
  <si>
    <t>TES_per_household.kWh.RO.Res.HH.Thermal.SH.Solids.SH</t>
  </si>
  <si>
    <t>TES_per_household.kWh.RO.Res.HH.Thermal.SH.Solids.SH.Solids</t>
  </si>
  <si>
    <t>TES_per_household.kWh.RO.Res.HH.Thermal.SH.Solids.SH.Elec</t>
  </si>
  <si>
    <t>TES_per_household.kWh.RO.Res.HH.Thermal.SH.Solids.SC</t>
  </si>
  <si>
    <t>TES_per_household.kWh.RO.Res.HH.Thermal.SH.Solids.SC.AC.Elec</t>
  </si>
  <si>
    <t>TES_per_household.kWh.RO.Res.HH.Thermal.SH.Solids.WH</t>
  </si>
  <si>
    <t>TES_per_household.kWh.RO.Res.HH.Thermal.SH.Solids.WH.Solids.NoSolar.Solids</t>
  </si>
  <si>
    <t>TES_per_household.kWh.RO.Res.HH.Thermal.SH.Solids.WH.LPG.NoSolar.LPG</t>
  </si>
  <si>
    <t>TES_per_household.kWh.RO.Res.HH.Thermal.SH.Solids.WH.LPG.Solar</t>
  </si>
  <si>
    <t>TES_per_household.kWh.RO.Res.HH.Thermal.SH.Solids.WH.LPG.Solar.LPG</t>
  </si>
  <si>
    <t>TES_per_household.kWh.RO.Res.HH.Thermal.SH.Solids.WH.LPG.Solar.Solar</t>
  </si>
  <si>
    <t>TES_per_household.kWh.RO.Res.HH.Thermal.SH.Solids.WH.Elc.NoSolar.Elec</t>
  </si>
  <si>
    <t>TES_per_household.kWh.RO.Res.HH.Thermal.SH.Solids.WH.Elc.Solar</t>
  </si>
  <si>
    <t>TES_per_household.kWh.RO.Res.HH.Thermal.SH.Solids.WH.Elc.Solar.Elec</t>
  </si>
  <si>
    <t>TES_per_household.kWh.RO.Res.HH.Thermal.SH.Solids.WH.Elc.Solar.Solar</t>
  </si>
  <si>
    <t>TES_per_household.kWh.RO.Res.HH.Thermal.SH.Solids.CO</t>
  </si>
  <si>
    <t>TES_per_household.kWh.RO.Res.HH.Thermal.SH.Solids.CO.Solids.Solids</t>
  </si>
  <si>
    <t>TES_per_household.kWh.RO.Res.HH.Thermal.SH.Solids.CO.LPG.LPG</t>
  </si>
  <si>
    <t>TES_per_household.kWh.RO.Res.HH.Thermal.SH.Solids.CO.Elc.Elec</t>
  </si>
  <si>
    <t>TES_per_household.kWh.RO.Res.HH.Thermal.SH.LPG</t>
  </si>
  <si>
    <t>TES_per_household.kWh.RO.Res.HH.Thermal.SH.LPG.SH</t>
  </si>
  <si>
    <t>TES_per_household.kWh.RO.Res.HH.Thermal.SH.LPG.SH.LPG</t>
  </si>
  <si>
    <t>TES_per_household.kWh.RO.Res.HH.Thermal.SH.LPG.SH.Elec</t>
  </si>
  <si>
    <t>TES_per_household.kWh.RO.Res.HH.Thermal.SH.LPG.SC</t>
  </si>
  <si>
    <t>TES_per_household.kWh.RO.Res.HH.Thermal.SH.LPG.SC.AC.Elec</t>
  </si>
  <si>
    <t>TES_per_household.kWh.RO.Res.HH.Thermal.SH.LPG.WH</t>
  </si>
  <si>
    <t>TES_per_household.kWh.RO.Res.HH.Thermal.SH.LPG.WH.LPG.NoSolar.LPG</t>
  </si>
  <si>
    <t>TES_per_household.kWh.RO.Res.HH.Thermal.SH.LPG.WH.LPG.Solar</t>
  </si>
  <si>
    <t>TES_per_household.kWh.RO.Res.HH.Thermal.SH.LPG.WH.LPG.Solar.LPG</t>
  </si>
  <si>
    <t>TES_per_household.kWh.RO.Res.HH.Thermal.SH.LPG.WH.LPG.Solar.Solar</t>
  </si>
  <si>
    <t>TES_per_household.kWh.RO.Res.HH.Thermal.SH.LPG.WH.Elc.NoSolar.Elec</t>
  </si>
  <si>
    <t>TES_per_household.kWh.RO.Res.HH.Thermal.SH.LPG.WH.Elc.Solar</t>
  </si>
  <si>
    <t>TES_per_household.kWh.RO.Res.HH.Thermal.SH.LPG.WH.Elc.Solar.Elec</t>
  </si>
  <si>
    <t>TES_per_household.kWh.RO.Res.HH.Thermal.SH.LPG.WH.Elc.Solar.Solar</t>
  </si>
  <si>
    <t>TES_per_household.kWh.RO.Res.HH.Thermal.SH.LPG.CO</t>
  </si>
  <si>
    <t>TES_per_household.kWh.RO.Res.HH.Thermal.SH.LPG.CO.LPG.LPG</t>
  </si>
  <si>
    <t>TES_per_household.kWh.RO.Res.HH.Thermal.SH.LPG.CO.Elc.Elec</t>
  </si>
  <si>
    <t>TES_per_household.kWh.RO.Res.HH.Thermal.SH.Oil</t>
  </si>
  <si>
    <t>TES_per_household.kWh.RO.Res.HH.Thermal.SH.Oil.SH</t>
  </si>
  <si>
    <t>TES_per_household.kWh.RO.Res.HH.Thermal.SH.Oil.SH.Oil</t>
  </si>
  <si>
    <t>TES_per_household.kWh.RO.Res.HH.Thermal.SH.Oil.SH.Elec</t>
  </si>
  <si>
    <t>TES_per_household.kWh.RO.Res.HH.Thermal.SH.Oil.SC</t>
  </si>
  <si>
    <t>TES_per_household.kWh.RO.Res.HH.Thermal.SH.Oil.SC.AC.Elec</t>
  </si>
  <si>
    <t>TES_per_household.kWh.RO.Res.HH.Thermal.SH.Oil.WH</t>
  </si>
  <si>
    <t>TES_per_household.kWh.RO.Res.HH.Thermal.SH.Oil.WH.Oil.NoSolar.Oil</t>
  </si>
  <si>
    <t>TES_per_household.kWh.RO.Res.HH.Thermal.SH.Oil.WH.Oil.Solar</t>
  </si>
  <si>
    <t>TES_per_household.kWh.RO.Res.HH.Thermal.SH.Oil.WH.Oil.Solar.Oil</t>
  </si>
  <si>
    <t>TES_per_household.kWh.RO.Res.HH.Thermal.SH.Oil.WH.Oil.Solar.Solar</t>
  </si>
  <si>
    <t>TES_per_household.kWh.RO.Res.HH.Thermal.SH.Oil.WH.Elc.NoSolar.Elec</t>
  </si>
  <si>
    <t>TES_per_household.kWh.RO.Res.HH.Thermal.SH.Oil.WH.Elc.Solar</t>
  </si>
  <si>
    <t>TES_per_household.kWh.RO.Res.HH.Thermal.SH.Oil.WH.Elc.Solar.Elec</t>
  </si>
  <si>
    <t>TES_per_household.kWh.RO.Res.HH.Thermal.SH.Oil.WH.Elc.Solar.Solar</t>
  </si>
  <si>
    <t>TES_per_household.kWh.RO.Res.HH.Thermal.SH.Oil.CO</t>
  </si>
  <si>
    <t>TES_per_household.kWh.RO.Res.HH.Thermal.SH.Oil.CO.LPG.LPG</t>
  </si>
  <si>
    <t>TES_per_household.kWh.RO.Res.HH.Thermal.SH.Oil.CO.Elc.Elec</t>
  </si>
  <si>
    <t>TES_per_household.kWh.RO.Res.HH.Thermal.SH.Gas</t>
  </si>
  <si>
    <t>TES_per_household.kWh.RO.Res.HH.Thermal.SH.Gas.SH</t>
  </si>
  <si>
    <t>TES_per_household.kWh.RO.Res.HH.Thermal.SH.Gas.SH.Gas</t>
  </si>
  <si>
    <t>TES_per_household.kWh.RO.Res.HH.Thermal.SH.Gas.SH.Elec</t>
  </si>
  <si>
    <t>TES_per_household.kWh.RO.Res.HH.Thermal.SH.Gas.SC</t>
  </si>
  <si>
    <t>TES_per_household.kWh.RO.Res.HH.Thermal.SH.Gas.SC.AC.Elec</t>
  </si>
  <si>
    <t>TES_per_household.kWh.RO.Res.HH.Thermal.SH.Gas.WH</t>
  </si>
  <si>
    <t>TES_per_household.kWh.RO.Res.HH.Thermal.SH.Gas.WH.Gas.NoSolar.Gas</t>
  </si>
  <si>
    <t>TES_per_household.kWh.RO.Res.HH.Thermal.SH.Gas.WH.Gas.Solar</t>
  </si>
  <si>
    <t>TES_per_household.kWh.RO.Res.HH.Thermal.SH.Gas.WH.Gas.Solar.Gas</t>
  </si>
  <si>
    <t>TES_per_household.kWh.RO.Res.HH.Thermal.SH.Gas.WH.Gas.Solar.Solar</t>
  </si>
  <si>
    <t>TES_per_household.kWh.RO.Res.HH.Thermal.SH.Gas.WH.Elc.NoSolar.Elec</t>
  </si>
  <si>
    <t>TES_per_household.kWh.RO.Res.HH.Thermal.SH.Gas.WH.Elc.Solar</t>
  </si>
  <si>
    <t>TES_per_household.kWh.RO.Res.HH.Thermal.SH.Gas.WH.Elc.Solar.Elec</t>
  </si>
  <si>
    <t>TES_per_household.kWh.RO.Res.HH.Thermal.SH.Gas.WH.Elc.Solar.Solar</t>
  </si>
  <si>
    <t>TES_per_household.kWh.RO.Res.HH.Thermal.SH.Gas.CO</t>
  </si>
  <si>
    <t>TES_per_household.kWh.RO.Res.HH.Thermal.SH.Gas.CO.Gas.Gas</t>
  </si>
  <si>
    <t>TES_per_household.kWh.RO.Res.HH.Thermal.SH.Gas.CO.Elc.Elec</t>
  </si>
  <si>
    <t>TES_per_household.kWh.RO.Res.HH.Thermal.SH.Biomass</t>
  </si>
  <si>
    <t>TES_per_household.kWh.RO.Res.HH.Thermal.SH.Biomass.SH</t>
  </si>
  <si>
    <t>TES_per_household.kWh.RO.Res.HH.Thermal.SH.Biomass.SH.Biomass</t>
  </si>
  <si>
    <t>TES_per_household.kWh.RO.Res.HH.Thermal.SH.Biomass.SH.Elec</t>
  </si>
  <si>
    <t>TES_per_household.kWh.RO.Res.HH.Thermal.SH.Biomass.SC</t>
  </si>
  <si>
    <t>TES_per_household.kWh.RO.Res.HH.Thermal.SH.Biomass.SC.AC.Elec</t>
  </si>
  <si>
    <t>TES_per_household.kWh.RO.Res.HH.Thermal.SH.Biomass.WH</t>
  </si>
  <si>
    <t>TES_per_household.kWh.RO.Res.HH.Thermal.SH.Biomass.WH.Biomass.NoSolar.Biomass</t>
  </si>
  <si>
    <t>TES_per_household.kWh.RO.Res.HH.Thermal.SH.Biomass.WH.Biomass.Solar</t>
  </si>
  <si>
    <t>TES_per_household.kWh.RO.Res.HH.Thermal.SH.Biomass.WH.Biomass.Solar.Biomass</t>
  </si>
  <si>
    <t>TES_per_household.kWh.RO.Res.HH.Thermal.SH.Biomass.WH.Biomass.Solar.Solar</t>
  </si>
  <si>
    <t>TES_per_household.kWh.RO.Res.HH.Thermal.SH.Biomass.WH.LPG.NoSolar.LPG</t>
  </si>
  <si>
    <t>TES_per_household.kWh.RO.Res.HH.Thermal.SH.Biomass.WH.LPG.Solar</t>
  </si>
  <si>
    <t>TES_per_household.kWh.RO.Res.HH.Thermal.SH.Biomass.WH.LPG.Solar.LPG</t>
  </si>
  <si>
    <t>TES_per_household.kWh.RO.Res.HH.Thermal.SH.Biomass.WH.LPG.Solar.Solar</t>
  </si>
  <si>
    <t>TES_per_household.kWh.RO.Res.HH.Thermal.SH.Biomass.WH.Elc.NoSolar.Elec</t>
  </si>
  <si>
    <t>TES_per_household.kWh.RO.Res.HH.Thermal.SH.Biomass.WH.Elc.Solar</t>
  </si>
  <si>
    <t>TES_per_household.kWh.RO.Res.HH.Thermal.SH.Biomass.WH.Elc.Solar.Elec</t>
  </si>
  <si>
    <t>TES_per_household.kWh.RO.Res.HH.Thermal.SH.Biomass.WH.Elc.Solar.Solar</t>
  </si>
  <si>
    <t>TES_per_household.kWh.RO.Res.HH.Thermal.SH.Biomass.CO</t>
  </si>
  <si>
    <t>TES_per_household.kWh.RO.Res.HH.Thermal.SH.Biomass.CO.Biomass.Biomass</t>
  </si>
  <si>
    <t>TES_per_household.kWh.RO.Res.HH.Thermal.SH.Biomass.CO.LPG.LPG</t>
  </si>
  <si>
    <t>TES_per_household.kWh.RO.Res.HH.Thermal.SH.Biomass.CO.Elc.Elec</t>
  </si>
  <si>
    <t>TES_per_household.kWh.RO.Res.HH.Thermal.SH.Geo</t>
  </si>
  <si>
    <t>TES_per_household.kWh.RO.Res.HH.Thermal.SH.Geo.SH</t>
  </si>
  <si>
    <t>TES_per_household.kWh.RO.Res.HH.Thermal.SH.Geo.SH.Geo</t>
  </si>
  <si>
    <t>TES_per_household.kWh.RO.Res.HH.Thermal.SH.Geo.SH.Elec</t>
  </si>
  <si>
    <t>TES_per_household.kWh.RO.Res.HH.Thermal.SH.Geo.SC</t>
  </si>
  <si>
    <t>TES_per_household.kWh.RO.Res.HH.Thermal.SH.Geo.SC.AC.Elec</t>
  </si>
  <si>
    <t>TES_per_household.kWh.RO.Res.HH.Thermal.SH.Geo.WH</t>
  </si>
  <si>
    <t>TES_per_household.kWh.RO.Res.HH.Thermal.SH.Geo.WH.Geo.NoSolar.Geo</t>
  </si>
  <si>
    <t>TES_per_household.kWh.RO.Res.HH.Thermal.SH.Geo.WH.Geo.Solar</t>
  </si>
  <si>
    <t>TES_per_household.kWh.RO.Res.HH.Thermal.SH.Geo.WH.Geo.Solar.Geo</t>
  </si>
  <si>
    <t>TES_per_household.kWh.RO.Res.HH.Thermal.SH.Geo.WH.Geo.Solar.Solar</t>
  </si>
  <si>
    <t>TES_per_household.kWh.RO.Res.HH.Thermal.SH.Geo.WH.Elc.NoSolar.Elec</t>
  </si>
  <si>
    <t>TES_per_household.kWh.RO.Res.HH.Thermal.SH.Geo.WH.Elc.Solar</t>
  </si>
  <si>
    <t>TES_per_household.kWh.RO.Res.HH.Thermal.SH.Geo.WH.Elc.Solar.Elec</t>
  </si>
  <si>
    <t>TES_per_household.kWh.RO.Res.HH.Thermal.SH.Geo.WH.Elc.Solar.Solar</t>
  </si>
  <si>
    <t>TES_per_household.kWh.RO.Res.HH.Thermal.SH.Geo.CO</t>
  </si>
  <si>
    <t>TES_per_household.kWh.RO.Res.HH.Thermal.SH.Geo.CO.LPG.LPG</t>
  </si>
  <si>
    <t>TES_per_household.kWh.RO.Res.HH.Thermal.SH.Geo.CO.Elc.Elec</t>
  </si>
  <si>
    <t>TES_per_household.kWh.RO.Res.HH.Thermal.SH.DistrHeat</t>
  </si>
  <si>
    <t>TES_per_household.kWh.RO.Res.HH.Thermal.SH.DistrHeat.SH</t>
  </si>
  <si>
    <t>TES_per_household.kWh.RO.Res.HH.Thermal.SH.DistrHeat.SH.Steam_Distr</t>
  </si>
  <si>
    <t>TES_per_household.kWh.RO.Res.HH.Thermal.SH.DistrHeat.SH.Elec</t>
  </si>
  <si>
    <t>TES_per_household.kWh.RO.Res.HH.Thermal.SH.DistrHeat.SC</t>
  </si>
  <si>
    <t>TES_per_household.kWh.RO.Res.HH.Thermal.SH.DistrHeat.SC.AC.Elec</t>
  </si>
  <si>
    <t>TES_per_household.kWh.RO.Res.HH.Thermal.SH.DistrHeat.WH</t>
  </si>
  <si>
    <t>TES_per_household.kWh.RO.Res.HH.Thermal.SH.DistrHeat.WH.DistrHeat.NoSolar.Steam_Distr</t>
  </si>
  <si>
    <t>TES_per_household.kWh.RO.Res.HH.Thermal.SH.DistrHeat.WH.DistrHeat.Solar</t>
  </si>
  <si>
    <t>TES_per_household.kWh.RO.Res.HH.Thermal.SH.DistrHeat.WH.DistrHeat.Solar.Steam_Distr</t>
  </si>
  <si>
    <t>TES_per_household.kWh.RO.Res.HH.Thermal.SH.DistrHeat.WH.DistrHeat.Solar.Solar</t>
  </si>
  <si>
    <t>TES_per_household.kWh.RO.Res.HH.Thermal.SH.DistrHeat.WH.Elc.NoSolar.Elec</t>
  </si>
  <si>
    <t>TES_per_household.kWh.RO.Res.HH.Thermal.SH.DistrHeat.WH.Elc.Solar</t>
  </si>
  <si>
    <t>TES_per_household.kWh.RO.Res.HH.Thermal.SH.DistrHeat.WH.Elc.Solar.Elec</t>
  </si>
  <si>
    <t>TES_per_household.kWh.RO.Res.HH.Thermal.SH.DistrHeat.WH.Elc.Solar.Solar</t>
  </si>
  <si>
    <t>TES_per_household.kWh.RO.Res.HH.Thermal.SH.DistrHeat.CO</t>
  </si>
  <si>
    <t>TES_per_household.kWh.RO.Res.HH.Thermal.SH.DistrHeat.CO.LPG.LPG</t>
  </si>
  <si>
    <t>TES_per_household.kWh.RO.Res.HH.Thermal.SH.DistrHeat.CO.Elc.Elec</t>
  </si>
  <si>
    <t>TES_per_household.kWh.RO.Res.HH.Thermal.SH.AdvElc</t>
  </si>
  <si>
    <t>TES_per_household.kWh.RO.Res.HH.Thermal.SH.AdvElc.SH</t>
  </si>
  <si>
    <t>TES_per_household.kWh.RO.Res.HH.Thermal.SH.AdvElc.SH.Elec</t>
  </si>
  <si>
    <t>TES_per_household.kWh.RO.Res.HH.Thermal.SH.AdvElc.SC</t>
  </si>
  <si>
    <t>TES_per_household.kWh.RO.Res.HH.Thermal.SH.AdvElc.SC.AC.Elec</t>
  </si>
  <si>
    <t>TES_per_household.kWh.RO.Res.HH.Thermal.SH.AdvElc.WH</t>
  </si>
  <si>
    <t>TES_per_household.kWh.RO.Res.HH.Thermal.SH.AdvElc.WH.LPG.NoSolar.LPG</t>
  </si>
  <si>
    <t>TES_per_household.kWh.RO.Res.HH.Thermal.SH.AdvElc.WH.LPG.Solar</t>
  </si>
  <si>
    <t>TES_per_household.kWh.RO.Res.HH.Thermal.SH.AdvElc.WH.LPG.Solar.LPG</t>
  </si>
  <si>
    <t>TES_per_household.kWh.RO.Res.HH.Thermal.SH.AdvElc.WH.LPG.Solar.Solar</t>
  </si>
  <si>
    <t>TES_per_household.kWh.RO.Res.HH.Thermal.SH.AdvElc.WH.Elc.NoSolar.Elec</t>
  </si>
  <si>
    <t>TES_per_household.kWh.RO.Res.HH.Thermal.SH.AdvElc.WH.Elc.Solar</t>
  </si>
  <si>
    <t>TES_per_household.kWh.RO.Res.HH.Thermal.SH.AdvElc.WH.Elc.Solar.Elec</t>
  </si>
  <si>
    <t>TES_per_household.kWh.RO.Res.HH.Thermal.SH.AdvElc.WH.Elc.Solar.Solar</t>
  </si>
  <si>
    <t>TES_per_household.kWh.RO.Res.HH.Thermal.SH.AdvElc.CO</t>
  </si>
  <si>
    <t>TES_per_household.kWh.RO.Res.HH.Thermal.SH.AdvElc.CO.LPG.LPG</t>
  </si>
  <si>
    <t>TES_per_household.kWh.RO.Res.HH.Thermal.SH.AdvElc.CO.Elc.Elec</t>
  </si>
  <si>
    <t>TES_per_household.kWh.RO.Res.HH.Thermal.SH.ConvElc</t>
  </si>
  <si>
    <t>TES_per_household.kWh.RO.Res.HH.Thermal.SH.ConvElc.SH</t>
  </si>
  <si>
    <t>TES_per_household.kWh.RO.Res.HH.Thermal.SH.ConvElc.SH.Elec</t>
  </si>
  <si>
    <t>TES_per_household.kWh.RO.Res.HH.Thermal.SH.ConvElc.SC</t>
  </si>
  <si>
    <t>TES_per_household.kWh.RO.Res.HH.Thermal.SH.ConvElc.SC.AC.Elec</t>
  </si>
  <si>
    <t>TES_per_household.kWh.RO.Res.HH.Thermal.SH.ConvElc.WH</t>
  </si>
  <si>
    <t>TES_per_household.kWh.RO.Res.HH.Thermal.SH.ConvElc.WH.LPG.NoSolar.LPG</t>
  </si>
  <si>
    <t>TES_per_household.kWh.RO.Res.HH.Thermal.SH.ConvElc.WH.LPG.Solar</t>
  </si>
  <si>
    <t>TES_per_household.kWh.RO.Res.HH.Thermal.SH.ConvElc.WH.LPG.Solar.LPG</t>
  </si>
  <si>
    <t>TES_per_household.kWh.RO.Res.HH.Thermal.SH.ConvElc.WH.LPG.Solar.Solar</t>
  </si>
  <si>
    <t>TES_per_household.kWh.RO.Res.HH.Thermal.SH.ConvElc.WH.Elc.NoSolar.Elec</t>
  </si>
  <si>
    <t>TES_per_household.kWh.RO.Res.HH.Thermal.SH.ConvElc.WH.Elc.Solar</t>
  </si>
  <si>
    <t>TES_per_household.kWh.RO.Res.HH.Thermal.SH.ConvElc.WH.Elc.Solar.Elec</t>
  </si>
  <si>
    <t>TES_per_household.kWh.RO.Res.HH.Thermal.SH.ConvElc.WH.Elc.Solar.Solar</t>
  </si>
  <si>
    <t>TES_per_household.kWh.RO.Res.HH.Thermal.SH.ConvElc.CO</t>
  </si>
  <si>
    <t>TES_per_household.kWh.RO.Res.HH.Thermal.SH.ConvElc.CO.LPG.LPG</t>
  </si>
  <si>
    <t>TES_per_household.kWh.RO.Res.HH.Thermal.SH.ConvElc.CO.Elc.Elec</t>
  </si>
  <si>
    <t>RO - CO2 emissions per household (detailed structure)</t>
  </si>
  <si>
    <t>EMI_per_household.kgCO2.RO.Res.HH.Thermal.SH.Solids</t>
  </si>
  <si>
    <t>EMI_per_household.kgCO2.RO.Res.HH.Thermal.SH.Solids.SH</t>
  </si>
  <si>
    <t>EMI_per_household.kgCO2.RO.Res.HH.Thermal.SH.Solids.SH.Solids</t>
  </si>
  <si>
    <t>EMI_per_household.kgCO2.RO.Res.HH.Thermal.SH.Solids.SH.Elec</t>
  </si>
  <si>
    <t>EMI_per_household.kgCO2.RO.Res.HH.Thermal.SH.Solids.SC</t>
  </si>
  <si>
    <t>EMI_per_household.kgCO2.RO.Res.HH.Thermal.SH.Solids.SC.AC.Elec</t>
  </si>
  <si>
    <t>EMI_per_household.kgCO2.RO.Res.HH.Thermal.SH.Solids.WH</t>
  </si>
  <si>
    <t>EMI_per_household.kgCO2.RO.Res.HH.Thermal.SH.Solids.WH.Solids.NoSolar.Solids</t>
  </si>
  <si>
    <t>EMI_per_household.kgCO2.RO.Res.HH.Thermal.SH.Solids.WH.LPG.NoSolar.LPG</t>
  </si>
  <si>
    <t>EMI_per_household.kgCO2.RO.Res.HH.Thermal.SH.Solids.WH.LPG.Solar</t>
  </si>
  <si>
    <t>EMI_per_household.kgCO2.RO.Res.HH.Thermal.SH.Solids.WH.LPG.Solar.LPG</t>
  </si>
  <si>
    <t>EMI_per_household.kgCO2.RO.Res.HH.Thermal.SH.Solids.WH.LPG.Solar.Solar</t>
  </si>
  <si>
    <t>EMI_per_household.kgCO2.RO.Res.HH.Thermal.SH.Solids.WH.Elc.NoSolar.Elec</t>
  </si>
  <si>
    <t>EMI_per_household.kgCO2.RO.Res.HH.Thermal.SH.Solids.WH.Elc.Solar</t>
  </si>
  <si>
    <t>EMI_per_household.kgCO2.RO.Res.HH.Thermal.SH.Solids.WH.Elc.Solar.Elec</t>
  </si>
  <si>
    <t>EMI_per_household.kgCO2.RO.Res.HH.Thermal.SH.Solids.WH.Elc.Solar.Solar</t>
  </si>
  <si>
    <t>EMI_per_household.kgCO2.RO.Res.HH.Thermal.SH.Solids.CO</t>
  </si>
  <si>
    <t>EMI_per_household.kgCO2.RO.Res.HH.Thermal.SH.Solids.CO.Solids.Solids</t>
  </si>
  <si>
    <t>EMI_per_household.kgCO2.RO.Res.HH.Thermal.SH.Solids.CO.LPG.LPG</t>
  </si>
  <si>
    <t>EMI_per_household.kgCO2.RO.Res.HH.Thermal.SH.Solids.CO.Elc.Elec</t>
  </si>
  <si>
    <t>EMI_per_household.kgCO2.RO.Res.HH.Thermal.SH.LPG</t>
  </si>
  <si>
    <t>EMI_per_household.kgCO2.RO.Res.HH.Thermal.SH.LPG.SH</t>
  </si>
  <si>
    <t>EMI_per_household.kgCO2.RO.Res.HH.Thermal.SH.LPG.SH.LPG</t>
  </si>
  <si>
    <t>EMI_per_household.kgCO2.RO.Res.HH.Thermal.SH.LPG.SH.Elec</t>
  </si>
  <si>
    <t>EMI_per_household.kgCO2.RO.Res.HH.Thermal.SH.LPG.SC</t>
  </si>
  <si>
    <t>EMI_per_household.kgCO2.RO.Res.HH.Thermal.SH.LPG.SC.AC.Elec</t>
  </si>
  <si>
    <t>EMI_per_household.kgCO2.RO.Res.HH.Thermal.SH.LPG.WH</t>
  </si>
  <si>
    <t>EMI_per_household.kgCO2.RO.Res.HH.Thermal.SH.LPG.WH.LPG.NoSolar.LPG</t>
  </si>
  <si>
    <t>EMI_per_household.kgCO2.RO.Res.HH.Thermal.SH.LPG.WH.LPG.Solar</t>
  </si>
  <si>
    <t>EMI_per_household.kgCO2.RO.Res.HH.Thermal.SH.LPG.WH.LPG.Solar.LPG</t>
  </si>
  <si>
    <t>EMI_per_household.kgCO2.RO.Res.HH.Thermal.SH.LPG.WH.LPG.Solar.Solar</t>
  </si>
  <si>
    <t>EMI_per_household.kgCO2.RO.Res.HH.Thermal.SH.LPG.WH.Elc.NoSolar.Elec</t>
  </si>
  <si>
    <t>EMI_per_household.kgCO2.RO.Res.HH.Thermal.SH.LPG.WH.Elc.Solar</t>
  </si>
  <si>
    <t>EMI_per_household.kgCO2.RO.Res.HH.Thermal.SH.LPG.WH.Elc.Solar.Elec</t>
  </si>
  <si>
    <t>EMI_per_household.kgCO2.RO.Res.HH.Thermal.SH.LPG.WH.Elc.Solar.Solar</t>
  </si>
  <si>
    <t>EMI_per_household.kgCO2.RO.Res.HH.Thermal.SH.LPG.CO</t>
  </si>
  <si>
    <t>EMI_per_household.kgCO2.RO.Res.HH.Thermal.SH.LPG.CO.LPG.LPG</t>
  </si>
  <si>
    <t>EMI_per_household.kgCO2.RO.Res.HH.Thermal.SH.LPG.CO.Elc.Elec</t>
  </si>
  <si>
    <t>EMI_per_household.kgCO2.RO.Res.HH.Thermal.SH.Oil</t>
  </si>
  <si>
    <t>EMI_per_household.kgCO2.RO.Res.HH.Thermal.SH.Oil.SH</t>
  </si>
  <si>
    <t>EMI_per_household.kgCO2.RO.Res.HH.Thermal.SH.Oil.SH.Oil</t>
  </si>
  <si>
    <t>EMI_per_household.kgCO2.RO.Res.HH.Thermal.SH.Oil.SH.Elec</t>
  </si>
  <si>
    <t>EMI_per_household.kgCO2.RO.Res.HH.Thermal.SH.Oil.SC</t>
  </si>
  <si>
    <t>EMI_per_household.kgCO2.RO.Res.HH.Thermal.SH.Oil.SC.AC.Elec</t>
  </si>
  <si>
    <t>EMI_per_household.kgCO2.RO.Res.HH.Thermal.SH.Oil.WH</t>
  </si>
  <si>
    <t>EMI_per_household.kgCO2.RO.Res.HH.Thermal.SH.Oil.WH.Oil.NoSolar.Oil</t>
  </si>
  <si>
    <t>EMI_per_household.kgCO2.RO.Res.HH.Thermal.SH.Oil.WH.Oil.Solar</t>
  </si>
  <si>
    <t>EMI_per_household.kgCO2.RO.Res.HH.Thermal.SH.Oil.WH.Oil.Solar.Oil</t>
  </si>
  <si>
    <t>EMI_per_household.kgCO2.RO.Res.HH.Thermal.SH.Oil.WH.Oil.Solar.Solar</t>
  </si>
  <si>
    <t>EMI_per_household.kgCO2.RO.Res.HH.Thermal.SH.Oil.WH.Elc.NoSolar.Elec</t>
  </si>
  <si>
    <t>EMI_per_household.kgCO2.RO.Res.HH.Thermal.SH.Oil.WH.Elc.Solar</t>
  </si>
  <si>
    <t>EMI_per_household.kgCO2.RO.Res.HH.Thermal.SH.Oil.WH.Elc.Solar.Elec</t>
  </si>
  <si>
    <t>EMI_per_household.kgCO2.RO.Res.HH.Thermal.SH.Oil.WH.Elc.Solar.Solar</t>
  </si>
  <si>
    <t>EMI_per_household.kgCO2.RO.Res.HH.Thermal.SH.Oil.CO</t>
  </si>
  <si>
    <t>EMI_per_household.kgCO2.RO.Res.HH.Thermal.SH.Oil.CO.LPG.LPG</t>
  </si>
  <si>
    <t>EMI_per_household.kgCO2.RO.Res.HH.Thermal.SH.Oil.CO.Elc.Elec</t>
  </si>
  <si>
    <t>EMI_per_household.kgCO2.RO.Res.HH.Thermal.SH.Gas</t>
  </si>
  <si>
    <t>EMI_per_household.kgCO2.RO.Res.HH.Thermal.SH.Gas.SH</t>
  </si>
  <si>
    <t>EMI_per_household.kgCO2.RO.Res.HH.Thermal.SH.Gas.SH.Gas</t>
  </si>
  <si>
    <t>EMI_per_household.kgCO2.RO.Res.HH.Thermal.SH.Gas.SH.Elec</t>
  </si>
  <si>
    <t>EMI_per_household.kgCO2.RO.Res.HH.Thermal.SH.Gas.SC</t>
  </si>
  <si>
    <t>EMI_per_household.kgCO2.RO.Res.HH.Thermal.SH.Gas.SC.AC.Elec</t>
  </si>
  <si>
    <t>EMI_per_household.kgCO2.RO.Res.HH.Thermal.SH.Gas.WH</t>
  </si>
  <si>
    <t>EMI_per_household.kgCO2.RO.Res.HH.Thermal.SH.Gas.WH.Gas.NoSolar.Gas</t>
  </si>
  <si>
    <t>EMI_per_household.kgCO2.RO.Res.HH.Thermal.SH.Gas.WH.Gas.Solar</t>
  </si>
  <si>
    <t>EMI_per_household.kgCO2.RO.Res.HH.Thermal.SH.Gas.WH.Gas.Solar.Gas</t>
  </si>
  <si>
    <t>EMI_per_household.kgCO2.RO.Res.HH.Thermal.SH.Gas.WH.Gas.Solar.Solar</t>
  </si>
  <si>
    <t>EMI_per_household.kgCO2.RO.Res.HH.Thermal.SH.Gas.WH.Elc.NoSolar.Elec</t>
  </si>
  <si>
    <t>EMI_per_household.kgCO2.RO.Res.HH.Thermal.SH.Gas.WH.Elc.Solar</t>
  </si>
  <si>
    <t>EMI_per_household.kgCO2.RO.Res.HH.Thermal.SH.Gas.WH.Elc.Solar.Elec</t>
  </si>
  <si>
    <t>EMI_per_household.kgCO2.RO.Res.HH.Thermal.SH.Gas.WH.Elc.Solar.Solar</t>
  </si>
  <si>
    <t>EMI_per_household.kgCO2.RO.Res.HH.Thermal.SH.Gas.CO</t>
  </si>
  <si>
    <t>EMI_per_household.kgCO2.RO.Res.HH.Thermal.SH.Gas.CO.Gas.Gas</t>
  </si>
  <si>
    <t>EMI_per_household.kgCO2.RO.Res.HH.Thermal.SH.Gas.CO.Elc.Elec</t>
  </si>
  <si>
    <t>EMI_per_household.kgCO2.RO.Res.HH.Thermal.SH.Biomass</t>
  </si>
  <si>
    <t>EMI_per_household.kgCO2.RO.Res.HH.Thermal.SH.Biomass.SH</t>
  </si>
  <si>
    <t>EMI_per_household.kgCO2.RO.Res.HH.Thermal.SH.Biomass.SH.Biomass</t>
  </si>
  <si>
    <t>EMI_per_household.kgCO2.RO.Res.HH.Thermal.SH.Biomass.SH.Elec</t>
  </si>
  <si>
    <t>EMI_per_household.kgCO2.RO.Res.HH.Thermal.SH.Biomass.SC</t>
  </si>
  <si>
    <t>EMI_per_household.kgCO2.RO.Res.HH.Thermal.SH.Biomass.SC.AC.Elec</t>
  </si>
  <si>
    <t>EMI_per_household.kgCO2.RO.Res.HH.Thermal.SH.Biomass.WH</t>
  </si>
  <si>
    <t>EMI_per_household.kgCO2.RO.Res.HH.Thermal.SH.Biomass.WH.Biomass.NoSolar.Biomass</t>
  </si>
  <si>
    <t>EMI_per_household.kgCO2.RO.Res.HH.Thermal.SH.Biomass.WH.Biomass.Solar</t>
  </si>
  <si>
    <t>EMI_per_household.kgCO2.RO.Res.HH.Thermal.SH.Biomass.WH.Biomass.Solar.Biomass</t>
  </si>
  <si>
    <t>EMI_per_household.kgCO2.RO.Res.HH.Thermal.SH.Biomass.WH.Biomass.Solar.Solar</t>
  </si>
  <si>
    <t>EMI_per_household.kgCO2.RO.Res.HH.Thermal.SH.Biomass.WH.LPG.NoSolar.LPG</t>
  </si>
  <si>
    <t>EMI_per_household.kgCO2.RO.Res.HH.Thermal.SH.Biomass.WH.LPG.Solar</t>
  </si>
  <si>
    <t>EMI_per_household.kgCO2.RO.Res.HH.Thermal.SH.Biomass.WH.LPG.Solar.LPG</t>
  </si>
  <si>
    <t>EMI_per_household.kgCO2.RO.Res.HH.Thermal.SH.Biomass.WH.LPG.Solar.Solar</t>
  </si>
  <si>
    <t>EMI_per_household.kgCO2.RO.Res.HH.Thermal.SH.Biomass.WH.Elc.NoSolar.Elec</t>
  </si>
  <si>
    <t>EMI_per_household.kgCO2.RO.Res.HH.Thermal.SH.Biomass.WH.Elc.Solar</t>
  </si>
  <si>
    <t>EMI_per_household.kgCO2.RO.Res.HH.Thermal.SH.Biomass.WH.Elc.Solar.Elec</t>
  </si>
  <si>
    <t>EMI_per_household.kgCO2.RO.Res.HH.Thermal.SH.Biomass.WH.Elc.Solar.Solar</t>
  </si>
  <si>
    <t>EMI_per_household.kgCO2.RO.Res.HH.Thermal.SH.Biomass.CO</t>
  </si>
  <si>
    <t>EMI_per_household.kgCO2.RO.Res.HH.Thermal.SH.Biomass.CO.Biomass.Biomass</t>
  </si>
  <si>
    <t>EMI_per_household.kgCO2.RO.Res.HH.Thermal.SH.Biomass.CO.LPG.LPG</t>
  </si>
  <si>
    <t>EMI_per_household.kgCO2.RO.Res.HH.Thermal.SH.Biomass.CO.Elc.Elec</t>
  </si>
  <si>
    <t>EMI_per_household.kgCO2.RO.Res.HH.Thermal.SH.Geo</t>
  </si>
  <si>
    <t>EMI_per_household.kgCO2.RO.Res.HH.Thermal.SH.Geo.SH</t>
  </si>
  <si>
    <t>EMI_per_household.kgCO2.RO.Res.HH.Thermal.SH.Geo.SH.Geo</t>
  </si>
  <si>
    <t>EMI_per_household.kgCO2.RO.Res.HH.Thermal.SH.Geo.SH.Elec</t>
  </si>
  <si>
    <t>EMI_per_household.kgCO2.RO.Res.HH.Thermal.SH.Geo.SC</t>
  </si>
  <si>
    <t>EMI_per_household.kgCO2.RO.Res.HH.Thermal.SH.Geo.SC.AC.Elec</t>
  </si>
  <si>
    <t>EMI_per_household.kgCO2.RO.Res.HH.Thermal.SH.Geo.WH</t>
  </si>
  <si>
    <t>EMI_per_household.kgCO2.RO.Res.HH.Thermal.SH.Geo.WH.Geo.NoSolar.Geo</t>
  </si>
  <si>
    <t>EMI_per_household.kgCO2.RO.Res.HH.Thermal.SH.Geo.WH.Geo.Solar</t>
  </si>
  <si>
    <t>EMI_per_household.kgCO2.RO.Res.HH.Thermal.SH.Geo.WH.Geo.Solar.Geo</t>
  </si>
  <si>
    <t>EMI_per_household.kgCO2.RO.Res.HH.Thermal.SH.Geo.WH.Geo.Solar.Solar</t>
  </si>
  <si>
    <t>EMI_per_household.kgCO2.RO.Res.HH.Thermal.SH.Geo.WH.Elc.NoSolar.Elec</t>
  </si>
  <si>
    <t>EMI_per_household.kgCO2.RO.Res.HH.Thermal.SH.Geo.WH.Elc.Solar</t>
  </si>
  <si>
    <t>EMI_per_household.kgCO2.RO.Res.HH.Thermal.SH.Geo.WH.Elc.Solar.Elec</t>
  </si>
  <si>
    <t>EMI_per_household.kgCO2.RO.Res.HH.Thermal.SH.Geo.WH.Elc.Solar.Solar</t>
  </si>
  <si>
    <t>EMI_per_household.kgCO2.RO.Res.HH.Thermal.SH.Geo.CO</t>
  </si>
  <si>
    <t>EMI_per_household.kgCO2.RO.Res.HH.Thermal.SH.Geo.CO.LPG.LPG</t>
  </si>
  <si>
    <t>EMI_per_household.kgCO2.RO.Res.HH.Thermal.SH.Geo.CO.Elc.Elec</t>
  </si>
  <si>
    <t>EMI_per_household.kgCO2.RO.Res.HH.Thermal.SH.DistrHeat</t>
  </si>
  <si>
    <t>EMI_per_household.kgCO2.RO.Res.HH.Thermal.SH.DistrHeat.SH</t>
  </si>
  <si>
    <t>EMI_per_household.kgCO2.RO.Res.HH.Thermal.SH.DistrHeat.SH.Steam_Distr</t>
  </si>
  <si>
    <t>EMI_per_household.kgCO2.RO.Res.HH.Thermal.SH.DistrHeat.SH.Elec</t>
  </si>
  <si>
    <t>EMI_per_household.kgCO2.RO.Res.HH.Thermal.SH.DistrHeat.SC</t>
  </si>
  <si>
    <t>EMI_per_household.kgCO2.RO.Res.HH.Thermal.SH.DistrHeat.SC.AC.Elec</t>
  </si>
  <si>
    <t>EMI_per_household.kgCO2.RO.Res.HH.Thermal.SH.DistrHeat.WH</t>
  </si>
  <si>
    <t>EMI_per_household.kgCO2.RO.Res.HH.Thermal.SH.DistrHeat.WH.DistrHeat.NoSolar.Steam_Distr</t>
  </si>
  <si>
    <t>EMI_per_household.kgCO2.RO.Res.HH.Thermal.SH.DistrHeat.WH.DistrHeat.Solar</t>
  </si>
  <si>
    <t>EMI_per_household.kgCO2.RO.Res.HH.Thermal.SH.DistrHeat.WH.DistrHeat.Solar.Steam_Distr</t>
  </si>
  <si>
    <t>EMI_per_household.kgCO2.RO.Res.HH.Thermal.SH.DistrHeat.WH.DistrHeat.Solar.Solar</t>
  </si>
  <si>
    <t>EMI_per_household.kgCO2.RO.Res.HH.Thermal.SH.DistrHeat.WH.Elc.NoSolar.Elec</t>
  </si>
  <si>
    <t>EMI_per_household.kgCO2.RO.Res.HH.Thermal.SH.DistrHeat.WH.Elc.Solar</t>
  </si>
  <si>
    <t>EMI_per_household.kgCO2.RO.Res.HH.Thermal.SH.DistrHeat.WH.Elc.Solar.Elec</t>
  </si>
  <si>
    <t>EMI_per_household.kgCO2.RO.Res.HH.Thermal.SH.DistrHeat.WH.Elc.Solar.Solar</t>
  </si>
  <si>
    <t>EMI_per_household.kgCO2.RO.Res.HH.Thermal.SH.DistrHeat.CO</t>
  </si>
  <si>
    <t>EMI_per_household.kgCO2.RO.Res.HH.Thermal.SH.DistrHeat.CO.LPG.LPG</t>
  </si>
  <si>
    <t>EMI_per_household.kgCO2.RO.Res.HH.Thermal.SH.DistrHeat.CO.Elc.Elec</t>
  </si>
  <si>
    <t>EMI_per_household.kgCO2.RO.Res.HH.Thermal.SH.AdvElc</t>
  </si>
  <si>
    <t>EMI_per_household.kgCO2.RO.Res.HH.Thermal.SH.AdvElc.SH</t>
  </si>
  <si>
    <t>EMI_per_household.kgCO2.RO.Res.HH.Thermal.SH.AdvElc.SH.Elec</t>
  </si>
  <si>
    <t>EMI_per_household.kgCO2.RO.Res.HH.Thermal.SH.AdvElc.SC</t>
  </si>
  <si>
    <t>EMI_per_household.kgCO2.RO.Res.HH.Thermal.SH.AdvElc.SC.AC.Elec</t>
  </si>
  <si>
    <t>EMI_per_household.kgCO2.RO.Res.HH.Thermal.SH.AdvElc.WH</t>
  </si>
  <si>
    <t>EMI_per_household.kgCO2.RO.Res.HH.Thermal.SH.AdvElc.WH.LPG.NoSolar.LPG</t>
  </si>
  <si>
    <t>EMI_per_household.kgCO2.RO.Res.HH.Thermal.SH.AdvElc.WH.LPG.Solar</t>
  </si>
  <si>
    <t>EMI_per_household.kgCO2.RO.Res.HH.Thermal.SH.AdvElc.WH.LPG.Solar.LPG</t>
  </si>
  <si>
    <t>EMI_per_household.kgCO2.RO.Res.HH.Thermal.SH.AdvElc.WH.LPG.Solar.Solar</t>
  </si>
  <si>
    <t>EMI_per_household.kgCO2.RO.Res.HH.Thermal.SH.AdvElc.WH.Elc.NoSolar.Elec</t>
  </si>
  <si>
    <t>EMI_per_household.kgCO2.RO.Res.HH.Thermal.SH.AdvElc.WH.Elc.Solar</t>
  </si>
  <si>
    <t>EMI_per_household.kgCO2.RO.Res.HH.Thermal.SH.AdvElc.WH.Elc.Solar.Elec</t>
  </si>
  <si>
    <t>EMI_per_household.kgCO2.RO.Res.HH.Thermal.SH.AdvElc.WH.Elc.Solar.Solar</t>
  </si>
  <si>
    <t>EMI_per_household.kgCO2.RO.Res.HH.Thermal.SH.AdvElc.CO</t>
  </si>
  <si>
    <t>EMI_per_household.kgCO2.RO.Res.HH.Thermal.SH.AdvElc.CO.LPG.LPG</t>
  </si>
  <si>
    <t>EMI_per_household.kgCO2.RO.Res.HH.Thermal.SH.AdvElc.CO.Elc.Elec</t>
  </si>
  <si>
    <t>EMI_per_household.kgCO2.RO.Res.HH.Thermal.SH.ConvElc</t>
  </si>
  <si>
    <t>EMI_per_household.kgCO2.RO.Res.HH.Thermal.SH.ConvElc.SH</t>
  </si>
  <si>
    <t>EMI_per_household.kgCO2.RO.Res.HH.Thermal.SH.ConvElc.SH.Elec</t>
  </si>
  <si>
    <t>EMI_per_household.kgCO2.RO.Res.HH.Thermal.SH.ConvElc.SC</t>
  </si>
  <si>
    <t>EMI_per_household.kgCO2.RO.Res.HH.Thermal.SH.ConvElc.SC.AC.Elec</t>
  </si>
  <si>
    <t>EMI_per_household.kgCO2.RO.Res.HH.Thermal.SH.ConvElc.WH</t>
  </si>
  <si>
    <t>EMI_per_household.kgCO2.RO.Res.HH.Thermal.SH.ConvElc.WH.LPG.NoSolar.LPG</t>
  </si>
  <si>
    <t>EMI_per_household.kgCO2.RO.Res.HH.Thermal.SH.ConvElc.WH.LPG.Solar</t>
  </si>
  <si>
    <t>EMI_per_household.kgCO2.RO.Res.HH.Thermal.SH.ConvElc.WH.LPG.Solar.LPG</t>
  </si>
  <si>
    <t>EMI_per_household.kgCO2.RO.Res.HH.Thermal.SH.ConvElc.WH.LPG.Solar.Solar</t>
  </si>
  <si>
    <t>EMI_per_household.kgCO2.RO.Res.HH.Thermal.SH.ConvElc.WH.Elc.NoSolar.Elec</t>
  </si>
  <si>
    <t>EMI_per_household.kgCO2.RO.Res.HH.Thermal.SH.ConvElc.WH.Elc.Solar</t>
  </si>
  <si>
    <t>EMI_per_household.kgCO2.RO.Res.HH.Thermal.SH.ConvElc.WH.Elc.Solar.Elec</t>
  </si>
  <si>
    <t>EMI_per_household.kgCO2.RO.Res.HH.Thermal.SH.ConvElc.WH.Elc.Solar.Solar</t>
  </si>
  <si>
    <t>EMI_per_household.kgCO2.RO.Res.HH.Thermal.SH.ConvElc.CO</t>
  </si>
  <si>
    <t>EMI_per_household.kgCO2.RO.Res.HH.Thermal.SH.ConvElc.CO.LPG.LPG</t>
  </si>
  <si>
    <t>EMI_per_household.kgCO2.RO.Res.HH.Thermal.SH.ConvElc.CO.Elc.Elec</t>
  </si>
  <si>
    <t>RO - Final energy consumption per surface area (detailed structure)</t>
  </si>
  <si>
    <t>FEC_per_sqm.kWh.RO.Res.HH.Thermal.SH.Solids</t>
  </si>
  <si>
    <t>FEC_per_sqm.kWh.RO.Res.HH.Thermal.SH.Solids.SH</t>
  </si>
  <si>
    <t>FEC_per_sqm.kWh.RO.Res.HH.Thermal.SH.Solids.SH.Solids</t>
  </si>
  <si>
    <t>FEC_per_sqm.kWh.RO.Res.HH.Thermal.SH.Solids.SH.Elec</t>
  </si>
  <si>
    <t>FEC_per_sqm.kWh.RO.Res.HH.Thermal.SH.Solids.SC</t>
  </si>
  <si>
    <t>FEC_per_sqm.kWh.RO.Res.HH.Thermal.SH.Solids.SC.AC.Elec</t>
  </si>
  <si>
    <t>FEC_per_sqm.kWh.RO.Res.HH.Thermal.SH.Solids.WH</t>
  </si>
  <si>
    <t>FEC_per_sqm.kWh.RO.Res.HH.Thermal.SH.Solids.WH.Solids.NoSolar.Solids</t>
  </si>
  <si>
    <t>FEC_per_sqm.kWh.RO.Res.HH.Thermal.SH.Solids.WH.LPG.NoSolar.LPG</t>
  </si>
  <si>
    <t>FEC_per_sqm.kWh.RO.Res.HH.Thermal.SH.Solids.WH.LPG.Solar</t>
  </si>
  <si>
    <t>FEC_per_sqm.kWh.RO.Res.HH.Thermal.SH.Solids.WH.LPG.Solar.LPG</t>
  </si>
  <si>
    <t>FEC_per_sqm.kWh.RO.Res.HH.Thermal.SH.Solids.WH.LPG.Solar.Solar</t>
  </si>
  <si>
    <t>FEC_per_sqm.kWh.RO.Res.HH.Thermal.SH.Solids.WH.Elc.NoSolar.Elec</t>
  </si>
  <si>
    <t>FEC_per_sqm.kWh.RO.Res.HH.Thermal.SH.Solids.WH.Elc.Solar</t>
  </si>
  <si>
    <t>FEC_per_sqm.kWh.RO.Res.HH.Thermal.SH.Solids.WH.Elc.Solar.Elec</t>
  </si>
  <si>
    <t>FEC_per_sqm.kWh.RO.Res.HH.Thermal.SH.Solids.WH.Elc.Solar.Solar</t>
  </si>
  <si>
    <t>FEC_per_sqm.kWh.RO.Res.HH.Thermal.SH.Solids.CO</t>
  </si>
  <si>
    <t>FEC_per_sqm.kWh.RO.Res.HH.Thermal.SH.Solids.CO.Solids.Solids</t>
  </si>
  <si>
    <t>FEC_per_sqm.kWh.RO.Res.HH.Thermal.SH.Solids.CO.LPG.LPG</t>
  </si>
  <si>
    <t>FEC_per_sqm.kWh.RO.Res.HH.Thermal.SH.Solids.CO.Elc.Elec</t>
  </si>
  <si>
    <t>FEC_per_sqm.kWh.RO.Res.HH.Thermal.SH.LPG</t>
  </si>
  <si>
    <t>FEC_per_sqm.kWh.RO.Res.HH.Thermal.SH.LPG.SH</t>
  </si>
  <si>
    <t>FEC_per_sqm.kWh.RO.Res.HH.Thermal.SH.LPG.SH.LPG</t>
  </si>
  <si>
    <t>FEC_per_sqm.kWh.RO.Res.HH.Thermal.SH.LPG.SH.Elec</t>
  </si>
  <si>
    <t>FEC_per_sqm.kWh.RO.Res.HH.Thermal.SH.LPG.SC</t>
  </si>
  <si>
    <t>FEC_per_sqm.kWh.RO.Res.HH.Thermal.SH.LPG.SC.AC.Elec</t>
  </si>
  <si>
    <t>FEC_per_sqm.kWh.RO.Res.HH.Thermal.SH.LPG.WH</t>
  </si>
  <si>
    <t>FEC_per_sqm.kWh.RO.Res.HH.Thermal.SH.LPG.WH.LPG.NoSolar.LPG</t>
  </si>
  <si>
    <t>FEC_per_sqm.kWh.RO.Res.HH.Thermal.SH.LPG.WH.LPG.Solar</t>
  </si>
  <si>
    <t>FEC_per_sqm.kWh.RO.Res.HH.Thermal.SH.LPG.WH.LPG.Solar.LPG</t>
  </si>
  <si>
    <t>FEC_per_sqm.kWh.RO.Res.HH.Thermal.SH.LPG.WH.LPG.Solar.Solar</t>
  </si>
  <si>
    <t>FEC_per_sqm.kWh.RO.Res.HH.Thermal.SH.LPG.WH.Elc.NoSolar.Elec</t>
  </si>
  <si>
    <t>FEC_per_sqm.kWh.RO.Res.HH.Thermal.SH.LPG.WH.Elc.Solar</t>
  </si>
  <si>
    <t>FEC_per_sqm.kWh.RO.Res.HH.Thermal.SH.LPG.WH.Elc.Solar.Elec</t>
  </si>
  <si>
    <t>FEC_per_sqm.kWh.RO.Res.HH.Thermal.SH.LPG.WH.Elc.Solar.Solar</t>
  </si>
  <si>
    <t>FEC_per_sqm.kWh.RO.Res.HH.Thermal.SH.LPG.CO</t>
  </si>
  <si>
    <t>FEC_per_sqm.kWh.RO.Res.HH.Thermal.SH.LPG.CO.LPG.LPG</t>
  </si>
  <si>
    <t>FEC_per_sqm.kWh.RO.Res.HH.Thermal.SH.LPG.CO.Elc.Elec</t>
  </si>
  <si>
    <t>FEC_per_sqm.kWh.RO.Res.HH.Thermal.SH.Oil</t>
  </si>
  <si>
    <t>FEC_per_sqm.kWh.RO.Res.HH.Thermal.SH.Oil.SH</t>
  </si>
  <si>
    <t>FEC_per_sqm.kWh.RO.Res.HH.Thermal.SH.Oil.SH.Oil</t>
  </si>
  <si>
    <t>FEC_per_sqm.kWh.RO.Res.HH.Thermal.SH.Oil.SH.Elec</t>
  </si>
  <si>
    <t>FEC_per_sqm.kWh.RO.Res.HH.Thermal.SH.Oil.SC</t>
  </si>
  <si>
    <t>FEC_per_sqm.kWh.RO.Res.HH.Thermal.SH.Oil.SC.AC.Elec</t>
  </si>
  <si>
    <t>FEC_per_sqm.kWh.RO.Res.HH.Thermal.SH.Oil.WH</t>
  </si>
  <si>
    <t>FEC_per_sqm.kWh.RO.Res.HH.Thermal.SH.Oil.WH.Oil.NoSolar.Oil</t>
  </si>
  <si>
    <t>FEC_per_sqm.kWh.RO.Res.HH.Thermal.SH.Oil.WH.Oil.Solar</t>
  </si>
  <si>
    <t>FEC_per_sqm.kWh.RO.Res.HH.Thermal.SH.Oil.WH.Oil.Solar.Oil</t>
  </si>
  <si>
    <t>FEC_per_sqm.kWh.RO.Res.HH.Thermal.SH.Oil.WH.Oil.Solar.Solar</t>
  </si>
  <si>
    <t>FEC_per_sqm.kWh.RO.Res.HH.Thermal.SH.Oil.WH.Elc.NoSolar.Elec</t>
  </si>
  <si>
    <t>FEC_per_sqm.kWh.RO.Res.HH.Thermal.SH.Oil.WH.Elc.Solar</t>
  </si>
  <si>
    <t>FEC_per_sqm.kWh.RO.Res.HH.Thermal.SH.Oil.WH.Elc.Solar.Elec</t>
  </si>
  <si>
    <t>FEC_per_sqm.kWh.RO.Res.HH.Thermal.SH.Oil.WH.Elc.Solar.Solar</t>
  </si>
  <si>
    <t>FEC_per_sqm.kWh.RO.Res.HH.Thermal.SH.Oil.CO</t>
  </si>
  <si>
    <t>FEC_per_sqm.kWh.RO.Res.HH.Thermal.SH.Oil.CO.LPG.LPG</t>
  </si>
  <si>
    <t>FEC_per_sqm.kWh.RO.Res.HH.Thermal.SH.Oil.CO.Elc.Elec</t>
  </si>
  <si>
    <t>FEC_per_sqm.kWh.RO.Res.HH.Thermal.SH.Gas</t>
  </si>
  <si>
    <t>FEC_per_sqm.kWh.RO.Res.HH.Thermal.SH.Gas.SH</t>
  </si>
  <si>
    <t>FEC_per_sqm.kWh.RO.Res.HH.Thermal.SH.Gas.SH.Gas</t>
  </si>
  <si>
    <t>FEC_per_sqm.kWh.RO.Res.HH.Thermal.SH.Gas.SH.Elec</t>
  </si>
  <si>
    <t>FEC_per_sqm.kWh.RO.Res.HH.Thermal.SH.Gas.SC</t>
  </si>
  <si>
    <t>FEC_per_sqm.kWh.RO.Res.HH.Thermal.SH.Gas.SC.AC.Elec</t>
  </si>
  <si>
    <t>FEC_per_sqm.kWh.RO.Res.HH.Thermal.SH.Gas.WH</t>
  </si>
  <si>
    <t>FEC_per_sqm.kWh.RO.Res.HH.Thermal.SH.Gas.WH.Gas.NoSolar.Gas</t>
  </si>
  <si>
    <t>FEC_per_sqm.kWh.RO.Res.HH.Thermal.SH.Gas.WH.Gas.Solar</t>
  </si>
  <si>
    <t>FEC_per_sqm.kWh.RO.Res.HH.Thermal.SH.Gas.WH.Gas.Solar.Gas</t>
  </si>
  <si>
    <t>FEC_per_sqm.kWh.RO.Res.HH.Thermal.SH.Gas.WH.Gas.Solar.Solar</t>
  </si>
  <si>
    <t>FEC_per_sqm.kWh.RO.Res.HH.Thermal.SH.Gas.WH.Elc.NoSolar.Elec</t>
  </si>
  <si>
    <t>FEC_per_sqm.kWh.RO.Res.HH.Thermal.SH.Gas.WH.Elc.Solar</t>
  </si>
  <si>
    <t>FEC_per_sqm.kWh.RO.Res.HH.Thermal.SH.Gas.WH.Elc.Solar.Elec</t>
  </si>
  <si>
    <t>FEC_per_sqm.kWh.RO.Res.HH.Thermal.SH.Gas.WH.Elc.Solar.Solar</t>
  </si>
  <si>
    <t>FEC_per_sqm.kWh.RO.Res.HH.Thermal.SH.Gas.CO</t>
  </si>
  <si>
    <t>FEC_per_sqm.kWh.RO.Res.HH.Thermal.SH.Gas.CO.Gas.Gas</t>
  </si>
  <si>
    <t>FEC_per_sqm.kWh.RO.Res.HH.Thermal.SH.Gas.CO.Elc.Elec</t>
  </si>
  <si>
    <t>FEC_per_sqm.kWh.RO.Res.HH.Thermal.SH.Biomass</t>
  </si>
  <si>
    <t>FEC_per_sqm.kWh.RO.Res.HH.Thermal.SH.Biomass.SH</t>
  </si>
  <si>
    <t>FEC_per_sqm.kWh.RO.Res.HH.Thermal.SH.Biomass.SH.Biomass</t>
  </si>
  <si>
    <t>FEC_per_sqm.kWh.RO.Res.HH.Thermal.SH.Biomass.SH.Elec</t>
  </si>
  <si>
    <t>FEC_per_sqm.kWh.RO.Res.HH.Thermal.SH.Biomass.SC</t>
  </si>
  <si>
    <t>FEC_per_sqm.kWh.RO.Res.HH.Thermal.SH.Biomass.SC.AC.Elec</t>
  </si>
  <si>
    <t>FEC_per_sqm.kWh.RO.Res.HH.Thermal.SH.Biomass.WH</t>
  </si>
  <si>
    <t>FEC_per_sqm.kWh.RO.Res.HH.Thermal.SH.Biomass.WH.Biomass.NoSolar.Biomass</t>
  </si>
  <si>
    <t>FEC_per_sqm.kWh.RO.Res.HH.Thermal.SH.Biomass.WH.Biomass.Solar</t>
  </si>
  <si>
    <t>FEC_per_sqm.kWh.RO.Res.HH.Thermal.SH.Biomass.WH.Biomass.Solar.Biomass</t>
  </si>
  <si>
    <t>FEC_per_sqm.kWh.RO.Res.HH.Thermal.SH.Biomass.WH.Biomass.Solar.Solar</t>
  </si>
  <si>
    <t>FEC_per_sqm.kWh.RO.Res.HH.Thermal.SH.Biomass.WH.LPG.NoSolar.LPG</t>
  </si>
  <si>
    <t>FEC_per_sqm.kWh.RO.Res.HH.Thermal.SH.Biomass.WH.LPG.Solar</t>
  </si>
  <si>
    <t>FEC_per_sqm.kWh.RO.Res.HH.Thermal.SH.Biomass.WH.LPG.Solar.LPG</t>
  </si>
  <si>
    <t>FEC_per_sqm.kWh.RO.Res.HH.Thermal.SH.Biomass.WH.LPG.Solar.Solar</t>
  </si>
  <si>
    <t>FEC_per_sqm.kWh.RO.Res.HH.Thermal.SH.Biomass.WH.Elc.NoSolar.Elec</t>
  </si>
  <si>
    <t>FEC_per_sqm.kWh.RO.Res.HH.Thermal.SH.Biomass.WH.Elc.Solar</t>
  </si>
  <si>
    <t>FEC_per_sqm.kWh.RO.Res.HH.Thermal.SH.Biomass.WH.Elc.Solar.Elec</t>
  </si>
  <si>
    <t>FEC_per_sqm.kWh.RO.Res.HH.Thermal.SH.Biomass.WH.Elc.Solar.Solar</t>
  </si>
  <si>
    <t>FEC_per_sqm.kWh.RO.Res.HH.Thermal.SH.Biomass.CO</t>
  </si>
  <si>
    <t>FEC_per_sqm.kWh.RO.Res.HH.Thermal.SH.Biomass.CO.Biomass.Biomass</t>
  </si>
  <si>
    <t>FEC_per_sqm.kWh.RO.Res.HH.Thermal.SH.Biomass.CO.LPG.LPG</t>
  </si>
  <si>
    <t>FEC_per_sqm.kWh.RO.Res.HH.Thermal.SH.Biomass.CO.Elc.Elec</t>
  </si>
  <si>
    <t>FEC_per_sqm.kWh.RO.Res.HH.Thermal.SH.Geo</t>
  </si>
  <si>
    <t>FEC_per_sqm.kWh.RO.Res.HH.Thermal.SH.Geo.SH</t>
  </si>
  <si>
    <t>FEC_per_sqm.kWh.RO.Res.HH.Thermal.SH.Geo.SH.Geo</t>
  </si>
  <si>
    <t>FEC_per_sqm.kWh.RO.Res.HH.Thermal.SH.Geo.SH.Elec</t>
  </si>
  <si>
    <t>FEC_per_sqm.kWh.RO.Res.HH.Thermal.SH.Geo.SC</t>
  </si>
  <si>
    <t>FEC_per_sqm.kWh.RO.Res.HH.Thermal.SH.Geo.SC.AC.Elec</t>
  </si>
  <si>
    <t>FEC_per_sqm.kWh.RO.Res.HH.Thermal.SH.Geo.WH</t>
  </si>
  <si>
    <t>FEC_per_sqm.kWh.RO.Res.HH.Thermal.SH.Geo.WH.Geo.NoSolar.Geo</t>
  </si>
  <si>
    <t>FEC_per_sqm.kWh.RO.Res.HH.Thermal.SH.Geo.WH.Geo.Solar</t>
  </si>
  <si>
    <t>FEC_per_sqm.kWh.RO.Res.HH.Thermal.SH.Geo.WH.Geo.Solar.Geo</t>
  </si>
  <si>
    <t>FEC_per_sqm.kWh.RO.Res.HH.Thermal.SH.Geo.WH.Geo.Solar.Solar</t>
  </si>
  <si>
    <t>FEC_per_sqm.kWh.RO.Res.HH.Thermal.SH.Geo.WH.Elc.NoSolar.Elec</t>
  </si>
  <si>
    <t>FEC_per_sqm.kWh.RO.Res.HH.Thermal.SH.Geo.WH.Elc.Solar</t>
  </si>
  <si>
    <t>FEC_per_sqm.kWh.RO.Res.HH.Thermal.SH.Geo.WH.Elc.Solar.Elec</t>
  </si>
  <si>
    <t>FEC_per_sqm.kWh.RO.Res.HH.Thermal.SH.Geo.WH.Elc.Solar.Solar</t>
  </si>
  <si>
    <t>FEC_per_sqm.kWh.RO.Res.HH.Thermal.SH.Geo.CO</t>
  </si>
  <si>
    <t>FEC_per_sqm.kWh.RO.Res.HH.Thermal.SH.Geo.CO.LPG.LPG</t>
  </si>
  <si>
    <t>FEC_per_sqm.kWh.RO.Res.HH.Thermal.SH.Geo.CO.Elc.Elec</t>
  </si>
  <si>
    <t>FEC_per_sqm.kWh.RO.Res.HH.Thermal.SH.DistrHeat</t>
  </si>
  <si>
    <t>FEC_per_sqm.kWh.RO.Res.HH.Thermal.SH.DistrHeat.SH</t>
  </si>
  <si>
    <t>FEC_per_sqm.kWh.RO.Res.HH.Thermal.SH.DistrHeat.SH.Steam_Distr</t>
  </si>
  <si>
    <t>FEC_per_sqm.kWh.RO.Res.HH.Thermal.SH.DistrHeat.SH.Elec</t>
  </si>
  <si>
    <t>FEC_per_sqm.kWh.RO.Res.HH.Thermal.SH.DistrHeat.SC</t>
  </si>
  <si>
    <t>FEC_per_sqm.kWh.RO.Res.HH.Thermal.SH.DistrHeat.SC.AC.Elec</t>
  </si>
  <si>
    <t>FEC_per_sqm.kWh.RO.Res.HH.Thermal.SH.DistrHeat.WH</t>
  </si>
  <si>
    <t>FEC_per_sqm.kWh.RO.Res.HH.Thermal.SH.DistrHeat.WH.DistrHeat.NoSolar.Steam_Distr</t>
  </si>
  <si>
    <t>FEC_per_sqm.kWh.RO.Res.HH.Thermal.SH.DistrHeat.WH.DistrHeat.Solar</t>
  </si>
  <si>
    <t>FEC_per_sqm.kWh.RO.Res.HH.Thermal.SH.DistrHeat.WH.DistrHeat.Solar.Steam_Distr</t>
  </si>
  <si>
    <t>FEC_per_sqm.kWh.RO.Res.HH.Thermal.SH.DistrHeat.WH.DistrHeat.Solar.Solar</t>
  </si>
  <si>
    <t>FEC_per_sqm.kWh.RO.Res.HH.Thermal.SH.DistrHeat.WH.Elc.NoSolar.Elec</t>
  </si>
  <si>
    <t>FEC_per_sqm.kWh.RO.Res.HH.Thermal.SH.DistrHeat.WH.Elc.Solar</t>
  </si>
  <si>
    <t>FEC_per_sqm.kWh.RO.Res.HH.Thermal.SH.DistrHeat.WH.Elc.Solar.Elec</t>
  </si>
  <si>
    <t>FEC_per_sqm.kWh.RO.Res.HH.Thermal.SH.DistrHeat.WH.Elc.Solar.Solar</t>
  </si>
  <si>
    <t>FEC_per_sqm.kWh.RO.Res.HH.Thermal.SH.DistrHeat.CO</t>
  </si>
  <si>
    <t>FEC_per_sqm.kWh.RO.Res.HH.Thermal.SH.DistrHeat.CO.LPG.LPG</t>
  </si>
  <si>
    <t>FEC_per_sqm.kWh.RO.Res.HH.Thermal.SH.DistrHeat.CO.Elc.Elec</t>
  </si>
  <si>
    <t>FEC_per_sqm.kWh.RO.Res.HH.Thermal.SH.AdvElc</t>
  </si>
  <si>
    <t>FEC_per_sqm.kWh.RO.Res.HH.Thermal.SH.AdvElc.SH</t>
  </si>
  <si>
    <t>FEC_per_sqm.kWh.RO.Res.HH.Thermal.SH.AdvElc.SH.Elec</t>
  </si>
  <si>
    <t>FEC_per_sqm.kWh.RO.Res.HH.Thermal.SH.AdvElc.SC</t>
  </si>
  <si>
    <t>FEC_per_sqm.kWh.RO.Res.HH.Thermal.SH.AdvElc.SC.AC.Elec</t>
  </si>
  <si>
    <t>FEC_per_sqm.kWh.RO.Res.HH.Thermal.SH.AdvElc.WH</t>
  </si>
  <si>
    <t>FEC_per_sqm.kWh.RO.Res.HH.Thermal.SH.AdvElc.WH.LPG.NoSolar.LPG</t>
  </si>
  <si>
    <t>FEC_per_sqm.kWh.RO.Res.HH.Thermal.SH.AdvElc.WH.LPG.Solar</t>
  </si>
  <si>
    <t>FEC_per_sqm.kWh.RO.Res.HH.Thermal.SH.AdvElc.WH.LPG.Solar.LPG</t>
  </si>
  <si>
    <t>FEC_per_sqm.kWh.RO.Res.HH.Thermal.SH.AdvElc.WH.LPG.Solar.Solar</t>
  </si>
  <si>
    <t>FEC_per_sqm.kWh.RO.Res.HH.Thermal.SH.AdvElc.WH.Elc.NoSolar.Elec</t>
  </si>
  <si>
    <t>FEC_per_sqm.kWh.RO.Res.HH.Thermal.SH.AdvElc.WH.Elc.Solar</t>
  </si>
  <si>
    <t>FEC_per_sqm.kWh.RO.Res.HH.Thermal.SH.AdvElc.WH.Elc.Solar.Elec</t>
  </si>
  <si>
    <t>FEC_per_sqm.kWh.RO.Res.HH.Thermal.SH.AdvElc.WH.Elc.Solar.Solar</t>
  </si>
  <si>
    <t>FEC_per_sqm.kWh.RO.Res.HH.Thermal.SH.AdvElc.CO</t>
  </si>
  <si>
    <t>FEC_per_sqm.kWh.RO.Res.HH.Thermal.SH.AdvElc.CO.LPG.LPG</t>
  </si>
  <si>
    <t>FEC_per_sqm.kWh.RO.Res.HH.Thermal.SH.AdvElc.CO.Elc.Elec</t>
  </si>
  <si>
    <t>FEC_per_sqm.kWh.RO.Res.HH.Thermal.SH.ConvElc</t>
  </si>
  <si>
    <t>FEC_per_sqm.kWh.RO.Res.HH.Thermal.SH.ConvElc.SH</t>
  </si>
  <si>
    <t>FEC_per_sqm.kWh.RO.Res.HH.Thermal.SH.ConvElc.SH.Elec</t>
  </si>
  <si>
    <t>FEC_per_sqm.kWh.RO.Res.HH.Thermal.SH.ConvElc.SC</t>
  </si>
  <si>
    <t>FEC_per_sqm.kWh.RO.Res.HH.Thermal.SH.ConvElc.SC.AC.Elec</t>
  </si>
  <si>
    <t>FEC_per_sqm.kWh.RO.Res.HH.Thermal.SH.ConvElc.WH</t>
  </si>
  <si>
    <t>FEC_per_sqm.kWh.RO.Res.HH.Thermal.SH.ConvElc.WH.LPG.NoSolar.LPG</t>
  </si>
  <si>
    <t>FEC_per_sqm.kWh.RO.Res.HH.Thermal.SH.ConvElc.WH.LPG.Solar</t>
  </si>
  <si>
    <t>FEC_per_sqm.kWh.RO.Res.HH.Thermal.SH.ConvElc.WH.LPG.Solar.LPG</t>
  </si>
  <si>
    <t>FEC_per_sqm.kWh.RO.Res.HH.Thermal.SH.ConvElc.WH.LPG.Solar.Solar</t>
  </si>
  <si>
    <t>FEC_per_sqm.kWh.RO.Res.HH.Thermal.SH.ConvElc.WH.Elc.NoSolar.Elec</t>
  </si>
  <si>
    <t>FEC_per_sqm.kWh.RO.Res.HH.Thermal.SH.ConvElc.WH.Elc.Solar</t>
  </si>
  <si>
    <t>FEC_per_sqm.kWh.RO.Res.HH.Thermal.SH.ConvElc.WH.Elc.Solar.Elec</t>
  </si>
  <si>
    <t>FEC_per_sqm.kWh.RO.Res.HH.Thermal.SH.ConvElc.WH.Elc.Solar.Solar</t>
  </si>
  <si>
    <t>FEC_per_sqm.kWh.RO.Res.HH.Thermal.SH.ConvElc.CO</t>
  </si>
  <si>
    <t>FEC_per_sqm.kWh.RO.Res.HH.Thermal.SH.ConvElc.CO.LPG.LPG</t>
  </si>
  <si>
    <t>FEC_per_sqm.kWh.RO.Res.HH.Thermal.SH.ConvElc.CO.Elc.Elec</t>
  </si>
  <si>
    <t>RO - Thermal energy service per surface area (detailed structure)</t>
  </si>
  <si>
    <t>TES_per_sqm.kWh.RO.Res.HH.Thermal.SH.Solids</t>
  </si>
  <si>
    <t>TES_per_sqm.kWh.RO.Res.HH.Thermal.SH.Solids.SH</t>
  </si>
  <si>
    <t>TES_per_sqm.kWh.RO.Res.HH.Thermal.SH.Solids.SH.Solids</t>
  </si>
  <si>
    <t>TES_per_sqm.kWh.RO.Res.HH.Thermal.SH.Solids.SH.Elec</t>
  </si>
  <si>
    <t>TES_per_sqm.kWh.RO.Res.HH.Thermal.SH.Solids.SC</t>
  </si>
  <si>
    <t>TES_per_sqm.kWh.RO.Res.HH.Thermal.SH.Solids.SC.AC.Elec</t>
  </si>
  <si>
    <t>TES_per_sqm.kWh.RO.Res.HH.Thermal.SH.Solids.WH</t>
  </si>
  <si>
    <t>TES_per_sqm.kWh.RO.Res.HH.Thermal.SH.Solids.WH.Solids.NoSolar.Solids</t>
  </si>
  <si>
    <t>TES_per_sqm.kWh.RO.Res.HH.Thermal.SH.Solids.WH.LPG.NoSolar.LPG</t>
  </si>
  <si>
    <t>TES_per_sqm.kWh.RO.Res.HH.Thermal.SH.Solids.WH.LPG.Solar</t>
  </si>
  <si>
    <t>TES_per_sqm.kWh.RO.Res.HH.Thermal.SH.Solids.WH.LPG.Solar.LPG</t>
  </si>
  <si>
    <t>TES_per_sqm.kWh.RO.Res.HH.Thermal.SH.Solids.WH.LPG.Solar.Solar</t>
  </si>
  <si>
    <t>TES_per_sqm.kWh.RO.Res.HH.Thermal.SH.Solids.WH.Elc.NoSolar.Elec</t>
  </si>
  <si>
    <t>TES_per_sqm.kWh.RO.Res.HH.Thermal.SH.Solids.WH.Elc.Solar</t>
  </si>
  <si>
    <t>TES_per_sqm.kWh.RO.Res.HH.Thermal.SH.Solids.WH.Elc.Solar.Elec</t>
  </si>
  <si>
    <t>TES_per_sqm.kWh.RO.Res.HH.Thermal.SH.Solids.WH.Elc.Solar.Solar</t>
  </si>
  <si>
    <t>TES_per_sqm.kWh.RO.Res.HH.Thermal.SH.Solids.CO</t>
  </si>
  <si>
    <t>TES_per_sqm.kWh.RO.Res.HH.Thermal.SH.Solids.CO.Solids.Solids</t>
  </si>
  <si>
    <t>TES_per_sqm.kWh.RO.Res.HH.Thermal.SH.Solids.CO.LPG.LPG</t>
  </si>
  <si>
    <t>TES_per_sqm.kWh.RO.Res.HH.Thermal.SH.Solids.CO.Elc.Elec</t>
  </si>
  <si>
    <t>TES_per_sqm.kWh.RO.Res.HH.Thermal.SH.LPG</t>
  </si>
  <si>
    <t>TES_per_sqm.kWh.RO.Res.HH.Thermal.SH.LPG.SH</t>
  </si>
  <si>
    <t>TES_per_sqm.kWh.RO.Res.HH.Thermal.SH.LPG.SH.LPG</t>
  </si>
  <si>
    <t>TES_per_sqm.kWh.RO.Res.HH.Thermal.SH.LPG.SH.Elec</t>
  </si>
  <si>
    <t>TES_per_sqm.kWh.RO.Res.HH.Thermal.SH.LPG.SC</t>
  </si>
  <si>
    <t>TES_per_sqm.kWh.RO.Res.HH.Thermal.SH.LPG.SC.AC.Elec</t>
  </si>
  <si>
    <t>TES_per_sqm.kWh.RO.Res.HH.Thermal.SH.LPG.WH</t>
  </si>
  <si>
    <t>TES_per_sqm.kWh.RO.Res.HH.Thermal.SH.LPG.WH.LPG.NoSolar.LPG</t>
  </si>
  <si>
    <t>TES_per_sqm.kWh.RO.Res.HH.Thermal.SH.LPG.WH.LPG.Solar</t>
  </si>
  <si>
    <t>TES_per_sqm.kWh.RO.Res.HH.Thermal.SH.LPG.WH.LPG.Solar.LPG</t>
  </si>
  <si>
    <t>TES_per_sqm.kWh.RO.Res.HH.Thermal.SH.LPG.WH.LPG.Solar.Solar</t>
  </si>
  <si>
    <t>TES_per_sqm.kWh.RO.Res.HH.Thermal.SH.LPG.WH.Elc.NoSolar.Elec</t>
  </si>
  <si>
    <t>TES_per_sqm.kWh.RO.Res.HH.Thermal.SH.LPG.WH.Elc.Solar</t>
  </si>
  <si>
    <t>TES_per_sqm.kWh.RO.Res.HH.Thermal.SH.LPG.WH.Elc.Solar.Elec</t>
  </si>
  <si>
    <t>TES_per_sqm.kWh.RO.Res.HH.Thermal.SH.LPG.WH.Elc.Solar.Solar</t>
  </si>
  <si>
    <t>TES_per_sqm.kWh.RO.Res.HH.Thermal.SH.LPG.CO</t>
  </si>
  <si>
    <t>TES_per_sqm.kWh.RO.Res.HH.Thermal.SH.LPG.CO.LPG.LPG</t>
  </si>
  <si>
    <t>TES_per_sqm.kWh.RO.Res.HH.Thermal.SH.LPG.CO.Elc.Elec</t>
  </si>
  <si>
    <t>TES_per_sqm.kWh.RO.Res.HH.Thermal.SH.Oil</t>
  </si>
  <si>
    <t>TES_per_sqm.kWh.RO.Res.HH.Thermal.SH.Oil.SH</t>
  </si>
  <si>
    <t>TES_per_sqm.kWh.RO.Res.HH.Thermal.SH.Oil.SH.Oil</t>
  </si>
  <si>
    <t>TES_per_sqm.kWh.RO.Res.HH.Thermal.SH.Oil.SH.Elec</t>
  </si>
  <si>
    <t>TES_per_sqm.kWh.RO.Res.HH.Thermal.SH.Oil.SC</t>
  </si>
  <si>
    <t>TES_per_sqm.kWh.RO.Res.HH.Thermal.SH.Oil.SC.AC.Elec</t>
  </si>
  <si>
    <t>TES_per_sqm.kWh.RO.Res.HH.Thermal.SH.Oil.WH</t>
  </si>
  <si>
    <t>TES_per_sqm.kWh.RO.Res.HH.Thermal.SH.Oil.WH.Oil.NoSolar.Oil</t>
  </si>
  <si>
    <t>TES_per_sqm.kWh.RO.Res.HH.Thermal.SH.Oil.WH.Oil.Solar</t>
  </si>
  <si>
    <t>TES_per_sqm.kWh.RO.Res.HH.Thermal.SH.Oil.WH.Oil.Solar.Oil</t>
  </si>
  <si>
    <t>TES_per_sqm.kWh.RO.Res.HH.Thermal.SH.Oil.WH.Oil.Solar.Solar</t>
  </si>
  <si>
    <t>TES_per_sqm.kWh.RO.Res.HH.Thermal.SH.Oil.WH.Elc.NoSolar.Elec</t>
  </si>
  <si>
    <t>TES_per_sqm.kWh.RO.Res.HH.Thermal.SH.Oil.WH.Elc.Solar</t>
  </si>
  <si>
    <t>TES_per_sqm.kWh.RO.Res.HH.Thermal.SH.Oil.WH.Elc.Solar.Elec</t>
  </si>
  <si>
    <t>TES_per_sqm.kWh.RO.Res.HH.Thermal.SH.Oil.WH.Elc.Solar.Solar</t>
  </si>
  <si>
    <t>TES_per_sqm.kWh.RO.Res.HH.Thermal.SH.Oil.CO</t>
  </si>
  <si>
    <t>TES_per_sqm.kWh.RO.Res.HH.Thermal.SH.Oil.CO.LPG.LPG</t>
  </si>
  <si>
    <t>TES_per_sqm.kWh.RO.Res.HH.Thermal.SH.Oil.CO.Elc.Elec</t>
  </si>
  <si>
    <t>TES_per_sqm.kWh.RO.Res.HH.Thermal.SH.Gas</t>
  </si>
  <si>
    <t>TES_per_sqm.kWh.RO.Res.HH.Thermal.SH.Gas.SH</t>
  </si>
  <si>
    <t>TES_per_sqm.kWh.RO.Res.HH.Thermal.SH.Gas.SH.Gas</t>
  </si>
  <si>
    <t>TES_per_sqm.kWh.RO.Res.HH.Thermal.SH.Gas.SH.Elec</t>
  </si>
  <si>
    <t>TES_per_sqm.kWh.RO.Res.HH.Thermal.SH.Gas.SC</t>
  </si>
  <si>
    <t>TES_per_sqm.kWh.RO.Res.HH.Thermal.SH.Gas.SC.AC.Elec</t>
  </si>
  <si>
    <t>TES_per_sqm.kWh.RO.Res.HH.Thermal.SH.Gas.WH</t>
  </si>
  <si>
    <t>TES_per_sqm.kWh.RO.Res.HH.Thermal.SH.Gas.WH.Gas.NoSolar.Gas</t>
  </si>
  <si>
    <t>TES_per_sqm.kWh.RO.Res.HH.Thermal.SH.Gas.WH.Gas.Solar</t>
  </si>
  <si>
    <t>TES_per_sqm.kWh.RO.Res.HH.Thermal.SH.Gas.WH.Gas.Solar.Gas</t>
  </si>
  <si>
    <t>TES_per_sqm.kWh.RO.Res.HH.Thermal.SH.Gas.WH.Gas.Solar.Solar</t>
  </si>
  <si>
    <t>TES_per_sqm.kWh.RO.Res.HH.Thermal.SH.Gas.WH.Elc.NoSolar.Elec</t>
  </si>
  <si>
    <t>TES_per_sqm.kWh.RO.Res.HH.Thermal.SH.Gas.WH.Elc.Solar</t>
  </si>
  <si>
    <t>TES_per_sqm.kWh.RO.Res.HH.Thermal.SH.Gas.WH.Elc.Solar.Elec</t>
  </si>
  <si>
    <t>TES_per_sqm.kWh.RO.Res.HH.Thermal.SH.Gas.WH.Elc.Solar.Solar</t>
  </si>
  <si>
    <t>TES_per_sqm.kWh.RO.Res.HH.Thermal.SH.Gas.CO</t>
  </si>
  <si>
    <t>TES_per_sqm.kWh.RO.Res.HH.Thermal.SH.Gas.CO.Gas.Gas</t>
  </si>
  <si>
    <t>TES_per_sqm.kWh.RO.Res.HH.Thermal.SH.Gas.CO.Elc.Elec</t>
  </si>
  <si>
    <t>TES_per_sqm.kWh.RO.Res.HH.Thermal.SH.Biomass</t>
  </si>
  <si>
    <t>TES_per_sqm.kWh.RO.Res.HH.Thermal.SH.Biomass.SH</t>
  </si>
  <si>
    <t>TES_per_sqm.kWh.RO.Res.HH.Thermal.SH.Biomass.SH.Biomass</t>
  </si>
  <si>
    <t>TES_per_sqm.kWh.RO.Res.HH.Thermal.SH.Biomass.SH.Elec</t>
  </si>
  <si>
    <t>TES_per_sqm.kWh.RO.Res.HH.Thermal.SH.Biomass.SC</t>
  </si>
  <si>
    <t>TES_per_sqm.kWh.RO.Res.HH.Thermal.SH.Biomass.SC.AC.Elec</t>
  </si>
  <si>
    <t>TES_per_sqm.kWh.RO.Res.HH.Thermal.SH.Biomass.WH</t>
  </si>
  <si>
    <t>TES_per_sqm.kWh.RO.Res.HH.Thermal.SH.Biomass.WH.Biomass.NoSolar.Biomass</t>
  </si>
  <si>
    <t>TES_per_sqm.kWh.RO.Res.HH.Thermal.SH.Biomass.WH.Biomass.Solar</t>
  </si>
  <si>
    <t>TES_per_sqm.kWh.RO.Res.HH.Thermal.SH.Biomass.WH.Biomass.Solar.Biomass</t>
  </si>
  <si>
    <t>TES_per_sqm.kWh.RO.Res.HH.Thermal.SH.Biomass.WH.Biomass.Solar.Solar</t>
  </si>
  <si>
    <t>TES_per_sqm.kWh.RO.Res.HH.Thermal.SH.Biomass.WH.LPG.NoSolar.LPG</t>
  </si>
  <si>
    <t>TES_per_sqm.kWh.RO.Res.HH.Thermal.SH.Biomass.WH.LPG.Solar</t>
  </si>
  <si>
    <t>TES_per_sqm.kWh.RO.Res.HH.Thermal.SH.Biomass.WH.LPG.Solar.LPG</t>
  </si>
  <si>
    <t>TES_per_sqm.kWh.RO.Res.HH.Thermal.SH.Biomass.WH.LPG.Solar.Solar</t>
  </si>
  <si>
    <t>TES_per_sqm.kWh.RO.Res.HH.Thermal.SH.Biomass.WH.Elc.NoSolar.Elec</t>
  </si>
  <si>
    <t>TES_per_sqm.kWh.RO.Res.HH.Thermal.SH.Biomass.WH.Elc.Solar</t>
  </si>
  <si>
    <t>TES_per_sqm.kWh.RO.Res.HH.Thermal.SH.Biomass.WH.Elc.Solar.Elec</t>
  </si>
  <si>
    <t>TES_per_sqm.kWh.RO.Res.HH.Thermal.SH.Biomass.WH.Elc.Solar.Solar</t>
  </si>
  <si>
    <t>TES_per_sqm.kWh.RO.Res.HH.Thermal.SH.Biomass.CO</t>
  </si>
  <si>
    <t>TES_per_sqm.kWh.RO.Res.HH.Thermal.SH.Biomass.CO.Biomass.Biomass</t>
  </si>
  <si>
    <t>TES_per_sqm.kWh.RO.Res.HH.Thermal.SH.Biomass.CO.LPG.LPG</t>
  </si>
  <si>
    <t>TES_per_sqm.kWh.RO.Res.HH.Thermal.SH.Biomass.CO.Elc.Elec</t>
  </si>
  <si>
    <t>TES_per_sqm.kWh.RO.Res.HH.Thermal.SH.Geo</t>
  </si>
  <si>
    <t>TES_per_sqm.kWh.RO.Res.HH.Thermal.SH.Geo.SH</t>
  </si>
  <si>
    <t>TES_per_sqm.kWh.RO.Res.HH.Thermal.SH.Geo.SH.Geo</t>
  </si>
  <si>
    <t>TES_per_sqm.kWh.RO.Res.HH.Thermal.SH.Geo.SH.Elec</t>
  </si>
  <si>
    <t>TES_per_sqm.kWh.RO.Res.HH.Thermal.SH.Geo.SC</t>
  </si>
  <si>
    <t>TES_per_sqm.kWh.RO.Res.HH.Thermal.SH.Geo.SC.AC.Elec</t>
  </si>
  <si>
    <t>TES_per_sqm.kWh.RO.Res.HH.Thermal.SH.Geo.WH</t>
  </si>
  <si>
    <t>TES_per_sqm.kWh.RO.Res.HH.Thermal.SH.Geo.WH.Geo.NoSolar.Geo</t>
  </si>
  <si>
    <t>TES_per_sqm.kWh.RO.Res.HH.Thermal.SH.Geo.WH.Geo.Solar</t>
  </si>
  <si>
    <t>TES_per_sqm.kWh.RO.Res.HH.Thermal.SH.Geo.WH.Geo.Solar.Geo</t>
  </si>
  <si>
    <t>TES_per_sqm.kWh.RO.Res.HH.Thermal.SH.Geo.WH.Geo.Solar.Solar</t>
  </si>
  <si>
    <t>TES_per_sqm.kWh.RO.Res.HH.Thermal.SH.Geo.WH.Elc.NoSolar.Elec</t>
  </si>
  <si>
    <t>TES_per_sqm.kWh.RO.Res.HH.Thermal.SH.Geo.WH.Elc.Solar</t>
  </si>
  <si>
    <t>TES_per_sqm.kWh.RO.Res.HH.Thermal.SH.Geo.WH.Elc.Solar.Elec</t>
  </si>
  <si>
    <t>TES_per_sqm.kWh.RO.Res.HH.Thermal.SH.Geo.WH.Elc.Solar.Solar</t>
  </si>
  <si>
    <t>TES_per_sqm.kWh.RO.Res.HH.Thermal.SH.Geo.CO</t>
  </si>
  <si>
    <t>TES_per_sqm.kWh.RO.Res.HH.Thermal.SH.Geo.CO.LPG.LPG</t>
  </si>
  <si>
    <t>TES_per_sqm.kWh.RO.Res.HH.Thermal.SH.Geo.CO.Elc.Elec</t>
  </si>
  <si>
    <t>TES_per_sqm.kWh.RO.Res.HH.Thermal.SH.DistrHeat</t>
  </si>
  <si>
    <t>TES_per_sqm.kWh.RO.Res.HH.Thermal.SH.DistrHeat.SH</t>
  </si>
  <si>
    <t>TES_per_sqm.kWh.RO.Res.HH.Thermal.SH.DistrHeat.SH.Steam_Distr</t>
  </si>
  <si>
    <t>TES_per_sqm.kWh.RO.Res.HH.Thermal.SH.DistrHeat.SH.Elec</t>
  </si>
  <si>
    <t>TES_per_sqm.kWh.RO.Res.HH.Thermal.SH.DistrHeat.SC</t>
  </si>
  <si>
    <t>TES_per_sqm.kWh.RO.Res.HH.Thermal.SH.DistrHeat.SC.AC.Elec</t>
  </si>
  <si>
    <t>TES_per_sqm.kWh.RO.Res.HH.Thermal.SH.DistrHeat.WH</t>
  </si>
  <si>
    <t>TES_per_sqm.kWh.RO.Res.HH.Thermal.SH.DistrHeat.WH.DistrHeat.NoSolar.Steam_Distr</t>
  </si>
  <si>
    <t>TES_per_sqm.kWh.RO.Res.HH.Thermal.SH.DistrHeat.WH.DistrHeat.Solar</t>
  </si>
  <si>
    <t>TES_per_sqm.kWh.RO.Res.HH.Thermal.SH.DistrHeat.WH.DistrHeat.Solar.Steam_Distr</t>
  </si>
  <si>
    <t>TES_per_sqm.kWh.RO.Res.HH.Thermal.SH.DistrHeat.WH.DistrHeat.Solar.Solar</t>
  </si>
  <si>
    <t>TES_per_sqm.kWh.RO.Res.HH.Thermal.SH.DistrHeat.WH.Elc.NoSolar.Elec</t>
  </si>
  <si>
    <t>TES_per_sqm.kWh.RO.Res.HH.Thermal.SH.DistrHeat.WH.Elc.Solar</t>
  </si>
  <si>
    <t>TES_per_sqm.kWh.RO.Res.HH.Thermal.SH.DistrHeat.WH.Elc.Solar.Elec</t>
  </si>
  <si>
    <t>TES_per_sqm.kWh.RO.Res.HH.Thermal.SH.DistrHeat.WH.Elc.Solar.Solar</t>
  </si>
  <si>
    <t>TES_per_sqm.kWh.RO.Res.HH.Thermal.SH.DistrHeat.CO</t>
  </si>
  <si>
    <t>TES_per_sqm.kWh.RO.Res.HH.Thermal.SH.DistrHeat.CO.LPG.LPG</t>
  </si>
  <si>
    <t>TES_per_sqm.kWh.RO.Res.HH.Thermal.SH.DistrHeat.CO.Elc.Elec</t>
  </si>
  <si>
    <t>TES_per_sqm.kWh.RO.Res.HH.Thermal.SH.AdvElc</t>
  </si>
  <si>
    <t>TES_per_sqm.kWh.RO.Res.HH.Thermal.SH.AdvElc.SH</t>
  </si>
  <si>
    <t>TES_per_sqm.kWh.RO.Res.HH.Thermal.SH.AdvElc.SH.Elec</t>
  </si>
  <si>
    <t>TES_per_sqm.kWh.RO.Res.HH.Thermal.SH.AdvElc.SC</t>
  </si>
  <si>
    <t>TES_per_sqm.kWh.RO.Res.HH.Thermal.SH.AdvElc.SC.AC.Elec</t>
  </si>
  <si>
    <t>TES_per_sqm.kWh.RO.Res.HH.Thermal.SH.AdvElc.WH</t>
  </si>
  <si>
    <t>TES_per_sqm.kWh.RO.Res.HH.Thermal.SH.AdvElc.WH.LPG.NoSolar.LPG</t>
  </si>
  <si>
    <t>TES_per_sqm.kWh.RO.Res.HH.Thermal.SH.AdvElc.WH.LPG.Solar</t>
  </si>
  <si>
    <t>TES_per_sqm.kWh.RO.Res.HH.Thermal.SH.AdvElc.WH.LPG.Solar.LPG</t>
  </si>
  <si>
    <t>TES_per_sqm.kWh.RO.Res.HH.Thermal.SH.AdvElc.WH.LPG.Solar.Solar</t>
  </si>
  <si>
    <t>TES_per_sqm.kWh.RO.Res.HH.Thermal.SH.AdvElc.WH.Elc.NoSolar.Elec</t>
  </si>
  <si>
    <t>TES_per_sqm.kWh.RO.Res.HH.Thermal.SH.AdvElc.WH.Elc.Solar</t>
  </si>
  <si>
    <t>TES_per_sqm.kWh.RO.Res.HH.Thermal.SH.AdvElc.WH.Elc.Solar.Elec</t>
  </si>
  <si>
    <t>TES_per_sqm.kWh.RO.Res.HH.Thermal.SH.AdvElc.WH.Elc.Solar.Solar</t>
  </si>
  <si>
    <t>TES_per_sqm.kWh.RO.Res.HH.Thermal.SH.AdvElc.CO</t>
  </si>
  <si>
    <t>TES_per_sqm.kWh.RO.Res.HH.Thermal.SH.AdvElc.CO.LPG.LPG</t>
  </si>
  <si>
    <t>TES_per_sqm.kWh.RO.Res.HH.Thermal.SH.AdvElc.CO.Elc.Elec</t>
  </si>
  <si>
    <t>TES_per_sqm.kWh.RO.Res.HH.Thermal.SH.ConvElc</t>
  </si>
  <si>
    <t>TES_per_sqm.kWh.RO.Res.HH.Thermal.SH.ConvElc.SH</t>
  </si>
  <si>
    <t>TES_per_sqm.kWh.RO.Res.HH.Thermal.SH.ConvElc.SH.Elec</t>
  </si>
  <si>
    <t>TES_per_sqm.kWh.RO.Res.HH.Thermal.SH.ConvElc.SC</t>
  </si>
  <si>
    <t>TES_per_sqm.kWh.RO.Res.HH.Thermal.SH.ConvElc.SC.AC.Elec</t>
  </si>
  <si>
    <t>TES_per_sqm.kWh.RO.Res.HH.Thermal.SH.ConvElc.WH</t>
  </si>
  <si>
    <t>TES_per_sqm.kWh.RO.Res.HH.Thermal.SH.ConvElc.WH.LPG.NoSolar.LPG</t>
  </si>
  <si>
    <t>TES_per_sqm.kWh.RO.Res.HH.Thermal.SH.ConvElc.WH.LPG.Solar</t>
  </si>
  <si>
    <t>TES_per_sqm.kWh.RO.Res.HH.Thermal.SH.ConvElc.WH.LPG.Solar.LPG</t>
  </si>
  <si>
    <t>TES_per_sqm.kWh.RO.Res.HH.Thermal.SH.ConvElc.WH.LPG.Solar.Solar</t>
  </si>
  <si>
    <t>TES_per_sqm.kWh.RO.Res.HH.Thermal.SH.ConvElc.WH.Elc.NoSolar.Elec</t>
  </si>
  <si>
    <t>TES_per_sqm.kWh.RO.Res.HH.Thermal.SH.ConvElc.WH.Elc.Solar</t>
  </si>
  <si>
    <t>TES_per_sqm.kWh.RO.Res.HH.Thermal.SH.ConvElc.WH.Elc.Solar.Elec</t>
  </si>
  <si>
    <t>TES_per_sqm.kWh.RO.Res.HH.Thermal.SH.ConvElc.WH.Elc.Solar.Solar</t>
  </si>
  <si>
    <t>TES_per_sqm.kWh.RO.Res.HH.Thermal.SH.ConvElc.CO</t>
  </si>
  <si>
    <t>TES_per_sqm.kWh.RO.Res.HH.Thermal.SH.ConvElc.CO.LPG.LPG</t>
  </si>
  <si>
    <t>TES_per_sqm.kWh.RO.Res.HH.Thermal.SH.ConvElc.CO.Elc.Elec</t>
  </si>
  <si>
    <t>RO - CO2 emissions per surface area (detailed structure)</t>
  </si>
  <si>
    <t>EMI_per_sqm.kgCO2.RO.Res.HH.Thermal.SH.Solids</t>
  </si>
  <si>
    <t>EMI_per_sqm.kgCO2.RO.Res.HH.Thermal.SH.Solids.SH</t>
  </si>
  <si>
    <t>EMI_per_sqm.kgCO2.RO.Res.HH.Thermal.SH.Solids.SH.Solids</t>
  </si>
  <si>
    <t>EMI_per_sqm.kgCO2.RO.Res.HH.Thermal.SH.Solids.SH.Elec</t>
  </si>
  <si>
    <t>EMI_per_sqm.kgCO2.RO.Res.HH.Thermal.SH.Solids.SC</t>
  </si>
  <si>
    <t>EMI_per_sqm.kgCO2.RO.Res.HH.Thermal.SH.Solids.SC.AC.Elec</t>
  </si>
  <si>
    <t>EMI_per_sqm.kgCO2.RO.Res.HH.Thermal.SH.Solids.WH</t>
  </si>
  <si>
    <t>EMI_per_sqm.kgCO2.RO.Res.HH.Thermal.SH.Solids.WH.Solids.NoSolar.Solids</t>
  </si>
  <si>
    <t>EMI_per_sqm.kgCO2.RO.Res.HH.Thermal.SH.Solids.WH.LPG.NoSolar.LPG</t>
  </si>
  <si>
    <t>EMI_per_sqm.kgCO2.RO.Res.HH.Thermal.SH.Solids.WH.LPG.Solar</t>
  </si>
  <si>
    <t>EMI_per_sqm.kgCO2.RO.Res.HH.Thermal.SH.Solids.WH.LPG.Solar.LPG</t>
  </si>
  <si>
    <t>EMI_per_sqm.kgCO2.RO.Res.HH.Thermal.SH.Solids.WH.LPG.Solar.Solar</t>
  </si>
  <si>
    <t>EMI_per_sqm.kgCO2.RO.Res.HH.Thermal.SH.Solids.WH.Elc.NoSolar.Elec</t>
  </si>
  <si>
    <t>EMI_per_sqm.kgCO2.RO.Res.HH.Thermal.SH.Solids.WH.Elc.Solar</t>
  </si>
  <si>
    <t>EMI_per_sqm.kgCO2.RO.Res.HH.Thermal.SH.Solids.WH.Elc.Solar.Elec</t>
  </si>
  <si>
    <t>EMI_per_sqm.kgCO2.RO.Res.HH.Thermal.SH.Solids.WH.Elc.Solar.Solar</t>
  </si>
  <si>
    <t>EMI_per_sqm.kgCO2.RO.Res.HH.Thermal.SH.Solids.CO</t>
  </si>
  <si>
    <t>EMI_per_sqm.kgCO2.RO.Res.HH.Thermal.SH.Solids.CO.Solids.Solids</t>
  </si>
  <si>
    <t>EMI_per_sqm.kgCO2.RO.Res.HH.Thermal.SH.Solids.CO.LPG.LPG</t>
  </si>
  <si>
    <t>EMI_per_sqm.kgCO2.RO.Res.HH.Thermal.SH.Solids.CO.Elc.Elec</t>
  </si>
  <si>
    <t>EMI_per_sqm.kgCO2.RO.Res.HH.Thermal.SH.LPG</t>
  </si>
  <si>
    <t>EMI_per_sqm.kgCO2.RO.Res.HH.Thermal.SH.LPG.SH</t>
  </si>
  <si>
    <t>EMI_per_sqm.kgCO2.RO.Res.HH.Thermal.SH.LPG.SH.LPG</t>
  </si>
  <si>
    <t>EMI_per_sqm.kgCO2.RO.Res.HH.Thermal.SH.LPG.SH.Elec</t>
  </si>
  <si>
    <t>EMI_per_sqm.kgCO2.RO.Res.HH.Thermal.SH.LPG.SC</t>
  </si>
  <si>
    <t>EMI_per_sqm.kgCO2.RO.Res.HH.Thermal.SH.LPG.SC.AC.Elec</t>
  </si>
  <si>
    <t>EMI_per_sqm.kgCO2.RO.Res.HH.Thermal.SH.LPG.WH</t>
  </si>
  <si>
    <t>EMI_per_sqm.kgCO2.RO.Res.HH.Thermal.SH.LPG.WH.LPG.NoSolar.LPG</t>
  </si>
  <si>
    <t>EMI_per_sqm.kgCO2.RO.Res.HH.Thermal.SH.LPG.WH.LPG.Solar</t>
  </si>
  <si>
    <t>EMI_per_sqm.kgCO2.RO.Res.HH.Thermal.SH.LPG.WH.LPG.Solar.LPG</t>
  </si>
  <si>
    <t>EMI_per_sqm.kgCO2.RO.Res.HH.Thermal.SH.LPG.WH.LPG.Solar.Solar</t>
  </si>
  <si>
    <t>EMI_per_sqm.kgCO2.RO.Res.HH.Thermal.SH.LPG.WH.Elc.NoSolar.Elec</t>
  </si>
  <si>
    <t>EMI_per_sqm.kgCO2.RO.Res.HH.Thermal.SH.LPG.WH.Elc.Solar</t>
  </si>
  <si>
    <t>EMI_per_sqm.kgCO2.RO.Res.HH.Thermal.SH.LPG.WH.Elc.Solar.Elec</t>
  </si>
  <si>
    <t>EMI_per_sqm.kgCO2.RO.Res.HH.Thermal.SH.LPG.WH.Elc.Solar.Solar</t>
  </si>
  <si>
    <t>EMI_per_sqm.kgCO2.RO.Res.HH.Thermal.SH.LPG.CO</t>
  </si>
  <si>
    <t>EMI_per_sqm.kgCO2.RO.Res.HH.Thermal.SH.LPG.CO.LPG.LPG</t>
  </si>
  <si>
    <t>EMI_per_sqm.kgCO2.RO.Res.HH.Thermal.SH.LPG.CO.Elc.Elec</t>
  </si>
  <si>
    <t>EMI_per_sqm.kgCO2.RO.Res.HH.Thermal.SH.Oil</t>
  </si>
  <si>
    <t>EMI_per_sqm.kgCO2.RO.Res.HH.Thermal.SH.Oil.SH</t>
  </si>
  <si>
    <t>EMI_per_sqm.kgCO2.RO.Res.HH.Thermal.SH.Oil.SH.Oil</t>
  </si>
  <si>
    <t>EMI_per_sqm.kgCO2.RO.Res.HH.Thermal.SH.Oil.SH.Elec</t>
  </si>
  <si>
    <t>EMI_per_sqm.kgCO2.RO.Res.HH.Thermal.SH.Oil.SC</t>
  </si>
  <si>
    <t>EMI_per_sqm.kgCO2.RO.Res.HH.Thermal.SH.Oil.SC.AC.Elec</t>
  </si>
  <si>
    <t>EMI_per_sqm.kgCO2.RO.Res.HH.Thermal.SH.Oil.WH</t>
  </si>
  <si>
    <t>EMI_per_sqm.kgCO2.RO.Res.HH.Thermal.SH.Oil.WH.Oil.NoSolar.Oil</t>
  </si>
  <si>
    <t>EMI_per_sqm.kgCO2.RO.Res.HH.Thermal.SH.Oil.WH.Oil.Solar</t>
  </si>
  <si>
    <t>EMI_per_sqm.kgCO2.RO.Res.HH.Thermal.SH.Oil.WH.Oil.Solar.Oil</t>
  </si>
  <si>
    <t>EMI_per_sqm.kgCO2.RO.Res.HH.Thermal.SH.Oil.WH.Oil.Solar.Solar</t>
  </si>
  <si>
    <t>EMI_per_sqm.kgCO2.RO.Res.HH.Thermal.SH.Oil.WH.Elc.NoSolar.Elec</t>
  </si>
  <si>
    <t>EMI_per_sqm.kgCO2.RO.Res.HH.Thermal.SH.Oil.WH.Elc.Solar</t>
  </si>
  <si>
    <t>EMI_per_sqm.kgCO2.RO.Res.HH.Thermal.SH.Oil.WH.Elc.Solar.Elec</t>
  </si>
  <si>
    <t>EMI_per_sqm.kgCO2.RO.Res.HH.Thermal.SH.Oil.WH.Elc.Solar.Solar</t>
  </si>
  <si>
    <t>EMI_per_sqm.kgCO2.RO.Res.HH.Thermal.SH.Oil.CO</t>
  </si>
  <si>
    <t>EMI_per_sqm.kgCO2.RO.Res.HH.Thermal.SH.Oil.CO.LPG.LPG</t>
  </si>
  <si>
    <t>EMI_per_sqm.kgCO2.RO.Res.HH.Thermal.SH.Oil.CO.Elc.Elec</t>
  </si>
  <si>
    <t>EMI_per_sqm.kgCO2.RO.Res.HH.Thermal.SH.Gas</t>
  </si>
  <si>
    <t>EMI_per_sqm.kgCO2.RO.Res.HH.Thermal.SH.Gas.SH</t>
  </si>
  <si>
    <t>EMI_per_sqm.kgCO2.RO.Res.HH.Thermal.SH.Gas.SH.Gas</t>
  </si>
  <si>
    <t>EMI_per_sqm.kgCO2.RO.Res.HH.Thermal.SH.Gas.SH.Elec</t>
  </si>
  <si>
    <t>EMI_per_sqm.kgCO2.RO.Res.HH.Thermal.SH.Gas.SC</t>
  </si>
  <si>
    <t>EMI_per_sqm.kgCO2.RO.Res.HH.Thermal.SH.Gas.SC.AC.Elec</t>
  </si>
  <si>
    <t>EMI_per_sqm.kgCO2.RO.Res.HH.Thermal.SH.Gas.WH</t>
  </si>
  <si>
    <t>EMI_per_sqm.kgCO2.RO.Res.HH.Thermal.SH.Gas.WH.Gas.NoSolar.Gas</t>
  </si>
  <si>
    <t>EMI_per_sqm.kgCO2.RO.Res.HH.Thermal.SH.Gas.WH.Gas.Solar</t>
  </si>
  <si>
    <t>EMI_per_sqm.kgCO2.RO.Res.HH.Thermal.SH.Gas.WH.Gas.Solar.Gas</t>
  </si>
  <si>
    <t>EMI_per_sqm.kgCO2.RO.Res.HH.Thermal.SH.Gas.WH.Gas.Solar.Solar</t>
  </si>
  <si>
    <t>EMI_per_sqm.kgCO2.RO.Res.HH.Thermal.SH.Gas.WH.Elc.NoSolar.Elec</t>
  </si>
  <si>
    <t>EMI_per_sqm.kgCO2.RO.Res.HH.Thermal.SH.Gas.WH.Elc.Solar</t>
  </si>
  <si>
    <t>EMI_per_sqm.kgCO2.RO.Res.HH.Thermal.SH.Gas.WH.Elc.Solar.Elec</t>
  </si>
  <si>
    <t>EMI_per_sqm.kgCO2.RO.Res.HH.Thermal.SH.Gas.WH.Elc.Solar.Solar</t>
  </si>
  <si>
    <t>EMI_per_sqm.kgCO2.RO.Res.HH.Thermal.SH.Gas.CO</t>
  </si>
  <si>
    <t>EMI_per_sqm.kgCO2.RO.Res.HH.Thermal.SH.Gas.CO.Gas.Gas</t>
  </si>
  <si>
    <t>EMI_per_sqm.kgCO2.RO.Res.HH.Thermal.SH.Gas.CO.Elc.Elec</t>
  </si>
  <si>
    <t>EMI_per_sqm.kgCO2.RO.Res.HH.Thermal.SH.Biomass</t>
  </si>
  <si>
    <t>EMI_per_sqm.kgCO2.RO.Res.HH.Thermal.SH.Biomass.SH</t>
  </si>
  <si>
    <t>EMI_per_sqm.kgCO2.RO.Res.HH.Thermal.SH.Biomass.SH.Biomass</t>
  </si>
  <si>
    <t>EMI_per_sqm.kgCO2.RO.Res.HH.Thermal.SH.Biomass.SH.Elec</t>
  </si>
  <si>
    <t>EMI_per_sqm.kgCO2.RO.Res.HH.Thermal.SH.Biomass.SC</t>
  </si>
  <si>
    <t>EMI_per_sqm.kgCO2.RO.Res.HH.Thermal.SH.Biomass.SC.AC.Elec</t>
  </si>
  <si>
    <t>EMI_per_sqm.kgCO2.RO.Res.HH.Thermal.SH.Biomass.WH</t>
  </si>
  <si>
    <t>EMI_per_sqm.kgCO2.RO.Res.HH.Thermal.SH.Biomass.WH.Biomass.NoSolar.Biomass</t>
  </si>
  <si>
    <t>EMI_per_sqm.kgCO2.RO.Res.HH.Thermal.SH.Biomass.WH.Biomass.Solar</t>
  </si>
  <si>
    <t>EMI_per_sqm.kgCO2.RO.Res.HH.Thermal.SH.Biomass.WH.Biomass.Solar.Biomass</t>
  </si>
  <si>
    <t>EMI_per_sqm.kgCO2.RO.Res.HH.Thermal.SH.Biomass.WH.Biomass.Solar.Solar</t>
  </si>
  <si>
    <t>EMI_per_sqm.kgCO2.RO.Res.HH.Thermal.SH.Biomass.WH.LPG.NoSolar.LPG</t>
  </si>
  <si>
    <t>EMI_per_sqm.kgCO2.RO.Res.HH.Thermal.SH.Biomass.WH.LPG.Solar</t>
  </si>
  <si>
    <t>EMI_per_sqm.kgCO2.RO.Res.HH.Thermal.SH.Biomass.WH.LPG.Solar.LPG</t>
  </si>
  <si>
    <t>EMI_per_sqm.kgCO2.RO.Res.HH.Thermal.SH.Biomass.WH.LPG.Solar.Solar</t>
  </si>
  <si>
    <t>EMI_per_sqm.kgCO2.RO.Res.HH.Thermal.SH.Biomass.WH.Elc.NoSolar.Elec</t>
  </si>
  <si>
    <t>EMI_per_sqm.kgCO2.RO.Res.HH.Thermal.SH.Biomass.WH.Elc.Solar</t>
  </si>
  <si>
    <t>EMI_per_sqm.kgCO2.RO.Res.HH.Thermal.SH.Biomass.WH.Elc.Solar.Elec</t>
  </si>
  <si>
    <t>EMI_per_sqm.kgCO2.RO.Res.HH.Thermal.SH.Biomass.WH.Elc.Solar.Solar</t>
  </si>
  <si>
    <t>EMI_per_sqm.kgCO2.RO.Res.HH.Thermal.SH.Biomass.CO</t>
  </si>
  <si>
    <t>EMI_per_sqm.kgCO2.RO.Res.HH.Thermal.SH.Biomass.CO.Biomass.Biomass</t>
  </si>
  <si>
    <t>EMI_per_sqm.kgCO2.RO.Res.HH.Thermal.SH.Biomass.CO.LPG.LPG</t>
  </si>
  <si>
    <t>EMI_per_sqm.kgCO2.RO.Res.HH.Thermal.SH.Biomass.CO.Elc.Elec</t>
  </si>
  <si>
    <t>EMI_per_sqm.kgCO2.RO.Res.HH.Thermal.SH.Geo</t>
  </si>
  <si>
    <t>EMI_per_sqm.kgCO2.RO.Res.HH.Thermal.SH.Geo.SH</t>
  </si>
  <si>
    <t>EMI_per_sqm.kgCO2.RO.Res.HH.Thermal.SH.Geo.SH.Geo</t>
  </si>
  <si>
    <t>EMI_per_sqm.kgCO2.RO.Res.HH.Thermal.SH.Geo.SH.Elec</t>
  </si>
  <si>
    <t>EMI_per_sqm.kgCO2.RO.Res.HH.Thermal.SH.Geo.SC</t>
  </si>
  <si>
    <t>EMI_per_sqm.kgCO2.RO.Res.HH.Thermal.SH.Geo.SC.AC.Elec</t>
  </si>
  <si>
    <t>EMI_per_sqm.kgCO2.RO.Res.HH.Thermal.SH.Geo.WH</t>
  </si>
  <si>
    <t>EMI_per_sqm.kgCO2.RO.Res.HH.Thermal.SH.Geo.WH.Geo.NoSolar.Geo</t>
  </si>
  <si>
    <t>EMI_per_sqm.kgCO2.RO.Res.HH.Thermal.SH.Geo.WH.Geo.Solar</t>
  </si>
  <si>
    <t>EMI_per_sqm.kgCO2.RO.Res.HH.Thermal.SH.Geo.WH.Geo.Solar.Geo</t>
  </si>
  <si>
    <t>EMI_per_sqm.kgCO2.RO.Res.HH.Thermal.SH.Geo.WH.Geo.Solar.Solar</t>
  </si>
  <si>
    <t>EMI_per_sqm.kgCO2.RO.Res.HH.Thermal.SH.Geo.WH.Elc.NoSolar.Elec</t>
  </si>
  <si>
    <t>EMI_per_sqm.kgCO2.RO.Res.HH.Thermal.SH.Geo.WH.Elc.Solar</t>
  </si>
  <si>
    <t>EMI_per_sqm.kgCO2.RO.Res.HH.Thermal.SH.Geo.WH.Elc.Solar.Elec</t>
  </si>
  <si>
    <t>EMI_per_sqm.kgCO2.RO.Res.HH.Thermal.SH.Geo.WH.Elc.Solar.Solar</t>
  </si>
  <si>
    <t>EMI_per_sqm.kgCO2.RO.Res.HH.Thermal.SH.Geo.CO</t>
  </si>
  <si>
    <t>EMI_per_sqm.kgCO2.RO.Res.HH.Thermal.SH.Geo.CO.LPG.LPG</t>
  </si>
  <si>
    <t>EMI_per_sqm.kgCO2.RO.Res.HH.Thermal.SH.Geo.CO.Elc.Elec</t>
  </si>
  <si>
    <t>EMI_per_sqm.kgCO2.RO.Res.HH.Thermal.SH.DistrHeat</t>
  </si>
  <si>
    <t>EMI_per_sqm.kgCO2.RO.Res.HH.Thermal.SH.DistrHeat.SH</t>
  </si>
  <si>
    <t>EMI_per_sqm.kgCO2.RO.Res.HH.Thermal.SH.DistrHeat.SH.Steam_Distr</t>
  </si>
  <si>
    <t>EMI_per_sqm.kgCO2.RO.Res.HH.Thermal.SH.DistrHeat.SH.Elec</t>
  </si>
  <si>
    <t>EMI_per_sqm.kgCO2.RO.Res.HH.Thermal.SH.DistrHeat.SC</t>
  </si>
  <si>
    <t>EMI_per_sqm.kgCO2.RO.Res.HH.Thermal.SH.DistrHeat.SC.AC.Elec</t>
  </si>
  <si>
    <t>EMI_per_sqm.kgCO2.RO.Res.HH.Thermal.SH.DistrHeat.WH</t>
  </si>
  <si>
    <t>EMI_per_sqm.kgCO2.RO.Res.HH.Thermal.SH.DistrHeat.WH.DistrHeat.NoSolar.Steam_Distr</t>
  </si>
  <si>
    <t>EMI_per_sqm.kgCO2.RO.Res.HH.Thermal.SH.DistrHeat.WH.DistrHeat.Solar</t>
  </si>
  <si>
    <t>EMI_per_sqm.kgCO2.RO.Res.HH.Thermal.SH.DistrHeat.WH.DistrHeat.Solar.Steam_Distr</t>
  </si>
  <si>
    <t>EMI_per_sqm.kgCO2.RO.Res.HH.Thermal.SH.DistrHeat.WH.DistrHeat.Solar.Solar</t>
  </si>
  <si>
    <t>EMI_per_sqm.kgCO2.RO.Res.HH.Thermal.SH.DistrHeat.WH.Elc.NoSolar.Elec</t>
  </si>
  <si>
    <t>EMI_per_sqm.kgCO2.RO.Res.HH.Thermal.SH.DistrHeat.WH.Elc.Solar</t>
  </si>
  <si>
    <t>EMI_per_sqm.kgCO2.RO.Res.HH.Thermal.SH.DistrHeat.WH.Elc.Solar.Elec</t>
  </si>
  <si>
    <t>EMI_per_sqm.kgCO2.RO.Res.HH.Thermal.SH.DistrHeat.WH.Elc.Solar.Solar</t>
  </si>
  <si>
    <t>EMI_per_sqm.kgCO2.RO.Res.HH.Thermal.SH.DistrHeat.CO</t>
  </si>
  <si>
    <t>EMI_per_sqm.kgCO2.RO.Res.HH.Thermal.SH.DistrHeat.CO.LPG.LPG</t>
  </si>
  <si>
    <t>EMI_per_sqm.kgCO2.RO.Res.HH.Thermal.SH.DistrHeat.CO.Elc.Elec</t>
  </si>
  <si>
    <t>EMI_per_sqm.kgCO2.RO.Res.HH.Thermal.SH.AdvElc</t>
  </si>
  <si>
    <t>EMI_per_sqm.kgCO2.RO.Res.HH.Thermal.SH.AdvElc.SH</t>
  </si>
  <si>
    <t>EMI_per_sqm.kgCO2.RO.Res.HH.Thermal.SH.AdvElc.SH.Elec</t>
  </si>
  <si>
    <t>EMI_per_sqm.kgCO2.RO.Res.HH.Thermal.SH.AdvElc.SC</t>
  </si>
  <si>
    <t>EMI_per_sqm.kgCO2.RO.Res.HH.Thermal.SH.AdvElc.SC.AC.Elec</t>
  </si>
  <si>
    <t>EMI_per_sqm.kgCO2.RO.Res.HH.Thermal.SH.AdvElc.WH</t>
  </si>
  <si>
    <t>EMI_per_sqm.kgCO2.RO.Res.HH.Thermal.SH.AdvElc.WH.LPG.NoSolar.LPG</t>
  </si>
  <si>
    <t>EMI_per_sqm.kgCO2.RO.Res.HH.Thermal.SH.AdvElc.WH.LPG.Solar</t>
  </si>
  <si>
    <t>EMI_per_sqm.kgCO2.RO.Res.HH.Thermal.SH.AdvElc.WH.LPG.Solar.LPG</t>
  </si>
  <si>
    <t>EMI_per_sqm.kgCO2.RO.Res.HH.Thermal.SH.AdvElc.WH.LPG.Solar.Solar</t>
  </si>
  <si>
    <t>EMI_per_sqm.kgCO2.RO.Res.HH.Thermal.SH.AdvElc.WH.Elc.NoSolar.Elec</t>
  </si>
  <si>
    <t>EMI_per_sqm.kgCO2.RO.Res.HH.Thermal.SH.AdvElc.WH.Elc.Solar</t>
  </si>
  <si>
    <t>EMI_per_sqm.kgCO2.RO.Res.HH.Thermal.SH.AdvElc.WH.Elc.Solar.Elec</t>
  </si>
  <si>
    <t>EMI_per_sqm.kgCO2.RO.Res.HH.Thermal.SH.AdvElc.WH.Elc.Solar.Solar</t>
  </si>
  <si>
    <t>EMI_per_sqm.kgCO2.RO.Res.HH.Thermal.SH.AdvElc.CO</t>
  </si>
  <si>
    <t>EMI_per_sqm.kgCO2.RO.Res.HH.Thermal.SH.AdvElc.CO.LPG.LPG</t>
  </si>
  <si>
    <t>EMI_per_sqm.kgCO2.RO.Res.HH.Thermal.SH.AdvElc.CO.Elc.Elec</t>
  </si>
  <si>
    <t>EMI_per_sqm.kgCO2.RO.Res.HH.Thermal.SH.ConvElc</t>
  </si>
  <si>
    <t>EMI_per_sqm.kgCO2.RO.Res.HH.Thermal.SH.ConvElc.SH</t>
  </si>
  <si>
    <t>EMI_per_sqm.kgCO2.RO.Res.HH.Thermal.SH.ConvElc.SH.Elec</t>
  </si>
  <si>
    <t>EMI_per_sqm.kgCO2.RO.Res.HH.Thermal.SH.ConvElc.SC</t>
  </si>
  <si>
    <t>EMI_per_sqm.kgCO2.RO.Res.HH.Thermal.SH.ConvElc.SC.AC.Elec</t>
  </si>
  <si>
    <t>EMI_per_sqm.kgCO2.RO.Res.HH.Thermal.SH.ConvElc.WH</t>
  </si>
  <si>
    <t>EMI_per_sqm.kgCO2.RO.Res.HH.Thermal.SH.ConvElc.WH.LPG.NoSolar.LPG</t>
  </si>
  <si>
    <t>EMI_per_sqm.kgCO2.RO.Res.HH.Thermal.SH.ConvElc.WH.LPG.Solar</t>
  </si>
  <si>
    <t>EMI_per_sqm.kgCO2.RO.Res.HH.Thermal.SH.ConvElc.WH.LPG.Solar.LPG</t>
  </si>
  <si>
    <t>EMI_per_sqm.kgCO2.RO.Res.HH.Thermal.SH.ConvElc.WH.LPG.Solar.Solar</t>
  </si>
  <si>
    <t>EMI_per_sqm.kgCO2.RO.Res.HH.Thermal.SH.ConvElc.WH.Elc.NoSolar.Elec</t>
  </si>
  <si>
    <t>EMI_per_sqm.kgCO2.RO.Res.HH.Thermal.SH.ConvElc.WH.Elc.Solar</t>
  </si>
  <si>
    <t>EMI_per_sqm.kgCO2.RO.Res.HH.Thermal.SH.ConvElc.WH.Elc.Solar.Elec</t>
  </si>
  <si>
    <t>EMI_per_sqm.kgCO2.RO.Res.HH.Thermal.SH.ConvElc.WH.Elc.Solar.Solar</t>
  </si>
  <si>
    <t>EMI_per_sqm.kgCO2.RO.Res.HH.Thermal.SH.ConvElc.CO</t>
  </si>
  <si>
    <t>EMI_per_sqm.kgCO2.RO.Res.HH.Thermal.SH.ConvElc.CO.LPG.LPG</t>
  </si>
  <si>
    <t>EMI_per_sqm.kgCO2.RO.Res.HH.Thermal.SH.ConvElc.CO.Elc.Elec</t>
  </si>
  <si>
    <t>RO - Final energy consumption in new and renovated households (detailed structure)</t>
  </si>
  <si>
    <t>FEC.ktoe.RO.Res.HHnew.Thermal.SH.Solids</t>
  </si>
  <si>
    <t>FEC.ktoe.RO.Res.HHnew.Thermal.SH.Solids.SH</t>
  </si>
  <si>
    <t>FEC.ktoe.RO.Res.HHnew.Thermal.SH.Solids.SH.Solids</t>
  </si>
  <si>
    <t>FEC.ktoe.RO.Res.HHnew.Thermal.SH.Solids.SH.Elec</t>
  </si>
  <si>
    <t>FEC.ktoe.RO.Res.HHnew.Thermal.SH.Solids.SC</t>
  </si>
  <si>
    <t>FEC.ktoe.RO.Res.HHnew.Thermal.SH.Solids.SC.AC.Elec</t>
  </si>
  <si>
    <t>FEC.ktoe.RO.Res.HHnew.Thermal.SH.Solids.WH</t>
  </si>
  <si>
    <t>FEC.ktoe.RO.Res.HHnew.Thermal.SH.Solids.WH.Solids.NoSolar.Solids</t>
  </si>
  <si>
    <t>FEC.ktoe.RO.Res.HHnew.Thermal.SH.Solids.WH.LPG.NoSolar.LPG</t>
  </si>
  <si>
    <t>FEC.ktoe.RO.Res.HHnew.Thermal.SH.Solids.WH.LPG.Solar</t>
  </si>
  <si>
    <t>FEC.ktoe.RO.Res.HHnew.Thermal.SH.Solids.WH.LPG.Solar.LPG</t>
  </si>
  <si>
    <t>FEC.ktoe.RO.Res.HHnew.Thermal.SH.Solids.WH.LPG.Solar.Solar</t>
  </si>
  <si>
    <t>FEC.ktoe.RO.Res.HHnew.Thermal.SH.Solids.WH.Elc.NoSolar.Elec</t>
  </si>
  <si>
    <t>FEC.ktoe.RO.Res.HHnew.Thermal.SH.Solids.WH.Elc.Solar</t>
  </si>
  <si>
    <t>FEC.ktoe.RO.Res.HHnew.Thermal.SH.Solids.WH.Elc.Solar.Elec</t>
  </si>
  <si>
    <t>FEC.ktoe.RO.Res.HHnew.Thermal.SH.Solids.WH.Elc.Solar.Solar</t>
  </si>
  <si>
    <t>FEC.ktoe.RO.Res.HHnew.Thermal.SH.Solids.CO</t>
  </si>
  <si>
    <t>FEC.ktoe.RO.Res.HHnew.Thermal.SH.Solids.CO.Solids.Solids</t>
  </si>
  <si>
    <t>FEC.ktoe.RO.Res.HHnew.Thermal.SH.Solids.CO.LPG.LPG</t>
  </si>
  <si>
    <t>FEC.ktoe.RO.Res.HHnew.Thermal.SH.Solids.CO.Elc.Elec</t>
  </si>
  <si>
    <t>FEC.ktoe.RO.Res.HHnew.Thermal.SH.LPG</t>
  </si>
  <si>
    <t>FEC.ktoe.RO.Res.HHnew.Thermal.SH.LPG.SH</t>
  </si>
  <si>
    <t>FEC.ktoe.RO.Res.HHnew.Thermal.SH.LPG.SH.LPG</t>
  </si>
  <si>
    <t>FEC.ktoe.RO.Res.HHnew.Thermal.SH.LPG.SH.Elec</t>
  </si>
  <si>
    <t>FEC.ktoe.RO.Res.HHnew.Thermal.SH.LPG.SC</t>
  </si>
  <si>
    <t>FEC.ktoe.RO.Res.HHnew.Thermal.SH.LPG.SC.AC.Elec</t>
  </si>
  <si>
    <t>FEC.ktoe.RO.Res.HHnew.Thermal.SH.LPG.WH</t>
  </si>
  <si>
    <t>FEC.ktoe.RO.Res.HHnew.Thermal.SH.LPG.WH.LPG.NoSolar.LPG</t>
  </si>
  <si>
    <t>FEC.ktoe.RO.Res.HHnew.Thermal.SH.LPG.WH.LPG.Solar</t>
  </si>
  <si>
    <t>FEC.ktoe.RO.Res.HHnew.Thermal.SH.LPG.WH.LPG.Solar.LPG</t>
  </si>
  <si>
    <t>FEC.ktoe.RO.Res.HHnew.Thermal.SH.LPG.WH.LPG.Solar.Solar</t>
  </si>
  <si>
    <t>FEC.ktoe.RO.Res.HHnew.Thermal.SH.LPG.WH.Elc.NoSolar.Elec</t>
  </si>
  <si>
    <t>FEC.ktoe.RO.Res.HHnew.Thermal.SH.LPG.WH.Elc.Solar</t>
  </si>
  <si>
    <t>FEC.ktoe.RO.Res.HHnew.Thermal.SH.LPG.WH.Elc.Solar.Elec</t>
  </si>
  <si>
    <t>FEC.ktoe.RO.Res.HHnew.Thermal.SH.LPG.WH.Elc.Solar.Solar</t>
  </si>
  <si>
    <t>FEC.ktoe.RO.Res.HHnew.Thermal.SH.LPG.CO</t>
  </si>
  <si>
    <t>FEC.ktoe.RO.Res.HHnew.Thermal.SH.LPG.CO.LPG.LPG</t>
  </si>
  <si>
    <t>FEC.ktoe.RO.Res.HHnew.Thermal.SH.LPG.CO.Elc.Elec</t>
  </si>
  <si>
    <t>FEC.ktoe.RO.Res.HHnew.Thermal.SH.Oil</t>
  </si>
  <si>
    <t>FEC.ktoe.RO.Res.HHnew.Thermal.SH.Oil.SH</t>
  </si>
  <si>
    <t>FEC.ktoe.RO.Res.HHnew.Thermal.SH.Oil.SH.Oil</t>
  </si>
  <si>
    <t>FEC.ktoe.RO.Res.HHnew.Thermal.SH.Oil.SH.Elec</t>
  </si>
  <si>
    <t>FEC.ktoe.RO.Res.HHnew.Thermal.SH.Oil.SC</t>
  </si>
  <si>
    <t>FEC.ktoe.RO.Res.HHnew.Thermal.SH.Oil.SC.AC.Elec</t>
  </si>
  <si>
    <t>FEC.ktoe.RO.Res.HHnew.Thermal.SH.Oil.WH</t>
  </si>
  <si>
    <t>FEC.ktoe.RO.Res.HHnew.Thermal.SH.Oil.WH.Oil.NoSolar.Oil</t>
  </si>
  <si>
    <t>FEC.ktoe.RO.Res.HHnew.Thermal.SH.Oil.WH.Oil.Solar</t>
  </si>
  <si>
    <t>FEC.ktoe.RO.Res.HHnew.Thermal.SH.Oil.WH.Oil.Solar.Oil</t>
  </si>
  <si>
    <t>FEC.ktoe.RO.Res.HHnew.Thermal.SH.Oil.WH.Oil.Solar.Solar</t>
  </si>
  <si>
    <t>FEC.ktoe.RO.Res.HHnew.Thermal.SH.Oil.WH.Elc.NoSolar.Elec</t>
  </si>
  <si>
    <t>FEC.ktoe.RO.Res.HHnew.Thermal.SH.Oil.WH.Elc.Solar</t>
  </si>
  <si>
    <t>FEC.ktoe.RO.Res.HHnew.Thermal.SH.Oil.WH.Elc.Solar.Elec</t>
  </si>
  <si>
    <t>FEC.ktoe.RO.Res.HHnew.Thermal.SH.Oil.WH.Elc.Solar.Solar</t>
  </si>
  <si>
    <t>FEC.ktoe.RO.Res.HHnew.Thermal.SH.Oil.CO</t>
  </si>
  <si>
    <t>FEC.ktoe.RO.Res.HHnew.Thermal.SH.Oil.CO.LPG.LPG</t>
  </si>
  <si>
    <t>FEC.ktoe.RO.Res.HHnew.Thermal.SH.Oil.CO.Elc.Elec</t>
  </si>
  <si>
    <t>FEC.ktoe.RO.Res.HHnew.Thermal.SH.Gas</t>
  </si>
  <si>
    <t>FEC.ktoe.RO.Res.HHnew.Thermal.SH.Gas.SH</t>
  </si>
  <si>
    <t>FEC.ktoe.RO.Res.HHnew.Thermal.SH.Gas.SH.Gas</t>
  </si>
  <si>
    <t>FEC.ktoe.RO.Res.HHnew.Thermal.SH.Gas.SH.Elec</t>
  </si>
  <si>
    <t>FEC.ktoe.RO.Res.HHnew.Thermal.SH.Gas.SC</t>
  </si>
  <si>
    <t>FEC.ktoe.RO.Res.HHnew.Thermal.SH.Gas.SC.AC.Elec</t>
  </si>
  <si>
    <t>FEC.ktoe.RO.Res.HHnew.Thermal.SH.Gas.WH</t>
  </si>
  <si>
    <t>FEC.ktoe.RO.Res.HHnew.Thermal.SH.Gas.WH.Gas.NoSolar.Gas</t>
  </si>
  <si>
    <t>FEC.ktoe.RO.Res.HHnew.Thermal.SH.Gas.WH.Gas.Solar</t>
  </si>
  <si>
    <t>FEC.ktoe.RO.Res.HHnew.Thermal.SH.Gas.WH.Gas.Solar.Gas</t>
  </si>
  <si>
    <t>FEC.ktoe.RO.Res.HHnew.Thermal.SH.Gas.WH.Gas.Solar.Solar</t>
  </si>
  <si>
    <t>FEC.ktoe.RO.Res.HHnew.Thermal.SH.Gas.WH.Elc.NoSolar.Elec</t>
  </si>
  <si>
    <t>FEC.ktoe.RO.Res.HHnew.Thermal.SH.Gas.WH.Elc.Solar</t>
  </si>
  <si>
    <t>FEC.ktoe.RO.Res.HHnew.Thermal.SH.Gas.WH.Elc.Solar.Elec</t>
  </si>
  <si>
    <t>FEC.ktoe.RO.Res.HHnew.Thermal.SH.Gas.WH.Elc.Solar.Solar</t>
  </si>
  <si>
    <t>FEC.ktoe.RO.Res.HHnew.Thermal.SH.Gas.CO</t>
  </si>
  <si>
    <t>FEC.ktoe.RO.Res.HHnew.Thermal.SH.Gas.CO.Gas.Gas</t>
  </si>
  <si>
    <t>FEC.ktoe.RO.Res.HHnew.Thermal.SH.Gas.CO.Elc.Elec</t>
  </si>
  <si>
    <t>FEC.ktoe.RO.Res.HHnew.Thermal.SH.Biomass</t>
  </si>
  <si>
    <t>FEC.ktoe.RO.Res.HHnew.Thermal.SH.Biomass.SH</t>
  </si>
  <si>
    <t>FEC.ktoe.RO.Res.HHnew.Thermal.SH.Biomass.SH.Biomass</t>
  </si>
  <si>
    <t>FEC.ktoe.RO.Res.HHnew.Thermal.SH.Biomass.SH.Elec</t>
  </si>
  <si>
    <t>FEC.ktoe.RO.Res.HHnew.Thermal.SH.Biomass.SC</t>
  </si>
  <si>
    <t>FEC.ktoe.RO.Res.HHnew.Thermal.SH.Biomass.SC.AC.Elec</t>
  </si>
  <si>
    <t>FEC.ktoe.RO.Res.HHnew.Thermal.SH.Biomass.WH</t>
  </si>
  <si>
    <t>FEC.ktoe.RO.Res.HHnew.Thermal.SH.Biomass.WH.Biomass.NoSolar.Biomass</t>
  </si>
  <si>
    <t>FEC.ktoe.RO.Res.HHnew.Thermal.SH.Biomass.WH.Biomass.Solar</t>
  </si>
  <si>
    <t>FEC.ktoe.RO.Res.HHnew.Thermal.SH.Biomass.WH.Biomass.Solar.Biomass</t>
  </si>
  <si>
    <t>FEC.ktoe.RO.Res.HHnew.Thermal.SH.Biomass.WH.Biomass.Solar.Solar</t>
  </si>
  <si>
    <t>FEC.ktoe.RO.Res.HHnew.Thermal.SH.Biomass.WH.LPG.NoSolar.LPG</t>
  </si>
  <si>
    <t>FEC.ktoe.RO.Res.HHnew.Thermal.SH.Biomass.WH.LPG.Solar</t>
  </si>
  <si>
    <t>FEC.ktoe.RO.Res.HHnew.Thermal.SH.Biomass.WH.LPG.Solar.LPG</t>
  </si>
  <si>
    <t>FEC.ktoe.RO.Res.HHnew.Thermal.SH.Biomass.WH.LPG.Solar.Solar</t>
  </si>
  <si>
    <t>FEC.ktoe.RO.Res.HHnew.Thermal.SH.Biomass.WH.Elc.NoSolar.Elec</t>
  </si>
  <si>
    <t>FEC.ktoe.RO.Res.HHnew.Thermal.SH.Biomass.WH.Elc.Solar</t>
  </si>
  <si>
    <t>FEC.ktoe.RO.Res.HHnew.Thermal.SH.Biomass.WH.Elc.Solar.Elec</t>
  </si>
  <si>
    <t>FEC.ktoe.RO.Res.HHnew.Thermal.SH.Biomass.WH.Elc.Solar.Solar</t>
  </si>
  <si>
    <t>FEC.ktoe.RO.Res.HHnew.Thermal.SH.Biomass.CO</t>
  </si>
  <si>
    <t>FEC.ktoe.RO.Res.HHnew.Thermal.SH.Biomass.CO.Biomass.Biomass</t>
  </si>
  <si>
    <t>FEC.ktoe.RO.Res.HHnew.Thermal.SH.Biomass.CO.LPG.LPG</t>
  </si>
  <si>
    <t>FEC.ktoe.RO.Res.HHnew.Thermal.SH.Biomass.CO.Elc.Elec</t>
  </si>
  <si>
    <t>FEC.ktoe.RO.Res.HHnew.Thermal.SH.Geo</t>
  </si>
  <si>
    <t>FEC.ktoe.RO.Res.HHnew.Thermal.SH.Geo.SH</t>
  </si>
  <si>
    <t>FEC.ktoe.RO.Res.HHnew.Thermal.SH.Geo.SH.Geo</t>
  </si>
  <si>
    <t>FEC.ktoe.RO.Res.HHnew.Thermal.SH.Geo.SH.Elec</t>
  </si>
  <si>
    <t>FEC.ktoe.RO.Res.HHnew.Thermal.SH.Geo.SC</t>
  </si>
  <si>
    <t>FEC.ktoe.RO.Res.HHnew.Thermal.SH.Geo.SC.AC.Elec</t>
  </si>
  <si>
    <t>FEC.ktoe.RO.Res.HHnew.Thermal.SH.Geo.WH</t>
  </si>
  <si>
    <t>FEC.ktoe.RO.Res.HHnew.Thermal.SH.Geo.WH.Geo.NoSolar.Geo</t>
  </si>
  <si>
    <t>FEC.ktoe.RO.Res.HHnew.Thermal.SH.Geo.WH.Geo.Solar</t>
  </si>
  <si>
    <t>FEC.ktoe.RO.Res.HHnew.Thermal.SH.Geo.WH.Geo.Solar.Geo</t>
  </si>
  <si>
    <t>FEC.ktoe.RO.Res.HHnew.Thermal.SH.Geo.WH.Geo.Solar.Solar</t>
  </si>
  <si>
    <t>FEC.ktoe.RO.Res.HHnew.Thermal.SH.Geo.WH.Elc.NoSolar.Elec</t>
  </si>
  <si>
    <t>FEC.ktoe.RO.Res.HHnew.Thermal.SH.Geo.WH.Elc.Solar</t>
  </si>
  <si>
    <t>FEC.ktoe.RO.Res.HHnew.Thermal.SH.Geo.WH.Elc.Solar.Elec</t>
  </si>
  <si>
    <t>FEC.ktoe.RO.Res.HHnew.Thermal.SH.Geo.WH.Elc.Solar.Solar</t>
  </si>
  <si>
    <t>FEC.ktoe.RO.Res.HHnew.Thermal.SH.Geo.CO</t>
  </si>
  <si>
    <t>FEC.ktoe.RO.Res.HHnew.Thermal.SH.Geo.CO.LPG.LPG</t>
  </si>
  <si>
    <t>FEC.ktoe.RO.Res.HHnew.Thermal.SH.Geo.CO.Elc.Elec</t>
  </si>
  <si>
    <t>FEC.ktoe.RO.Res.HHnew.Thermal.SH.DistrHeat</t>
  </si>
  <si>
    <t>FEC.ktoe.RO.Res.HHnew.Thermal.SH.DistrHeat.SH</t>
  </si>
  <si>
    <t>FEC.ktoe.RO.Res.HHnew.Thermal.SH.DistrHeat.SH.Steam_Distr</t>
  </si>
  <si>
    <t>FEC.ktoe.RO.Res.HHnew.Thermal.SH.DistrHeat.SH.Elec</t>
  </si>
  <si>
    <t>FEC.ktoe.RO.Res.HHnew.Thermal.SH.DistrHeat.SC</t>
  </si>
  <si>
    <t>FEC.ktoe.RO.Res.HHnew.Thermal.SH.DistrHeat.SC.AC.Elec</t>
  </si>
  <si>
    <t>FEC.ktoe.RO.Res.HHnew.Thermal.SH.DistrHeat.WH</t>
  </si>
  <si>
    <t>FEC.ktoe.RO.Res.HHnew.Thermal.SH.DistrHeat.WH.DistrHeat.NoSolar.Steam_Distr</t>
  </si>
  <si>
    <t>FEC.ktoe.RO.Res.HHnew.Thermal.SH.DistrHeat.WH.DistrHeat.Solar</t>
  </si>
  <si>
    <t>FEC.ktoe.RO.Res.HHnew.Thermal.SH.DistrHeat.WH.DistrHeat.Solar.Steam_Distr</t>
  </si>
  <si>
    <t>FEC.ktoe.RO.Res.HHnew.Thermal.SH.DistrHeat.WH.DistrHeat.Solar.Solar</t>
  </si>
  <si>
    <t>FEC.ktoe.RO.Res.HHnew.Thermal.SH.DistrHeat.WH.Elc.NoSolar.Elec</t>
  </si>
  <si>
    <t>FEC.ktoe.RO.Res.HHnew.Thermal.SH.DistrHeat.WH.Elc.Solar</t>
  </si>
  <si>
    <t>FEC.ktoe.RO.Res.HHnew.Thermal.SH.DistrHeat.WH.Elc.Solar.Elec</t>
  </si>
  <si>
    <t>FEC.ktoe.RO.Res.HHnew.Thermal.SH.DistrHeat.WH.Elc.Solar.Solar</t>
  </si>
  <si>
    <t>FEC.ktoe.RO.Res.HHnew.Thermal.SH.DistrHeat.CO</t>
  </si>
  <si>
    <t>FEC.ktoe.RO.Res.HHnew.Thermal.SH.DistrHeat.CO.LPG.LPG</t>
  </si>
  <si>
    <t>FEC.ktoe.RO.Res.HHnew.Thermal.SH.DistrHeat.CO.Elc.Elec</t>
  </si>
  <si>
    <t>FEC.ktoe.RO.Res.HHnew.Thermal.SH.AdvElc</t>
  </si>
  <si>
    <t>FEC.ktoe.RO.Res.HHnew.Thermal.SH.AdvElc.SH</t>
  </si>
  <si>
    <t>FEC.ktoe.RO.Res.HHnew.Thermal.SH.AdvElc.SH.Elec</t>
  </si>
  <si>
    <t>FEC.ktoe.RO.Res.HHnew.Thermal.SH.AdvElc.SC</t>
  </si>
  <si>
    <t>FEC.ktoe.RO.Res.HHnew.Thermal.SH.AdvElc.SC.AC.Elec</t>
  </si>
  <si>
    <t>FEC.ktoe.RO.Res.HHnew.Thermal.SH.AdvElc.WH</t>
  </si>
  <si>
    <t>FEC.ktoe.RO.Res.HHnew.Thermal.SH.AdvElc.WH.LPG.NoSolar.LPG</t>
  </si>
  <si>
    <t>FEC.ktoe.RO.Res.HHnew.Thermal.SH.AdvElc.WH.LPG.Solar</t>
  </si>
  <si>
    <t>FEC.ktoe.RO.Res.HHnew.Thermal.SH.AdvElc.WH.LPG.Solar.LPG</t>
  </si>
  <si>
    <t>FEC.ktoe.RO.Res.HHnew.Thermal.SH.AdvElc.WH.LPG.Solar.Solar</t>
  </si>
  <si>
    <t>FEC.ktoe.RO.Res.HHnew.Thermal.SH.AdvElc.WH.Elc.NoSolar.Elec</t>
  </si>
  <si>
    <t>FEC.ktoe.RO.Res.HHnew.Thermal.SH.AdvElc.WH.Elc.Solar</t>
  </si>
  <si>
    <t>FEC.ktoe.RO.Res.HHnew.Thermal.SH.AdvElc.WH.Elc.Solar.Elec</t>
  </si>
  <si>
    <t>FEC.ktoe.RO.Res.HHnew.Thermal.SH.AdvElc.WH.Elc.Solar.Solar</t>
  </si>
  <si>
    <t>FEC.ktoe.RO.Res.HHnew.Thermal.SH.AdvElc.CO</t>
  </si>
  <si>
    <t>FEC.ktoe.RO.Res.HHnew.Thermal.SH.AdvElc.CO.LPG.LPG</t>
  </si>
  <si>
    <t>FEC.ktoe.RO.Res.HHnew.Thermal.SH.AdvElc.CO.Elc.Elec</t>
  </si>
  <si>
    <t>FEC.ktoe.RO.Res.HHnew.Thermal.SH.ConvElc</t>
  </si>
  <si>
    <t>FEC.ktoe.RO.Res.HHnew.Thermal.SH.ConvElc.SH</t>
  </si>
  <si>
    <t>FEC.ktoe.RO.Res.HHnew.Thermal.SH.ConvElc.SH.Elec</t>
  </si>
  <si>
    <t>FEC.ktoe.RO.Res.HHnew.Thermal.SH.ConvElc.SC</t>
  </si>
  <si>
    <t>FEC.ktoe.RO.Res.HHnew.Thermal.SH.ConvElc.SC.AC.Elec</t>
  </si>
  <si>
    <t>FEC.ktoe.RO.Res.HHnew.Thermal.SH.ConvElc.WH</t>
  </si>
  <si>
    <t>FEC.ktoe.RO.Res.HHnew.Thermal.SH.ConvElc.WH.LPG.NoSolar.LPG</t>
  </si>
  <si>
    <t>FEC.ktoe.RO.Res.HHnew.Thermal.SH.ConvElc.WH.LPG.Solar</t>
  </si>
  <si>
    <t>FEC.ktoe.RO.Res.HHnew.Thermal.SH.ConvElc.WH.LPG.Solar.LPG</t>
  </si>
  <si>
    <t>FEC.ktoe.RO.Res.HHnew.Thermal.SH.ConvElc.WH.LPG.Solar.Solar</t>
  </si>
  <si>
    <t>FEC.ktoe.RO.Res.HHnew.Thermal.SH.ConvElc.WH.Elc.NoSolar.Elec</t>
  </si>
  <si>
    <t>FEC.ktoe.RO.Res.HHnew.Thermal.SH.ConvElc.WH.Elc.Solar</t>
  </si>
  <si>
    <t>FEC.ktoe.RO.Res.HHnew.Thermal.SH.ConvElc.WH.Elc.Solar.Elec</t>
  </si>
  <si>
    <t>FEC.ktoe.RO.Res.HHnew.Thermal.SH.ConvElc.WH.Elc.Solar.Solar</t>
  </si>
  <si>
    <t>FEC.ktoe.RO.Res.HHnew.Thermal.SH.ConvElc.CO</t>
  </si>
  <si>
    <t>FEC.ktoe.RO.Res.HHnew.Thermal.SH.ConvElc.CO.LPG.LPG</t>
  </si>
  <si>
    <t>FEC.ktoe.RO.Res.HHnew.Thermal.SH.ConvElc.CO.Elc.Elec</t>
  </si>
  <si>
    <t>RO - Thermal energy service in new and renovated households (detailed structure)</t>
  </si>
  <si>
    <t>TES.ktoe.RO.Res.HHnew.Thermal.SH.Solids</t>
  </si>
  <si>
    <t>TES.ktoe.RO.Res.HHnew.Thermal.SH.Solids.SH</t>
  </si>
  <si>
    <t>TES.ktoe.RO.Res.HHnew.Thermal.SH.Solids.SH.Solids</t>
  </si>
  <si>
    <t>TES.ktoe.RO.Res.HHnew.Thermal.SH.Solids.SH.Elec</t>
  </si>
  <si>
    <t>TES.ktoe.RO.Res.HHnew.Thermal.SH.Solids.SC</t>
  </si>
  <si>
    <t>TES.ktoe.RO.Res.HHnew.Thermal.SH.Solids.SC.AC.Elec</t>
  </si>
  <si>
    <t>TES.ktoe.RO.Res.HHnew.Thermal.SH.Solids.WH</t>
  </si>
  <si>
    <t>TES.ktoe.RO.Res.HHnew.Thermal.SH.Solids.WH.Solids.NoSolar.Solids</t>
  </si>
  <si>
    <t>TES.ktoe.RO.Res.HHnew.Thermal.SH.Solids.WH.LPG.NoSolar.LPG</t>
  </si>
  <si>
    <t>TES.ktoe.RO.Res.HHnew.Thermal.SH.Solids.WH.LPG.Solar</t>
  </si>
  <si>
    <t>TES.ktoe.RO.Res.HHnew.Thermal.SH.Solids.WH.LPG.Solar.LPG</t>
  </si>
  <si>
    <t>TES.ktoe.RO.Res.HHnew.Thermal.SH.Solids.WH.LPG.Solar.Solar</t>
  </si>
  <si>
    <t>TES.ktoe.RO.Res.HHnew.Thermal.SH.Solids.WH.Elc.NoSolar.Elec</t>
  </si>
  <si>
    <t>TES.ktoe.RO.Res.HHnew.Thermal.SH.Solids.WH.Elc.Solar</t>
  </si>
  <si>
    <t>TES.ktoe.RO.Res.HHnew.Thermal.SH.Solids.WH.Elc.Solar.Elec</t>
  </si>
  <si>
    <t>TES.ktoe.RO.Res.HHnew.Thermal.SH.Solids.WH.Elc.Solar.Solar</t>
  </si>
  <si>
    <t>TES.ktoe.RO.Res.HHnew.Thermal.SH.Solids.CO</t>
  </si>
  <si>
    <t>TES.ktoe.RO.Res.HHnew.Thermal.SH.Solids.CO.Solids.Solids</t>
  </si>
  <si>
    <t>TES.ktoe.RO.Res.HHnew.Thermal.SH.Solids.CO.LPG.LPG</t>
  </si>
  <si>
    <t>TES.ktoe.RO.Res.HHnew.Thermal.SH.Solids.CO.Elc.Elec</t>
  </si>
  <si>
    <t>TES.ktoe.RO.Res.HHnew.Thermal.SH.LPG</t>
  </si>
  <si>
    <t>TES.ktoe.RO.Res.HHnew.Thermal.SH.LPG.SH</t>
  </si>
  <si>
    <t>TES.ktoe.RO.Res.HHnew.Thermal.SH.LPG.SH.LPG</t>
  </si>
  <si>
    <t>TES.ktoe.RO.Res.HHnew.Thermal.SH.LPG.SH.Elec</t>
  </si>
  <si>
    <t>TES.ktoe.RO.Res.HHnew.Thermal.SH.LPG.SC</t>
  </si>
  <si>
    <t>TES.ktoe.RO.Res.HHnew.Thermal.SH.LPG.SC.AC.Elec</t>
  </si>
  <si>
    <t>TES.ktoe.RO.Res.HHnew.Thermal.SH.LPG.WH</t>
  </si>
  <si>
    <t>TES.ktoe.RO.Res.HHnew.Thermal.SH.LPG.WH.LPG.NoSolar.LPG</t>
  </si>
  <si>
    <t>TES.ktoe.RO.Res.HHnew.Thermal.SH.LPG.WH.LPG.Solar</t>
  </si>
  <si>
    <t>TES.ktoe.RO.Res.HHnew.Thermal.SH.LPG.WH.LPG.Solar.LPG</t>
  </si>
  <si>
    <t>TES.ktoe.RO.Res.HHnew.Thermal.SH.LPG.WH.LPG.Solar.Solar</t>
  </si>
  <si>
    <t>TES.ktoe.RO.Res.HHnew.Thermal.SH.LPG.WH.Elc.NoSolar.Elec</t>
  </si>
  <si>
    <t>TES.ktoe.RO.Res.HHnew.Thermal.SH.LPG.WH.Elc.Solar</t>
  </si>
  <si>
    <t>TES.ktoe.RO.Res.HHnew.Thermal.SH.LPG.WH.Elc.Solar.Elec</t>
  </si>
  <si>
    <t>TES.ktoe.RO.Res.HHnew.Thermal.SH.LPG.WH.Elc.Solar.Solar</t>
  </si>
  <si>
    <t>TES.ktoe.RO.Res.HHnew.Thermal.SH.LPG.CO</t>
  </si>
  <si>
    <t>TES.ktoe.RO.Res.HHnew.Thermal.SH.LPG.CO.LPG.LPG</t>
  </si>
  <si>
    <t>TES.ktoe.RO.Res.HHnew.Thermal.SH.LPG.CO.Elc.Elec</t>
  </si>
  <si>
    <t>TES.ktoe.RO.Res.HHnew.Thermal.SH.Oil</t>
  </si>
  <si>
    <t>TES.ktoe.RO.Res.HHnew.Thermal.SH.Oil.SH</t>
  </si>
  <si>
    <t>TES.ktoe.RO.Res.HHnew.Thermal.SH.Oil.SH.Oil</t>
  </si>
  <si>
    <t>TES.ktoe.RO.Res.HHnew.Thermal.SH.Oil.SH.Elec</t>
  </si>
  <si>
    <t>TES.ktoe.RO.Res.HHnew.Thermal.SH.Oil.SC</t>
  </si>
  <si>
    <t>TES.ktoe.RO.Res.HHnew.Thermal.SH.Oil.SC.AC.Elec</t>
  </si>
  <si>
    <t>TES.ktoe.RO.Res.HHnew.Thermal.SH.Oil.WH</t>
  </si>
  <si>
    <t>TES.ktoe.RO.Res.HHnew.Thermal.SH.Oil.WH.Oil.NoSolar.Oil</t>
  </si>
  <si>
    <t>TES.ktoe.RO.Res.HHnew.Thermal.SH.Oil.WH.Oil.Solar</t>
  </si>
  <si>
    <t>TES.ktoe.RO.Res.HHnew.Thermal.SH.Oil.WH.Oil.Solar.Oil</t>
  </si>
  <si>
    <t>TES.ktoe.RO.Res.HHnew.Thermal.SH.Oil.WH.Oil.Solar.Solar</t>
  </si>
  <si>
    <t>TES.ktoe.RO.Res.HHnew.Thermal.SH.Oil.WH.Elc.NoSolar.Elec</t>
  </si>
  <si>
    <t>TES.ktoe.RO.Res.HHnew.Thermal.SH.Oil.WH.Elc.Solar</t>
  </si>
  <si>
    <t>TES.ktoe.RO.Res.HHnew.Thermal.SH.Oil.WH.Elc.Solar.Elec</t>
  </si>
  <si>
    <t>TES.ktoe.RO.Res.HHnew.Thermal.SH.Oil.WH.Elc.Solar.Solar</t>
  </si>
  <si>
    <t>TES.ktoe.RO.Res.HHnew.Thermal.SH.Oil.CO</t>
  </si>
  <si>
    <t>TES.ktoe.RO.Res.HHnew.Thermal.SH.Oil.CO.LPG.LPG</t>
  </si>
  <si>
    <t>TES.ktoe.RO.Res.HHnew.Thermal.SH.Oil.CO.Elc.Elec</t>
  </si>
  <si>
    <t>TES.ktoe.RO.Res.HHnew.Thermal.SH.Gas</t>
  </si>
  <si>
    <t>TES.ktoe.RO.Res.HHnew.Thermal.SH.Gas.SH</t>
  </si>
  <si>
    <t>TES.ktoe.RO.Res.HHnew.Thermal.SH.Gas.SH.Gas</t>
  </si>
  <si>
    <t>TES.ktoe.RO.Res.HHnew.Thermal.SH.Gas.SH.Elec</t>
  </si>
  <si>
    <t>TES.ktoe.RO.Res.HHnew.Thermal.SH.Gas.SC</t>
  </si>
  <si>
    <t>TES.ktoe.RO.Res.HHnew.Thermal.SH.Gas.SC.AC.Elec</t>
  </si>
  <si>
    <t>TES.ktoe.RO.Res.HHnew.Thermal.SH.Gas.WH</t>
  </si>
  <si>
    <t>TES.ktoe.RO.Res.HHnew.Thermal.SH.Gas.WH.Gas.NoSolar.Gas</t>
  </si>
  <si>
    <t>TES.ktoe.RO.Res.HHnew.Thermal.SH.Gas.WH.Gas.Solar</t>
  </si>
  <si>
    <t>TES.ktoe.RO.Res.HHnew.Thermal.SH.Gas.WH.Gas.Solar.Gas</t>
  </si>
  <si>
    <t>TES.ktoe.RO.Res.HHnew.Thermal.SH.Gas.WH.Gas.Solar.Solar</t>
  </si>
  <si>
    <t>TES.ktoe.RO.Res.HHnew.Thermal.SH.Gas.WH.Elc.NoSolar.Elec</t>
  </si>
  <si>
    <t>TES.ktoe.RO.Res.HHnew.Thermal.SH.Gas.WH.Elc.Solar</t>
  </si>
  <si>
    <t>TES.ktoe.RO.Res.HHnew.Thermal.SH.Gas.WH.Elc.Solar.Elec</t>
  </si>
  <si>
    <t>TES.ktoe.RO.Res.HHnew.Thermal.SH.Gas.WH.Elc.Solar.Solar</t>
  </si>
  <si>
    <t>TES.ktoe.RO.Res.HHnew.Thermal.SH.Gas.CO</t>
  </si>
  <si>
    <t>TES.ktoe.RO.Res.HHnew.Thermal.SH.Gas.CO.Gas.Gas</t>
  </si>
  <si>
    <t>TES.ktoe.RO.Res.HHnew.Thermal.SH.Gas.CO.Elc.Elec</t>
  </si>
  <si>
    <t>TES.ktoe.RO.Res.HHnew.Thermal.SH.Biomass</t>
  </si>
  <si>
    <t>TES.ktoe.RO.Res.HHnew.Thermal.SH.Biomass.SH</t>
  </si>
  <si>
    <t>TES.ktoe.RO.Res.HHnew.Thermal.SH.Biomass.SH.Biomass</t>
  </si>
  <si>
    <t>TES.ktoe.RO.Res.HHnew.Thermal.SH.Biomass.SH.Elec</t>
  </si>
  <si>
    <t>TES.ktoe.RO.Res.HHnew.Thermal.SH.Biomass.SC</t>
  </si>
  <si>
    <t>TES.ktoe.RO.Res.HHnew.Thermal.SH.Biomass.SC.AC.Elec</t>
  </si>
  <si>
    <t>TES.ktoe.RO.Res.HHnew.Thermal.SH.Biomass.WH</t>
  </si>
  <si>
    <t>TES.ktoe.RO.Res.HHnew.Thermal.SH.Biomass.WH.Biomass.NoSolar.Biomass</t>
  </si>
  <si>
    <t>TES.ktoe.RO.Res.HHnew.Thermal.SH.Biomass.WH.Biomass.Solar</t>
  </si>
  <si>
    <t>TES.ktoe.RO.Res.HHnew.Thermal.SH.Biomass.WH.Biomass.Solar.Biomass</t>
  </si>
  <si>
    <t>TES.ktoe.RO.Res.HHnew.Thermal.SH.Biomass.WH.Biomass.Solar.Solar</t>
  </si>
  <si>
    <t>TES.ktoe.RO.Res.HHnew.Thermal.SH.Biomass.WH.LPG.NoSolar.LPG</t>
  </si>
  <si>
    <t>TES.ktoe.RO.Res.HHnew.Thermal.SH.Biomass.WH.LPG.Solar</t>
  </si>
  <si>
    <t>TES.ktoe.RO.Res.HHnew.Thermal.SH.Biomass.WH.LPG.Solar.LPG</t>
  </si>
  <si>
    <t>TES.ktoe.RO.Res.HHnew.Thermal.SH.Biomass.WH.LPG.Solar.Solar</t>
  </si>
  <si>
    <t>TES.ktoe.RO.Res.HHnew.Thermal.SH.Biomass.WH.Elc.NoSolar.Elec</t>
  </si>
  <si>
    <t>TES.ktoe.RO.Res.HHnew.Thermal.SH.Biomass.WH.Elc.Solar</t>
  </si>
  <si>
    <t>TES.ktoe.RO.Res.HHnew.Thermal.SH.Biomass.WH.Elc.Solar.Elec</t>
  </si>
  <si>
    <t>TES.ktoe.RO.Res.HHnew.Thermal.SH.Biomass.WH.Elc.Solar.Solar</t>
  </si>
  <si>
    <t>TES.ktoe.RO.Res.HHnew.Thermal.SH.Biomass.CO</t>
  </si>
  <si>
    <t>TES.ktoe.RO.Res.HHnew.Thermal.SH.Biomass.CO.Biomass.Biomass</t>
  </si>
  <si>
    <t>TES.ktoe.RO.Res.HHnew.Thermal.SH.Biomass.CO.LPG.LPG</t>
  </si>
  <si>
    <t>TES.ktoe.RO.Res.HHnew.Thermal.SH.Biomass.CO.Elc.Elec</t>
  </si>
  <si>
    <t>TES.ktoe.RO.Res.HHnew.Thermal.SH.Geo</t>
  </si>
  <si>
    <t>TES.ktoe.RO.Res.HHnew.Thermal.SH.Geo.SH</t>
  </si>
  <si>
    <t>TES.ktoe.RO.Res.HHnew.Thermal.SH.Geo.SH.Geo</t>
  </si>
  <si>
    <t>TES.ktoe.RO.Res.HHnew.Thermal.SH.Geo.SH.Elec</t>
  </si>
  <si>
    <t>TES.ktoe.RO.Res.HHnew.Thermal.SH.Geo.SC</t>
  </si>
  <si>
    <t>TES.ktoe.RO.Res.HHnew.Thermal.SH.Geo.SC.AC.Elec</t>
  </si>
  <si>
    <t>TES.ktoe.RO.Res.HHnew.Thermal.SH.Geo.WH</t>
  </si>
  <si>
    <t>TES.ktoe.RO.Res.HHnew.Thermal.SH.Geo.WH.Geo.NoSolar.Geo</t>
  </si>
  <si>
    <t>TES.ktoe.RO.Res.HHnew.Thermal.SH.Geo.WH.Geo.Solar</t>
  </si>
  <si>
    <t>TES.ktoe.RO.Res.HHnew.Thermal.SH.Geo.WH.Geo.Solar.Geo</t>
  </si>
  <si>
    <t>TES.ktoe.RO.Res.HHnew.Thermal.SH.Geo.WH.Geo.Solar.Solar</t>
  </si>
  <si>
    <t>TES.ktoe.RO.Res.HHnew.Thermal.SH.Geo.WH.Elc.NoSolar.Elec</t>
  </si>
  <si>
    <t>TES.ktoe.RO.Res.HHnew.Thermal.SH.Geo.WH.Elc.Solar</t>
  </si>
  <si>
    <t>TES.ktoe.RO.Res.HHnew.Thermal.SH.Geo.WH.Elc.Solar.Elec</t>
  </si>
  <si>
    <t>TES.ktoe.RO.Res.HHnew.Thermal.SH.Geo.WH.Elc.Solar.Solar</t>
  </si>
  <si>
    <t>TES.ktoe.RO.Res.HHnew.Thermal.SH.Geo.CO</t>
  </si>
  <si>
    <t>TES.ktoe.RO.Res.HHnew.Thermal.SH.Geo.CO.LPG.LPG</t>
  </si>
  <si>
    <t>TES.ktoe.RO.Res.HHnew.Thermal.SH.Geo.CO.Elc.Elec</t>
  </si>
  <si>
    <t>TES.ktoe.RO.Res.HHnew.Thermal.SH.DistrHeat</t>
  </si>
  <si>
    <t>TES.ktoe.RO.Res.HHnew.Thermal.SH.DistrHeat.SH</t>
  </si>
  <si>
    <t>TES.ktoe.RO.Res.HHnew.Thermal.SH.DistrHeat.SH.Steam_Distr</t>
  </si>
  <si>
    <t>TES.ktoe.RO.Res.HHnew.Thermal.SH.DistrHeat.SH.Elec</t>
  </si>
  <si>
    <t>TES.ktoe.RO.Res.HHnew.Thermal.SH.DistrHeat.SC</t>
  </si>
  <si>
    <t>TES.ktoe.RO.Res.HHnew.Thermal.SH.DistrHeat.SC.AC.Elec</t>
  </si>
  <si>
    <t>TES.ktoe.RO.Res.HHnew.Thermal.SH.DistrHeat.WH</t>
  </si>
  <si>
    <t>TES.ktoe.RO.Res.HHnew.Thermal.SH.DistrHeat.WH.DistrHeat.NoSolar.Steam_Distr</t>
  </si>
  <si>
    <t>TES.ktoe.RO.Res.HHnew.Thermal.SH.DistrHeat.WH.DistrHeat.Solar</t>
  </si>
  <si>
    <t>TES.ktoe.RO.Res.HHnew.Thermal.SH.DistrHeat.WH.DistrHeat.Solar.Steam_Distr</t>
  </si>
  <si>
    <t>TES.ktoe.RO.Res.HHnew.Thermal.SH.DistrHeat.WH.DistrHeat.Solar.Solar</t>
  </si>
  <si>
    <t>TES.ktoe.RO.Res.HHnew.Thermal.SH.DistrHeat.WH.Elc.NoSolar.Elec</t>
  </si>
  <si>
    <t>TES.ktoe.RO.Res.HHnew.Thermal.SH.DistrHeat.WH.Elc.Solar</t>
  </si>
  <si>
    <t>TES.ktoe.RO.Res.HHnew.Thermal.SH.DistrHeat.WH.Elc.Solar.Elec</t>
  </si>
  <si>
    <t>TES.ktoe.RO.Res.HHnew.Thermal.SH.DistrHeat.WH.Elc.Solar.Solar</t>
  </si>
  <si>
    <t>TES.ktoe.RO.Res.HHnew.Thermal.SH.DistrHeat.CO</t>
  </si>
  <si>
    <t>TES.ktoe.RO.Res.HHnew.Thermal.SH.DistrHeat.CO.LPG.LPG</t>
  </si>
  <si>
    <t>TES.ktoe.RO.Res.HHnew.Thermal.SH.DistrHeat.CO.Elc.Elec</t>
  </si>
  <si>
    <t>TES.ktoe.RO.Res.HHnew.Thermal.SH.AdvElc</t>
  </si>
  <si>
    <t>TES.ktoe.RO.Res.HHnew.Thermal.SH.AdvElc.SH</t>
  </si>
  <si>
    <t>TES.ktoe.RO.Res.HHnew.Thermal.SH.AdvElc.SH.Elec</t>
  </si>
  <si>
    <t>TES.ktoe.RO.Res.HHnew.Thermal.SH.AdvElc.SC</t>
  </si>
  <si>
    <t>TES.ktoe.RO.Res.HHnew.Thermal.SH.AdvElc.SC.AC.Elec</t>
  </si>
  <si>
    <t>TES.ktoe.RO.Res.HHnew.Thermal.SH.AdvElc.WH</t>
  </si>
  <si>
    <t>TES.ktoe.RO.Res.HHnew.Thermal.SH.AdvElc.WH.LPG.NoSolar.LPG</t>
  </si>
  <si>
    <t>TES.ktoe.RO.Res.HHnew.Thermal.SH.AdvElc.WH.LPG.Solar</t>
  </si>
  <si>
    <t>TES.ktoe.RO.Res.HHnew.Thermal.SH.AdvElc.WH.LPG.Solar.LPG</t>
  </si>
  <si>
    <t>TES.ktoe.RO.Res.HHnew.Thermal.SH.AdvElc.WH.LPG.Solar.Solar</t>
  </si>
  <si>
    <t>TES.ktoe.RO.Res.HHnew.Thermal.SH.AdvElc.WH.Elc.NoSolar.Elec</t>
  </si>
  <si>
    <t>TES.ktoe.RO.Res.HHnew.Thermal.SH.AdvElc.WH.Elc.Solar</t>
  </si>
  <si>
    <t>TES.ktoe.RO.Res.HHnew.Thermal.SH.AdvElc.WH.Elc.Solar.Elec</t>
  </si>
  <si>
    <t>TES.ktoe.RO.Res.HHnew.Thermal.SH.AdvElc.WH.Elc.Solar.Solar</t>
  </si>
  <si>
    <t>TES.ktoe.RO.Res.HHnew.Thermal.SH.AdvElc.CO</t>
  </si>
  <si>
    <t>TES.ktoe.RO.Res.HHnew.Thermal.SH.AdvElc.CO.LPG.LPG</t>
  </si>
  <si>
    <t>TES.ktoe.RO.Res.HHnew.Thermal.SH.AdvElc.CO.Elc.Elec</t>
  </si>
  <si>
    <t>TES.ktoe.RO.Res.HHnew.Thermal.SH.ConvElc</t>
  </si>
  <si>
    <t>TES.ktoe.RO.Res.HHnew.Thermal.SH.ConvElc.SH</t>
  </si>
  <si>
    <t>TES.ktoe.RO.Res.HHnew.Thermal.SH.ConvElc.SH.Elec</t>
  </si>
  <si>
    <t>TES.ktoe.RO.Res.HHnew.Thermal.SH.ConvElc.SC</t>
  </si>
  <si>
    <t>TES.ktoe.RO.Res.HHnew.Thermal.SH.ConvElc.SC.AC.Elec</t>
  </si>
  <si>
    <t>TES.ktoe.RO.Res.HHnew.Thermal.SH.ConvElc.WH</t>
  </si>
  <si>
    <t>TES.ktoe.RO.Res.HHnew.Thermal.SH.ConvElc.WH.LPG.NoSolar.LPG</t>
  </si>
  <si>
    <t>TES.ktoe.RO.Res.HHnew.Thermal.SH.ConvElc.WH.LPG.Solar</t>
  </si>
  <si>
    <t>TES.ktoe.RO.Res.HHnew.Thermal.SH.ConvElc.WH.LPG.Solar.LPG</t>
  </si>
  <si>
    <t>TES.ktoe.RO.Res.HHnew.Thermal.SH.ConvElc.WH.LPG.Solar.Solar</t>
  </si>
  <si>
    <t>TES.ktoe.RO.Res.HHnew.Thermal.SH.ConvElc.WH.Elc.NoSolar.Elec</t>
  </si>
  <si>
    <t>TES.ktoe.RO.Res.HHnew.Thermal.SH.ConvElc.WH.Elc.Solar</t>
  </si>
  <si>
    <t>TES.ktoe.RO.Res.HHnew.Thermal.SH.ConvElc.WH.Elc.Solar.Elec</t>
  </si>
  <si>
    <t>TES.ktoe.RO.Res.HHnew.Thermal.SH.ConvElc.WH.Elc.Solar.Solar</t>
  </si>
  <si>
    <t>TES.ktoe.RO.Res.HHnew.Thermal.SH.ConvElc.CO</t>
  </si>
  <si>
    <t>TES.ktoe.RO.Res.HHnew.Thermal.SH.ConvElc.CO.LPG.LPG</t>
  </si>
  <si>
    <t>TES.ktoe.RO.Res.HHnew.Thermal.SH.ConvElc.CO.Elc.Elec</t>
  </si>
  <si>
    <t>RO - System efficiency indicator of new and renovated households (detailed structure)</t>
  </si>
  <si>
    <t>Eff.ratio.RO.Res.HHnew.Thermal.SH.Solids</t>
  </si>
  <si>
    <t>Eff.ratio.RO.Res.HHnew.Thermal.SH.Solids.SH</t>
  </si>
  <si>
    <t>Eff.ratio.RO.Res.HHnew.Thermal.SH.Solids.SH.Solids</t>
  </si>
  <si>
    <t>Eff.ratio.RO.Res.HHnew.Thermal.SH.Solids.SH.Elec</t>
  </si>
  <si>
    <t>Eff.ratio.RO.Res.HHnew.Thermal.SH.Solids.SC</t>
  </si>
  <si>
    <t>Eff.ratio.RO.Res.HHnew.Thermal.SH.Solids.SC.AC.Elec</t>
  </si>
  <si>
    <t>Eff.ratio.RO.Res.HHnew.Thermal.SH.Solids.WH</t>
  </si>
  <si>
    <t>Eff.ratio.RO.Res.HHnew.Thermal.SH.Solids.WH.Solids.NoSolar.Solids</t>
  </si>
  <si>
    <t>Eff.ratio.RO.Res.HHnew.Thermal.SH.Solids.WH.LPG.NoSolar.LPG</t>
  </si>
  <si>
    <t>Eff.ratio.RO.Res.HHnew.Thermal.SH.Solids.WH.LPG.Solar</t>
  </si>
  <si>
    <t>Eff.ratio.RO.Res.HHnew.Thermal.SH.Solids.WH.LPG.Solar.LPG</t>
  </si>
  <si>
    <t>Eff.ratio.RO.Res.HHnew.Thermal.SH.Solids.WH.LPG.Solar.Solar</t>
  </si>
  <si>
    <t>Eff.ratio.RO.Res.HHnew.Thermal.SH.Solids.WH.Elc.NoSolar.Elec</t>
  </si>
  <si>
    <t>Eff.ratio.RO.Res.HHnew.Thermal.SH.Solids.WH.Elc.Solar</t>
  </si>
  <si>
    <t>Eff.ratio.RO.Res.HHnew.Thermal.SH.Solids.WH.Elc.Solar.Elec</t>
  </si>
  <si>
    <t>Eff.ratio.RO.Res.HHnew.Thermal.SH.Solids.WH.Elc.Solar.Solar</t>
  </si>
  <si>
    <t>Eff.ratio.RO.Res.HHnew.Thermal.SH.Solids.CO</t>
  </si>
  <si>
    <t>Eff.ratio.RO.Res.HHnew.Thermal.SH.Solids.CO.Solids.Solids</t>
  </si>
  <si>
    <t>Eff.ratio.RO.Res.HHnew.Thermal.SH.Solids.CO.LPG.LPG</t>
  </si>
  <si>
    <t>Eff.ratio.RO.Res.HHnew.Thermal.SH.Solids.CO.Elc.Elec</t>
  </si>
  <si>
    <t>Eff.ratio.RO.Res.HHnew.Thermal.SH.LPG</t>
  </si>
  <si>
    <t>Eff.ratio.RO.Res.HHnew.Thermal.SH.LPG.SH</t>
  </si>
  <si>
    <t>Eff.ratio.RO.Res.HHnew.Thermal.SH.LPG.SH.LPG</t>
  </si>
  <si>
    <t>Eff.ratio.RO.Res.HHnew.Thermal.SH.LPG.SH.Elec</t>
  </si>
  <si>
    <t>Eff.ratio.RO.Res.HHnew.Thermal.SH.LPG.SC</t>
  </si>
  <si>
    <t>Eff.ratio.RO.Res.HHnew.Thermal.SH.LPG.SC.AC.Elec</t>
  </si>
  <si>
    <t>Eff.ratio.RO.Res.HHnew.Thermal.SH.LPG.WH</t>
  </si>
  <si>
    <t>Eff.ratio.RO.Res.HHnew.Thermal.SH.LPG.WH.LPG.NoSolar.LPG</t>
  </si>
  <si>
    <t>Eff.ratio.RO.Res.HHnew.Thermal.SH.LPG.WH.LPG.Solar</t>
  </si>
  <si>
    <t>Eff.ratio.RO.Res.HHnew.Thermal.SH.LPG.WH.LPG.Solar.LPG</t>
  </si>
  <si>
    <t>Eff.ratio.RO.Res.HHnew.Thermal.SH.LPG.WH.LPG.Solar.Solar</t>
  </si>
  <si>
    <t>Eff.ratio.RO.Res.HHnew.Thermal.SH.LPG.WH.Elc.NoSolar.Elec</t>
  </si>
  <si>
    <t>Eff.ratio.RO.Res.HHnew.Thermal.SH.LPG.WH.Elc.Solar</t>
  </si>
  <si>
    <t>Eff.ratio.RO.Res.HHnew.Thermal.SH.LPG.WH.Elc.Solar.Elec</t>
  </si>
  <si>
    <t>Eff.ratio.RO.Res.HHnew.Thermal.SH.LPG.WH.Elc.Solar.Solar</t>
  </si>
  <si>
    <t>Eff.ratio.RO.Res.HHnew.Thermal.SH.LPG.CO</t>
  </si>
  <si>
    <t>Eff.ratio.RO.Res.HHnew.Thermal.SH.LPG.CO.LPG.LPG</t>
  </si>
  <si>
    <t>Eff.ratio.RO.Res.HHnew.Thermal.SH.LPG.CO.Elc.Elec</t>
  </si>
  <si>
    <t>Eff.ratio.RO.Res.HHnew.Thermal.SH.Oil</t>
  </si>
  <si>
    <t>Eff.ratio.RO.Res.HHnew.Thermal.SH.Oil.SH</t>
  </si>
  <si>
    <t>Eff.ratio.RO.Res.HHnew.Thermal.SH.Oil.SH.Oil</t>
  </si>
  <si>
    <t>Eff.ratio.RO.Res.HHnew.Thermal.SH.Oil.SH.Elec</t>
  </si>
  <si>
    <t>Eff.ratio.RO.Res.HHnew.Thermal.SH.Oil.SC</t>
  </si>
  <si>
    <t>Eff.ratio.RO.Res.HHnew.Thermal.SH.Oil.SC.AC.Elec</t>
  </si>
  <si>
    <t>Eff.ratio.RO.Res.HHnew.Thermal.SH.Oil.WH</t>
  </si>
  <si>
    <t>Eff.ratio.RO.Res.HHnew.Thermal.SH.Oil.WH.Oil.NoSolar.Oil</t>
  </si>
  <si>
    <t>Eff.ratio.RO.Res.HHnew.Thermal.SH.Oil.WH.Oil.Solar</t>
  </si>
  <si>
    <t>Eff.ratio.RO.Res.HHnew.Thermal.SH.Oil.WH.Oil.Solar.Oil</t>
  </si>
  <si>
    <t>Eff.ratio.RO.Res.HHnew.Thermal.SH.Oil.WH.Oil.Solar.Solar</t>
  </si>
  <si>
    <t>Eff.ratio.RO.Res.HHnew.Thermal.SH.Oil.WH.Elc.NoSolar.Elec</t>
  </si>
  <si>
    <t>Eff.ratio.RO.Res.HHnew.Thermal.SH.Oil.WH.Elc.Solar</t>
  </si>
  <si>
    <t>Eff.ratio.RO.Res.HHnew.Thermal.SH.Oil.WH.Elc.Solar.Elec</t>
  </si>
  <si>
    <t>Eff.ratio.RO.Res.HHnew.Thermal.SH.Oil.WH.Elc.Solar.Solar</t>
  </si>
  <si>
    <t>Eff.ratio.RO.Res.HHnew.Thermal.SH.Oil.CO</t>
  </si>
  <si>
    <t>Eff.ratio.RO.Res.HHnew.Thermal.SH.Oil.CO.LPG.LPG</t>
  </si>
  <si>
    <t>Eff.ratio.RO.Res.HHnew.Thermal.SH.Oil.CO.Elc.Elec</t>
  </si>
  <si>
    <t>Eff.ratio.RO.Res.HHnew.Thermal.SH.Gas</t>
  </si>
  <si>
    <t>Eff.ratio.RO.Res.HHnew.Thermal.SH.Gas.SH</t>
  </si>
  <si>
    <t>Eff.ratio.RO.Res.HHnew.Thermal.SH.Gas.SH.Gas</t>
  </si>
  <si>
    <t>Eff.ratio.RO.Res.HHnew.Thermal.SH.Gas.SH.Elec</t>
  </si>
  <si>
    <t>Eff.ratio.RO.Res.HHnew.Thermal.SH.Gas.SC</t>
  </si>
  <si>
    <t>Eff.ratio.RO.Res.HHnew.Thermal.SH.Gas.SC.AC.Elec</t>
  </si>
  <si>
    <t>Eff.ratio.RO.Res.HHnew.Thermal.SH.Gas.WH</t>
  </si>
  <si>
    <t>Eff.ratio.RO.Res.HHnew.Thermal.SH.Gas.WH.Gas.NoSolar.Gas</t>
  </si>
  <si>
    <t>Eff.ratio.RO.Res.HHnew.Thermal.SH.Gas.WH.Gas.Solar</t>
  </si>
  <si>
    <t>Eff.ratio.RO.Res.HHnew.Thermal.SH.Gas.WH.Gas.Solar.Gas</t>
  </si>
  <si>
    <t>Eff.ratio.RO.Res.HHnew.Thermal.SH.Gas.WH.Gas.Solar.Solar</t>
  </si>
  <si>
    <t>Eff.ratio.RO.Res.HHnew.Thermal.SH.Gas.WH.Elc.NoSolar.Elec</t>
  </si>
  <si>
    <t>Eff.ratio.RO.Res.HHnew.Thermal.SH.Gas.WH.Elc.Solar</t>
  </si>
  <si>
    <t>Eff.ratio.RO.Res.HHnew.Thermal.SH.Gas.WH.Elc.Solar.Elec</t>
  </si>
  <si>
    <t>Eff.ratio.RO.Res.HHnew.Thermal.SH.Gas.WH.Elc.Solar.Solar</t>
  </si>
  <si>
    <t>Eff.ratio.RO.Res.HHnew.Thermal.SH.Gas.CO</t>
  </si>
  <si>
    <t>Eff.ratio.RO.Res.HHnew.Thermal.SH.Gas.CO.Gas.Gas</t>
  </si>
  <si>
    <t>Eff.ratio.RO.Res.HHnew.Thermal.SH.Gas.CO.Elc.Elec</t>
  </si>
  <si>
    <t>Eff.ratio.RO.Res.HHnew.Thermal.SH.Biomass</t>
  </si>
  <si>
    <t>Eff.ratio.RO.Res.HHnew.Thermal.SH.Biomass.SH</t>
  </si>
  <si>
    <t>Eff.ratio.RO.Res.HHnew.Thermal.SH.Biomass.SH.Biomass</t>
  </si>
  <si>
    <t>Eff.ratio.RO.Res.HHnew.Thermal.SH.Biomass.SH.Elec</t>
  </si>
  <si>
    <t>Eff.ratio.RO.Res.HHnew.Thermal.SH.Biomass.SC</t>
  </si>
  <si>
    <t>Eff.ratio.RO.Res.HHnew.Thermal.SH.Biomass.SC.AC.Elec</t>
  </si>
  <si>
    <t>Eff.ratio.RO.Res.HHnew.Thermal.SH.Biomass.WH</t>
  </si>
  <si>
    <t>Eff.ratio.RO.Res.HHnew.Thermal.SH.Biomass.WH.Biomass.NoSolar.Biomass</t>
  </si>
  <si>
    <t>Eff.ratio.RO.Res.HHnew.Thermal.SH.Biomass.WH.Biomass.Solar</t>
  </si>
  <si>
    <t>Eff.ratio.RO.Res.HHnew.Thermal.SH.Biomass.WH.Biomass.Solar.Biomass</t>
  </si>
  <si>
    <t>Eff.ratio.RO.Res.HHnew.Thermal.SH.Biomass.WH.Biomass.Solar.Solar</t>
  </si>
  <si>
    <t>Eff.ratio.RO.Res.HHnew.Thermal.SH.Biomass.WH.LPG.NoSolar.LPG</t>
  </si>
  <si>
    <t>Eff.ratio.RO.Res.HHnew.Thermal.SH.Biomass.WH.LPG.Solar</t>
  </si>
  <si>
    <t>Eff.ratio.RO.Res.HHnew.Thermal.SH.Biomass.WH.LPG.Solar.LPG</t>
  </si>
  <si>
    <t>Eff.ratio.RO.Res.HHnew.Thermal.SH.Biomass.WH.LPG.Solar.Solar</t>
  </si>
  <si>
    <t>Eff.ratio.RO.Res.HHnew.Thermal.SH.Biomass.WH.Elc.NoSolar.Elec</t>
  </si>
  <si>
    <t>Eff.ratio.RO.Res.HHnew.Thermal.SH.Biomass.WH.Elc.Solar</t>
  </si>
  <si>
    <t>Eff.ratio.RO.Res.HHnew.Thermal.SH.Biomass.WH.Elc.Solar.Elec</t>
  </si>
  <si>
    <t>Eff.ratio.RO.Res.HHnew.Thermal.SH.Biomass.WH.Elc.Solar.Solar</t>
  </si>
  <si>
    <t>Eff.ratio.RO.Res.HHnew.Thermal.SH.Biomass.CO</t>
  </si>
  <si>
    <t>Eff.ratio.RO.Res.HHnew.Thermal.SH.Biomass.CO.Biomass.Biomass</t>
  </si>
  <si>
    <t>Eff.ratio.RO.Res.HHnew.Thermal.SH.Biomass.CO.LPG.LPG</t>
  </si>
  <si>
    <t>Eff.ratio.RO.Res.HHnew.Thermal.SH.Biomass.CO.Elc.Elec</t>
  </si>
  <si>
    <t>Eff.ratio.RO.Res.HHnew.Thermal.SH.Geo</t>
  </si>
  <si>
    <t>Eff.ratio.RO.Res.HHnew.Thermal.SH.Geo.SH</t>
  </si>
  <si>
    <t>Eff.ratio.RO.Res.HHnew.Thermal.SH.Geo.SH.Geo</t>
  </si>
  <si>
    <t>Eff.ratio.RO.Res.HHnew.Thermal.SH.Geo.SH.Elec</t>
  </si>
  <si>
    <t>Eff.ratio.RO.Res.HHnew.Thermal.SH.Geo.SC</t>
  </si>
  <si>
    <t>Eff.ratio.RO.Res.HHnew.Thermal.SH.Geo.SC.AC.Elec</t>
  </si>
  <si>
    <t>Eff.ratio.RO.Res.HHnew.Thermal.SH.Geo.WH</t>
  </si>
  <si>
    <t>Eff.ratio.RO.Res.HHnew.Thermal.SH.Geo.WH.Geo.NoSolar.Geo</t>
  </si>
  <si>
    <t>Eff.ratio.RO.Res.HHnew.Thermal.SH.Geo.WH.Geo.Solar</t>
  </si>
  <si>
    <t>Eff.ratio.RO.Res.HHnew.Thermal.SH.Geo.WH.Geo.Solar.Geo</t>
  </si>
  <si>
    <t>Eff.ratio.RO.Res.HHnew.Thermal.SH.Geo.WH.Geo.Solar.Solar</t>
  </si>
  <si>
    <t>Eff.ratio.RO.Res.HHnew.Thermal.SH.Geo.WH.Elc.NoSolar.Elec</t>
  </si>
  <si>
    <t>Eff.ratio.RO.Res.HHnew.Thermal.SH.Geo.WH.Elc.Solar</t>
  </si>
  <si>
    <t>Eff.ratio.RO.Res.HHnew.Thermal.SH.Geo.WH.Elc.Solar.Elec</t>
  </si>
  <si>
    <t>Eff.ratio.RO.Res.HHnew.Thermal.SH.Geo.WH.Elc.Solar.Solar</t>
  </si>
  <si>
    <t>Eff.ratio.RO.Res.HHnew.Thermal.SH.Geo.CO</t>
  </si>
  <si>
    <t>Eff.ratio.RO.Res.HHnew.Thermal.SH.Geo.CO.LPG.LPG</t>
  </si>
  <si>
    <t>Eff.ratio.RO.Res.HHnew.Thermal.SH.Geo.CO.Elc.Elec</t>
  </si>
  <si>
    <t>Eff.ratio.RO.Res.HHnew.Thermal.SH.DistrHeat</t>
  </si>
  <si>
    <t>Eff.ratio.RO.Res.HHnew.Thermal.SH.DistrHeat.SH</t>
  </si>
  <si>
    <t>Eff.ratio.RO.Res.HHnew.Thermal.SH.DistrHeat.SH.Steam_Distr</t>
  </si>
  <si>
    <t>Eff.ratio.RO.Res.HHnew.Thermal.SH.DistrHeat.SH.Elec</t>
  </si>
  <si>
    <t>Eff.ratio.RO.Res.HHnew.Thermal.SH.DistrHeat.SC</t>
  </si>
  <si>
    <t>Eff.ratio.RO.Res.HHnew.Thermal.SH.DistrHeat.SC.AC.Elec</t>
  </si>
  <si>
    <t>Eff.ratio.RO.Res.HHnew.Thermal.SH.DistrHeat.WH</t>
  </si>
  <si>
    <t>Eff.ratio.RO.Res.HHnew.Thermal.SH.DistrHeat.WH.DistrHeat.NoSolar.Steam_Distr</t>
  </si>
  <si>
    <t>Eff.ratio.RO.Res.HHnew.Thermal.SH.DistrHeat.WH.DistrHeat.Solar</t>
  </si>
  <si>
    <t>Eff.ratio.RO.Res.HHnew.Thermal.SH.DistrHeat.WH.DistrHeat.Solar.Steam_Distr</t>
  </si>
  <si>
    <t>Eff.ratio.RO.Res.HHnew.Thermal.SH.DistrHeat.WH.DistrHeat.Solar.Solar</t>
  </si>
  <si>
    <t>Eff.ratio.RO.Res.HHnew.Thermal.SH.DistrHeat.WH.Elc.NoSolar.Elec</t>
  </si>
  <si>
    <t>Eff.ratio.RO.Res.HHnew.Thermal.SH.DistrHeat.WH.Elc.Solar</t>
  </si>
  <si>
    <t>Eff.ratio.RO.Res.HHnew.Thermal.SH.DistrHeat.WH.Elc.Solar.Elec</t>
  </si>
  <si>
    <t>Eff.ratio.RO.Res.HHnew.Thermal.SH.DistrHeat.WH.Elc.Solar.Solar</t>
  </si>
  <si>
    <t>Eff.ratio.RO.Res.HHnew.Thermal.SH.DistrHeat.CO</t>
  </si>
  <si>
    <t>Eff.ratio.RO.Res.HHnew.Thermal.SH.DistrHeat.CO.LPG.LPG</t>
  </si>
  <si>
    <t>Eff.ratio.RO.Res.HHnew.Thermal.SH.DistrHeat.CO.Elc.Elec</t>
  </si>
  <si>
    <t>Eff.ratio.RO.Res.HHnew.Thermal.SH.AdvElc</t>
  </si>
  <si>
    <t>Eff.ratio.RO.Res.HHnew.Thermal.SH.AdvElc.SH</t>
  </si>
  <si>
    <t>Eff.ratio.RO.Res.HHnew.Thermal.SH.AdvElc.SH.Elec</t>
  </si>
  <si>
    <t>Eff.ratio.RO.Res.HHnew.Thermal.SH.AdvElc.SC</t>
  </si>
  <si>
    <t>Eff.ratio.RO.Res.HHnew.Thermal.SH.AdvElc.SC.AC.Elec</t>
  </si>
  <si>
    <t>Eff.ratio.RO.Res.HHnew.Thermal.SH.AdvElc.WH</t>
  </si>
  <si>
    <t>Eff.ratio.RO.Res.HHnew.Thermal.SH.AdvElc.WH.LPG.NoSolar.LPG</t>
  </si>
  <si>
    <t>Eff.ratio.RO.Res.HHnew.Thermal.SH.AdvElc.WH.LPG.Solar</t>
  </si>
  <si>
    <t>Eff.ratio.RO.Res.HHnew.Thermal.SH.AdvElc.WH.LPG.Solar.LPG</t>
  </si>
  <si>
    <t>Eff.ratio.RO.Res.HHnew.Thermal.SH.AdvElc.WH.LPG.Solar.Solar</t>
  </si>
  <si>
    <t>Eff.ratio.RO.Res.HHnew.Thermal.SH.AdvElc.WH.Elc.NoSolar.Elec</t>
  </si>
  <si>
    <t>Eff.ratio.RO.Res.HHnew.Thermal.SH.AdvElc.WH.Elc.Solar</t>
  </si>
  <si>
    <t>Eff.ratio.RO.Res.HHnew.Thermal.SH.AdvElc.WH.Elc.Solar.Elec</t>
  </si>
  <si>
    <t>Eff.ratio.RO.Res.HHnew.Thermal.SH.AdvElc.WH.Elc.Solar.Solar</t>
  </si>
  <si>
    <t>Eff.ratio.RO.Res.HHnew.Thermal.SH.AdvElc.CO</t>
  </si>
  <si>
    <t>Eff.ratio.RO.Res.HHnew.Thermal.SH.AdvElc.CO.LPG.LPG</t>
  </si>
  <si>
    <t>Eff.ratio.RO.Res.HHnew.Thermal.SH.AdvElc.CO.Elc.Elec</t>
  </si>
  <si>
    <t>Eff.ratio.RO.Res.HHnew.Thermal.SH.ConvElc</t>
  </si>
  <si>
    <t>Eff.ratio.RO.Res.HHnew.Thermal.SH.ConvElc.SH</t>
  </si>
  <si>
    <t>Eff.ratio.RO.Res.HHnew.Thermal.SH.ConvElc.SH.Elec</t>
  </si>
  <si>
    <t>Eff.ratio.RO.Res.HHnew.Thermal.SH.ConvElc.SC</t>
  </si>
  <si>
    <t>Eff.ratio.RO.Res.HHnew.Thermal.SH.ConvElc.SC.AC.Elec</t>
  </si>
  <si>
    <t>Eff.ratio.RO.Res.HHnew.Thermal.SH.ConvElc.WH</t>
  </si>
  <si>
    <t>Eff.ratio.RO.Res.HHnew.Thermal.SH.ConvElc.WH.LPG.NoSolar.LPG</t>
  </si>
  <si>
    <t>Eff.ratio.RO.Res.HHnew.Thermal.SH.ConvElc.WH.LPG.Solar</t>
  </si>
  <si>
    <t>Eff.ratio.RO.Res.HHnew.Thermal.SH.ConvElc.WH.LPG.Solar.LPG</t>
  </si>
  <si>
    <t>Eff.ratio.RO.Res.HHnew.Thermal.SH.ConvElc.WH.LPG.Solar.Solar</t>
  </si>
  <si>
    <t>Eff.ratio.RO.Res.HHnew.Thermal.SH.ConvElc.WH.Elc.NoSolar.Elec</t>
  </si>
  <si>
    <t>Eff.ratio.RO.Res.HHnew.Thermal.SH.ConvElc.WH.Elc.Solar</t>
  </si>
  <si>
    <t>Eff.ratio.RO.Res.HHnew.Thermal.SH.ConvElc.WH.Elc.Solar.Elec</t>
  </si>
  <si>
    <t>Eff.ratio.RO.Res.HHnew.Thermal.SH.ConvElc.WH.Elc.Solar.Solar</t>
  </si>
  <si>
    <t>Eff.ratio.RO.Res.HHnew.Thermal.SH.ConvElc.CO</t>
  </si>
  <si>
    <t>Eff.ratio.RO.Res.HHnew.Thermal.SH.ConvElc.CO.LPG.LPG</t>
  </si>
  <si>
    <t>Eff.ratio.RO.Res.HHnew.Thermal.SH.ConvElc.CO.Elc.Elec</t>
  </si>
  <si>
    <t>RO - CO2 emissions in new and renovated households (detailed structure)</t>
  </si>
  <si>
    <t>EMI.ktCO2.RO.Res.HHnew.Thermal.SH.Solids</t>
  </si>
  <si>
    <t>EMI.ktCO2.RO.Res.HHnew.Thermal.SH.Solids.SH</t>
  </si>
  <si>
    <t>EMI.ktCO2.RO.Res.HHnew.Thermal.SH.Solids.SH.Solids</t>
  </si>
  <si>
    <t>EMI.ktCO2.RO.Res.HHnew.Thermal.SH.Solids.SH.Elec</t>
  </si>
  <si>
    <t>EMI.ktCO2.RO.Res.HHnew.Thermal.SH.Solids.SC</t>
  </si>
  <si>
    <t>EMI.ktCO2.RO.Res.HHnew.Thermal.SH.Solids.SC.AC.Elec</t>
  </si>
  <si>
    <t>EMI.ktCO2.RO.Res.HHnew.Thermal.SH.Solids.WH</t>
  </si>
  <si>
    <t>EMI.ktCO2.RO.Res.HHnew.Thermal.SH.Solids.WH.Solids.NoSolar.Solids</t>
  </si>
  <si>
    <t>EMI.ktCO2.RO.Res.HHnew.Thermal.SH.Solids.WH.LPG.NoSolar.LPG</t>
  </si>
  <si>
    <t>EMI.ktCO2.RO.Res.HHnew.Thermal.SH.Solids.WH.LPG.Solar</t>
  </si>
  <si>
    <t>EMI.ktCO2.RO.Res.HHnew.Thermal.SH.Solids.WH.LPG.Solar.LPG</t>
  </si>
  <si>
    <t>EMI.ktCO2.RO.Res.HHnew.Thermal.SH.Solids.WH.LPG.Solar.Solar</t>
  </si>
  <si>
    <t>EMI.ktCO2.RO.Res.HHnew.Thermal.SH.Solids.WH.Elc.NoSolar.Elec</t>
  </si>
  <si>
    <t>EMI.ktCO2.RO.Res.HHnew.Thermal.SH.Solids.WH.Elc.Solar</t>
  </si>
  <si>
    <t>EMI.ktCO2.RO.Res.HHnew.Thermal.SH.Solids.WH.Elc.Solar.Elec</t>
  </si>
  <si>
    <t>EMI.ktCO2.RO.Res.HHnew.Thermal.SH.Solids.WH.Elc.Solar.Solar</t>
  </si>
  <si>
    <t>EMI.ktCO2.RO.Res.HHnew.Thermal.SH.Solids.CO</t>
  </si>
  <si>
    <t>EMI.ktCO2.RO.Res.HHnew.Thermal.SH.Solids.CO.Solids.Solids</t>
  </si>
  <si>
    <t>EMI.ktCO2.RO.Res.HHnew.Thermal.SH.Solids.CO.LPG.LPG</t>
  </si>
  <si>
    <t>EMI.ktCO2.RO.Res.HHnew.Thermal.SH.Solids.CO.Elc.Elec</t>
  </si>
  <si>
    <t>EMI.ktCO2.RO.Res.HHnew.Thermal.SH.LPG</t>
  </si>
  <si>
    <t>EMI.ktCO2.RO.Res.HHnew.Thermal.SH.LPG.SH</t>
  </si>
  <si>
    <t>EMI.ktCO2.RO.Res.HHnew.Thermal.SH.LPG.SH.LPG</t>
  </si>
  <si>
    <t>EMI.ktCO2.RO.Res.HHnew.Thermal.SH.LPG.SH.Elec</t>
  </si>
  <si>
    <t>EMI.ktCO2.RO.Res.HHnew.Thermal.SH.LPG.SC</t>
  </si>
  <si>
    <t>EMI.ktCO2.RO.Res.HHnew.Thermal.SH.LPG.SC.AC.Elec</t>
  </si>
  <si>
    <t>EMI.ktCO2.RO.Res.HHnew.Thermal.SH.LPG.WH</t>
  </si>
  <si>
    <t>EMI.ktCO2.RO.Res.HHnew.Thermal.SH.LPG.WH.LPG.NoSolar.LPG</t>
  </si>
  <si>
    <t>EMI.ktCO2.RO.Res.HHnew.Thermal.SH.LPG.WH.LPG.Solar</t>
  </si>
  <si>
    <t>EMI.ktCO2.RO.Res.HHnew.Thermal.SH.LPG.WH.LPG.Solar.LPG</t>
  </si>
  <si>
    <t>EMI.ktCO2.RO.Res.HHnew.Thermal.SH.LPG.WH.LPG.Solar.Solar</t>
  </si>
  <si>
    <t>EMI.ktCO2.RO.Res.HHnew.Thermal.SH.LPG.WH.Elc.NoSolar.Elec</t>
  </si>
  <si>
    <t>EMI.ktCO2.RO.Res.HHnew.Thermal.SH.LPG.WH.Elc.Solar</t>
  </si>
  <si>
    <t>EMI.ktCO2.RO.Res.HHnew.Thermal.SH.LPG.WH.Elc.Solar.Elec</t>
  </si>
  <si>
    <t>EMI.ktCO2.RO.Res.HHnew.Thermal.SH.LPG.WH.Elc.Solar.Solar</t>
  </si>
  <si>
    <t>EMI.ktCO2.RO.Res.HHnew.Thermal.SH.LPG.CO</t>
  </si>
  <si>
    <t>EMI.ktCO2.RO.Res.HHnew.Thermal.SH.LPG.CO.LPG.LPG</t>
  </si>
  <si>
    <t>EMI.ktCO2.RO.Res.HHnew.Thermal.SH.LPG.CO.Elc.Elec</t>
  </si>
  <si>
    <t>EMI.ktCO2.RO.Res.HHnew.Thermal.SH.Oil</t>
  </si>
  <si>
    <t>EMI.ktCO2.RO.Res.HHnew.Thermal.SH.Oil.SH</t>
  </si>
  <si>
    <t>EMI.ktCO2.RO.Res.HHnew.Thermal.SH.Oil.SH.Oil</t>
  </si>
  <si>
    <t>EMI.ktCO2.RO.Res.HHnew.Thermal.SH.Oil.SH.Elec</t>
  </si>
  <si>
    <t>EMI.ktCO2.RO.Res.HHnew.Thermal.SH.Oil.SC</t>
  </si>
  <si>
    <t>EMI.ktCO2.RO.Res.HHnew.Thermal.SH.Oil.SC.AC.Elec</t>
  </si>
  <si>
    <t>EMI.ktCO2.RO.Res.HHnew.Thermal.SH.Oil.WH</t>
  </si>
  <si>
    <t>EMI.ktCO2.RO.Res.HHnew.Thermal.SH.Oil.WH.Oil.NoSolar.Oil</t>
  </si>
  <si>
    <t>EMI.ktCO2.RO.Res.HHnew.Thermal.SH.Oil.WH.Oil.Solar</t>
  </si>
  <si>
    <t>EMI.ktCO2.RO.Res.HHnew.Thermal.SH.Oil.WH.Oil.Solar.Oil</t>
  </si>
  <si>
    <t>EMI.ktCO2.RO.Res.HHnew.Thermal.SH.Oil.WH.Oil.Solar.Solar</t>
  </si>
  <si>
    <t>EMI.ktCO2.RO.Res.HHnew.Thermal.SH.Oil.WH.Elc.NoSolar.Elec</t>
  </si>
  <si>
    <t>EMI.ktCO2.RO.Res.HHnew.Thermal.SH.Oil.WH.Elc.Solar</t>
  </si>
  <si>
    <t>EMI.ktCO2.RO.Res.HHnew.Thermal.SH.Oil.WH.Elc.Solar.Elec</t>
  </si>
  <si>
    <t>EMI.ktCO2.RO.Res.HHnew.Thermal.SH.Oil.WH.Elc.Solar.Solar</t>
  </si>
  <si>
    <t>EMI.ktCO2.RO.Res.HHnew.Thermal.SH.Oil.CO</t>
  </si>
  <si>
    <t>EMI.ktCO2.RO.Res.HHnew.Thermal.SH.Oil.CO.LPG.LPG</t>
  </si>
  <si>
    <t>EMI.ktCO2.RO.Res.HHnew.Thermal.SH.Oil.CO.Elc.Elec</t>
  </si>
  <si>
    <t>EMI.ktCO2.RO.Res.HHnew.Thermal.SH.Gas</t>
  </si>
  <si>
    <t>EMI.ktCO2.RO.Res.HHnew.Thermal.SH.Gas.SH</t>
  </si>
  <si>
    <t>EMI.ktCO2.RO.Res.HHnew.Thermal.SH.Gas.SH.Gas</t>
  </si>
  <si>
    <t>EMI.ktCO2.RO.Res.HHnew.Thermal.SH.Gas.SH.Elec</t>
  </si>
  <si>
    <t>EMI.ktCO2.RO.Res.HHnew.Thermal.SH.Gas.SC</t>
  </si>
  <si>
    <t>EMI.ktCO2.RO.Res.HHnew.Thermal.SH.Gas.SC.AC.Elec</t>
  </si>
  <si>
    <t>EMI.ktCO2.RO.Res.HHnew.Thermal.SH.Gas.WH</t>
  </si>
  <si>
    <t>EMI.ktCO2.RO.Res.HHnew.Thermal.SH.Gas.WH.Gas.NoSolar.Gas</t>
  </si>
  <si>
    <t>EMI.ktCO2.RO.Res.HHnew.Thermal.SH.Gas.WH.Gas.Solar</t>
  </si>
  <si>
    <t>EMI.ktCO2.RO.Res.HHnew.Thermal.SH.Gas.WH.Gas.Solar.Gas</t>
  </si>
  <si>
    <t>EMI.ktCO2.RO.Res.HHnew.Thermal.SH.Gas.WH.Gas.Solar.Solar</t>
  </si>
  <si>
    <t>EMI.ktCO2.RO.Res.HHnew.Thermal.SH.Gas.WH.Elc.NoSolar.Elec</t>
  </si>
  <si>
    <t>EMI.ktCO2.RO.Res.HHnew.Thermal.SH.Gas.WH.Elc.Solar</t>
  </si>
  <si>
    <t>EMI.ktCO2.RO.Res.HHnew.Thermal.SH.Gas.WH.Elc.Solar.Elec</t>
  </si>
  <si>
    <t>EMI.ktCO2.RO.Res.HHnew.Thermal.SH.Gas.WH.Elc.Solar.Solar</t>
  </si>
  <si>
    <t>EMI.ktCO2.RO.Res.HHnew.Thermal.SH.Gas.CO</t>
  </si>
  <si>
    <t>EMI.ktCO2.RO.Res.HHnew.Thermal.SH.Gas.CO.Gas.Gas</t>
  </si>
  <si>
    <t>EMI.ktCO2.RO.Res.HHnew.Thermal.SH.Gas.CO.Elc.Elec</t>
  </si>
  <si>
    <t>EMI.ktCO2.RO.Res.HHnew.Thermal.SH.Biomass</t>
  </si>
  <si>
    <t>EMI.ktCO2.RO.Res.HHnew.Thermal.SH.Biomass.SH</t>
  </si>
  <si>
    <t>EMI.ktCO2.RO.Res.HHnew.Thermal.SH.Biomass.SH.Biomass</t>
  </si>
  <si>
    <t>EMI.ktCO2.RO.Res.HHnew.Thermal.SH.Biomass.SH.Elec</t>
  </si>
  <si>
    <t>EMI.ktCO2.RO.Res.HHnew.Thermal.SH.Biomass.SC</t>
  </si>
  <si>
    <t>EMI.ktCO2.RO.Res.HHnew.Thermal.SH.Biomass.SC.AC.Elec</t>
  </si>
  <si>
    <t>EMI.ktCO2.RO.Res.HHnew.Thermal.SH.Biomass.WH</t>
  </si>
  <si>
    <t>EMI.ktCO2.RO.Res.HHnew.Thermal.SH.Biomass.WH.Biomass.NoSolar.Biomass</t>
  </si>
  <si>
    <t>EMI.ktCO2.RO.Res.HHnew.Thermal.SH.Biomass.WH.Biomass.Solar</t>
  </si>
  <si>
    <t>EMI.ktCO2.RO.Res.HHnew.Thermal.SH.Biomass.WH.Biomass.Solar.Biomass</t>
  </si>
  <si>
    <t>EMI.ktCO2.RO.Res.HHnew.Thermal.SH.Biomass.WH.Biomass.Solar.Solar</t>
  </si>
  <si>
    <t>EMI.ktCO2.RO.Res.HHnew.Thermal.SH.Biomass.WH.LPG.NoSolar.LPG</t>
  </si>
  <si>
    <t>EMI.ktCO2.RO.Res.HHnew.Thermal.SH.Biomass.WH.LPG.Solar</t>
  </si>
  <si>
    <t>EMI.ktCO2.RO.Res.HHnew.Thermal.SH.Biomass.WH.LPG.Solar.LPG</t>
  </si>
  <si>
    <t>EMI.ktCO2.RO.Res.HHnew.Thermal.SH.Biomass.WH.LPG.Solar.Solar</t>
  </si>
  <si>
    <t>EMI.ktCO2.RO.Res.HHnew.Thermal.SH.Biomass.WH.Elc.NoSolar.Elec</t>
  </si>
  <si>
    <t>EMI.ktCO2.RO.Res.HHnew.Thermal.SH.Biomass.WH.Elc.Solar</t>
  </si>
  <si>
    <t>EMI.ktCO2.RO.Res.HHnew.Thermal.SH.Biomass.WH.Elc.Solar.Elec</t>
  </si>
  <si>
    <t>EMI.ktCO2.RO.Res.HHnew.Thermal.SH.Biomass.WH.Elc.Solar.Solar</t>
  </si>
  <si>
    <t>EMI.ktCO2.RO.Res.HHnew.Thermal.SH.Biomass.CO</t>
  </si>
  <si>
    <t>EMI.ktCO2.RO.Res.HHnew.Thermal.SH.Biomass.CO.Biomass.Biomass</t>
  </si>
  <si>
    <t>EMI.ktCO2.RO.Res.HHnew.Thermal.SH.Biomass.CO.LPG.LPG</t>
  </si>
  <si>
    <t>EMI.ktCO2.RO.Res.HHnew.Thermal.SH.Biomass.CO.Elc.Elec</t>
  </si>
  <si>
    <t>EMI.ktCO2.RO.Res.HHnew.Thermal.SH.Geo</t>
  </si>
  <si>
    <t>EMI.ktCO2.RO.Res.HHnew.Thermal.SH.Geo.SH</t>
  </si>
  <si>
    <t>EMI.ktCO2.RO.Res.HHnew.Thermal.SH.Geo.SH.Geo</t>
  </si>
  <si>
    <t>EMI.ktCO2.RO.Res.HHnew.Thermal.SH.Geo.SH.Elec</t>
  </si>
  <si>
    <t>EMI.ktCO2.RO.Res.HHnew.Thermal.SH.Geo.SC</t>
  </si>
  <si>
    <t>EMI.ktCO2.RO.Res.HHnew.Thermal.SH.Geo.SC.AC.Elec</t>
  </si>
  <si>
    <t>EMI.ktCO2.RO.Res.HHnew.Thermal.SH.Geo.WH</t>
  </si>
  <si>
    <t>EMI.ktCO2.RO.Res.HHnew.Thermal.SH.Geo.WH.Geo.NoSolar.Geo</t>
  </si>
  <si>
    <t>EMI.ktCO2.RO.Res.HHnew.Thermal.SH.Geo.WH.Geo.Solar</t>
  </si>
  <si>
    <t>EMI.ktCO2.RO.Res.HHnew.Thermal.SH.Geo.WH.Geo.Solar.Geo</t>
  </si>
  <si>
    <t>EMI.ktCO2.RO.Res.HHnew.Thermal.SH.Geo.WH.Geo.Solar.Solar</t>
  </si>
  <si>
    <t>EMI.ktCO2.RO.Res.HHnew.Thermal.SH.Geo.WH.Elc.NoSolar.Elec</t>
  </si>
  <si>
    <t>EMI.ktCO2.RO.Res.HHnew.Thermal.SH.Geo.WH.Elc.Solar</t>
  </si>
  <si>
    <t>EMI.ktCO2.RO.Res.HHnew.Thermal.SH.Geo.WH.Elc.Solar.Elec</t>
  </si>
  <si>
    <t>EMI.ktCO2.RO.Res.HHnew.Thermal.SH.Geo.WH.Elc.Solar.Solar</t>
  </si>
  <si>
    <t>EMI.ktCO2.RO.Res.HHnew.Thermal.SH.Geo.CO</t>
  </si>
  <si>
    <t>EMI.ktCO2.RO.Res.HHnew.Thermal.SH.Geo.CO.LPG.LPG</t>
  </si>
  <si>
    <t>EMI.ktCO2.RO.Res.HHnew.Thermal.SH.Geo.CO.Elc.Elec</t>
  </si>
  <si>
    <t>EMI.ktCO2.RO.Res.HHnew.Thermal.SH.DistrHeat</t>
  </si>
  <si>
    <t>EMI.ktCO2.RO.Res.HHnew.Thermal.SH.DistrHeat.SH</t>
  </si>
  <si>
    <t>EMI.ktCO2.RO.Res.HHnew.Thermal.SH.DistrHeat.SH.Steam_Distr</t>
  </si>
  <si>
    <t>EMI.ktCO2.RO.Res.HHnew.Thermal.SH.DistrHeat.SH.Elec</t>
  </si>
  <si>
    <t>EMI.ktCO2.RO.Res.HHnew.Thermal.SH.DistrHeat.SC</t>
  </si>
  <si>
    <t>EMI.ktCO2.RO.Res.HHnew.Thermal.SH.DistrHeat.SC.AC.Elec</t>
  </si>
  <si>
    <t>EMI.ktCO2.RO.Res.HHnew.Thermal.SH.DistrHeat.WH</t>
  </si>
  <si>
    <t>EMI.ktCO2.RO.Res.HHnew.Thermal.SH.DistrHeat.WH.DistrHeat.NoSolar.Steam_Distr</t>
  </si>
  <si>
    <t>EMI.ktCO2.RO.Res.HHnew.Thermal.SH.DistrHeat.WH.DistrHeat.Solar</t>
  </si>
  <si>
    <t>EMI.ktCO2.RO.Res.HHnew.Thermal.SH.DistrHeat.WH.DistrHeat.Solar.Steam_Distr</t>
  </si>
  <si>
    <t>EMI.ktCO2.RO.Res.HHnew.Thermal.SH.DistrHeat.WH.DistrHeat.Solar.Solar</t>
  </si>
  <si>
    <t>EMI.ktCO2.RO.Res.HHnew.Thermal.SH.DistrHeat.WH.Elc.NoSolar.Elec</t>
  </si>
  <si>
    <t>EMI.ktCO2.RO.Res.HHnew.Thermal.SH.DistrHeat.WH.Elc.Solar</t>
  </si>
  <si>
    <t>EMI.ktCO2.RO.Res.HHnew.Thermal.SH.DistrHeat.WH.Elc.Solar.Elec</t>
  </si>
  <si>
    <t>EMI.ktCO2.RO.Res.HHnew.Thermal.SH.DistrHeat.WH.Elc.Solar.Solar</t>
  </si>
  <si>
    <t>EMI.ktCO2.RO.Res.HHnew.Thermal.SH.DistrHeat.CO</t>
  </si>
  <si>
    <t>EMI.ktCO2.RO.Res.HHnew.Thermal.SH.DistrHeat.CO.LPG.LPG</t>
  </si>
  <si>
    <t>EMI.ktCO2.RO.Res.HHnew.Thermal.SH.DistrHeat.CO.Elc.Elec</t>
  </si>
  <si>
    <t>EMI.ktCO2.RO.Res.HHnew.Thermal.SH.AdvElc</t>
  </si>
  <si>
    <t>EMI.ktCO2.RO.Res.HHnew.Thermal.SH.AdvElc.SH</t>
  </si>
  <si>
    <t>EMI.ktCO2.RO.Res.HHnew.Thermal.SH.AdvElc.SH.Elec</t>
  </si>
  <si>
    <t>EMI.ktCO2.RO.Res.HHnew.Thermal.SH.AdvElc.SC</t>
  </si>
  <si>
    <t>EMI.ktCO2.RO.Res.HHnew.Thermal.SH.AdvElc.SC.AC.Elec</t>
  </si>
  <si>
    <t>EMI.ktCO2.RO.Res.HHnew.Thermal.SH.AdvElc.WH</t>
  </si>
  <si>
    <t>EMI.ktCO2.RO.Res.HHnew.Thermal.SH.AdvElc.WH.LPG.NoSolar.LPG</t>
  </si>
  <si>
    <t>EMI.ktCO2.RO.Res.HHnew.Thermal.SH.AdvElc.WH.LPG.Solar</t>
  </si>
  <si>
    <t>EMI.ktCO2.RO.Res.HHnew.Thermal.SH.AdvElc.WH.LPG.Solar.LPG</t>
  </si>
  <si>
    <t>EMI.ktCO2.RO.Res.HHnew.Thermal.SH.AdvElc.WH.LPG.Solar.Solar</t>
  </si>
  <si>
    <t>EMI.ktCO2.RO.Res.HHnew.Thermal.SH.AdvElc.WH.Elc.NoSolar.Elec</t>
  </si>
  <si>
    <t>EMI.ktCO2.RO.Res.HHnew.Thermal.SH.AdvElc.WH.Elc.Solar</t>
  </si>
  <si>
    <t>EMI.ktCO2.RO.Res.HHnew.Thermal.SH.AdvElc.WH.Elc.Solar.Elec</t>
  </si>
  <si>
    <t>EMI.ktCO2.RO.Res.HHnew.Thermal.SH.AdvElc.WH.Elc.Solar.Solar</t>
  </si>
  <si>
    <t>EMI.ktCO2.RO.Res.HHnew.Thermal.SH.AdvElc.CO</t>
  </si>
  <si>
    <t>EMI.ktCO2.RO.Res.HHnew.Thermal.SH.AdvElc.CO.LPG.LPG</t>
  </si>
  <si>
    <t>EMI.ktCO2.RO.Res.HHnew.Thermal.SH.AdvElc.CO.Elc.Elec</t>
  </si>
  <si>
    <t>EMI.ktCO2.RO.Res.HHnew.Thermal.SH.ConvElc</t>
  </si>
  <si>
    <t>EMI.ktCO2.RO.Res.HHnew.Thermal.SH.ConvElc.SH</t>
  </si>
  <si>
    <t>EMI.ktCO2.RO.Res.HHnew.Thermal.SH.ConvElc.SH.Elec</t>
  </si>
  <si>
    <t>EMI.ktCO2.RO.Res.HHnew.Thermal.SH.ConvElc.SC</t>
  </si>
  <si>
    <t>EMI.ktCO2.RO.Res.HHnew.Thermal.SH.ConvElc.SC.AC.Elec</t>
  </si>
  <si>
    <t>EMI.ktCO2.RO.Res.HHnew.Thermal.SH.ConvElc.WH</t>
  </si>
  <si>
    <t>EMI.ktCO2.RO.Res.HHnew.Thermal.SH.ConvElc.WH.LPG.NoSolar.LPG</t>
  </si>
  <si>
    <t>EMI.ktCO2.RO.Res.HHnew.Thermal.SH.ConvElc.WH.LPG.Solar</t>
  </si>
  <si>
    <t>EMI.ktCO2.RO.Res.HHnew.Thermal.SH.ConvElc.WH.LPG.Solar.LPG</t>
  </si>
  <si>
    <t>EMI.ktCO2.RO.Res.HHnew.Thermal.SH.ConvElc.WH.LPG.Solar.Solar</t>
  </si>
  <si>
    <t>EMI.ktCO2.RO.Res.HHnew.Thermal.SH.ConvElc.WH.Elc.NoSolar.Elec</t>
  </si>
  <si>
    <t>EMI.ktCO2.RO.Res.HHnew.Thermal.SH.ConvElc.WH.Elc.Solar</t>
  </si>
  <si>
    <t>EMI.ktCO2.RO.Res.HHnew.Thermal.SH.ConvElc.WH.Elc.Solar.Elec</t>
  </si>
  <si>
    <t>EMI.ktCO2.RO.Res.HHnew.Thermal.SH.ConvElc.WH.Elc.Solar.Solar</t>
  </si>
  <si>
    <t>EMI.ktCO2.RO.Res.HHnew.Thermal.SH.ConvElc.CO</t>
  </si>
  <si>
    <t>EMI.ktCO2.RO.Res.HHnew.Thermal.SH.ConvElc.CO.LPG.LPG</t>
  </si>
  <si>
    <t>EMI.ktCO2.RO.Res.HHnew.Thermal.SH.ConvElc.CO.Elc.Elec</t>
  </si>
  <si>
    <t>RO - Final energy consumption of new and renovated households (detailed structure)</t>
  </si>
  <si>
    <t>FEC_per_household.kWh.RO.Res.HHnew.Thermal.SH.Solids</t>
  </si>
  <si>
    <t>FEC_per_household.kWh.RO.Res.HHnew.Thermal.SH.Solids.SH</t>
  </si>
  <si>
    <t>FEC_per_household.kWh.RO.Res.HHnew.Thermal.SH.Solids.SH.Solids</t>
  </si>
  <si>
    <t>FEC_per_household.kWh.RO.Res.HHnew.Thermal.SH.Solids.SH.Elec</t>
  </si>
  <si>
    <t>FEC_per_household.kWh.RO.Res.HHnew.Thermal.SH.Solids.SC</t>
  </si>
  <si>
    <t>FEC_per_household.kWh.RO.Res.HHnew.Thermal.SH.Solids.SC.AC.Elec</t>
  </si>
  <si>
    <t>FEC_per_household.kWh.RO.Res.HHnew.Thermal.SH.Solids.WH</t>
  </si>
  <si>
    <t>FEC_per_household.kWh.RO.Res.HHnew.Thermal.SH.Solids.WH.Solids.NoSolar.Solids</t>
  </si>
  <si>
    <t>FEC_per_household.kWh.RO.Res.HHnew.Thermal.SH.Solids.WH.LPG.NoSolar.LPG</t>
  </si>
  <si>
    <t>FEC_per_household.kWh.RO.Res.HHnew.Thermal.SH.Solids.WH.LPG.Solar</t>
  </si>
  <si>
    <t>FEC_per_household.kWh.RO.Res.HHnew.Thermal.SH.Solids.WH.LPG.Solar.LPG</t>
  </si>
  <si>
    <t>FEC_per_household.kWh.RO.Res.HHnew.Thermal.SH.Solids.WH.LPG.Solar.Solar</t>
  </si>
  <si>
    <t>FEC_per_household.kWh.RO.Res.HHnew.Thermal.SH.Solids.WH.Elc.NoSolar.Elec</t>
  </si>
  <si>
    <t>FEC_per_household.kWh.RO.Res.HHnew.Thermal.SH.Solids.WH.Elc.Solar</t>
  </si>
  <si>
    <t>FEC_per_household.kWh.RO.Res.HHnew.Thermal.SH.Solids.WH.Elc.Solar.Elec</t>
  </si>
  <si>
    <t>FEC_per_household.kWh.RO.Res.HHnew.Thermal.SH.Solids.WH.Elc.Solar.Solar</t>
  </si>
  <si>
    <t>FEC_per_household.kWh.RO.Res.HHnew.Thermal.SH.Solids.CO</t>
  </si>
  <si>
    <t>FEC_per_household.kWh.RO.Res.HHnew.Thermal.SH.Solids.CO.Solids.Solids</t>
  </si>
  <si>
    <t>FEC_per_household.kWh.RO.Res.HHnew.Thermal.SH.Solids.CO.LPG.LPG</t>
  </si>
  <si>
    <t>FEC_per_household.kWh.RO.Res.HHnew.Thermal.SH.Solids.CO.Elc.Elec</t>
  </si>
  <si>
    <t>FEC_per_household.kWh.RO.Res.HHnew.Thermal.SH.LPG</t>
  </si>
  <si>
    <t>FEC_per_household.kWh.RO.Res.HHnew.Thermal.SH.LPG.SH</t>
  </si>
  <si>
    <t>FEC_per_household.kWh.RO.Res.HHnew.Thermal.SH.LPG.SH.LPG</t>
  </si>
  <si>
    <t>FEC_per_household.kWh.RO.Res.HHnew.Thermal.SH.LPG.SH.Elec</t>
  </si>
  <si>
    <t>FEC_per_household.kWh.RO.Res.HHnew.Thermal.SH.LPG.SC</t>
  </si>
  <si>
    <t>FEC_per_household.kWh.RO.Res.HHnew.Thermal.SH.LPG.SC.AC.Elec</t>
  </si>
  <si>
    <t>FEC_per_household.kWh.RO.Res.HHnew.Thermal.SH.LPG.WH</t>
  </si>
  <si>
    <t>FEC_per_household.kWh.RO.Res.HHnew.Thermal.SH.LPG.WH.LPG.NoSolar.LPG</t>
  </si>
  <si>
    <t>FEC_per_household.kWh.RO.Res.HHnew.Thermal.SH.LPG.WH.LPG.Solar</t>
  </si>
  <si>
    <t>FEC_per_household.kWh.RO.Res.HHnew.Thermal.SH.LPG.WH.LPG.Solar.LPG</t>
  </si>
  <si>
    <t>FEC_per_household.kWh.RO.Res.HHnew.Thermal.SH.LPG.WH.LPG.Solar.Solar</t>
  </si>
  <si>
    <t>FEC_per_household.kWh.RO.Res.HHnew.Thermal.SH.LPG.WH.Elc.NoSolar.Elec</t>
  </si>
  <si>
    <t>FEC_per_household.kWh.RO.Res.HHnew.Thermal.SH.LPG.WH.Elc.Solar</t>
  </si>
  <si>
    <t>FEC_per_household.kWh.RO.Res.HHnew.Thermal.SH.LPG.WH.Elc.Solar.Elec</t>
  </si>
  <si>
    <t>FEC_per_household.kWh.RO.Res.HHnew.Thermal.SH.LPG.WH.Elc.Solar.Solar</t>
  </si>
  <si>
    <t>FEC_per_household.kWh.RO.Res.HHnew.Thermal.SH.LPG.CO</t>
  </si>
  <si>
    <t>FEC_per_household.kWh.RO.Res.HHnew.Thermal.SH.LPG.CO.LPG.LPG</t>
  </si>
  <si>
    <t>FEC_per_household.kWh.RO.Res.HHnew.Thermal.SH.LPG.CO.Elc.Elec</t>
  </si>
  <si>
    <t>FEC_per_household.kWh.RO.Res.HHnew.Thermal.SH.Oil</t>
  </si>
  <si>
    <t>FEC_per_household.kWh.RO.Res.HHnew.Thermal.SH.Oil.SH</t>
  </si>
  <si>
    <t>FEC_per_household.kWh.RO.Res.HHnew.Thermal.SH.Oil.SH.Oil</t>
  </si>
  <si>
    <t>FEC_per_household.kWh.RO.Res.HHnew.Thermal.SH.Oil.SH.Elec</t>
  </si>
  <si>
    <t>FEC_per_household.kWh.RO.Res.HHnew.Thermal.SH.Oil.SC</t>
  </si>
  <si>
    <t>FEC_per_household.kWh.RO.Res.HHnew.Thermal.SH.Oil.SC.AC.Elec</t>
  </si>
  <si>
    <t>FEC_per_household.kWh.RO.Res.HHnew.Thermal.SH.Oil.WH</t>
  </si>
  <si>
    <t>FEC_per_household.kWh.RO.Res.HHnew.Thermal.SH.Oil.WH.Oil.NoSolar.Oil</t>
  </si>
  <si>
    <t>FEC_per_household.kWh.RO.Res.HHnew.Thermal.SH.Oil.WH.Oil.Solar</t>
  </si>
  <si>
    <t>FEC_per_household.kWh.RO.Res.HHnew.Thermal.SH.Oil.WH.Oil.Solar.Oil</t>
  </si>
  <si>
    <t>FEC_per_household.kWh.RO.Res.HHnew.Thermal.SH.Oil.WH.Oil.Solar.Solar</t>
  </si>
  <si>
    <t>FEC_per_household.kWh.RO.Res.HHnew.Thermal.SH.Oil.WH.Elc.NoSolar.Elec</t>
  </si>
  <si>
    <t>FEC_per_household.kWh.RO.Res.HHnew.Thermal.SH.Oil.WH.Elc.Solar</t>
  </si>
  <si>
    <t>FEC_per_household.kWh.RO.Res.HHnew.Thermal.SH.Oil.WH.Elc.Solar.Elec</t>
  </si>
  <si>
    <t>FEC_per_household.kWh.RO.Res.HHnew.Thermal.SH.Oil.WH.Elc.Solar.Solar</t>
  </si>
  <si>
    <t>FEC_per_household.kWh.RO.Res.HHnew.Thermal.SH.Oil.CO</t>
  </si>
  <si>
    <t>FEC_per_household.kWh.RO.Res.HHnew.Thermal.SH.Oil.CO.LPG.LPG</t>
  </si>
  <si>
    <t>FEC_per_household.kWh.RO.Res.HHnew.Thermal.SH.Oil.CO.Elc.Elec</t>
  </si>
  <si>
    <t>FEC_per_household.kWh.RO.Res.HHnew.Thermal.SH.Gas</t>
  </si>
  <si>
    <t>FEC_per_household.kWh.RO.Res.HHnew.Thermal.SH.Gas.SH</t>
  </si>
  <si>
    <t>FEC_per_household.kWh.RO.Res.HHnew.Thermal.SH.Gas.SH.Gas</t>
  </si>
  <si>
    <t>FEC_per_household.kWh.RO.Res.HHnew.Thermal.SH.Gas.SH.Elec</t>
  </si>
  <si>
    <t>FEC_per_household.kWh.RO.Res.HHnew.Thermal.SH.Gas.SC</t>
  </si>
  <si>
    <t>FEC_per_household.kWh.RO.Res.HHnew.Thermal.SH.Gas.SC.AC.Elec</t>
  </si>
  <si>
    <t>FEC_per_household.kWh.RO.Res.HHnew.Thermal.SH.Gas.WH</t>
  </si>
  <si>
    <t>FEC_per_household.kWh.RO.Res.HHnew.Thermal.SH.Gas.WH.Gas.NoSolar.Gas</t>
  </si>
  <si>
    <t>FEC_per_household.kWh.RO.Res.HHnew.Thermal.SH.Gas.WH.Gas.Solar</t>
  </si>
  <si>
    <t>FEC_per_household.kWh.RO.Res.HHnew.Thermal.SH.Gas.WH.Gas.Solar.Gas</t>
  </si>
  <si>
    <t>FEC_per_household.kWh.RO.Res.HHnew.Thermal.SH.Gas.WH.Gas.Solar.Solar</t>
  </si>
  <si>
    <t>FEC_per_household.kWh.RO.Res.HHnew.Thermal.SH.Gas.WH.Elc.NoSolar.Elec</t>
  </si>
  <si>
    <t>FEC_per_household.kWh.RO.Res.HHnew.Thermal.SH.Gas.WH.Elc.Solar</t>
  </si>
  <si>
    <t>FEC_per_household.kWh.RO.Res.HHnew.Thermal.SH.Gas.WH.Elc.Solar.Elec</t>
  </si>
  <si>
    <t>FEC_per_household.kWh.RO.Res.HHnew.Thermal.SH.Gas.WH.Elc.Solar.Solar</t>
  </si>
  <si>
    <t>FEC_per_household.kWh.RO.Res.HHnew.Thermal.SH.Gas.CO</t>
  </si>
  <si>
    <t>FEC_per_household.kWh.RO.Res.HHnew.Thermal.SH.Gas.CO.Gas.Gas</t>
  </si>
  <si>
    <t>FEC_per_household.kWh.RO.Res.HHnew.Thermal.SH.Gas.CO.Elc.Elec</t>
  </si>
  <si>
    <t>FEC_per_household.kWh.RO.Res.HHnew.Thermal.SH.Biomass</t>
  </si>
  <si>
    <t>FEC_per_household.kWh.RO.Res.HHnew.Thermal.SH.Biomass.SH</t>
  </si>
  <si>
    <t>FEC_per_household.kWh.RO.Res.HHnew.Thermal.SH.Biomass.SH.Biomass</t>
  </si>
  <si>
    <t>FEC_per_household.kWh.RO.Res.HHnew.Thermal.SH.Biomass.SH.Elec</t>
  </si>
  <si>
    <t>FEC_per_household.kWh.RO.Res.HHnew.Thermal.SH.Biomass.SC</t>
  </si>
  <si>
    <t>FEC_per_household.kWh.RO.Res.HHnew.Thermal.SH.Biomass.SC.AC.Elec</t>
  </si>
  <si>
    <t>FEC_per_household.kWh.RO.Res.HHnew.Thermal.SH.Biomass.WH</t>
  </si>
  <si>
    <t>FEC_per_household.kWh.RO.Res.HHnew.Thermal.SH.Biomass.WH.Biomass.NoSolar.Biomass</t>
  </si>
  <si>
    <t>FEC_per_household.kWh.RO.Res.HHnew.Thermal.SH.Biomass.WH.Biomass.Solar</t>
  </si>
  <si>
    <t>FEC_per_household.kWh.RO.Res.HHnew.Thermal.SH.Biomass.WH.Biomass.Solar.Biomass</t>
  </si>
  <si>
    <t>FEC_per_household.kWh.RO.Res.HHnew.Thermal.SH.Biomass.WH.Biomass.Solar.Solar</t>
  </si>
  <si>
    <t>FEC_per_household.kWh.RO.Res.HHnew.Thermal.SH.Biomass.WH.LPG.NoSolar.LPG</t>
  </si>
  <si>
    <t>FEC_per_household.kWh.RO.Res.HHnew.Thermal.SH.Biomass.WH.LPG.Solar</t>
  </si>
  <si>
    <t>FEC_per_household.kWh.RO.Res.HHnew.Thermal.SH.Biomass.WH.LPG.Solar.LPG</t>
  </si>
  <si>
    <t>FEC_per_household.kWh.RO.Res.HHnew.Thermal.SH.Biomass.WH.LPG.Solar.Solar</t>
  </si>
  <si>
    <t>FEC_per_household.kWh.RO.Res.HHnew.Thermal.SH.Biomass.WH.Elc.NoSolar.Elec</t>
  </si>
  <si>
    <t>FEC_per_household.kWh.RO.Res.HHnew.Thermal.SH.Biomass.WH.Elc.Solar</t>
  </si>
  <si>
    <t>FEC_per_household.kWh.RO.Res.HHnew.Thermal.SH.Biomass.WH.Elc.Solar.Elec</t>
  </si>
  <si>
    <t>FEC_per_household.kWh.RO.Res.HHnew.Thermal.SH.Biomass.WH.Elc.Solar.Solar</t>
  </si>
  <si>
    <t>FEC_per_household.kWh.RO.Res.HHnew.Thermal.SH.Biomass.CO</t>
  </si>
  <si>
    <t>FEC_per_household.kWh.RO.Res.HHnew.Thermal.SH.Biomass.CO.Biomass.Biomass</t>
  </si>
  <si>
    <t>FEC_per_household.kWh.RO.Res.HHnew.Thermal.SH.Biomass.CO.LPG.LPG</t>
  </si>
  <si>
    <t>FEC_per_household.kWh.RO.Res.HHnew.Thermal.SH.Biomass.CO.Elc.Elec</t>
  </si>
  <si>
    <t>FEC_per_household.kWh.RO.Res.HHnew.Thermal.SH.Geo</t>
  </si>
  <si>
    <t>FEC_per_household.kWh.RO.Res.HHnew.Thermal.SH.Geo.SH</t>
  </si>
  <si>
    <t>FEC_per_household.kWh.RO.Res.HHnew.Thermal.SH.Geo.SH.Geo</t>
  </si>
  <si>
    <t>FEC_per_household.kWh.RO.Res.HHnew.Thermal.SH.Geo.SH.Elec</t>
  </si>
  <si>
    <t>FEC_per_household.kWh.RO.Res.HHnew.Thermal.SH.Geo.SC</t>
  </si>
  <si>
    <t>FEC_per_household.kWh.RO.Res.HHnew.Thermal.SH.Geo.SC.AC.Elec</t>
  </si>
  <si>
    <t>FEC_per_household.kWh.RO.Res.HHnew.Thermal.SH.Geo.WH</t>
  </si>
  <si>
    <t>FEC_per_household.kWh.RO.Res.HHnew.Thermal.SH.Geo.WH.Geo.NoSolar.Geo</t>
  </si>
  <si>
    <t>FEC_per_household.kWh.RO.Res.HHnew.Thermal.SH.Geo.WH.Geo.Solar</t>
  </si>
  <si>
    <t>FEC_per_household.kWh.RO.Res.HHnew.Thermal.SH.Geo.WH.Geo.Solar.Geo</t>
  </si>
  <si>
    <t>FEC_per_household.kWh.RO.Res.HHnew.Thermal.SH.Geo.WH.Geo.Solar.Solar</t>
  </si>
  <si>
    <t>FEC_per_household.kWh.RO.Res.HHnew.Thermal.SH.Geo.WH.Elc.NoSolar.Elec</t>
  </si>
  <si>
    <t>FEC_per_household.kWh.RO.Res.HHnew.Thermal.SH.Geo.WH.Elc.Solar</t>
  </si>
  <si>
    <t>FEC_per_household.kWh.RO.Res.HHnew.Thermal.SH.Geo.WH.Elc.Solar.Elec</t>
  </si>
  <si>
    <t>FEC_per_household.kWh.RO.Res.HHnew.Thermal.SH.Geo.WH.Elc.Solar.Solar</t>
  </si>
  <si>
    <t>FEC_per_household.kWh.RO.Res.HHnew.Thermal.SH.Geo.CO</t>
  </si>
  <si>
    <t>FEC_per_household.kWh.RO.Res.HHnew.Thermal.SH.Geo.CO.LPG.LPG</t>
  </si>
  <si>
    <t>FEC_per_household.kWh.RO.Res.HHnew.Thermal.SH.Geo.CO.Elc.Elec</t>
  </si>
  <si>
    <t>FEC_per_household.kWh.RO.Res.HHnew.Thermal.SH.DistrHeat</t>
  </si>
  <si>
    <t>FEC_per_household.kWh.RO.Res.HHnew.Thermal.SH.DistrHeat.SH</t>
  </si>
  <si>
    <t>FEC_per_household.kWh.RO.Res.HHnew.Thermal.SH.DistrHeat.SH.Steam_Distr</t>
  </si>
  <si>
    <t>FEC_per_household.kWh.RO.Res.HHnew.Thermal.SH.DistrHeat.SH.Elec</t>
  </si>
  <si>
    <t>FEC_per_household.kWh.RO.Res.HHnew.Thermal.SH.DistrHeat.SC</t>
  </si>
  <si>
    <t>FEC_per_household.kWh.RO.Res.HHnew.Thermal.SH.DistrHeat.SC.AC.Elec</t>
  </si>
  <si>
    <t>FEC_per_household.kWh.RO.Res.HHnew.Thermal.SH.DistrHeat.WH</t>
  </si>
  <si>
    <t>FEC_per_household.kWh.RO.Res.HHnew.Thermal.SH.DistrHeat.WH.DistrHeat.NoSolar.Steam_Distr</t>
  </si>
  <si>
    <t>FEC_per_household.kWh.RO.Res.HHnew.Thermal.SH.DistrHeat.WH.DistrHeat.Solar</t>
  </si>
  <si>
    <t>FEC_per_household.kWh.RO.Res.HHnew.Thermal.SH.DistrHeat.WH.DistrHeat.Solar.Steam_Distr</t>
  </si>
  <si>
    <t>FEC_per_household.kWh.RO.Res.HHnew.Thermal.SH.DistrHeat.WH.DistrHeat.Solar.Solar</t>
  </si>
  <si>
    <t>FEC_per_household.kWh.RO.Res.HHnew.Thermal.SH.DistrHeat.WH.Elc.NoSolar.Elec</t>
  </si>
  <si>
    <t>FEC_per_household.kWh.RO.Res.HHnew.Thermal.SH.DistrHeat.WH.Elc.Solar</t>
  </si>
  <si>
    <t>FEC_per_household.kWh.RO.Res.HHnew.Thermal.SH.DistrHeat.WH.Elc.Solar.Elec</t>
  </si>
  <si>
    <t>FEC_per_household.kWh.RO.Res.HHnew.Thermal.SH.DistrHeat.WH.Elc.Solar.Solar</t>
  </si>
  <si>
    <t>FEC_per_household.kWh.RO.Res.HHnew.Thermal.SH.DistrHeat.CO</t>
  </si>
  <si>
    <t>FEC_per_household.kWh.RO.Res.HHnew.Thermal.SH.DistrHeat.CO.LPG.LPG</t>
  </si>
  <si>
    <t>FEC_per_household.kWh.RO.Res.HHnew.Thermal.SH.DistrHeat.CO.Elc.Elec</t>
  </si>
  <si>
    <t>FEC_per_household.kWh.RO.Res.HHnew.Thermal.SH.AdvElc</t>
  </si>
  <si>
    <t>FEC_per_household.kWh.RO.Res.HHnew.Thermal.SH.AdvElc.SH</t>
  </si>
  <si>
    <t>FEC_per_household.kWh.RO.Res.HHnew.Thermal.SH.AdvElc.SH.Elec</t>
  </si>
  <si>
    <t>FEC_per_household.kWh.RO.Res.HHnew.Thermal.SH.AdvElc.SC</t>
  </si>
  <si>
    <t>FEC_per_household.kWh.RO.Res.HHnew.Thermal.SH.AdvElc.SC.AC.Elec</t>
  </si>
  <si>
    <t>FEC_per_household.kWh.RO.Res.HHnew.Thermal.SH.AdvElc.WH</t>
  </si>
  <si>
    <t>FEC_per_household.kWh.RO.Res.HHnew.Thermal.SH.AdvElc.WH.LPG.NoSolar.LPG</t>
  </si>
  <si>
    <t>FEC_per_household.kWh.RO.Res.HHnew.Thermal.SH.AdvElc.WH.LPG.Solar</t>
  </si>
  <si>
    <t>FEC_per_household.kWh.RO.Res.HHnew.Thermal.SH.AdvElc.WH.LPG.Solar.LPG</t>
  </si>
  <si>
    <t>FEC_per_household.kWh.RO.Res.HHnew.Thermal.SH.AdvElc.WH.LPG.Solar.Solar</t>
  </si>
  <si>
    <t>FEC_per_household.kWh.RO.Res.HHnew.Thermal.SH.AdvElc.WH.Elc.NoSolar.Elec</t>
  </si>
  <si>
    <t>FEC_per_household.kWh.RO.Res.HHnew.Thermal.SH.AdvElc.WH.Elc.Solar</t>
  </si>
  <si>
    <t>FEC_per_household.kWh.RO.Res.HHnew.Thermal.SH.AdvElc.WH.Elc.Solar.Elec</t>
  </si>
  <si>
    <t>FEC_per_household.kWh.RO.Res.HHnew.Thermal.SH.AdvElc.WH.Elc.Solar.Solar</t>
  </si>
  <si>
    <t>FEC_per_household.kWh.RO.Res.HHnew.Thermal.SH.AdvElc.CO</t>
  </si>
  <si>
    <t>FEC_per_household.kWh.RO.Res.HHnew.Thermal.SH.AdvElc.CO.LPG.LPG</t>
  </si>
  <si>
    <t>FEC_per_household.kWh.RO.Res.HHnew.Thermal.SH.AdvElc.CO.Elc.Elec</t>
  </si>
  <si>
    <t>FEC_per_household.kWh.RO.Res.HHnew.Thermal.SH.ConvElc</t>
  </si>
  <si>
    <t>FEC_per_household.kWh.RO.Res.HHnew.Thermal.SH.ConvElc.SH</t>
  </si>
  <si>
    <t>FEC_per_household.kWh.RO.Res.HHnew.Thermal.SH.ConvElc.SH.Elec</t>
  </si>
  <si>
    <t>FEC_per_household.kWh.RO.Res.HHnew.Thermal.SH.ConvElc.SC</t>
  </si>
  <si>
    <t>FEC_per_household.kWh.RO.Res.HHnew.Thermal.SH.ConvElc.SC.AC.Elec</t>
  </si>
  <si>
    <t>FEC_per_household.kWh.RO.Res.HHnew.Thermal.SH.ConvElc.WH</t>
  </si>
  <si>
    <t>FEC_per_household.kWh.RO.Res.HHnew.Thermal.SH.ConvElc.WH.LPG.NoSolar.LPG</t>
  </si>
  <si>
    <t>FEC_per_household.kWh.RO.Res.HHnew.Thermal.SH.ConvElc.WH.LPG.Solar</t>
  </si>
  <si>
    <t>FEC_per_household.kWh.RO.Res.HHnew.Thermal.SH.ConvElc.WH.LPG.Solar.LPG</t>
  </si>
  <si>
    <t>FEC_per_household.kWh.RO.Res.HHnew.Thermal.SH.ConvElc.WH.LPG.Solar.Solar</t>
  </si>
  <si>
    <t>FEC_per_household.kWh.RO.Res.HHnew.Thermal.SH.ConvElc.WH.Elc.NoSolar.Elec</t>
  </si>
  <si>
    <t>FEC_per_household.kWh.RO.Res.HHnew.Thermal.SH.ConvElc.WH.Elc.Solar</t>
  </si>
  <si>
    <t>FEC_per_household.kWh.RO.Res.HHnew.Thermal.SH.ConvElc.WH.Elc.Solar.Elec</t>
  </si>
  <si>
    <t>FEC_per_household.kWh.RO.Res.HHnew.Thermal.SH.ConvElc.WH.Elc.Solar.Solar</t>
  </si>
  <si>
    <t>FEC_per_household.kWh.RO.Res.HHnew.Thermal.SH.ConvElc.CO</t>
  </si>
  <si>
    <t>FEC_per_household.kWh.RO.Res.HHnew.Thermal.SH.ConvElc.CO.LPG.LPG</t>
  </si>
  <si>
    <t>FEC_per_household.kWh.RO.Res.HHnew.Thermal.SH.ConvElc.CO.Elc.Elec</t>
  </si>
  <si>
    <t>RO - Thermal energy service of new and renovated households (detailed structure)</t>
  </si>
  <si>
    <t>TES_per_household.kWh.RO.Res.HHnew.Thermal.SH.Solids</t>
  </si>
  <si>
    <t>TES_per_household.kWh.RO.Res.HHnew.Thermal.SH.Solids.SH</t>
  </si>
  <si>
    <t>TES_per_household.kWh.RO.Res.HHnew.Thermal.SH.Solids.SH.Solids</t>
  </si>
  <si>
    <t>TES_per_household.kWh.RO.Res.HHnew.Thermal.SH.Solids.SH.Elec</t>
  </si>
  <si>
    <t>TES_per_household.kWh.RO.Res.HHnew.Thermal.SH.Solids.SC</t>
  </si>
  <si>
    <t>TES_per_household.kWh.RO.Res.HHnew.Thermal.SH.Solids.SC.AC.Elec</t>
  </si>
  <si>
    <t>TES_per_household.kWh.RO.Res.HHnew.Thermal.SH.Solids.WH</t>
  </si>
  <si>
    <t>TES_per_household.kWh.RO.Res.HHnew.Thermal.SH.Solids.WH.Solids.NoSolar.Solids</t>
  </si>
  <si>
    <t>TES_per_household.kWh.RO.Res.HHnew.Thermal.SH.Solids.WH.LPG.NoSolar.LPG</t>
  </si>
  <si>
    <t>TES_per_household.kWh.RO.Res.HHnew.Thermal.SH.Solids.WH.LPG.Solar</t>
  </si>
  <si>
    <t>TES_per_household.kWh.RO.Res.HHnew.Thermal.SH.Solids.WH.LPG.Solar.LPG</t>
  </si>
  <si>
    <t>TES_per_household.kWh.RO.Res.HHnew.Thermal.SH.Solids.WH.LPG.Solar.Solar</t>
  </si>
  <si>
    <t>TES_per_household.kWh.RO.Res.HHnew.Thermal.SH.Solids.WH.Elc.NoSolar.Elec</t>
  </si>
  <si>
    <t>TES_per_household.kWh.RO.Res.HHnew.Thermal.SH.Solids.WH.Elc.Solar</t>
  </si>
  <si>
    <t>TES_per_household.kWh.RO.Res.HHnew.Thermal.SH.Solids.WH.Elc.Solar.Elec</t>
  </si>
  <si>
    <t>TES_per_household.kWh.RO.Res.HHnew.Thermal.SH.Solids.WH.Elc.Solar.Solar</t>
  </si>
  <si>
    <t>TES_per_household.kWh.RO.Res.HHnew.Thermal.SH.Solids.CO</t>
  </si>
  <si>
    <t>TES_per_household.kWh.RO.Res.HHnew.Thermal.SH.Solids.CO.Solids.Solids</t>
  </si>
  <si>
    <t>TES_per_household.kWh.RO.Res.HHnew.Thermal.SH.Solids.CO.LPG.LPG</t>
  </si>
  <si>
    <t>TES_per_household.kWh.RO.Res.HHnew.Thermal.SH.Solids.CO.Elc.Elec</t>
  </si>
  <si>
    <t>TES_per_household.kWh.RO.Res.HHnew.Thermal.SH.LPG</t>
  </si>
  <si>
    <t>TES_per_household.kWh.RO.Res.HHnew.Thermal.SH.LPG.SH</t>
  </si>
  <si>
    <t>TES_per_household.kWh.RO.Res.HHnew.Thermal.SH.LPG.SH.LPG</t>
  </si>
  <si>
    <t>TES_per_household.kWh.RO.Res.HHnew.Thermal.SH.LPG.SH.Elec</t>
  </si>
  <si>
    <t>TES_per_household.kWh.RO.Res.HHnew.Thermal.SH.LPG.SC</t>
  </si>
  <si>
    <t>TES_per_household.kWh.RO.Res.HHnew.Thermal.SH.LPG.SC.AC.Elec</t>
  </si>
  <si>
    <t>TES_per_household.kWh.RO.Res.HHnew.Thermal.SH.LPG.WH</t>
  </si>
  <si>
    <t>TES_per_household.kWh.RO.Res.HHnew.Thermal.SH.LPG.WH.LPG.NoSolar.LPG</t>
  </si>
  <si>
    <t>TES_per_household.kWh.RO.Res.HHnew.Thermal.SH.LPG.WH.LPG.Solar</t>
  </si>
  <si>
    <t>TES_per_household.kWh.RO.Res.HHnew.Thermal.SH.LPG.WH.LPG.Solar.LPG</t>
  </si>
  <si>
    <t>TES_per_household.kWh.RO.Res.HHnew.Thermal.SH.LPG.WH.LPG.Solar.Solar</t>
  </si>
  <si>
    <t>TES_per_household.kWh.RO.Res.HHnew.Thermal.SH.LPG.WH.Elc.NoSolar.Elec</t>
  </si>
  <si>
    <t>TES_per_household.kWh.RO.Res.HHnew.Thermal.SH.LPG.WH.Elc.Solar</t>
  </si>
  <si>
    <t>TES_per_household.kWh.RO.Res.HHnew.Thermal.SH.LPG.WH.Elc.Solar.Elec</t>
  </si>
  <si>
    <t>TES_per_household.kWh.RO.Res.HHnew.Thermal.SH.LPG.WH.Elc.Solar.Solar</t>
  </si>
  <si>
    <t>TES_per_household.kWh.RO.Res.HHnew.Thermal.SH.LPG.CO</t>
  </si>
  <si>
    <t>TES_per_household.kWh.RO.Res.HHnew.Thermal.SH.LPG.CO.LPG.LPG</t>
  </si>
  <si>
    <t>TES_per_household.kWh.RO.Res.HHnew.Thermal.SH.LPG.CO.Elc.Elec</t>
  </si>
  <si>
    <t>TES_per_household.kWh.RO.Res.HHnew.Thermal.SH.Oil</t>
  </si>
  <si>
    <t>TES_per_household.kWh.RO.Res.HHnew.Thermal.SH.Oil.SH</t>
  </si>
  <si>
    <t>TES_per_household.kWh.RO.Res.HHnew.Thermal.SH.Oil.SH.Oil</t>
  </si>
  <si>
    <t>TES_per_household.kWh.RO.Res.HHnew.Thermal.SH.Oil.SH.Elec</t>
  </si>
  <si>
    <t>TES_per_household.kWh.RO.Res.HHnew.Thermal.SH.Oil.SC</t>
  </si>
  <si>
    <t>TES_per_household.kWh.RO.Res.HHnew.Thermal.SH.Oil.SC.AC.Elec</t>
  </si>
  <si>
    <t>TES_per_household.kWh.RO.Res.HHnew.Thermal.SH.Oil.WH</t>
  </si>
  <si>
    <t>TES_per_household.kWh.RO.Res.HHnew.Thermal.SH.Oil.WH.Oil.NoSolar.Oil</t>
  </si>
  <si>
    <t>TES_per_household.kWh.RO.Res.HHnew.Thermal.SH.Oil.WH.Oil.Solar</t>
  </si>
  <si>
    <t>TES_per_household.kWh.RO.Res.HHnew.Thermal.SH.Oil.WH.Oil.Solar.Oil</t>
  </si>
  <si>
    <t>TES_per_household.kWh.RO.Res.HHnew.Thermal.SH.Oil.WH.Oil.Solar.Solar</t>
  </si>
  <si>
    <t>TES_per_household.kWh.RO.Res.HHnew.Thermal.SH.Oil.WH.Elc.NoSolar.Elec</t>
  </si>
  <si>
    <t>TES_per_household.kWh.RO.Res.HHnew.Thermal.SH.Oil.WH.Elc.Solar</t>
  </si>
  <si>
    <t>TES_per_household.kWh.RO.Res.HHnew.Thermal.SH.Oil.WH.Elc.Solar.Elec</t>
  </si>
  <si>
    <t>TES_per_household.kWh.RO.Res.HHnew.Thermal.SH.Oil.WH.Elc.Solar.Solar</t>
  </si>
  <si>
    <t>TES_per_household.kWh.RO.Res.HHnew.Thermal.SH.Oil.CO</t>
  </si>
  <si>
    <t>TES_per_household.kWh.RO.Res.HHnew.Thermal.SH.Oil.CO.LPG.LPG</t>
  </si>
  <si>
    <t>TES_per_household.kWh.RO.Res.HHnew.Thermal.SH.Oil.CO.Elc.Elec</t>
  </si>
  <si>
    <t>TES_per_household.kWh.RO.Res.HHnew.Thermal.SH.Gas</t>
  </si>
  <si>
    <t>TES_per_household.kWh.RO.Res.HHnew.Thermal.SH.Gas.SH</t>
  </si>
  <si>
    <t>TES_per_household.kWh.RO.Res.HHnew.Thermal.SH.Gas.SH.Gas</t>
  </si>
  <si>
    <t>TES_per_household.kWh.RO.Res.HHnew.Thermal.SH.Gas.SH.Elec</t>
  </si>
  <si>
    <t>TES_per_household.kWh.RO.Res.HHnew.Thermal.SH.Gas.SC</t>
  </si>
  <si>
    <t>TES_per_household.kWh.RO.Res.HHnew.Thermal.SH.Gas.SC.AC.Elec</t>
  </si>
  <si>
    <t>TES_per_household.kWh.RO.Res.HHnew.Thermal.SH.Gas.WH</t>
  </si>
  <si>
    <t>TES_per_household.kWh.RO.Res.HHnew.Thermal.SH.Gas.WH.Gas.NoSolar.Gas</t>
  </si>
  <si>
    <t>TES_per_household.kWh.RO.Res.HHnew.Thermal.SH.Gas.WH.Gas.Solar</t>
  </si>
  <si>
    <t>TES_per_household.kWh.RO.Res.HHnew.Thermal.SH.Gas.WH.Gas.Solar.Gas</t>
  </si>
  <si>
    <t>TES_per_household.kWh.RO.Res.HHnew.Thermal.SH.Gas.WH.Gas.Solar.Solar</t>
  </si>
  <si>
    <t>TES_per_household.kWh.RO.Res.HHnew.Thermal.SH.Gas.WH.Elc.NoSolar.Elec</t>
  </si>
  <si>
    <t>TES_per_household.kWh.RO.Res.HHnew.Thermal.SH.Gas.WH.Elc.Solar</t>
  </si>
  <si>
    <t>TES_per_household.kWh.RO.Res.HHnew.Thermal.SH.Gas.WH.Elc.Solar.Elec</t>
  </si>
  <si>
    <t>TES_per_household.kWh.RO.Res.HHnew.Thermal.SH.Gas.WH.Elc.Solar.Solar</t>
  </si>
  <si>
    <t>TES_per_household.kWh.RO.Res.HHnew.Thermal.SH.Gas.CO</t>
  </si>
  <si>
    <t>TES_per_household.kWh.RO.Res.HHnew.Thermal.SH.Gas.CO.Gas.Gas</t>
  </si>
  <si>
    <t>TES_per_household.kWh.RO.Res.HHnew.Thermal.SH.Gas.CO.Elc.Elec</t>
  </si>
  <si>
    <t>TES_per_household.kWh.RO.Res.HHnew.Thermal.SH.Biomass</t>
  </si>
  <si>
    <t>TES_per_household.kWh.RO.Res.HHnew.Thermal.SH.Biomass.SH</t>
  </si>
  <si>
    <t>TES_per_household.kWh.RO.Res.HHnew.Thermal.SH.Biomass.SH.Biomass</t>
  </si>
  <si>
    <t>TES_per_household.kWh.RO.Res.HHnew.Thermal.SH.Biomass.SH.Elec</t>
  </si>
  <si>
    <t>TES_per_household.kWh.RO.Res.HHnew.Thermal.SH.Biomass.SC</t>
  </si>
  <si>
    <t>TES_per_household.kWh.RO.Res.HHnew.Thermal.SH.Biomass.SC.AC.Elec</t>
  </si>
  <si>
    <t>TES_per_household.kWh.RO.Res.HHnew.Thermal.SH.Biomass.WH</t>
  </si>
  <si>
    <t>TES_per_household.kWh.RO.Res.HHnew.Thermal.SH.Biomass.WH.Biomass.NoSolar.Biomass</t>
  </si>
  <si>
    <t>TES_per_household.kWh.RO.Res.HHnew.Thermal.SH.Biomass.WH.Biomass.Solar</t>
  </si>
  <si>
    <t>TES_per_household.kWh.RO.Res.HHnew.Thermal.SH.Biomass.WH.Biomass.Solar.Biomass</t>
  </si>
  <si>
    <t>TES_per_household.kWh.RO.Res.HHnew.Thermal.SH.Biomass.WH.Biomass.Solar.Solar</t>
  </si>
  <si>
    <t>TES_per_household.kWh.RO.Res.HHnew.Thermal.SH.Biomass.WH.LPG.NoSolar.LPG</t>
  </si>
  <si>
    <t>TES_per_household.kWh.RO.Res.HHnew.Thermal.SH.Biomass.WH.LPG.Solar</t>
  </si>
  <si>
    <t>TES_per_household.kWh.RO.Res.HHnew.Thermal.SH.Biomass.WH.LPG.Solar.LPG</t>
  </si>
  <si>
    <t>TES_per_household.kWh.RO.Res.HHnew.Thermal.SH.Biomass.WH.LPG.Solar.Solar</t>
  </si>
  <si>
    <t>TES_per_household.kWh.RO.Res.HHnew.Thermal.SH.Biomass.WH.Elc.NoSolar.Elec</t>
  </si>
  <si>
    <t>TES_per_household.kWh.RO.Res.HHnew.Thermal.SH.Biomass.WH.Elc.Solar</t>
  </si>
  <si>
    <t>TES_per_household.kWh.RO.Res.HHnew.Thermal.SH.Biomass.WH.Elc.Solar.Elec</t>
  </si>
  <si>
    <t>TES_per_household.kWh.RO.Res.HHnew.Thermal.SH.Biomass.WH.Elc.Solar.Solar</t>
  </si>
  <si>
    <t>TES_per_household.kWh.RO.Res.HHnew.Thermal.SH.Biomass.CO</t>
  </si>
  <si>
    <t>TES_per_household.kWh.RO.Res.HHnew.Thermal.SH.Biomass.CO.Biomass.Biomass</t>
  </si>
  <si>
    <t>TES_per_household.kWh.RO.Res.HHnew.Thermal.SH.Biomass.CO.LPG.LPG</t>
  </si>
  <si>
    <t>TES_per_household.kWh.RO.Res.HHnew.Thermal.SH.Biomass.CO.Elc.Elec</t>
  </si>
  <si>
    <t>TES_per_household.kWh.RO.Res.HHnew.Thermal.SH.Geo</t>
  </si>
  <si>
    <t>TES_per_household.kWh.RO.Res.HHnew.Thermal.SH.Geo.SH</t>
  </si>
  <si>
    <t>TES_per_household.kWh.RO.Res.HHnew.Thermal.SH.Geo.SH.Geo</t>
  </si>
  <si>
    <t>TES_per_household.kWh.RO.Res.HHnew.Thermal.SH.Geo.SH.Elec</t>
  </si>
  <si>
    <t>TES_per_household.kWh.RO.Res.HHnew.Thermal.SH.Geo.SC</t>
  </si>
  <si>
    <t>TES_per_household.kWh.RO.Res.HHnew.Thermal.SH.Geo.SC.AC.Elec</t>
  </si>
  <si>
    <t>TES_per_household.kWh.RO.Res.HHnew.Thermal.SH.Geo.WH</t>
  </si>
  <si>
    <t>TES_per_household.kWh.RO.Res.HHnew.Thermal.SH.Geo.WH.Geo.NoSolar.Geo</t>
  </si>
  <si>
    <t>TES_per_household.kWh.RO.Res.HHnew.Thermal.SH.Geo.WH.Geo.Solar</t>
  </si>
  <si>
    <t>TES_per_household.kWh.RO.Res.HHnew.Thermal.SH.Geo.WH.Geo.Solar.Geo</t>
  </si>
  <si>
    <t>TES_per_household.kWh.RO.Res.HHnew.Thermal.SH.Geo.WH.Geo.Solar.Solar</t>
  </si>
  <si>
    <t>TES_per_household.kWh.RO.Res.HHnew.Thermal.SH.Geo.WH.Elc.NoSolar.Elec</t>
  </si>
  <si>
    <t>TES_per_household.kWh.RO.Res.HHnew.Thermal.SH.Geo.WH.Elc.Solar</t>
  </si>
  <si>
    <t>TES_per_household.kWh.RO.Res.HHnew.Thermal.SH.Geo.WH.Elc.Solar.Elec</t>
  </si>
  <si>
    <t>TES_per_household.kWh.RO.Res.HHnew.Thermal.SH.Geo.WH.Elc.Solar.Solar</t>
  </si>
  <si>
    <t>TES_per_household.kWh.RO.Res.HHnew.Thermal.SH.Geo.CO</t>
  </si>
  <si>
    <t>TES_per_household.kWh.RO.Res.HHnew.Thermal.SH.Geo.CO.LPG.LPG</t>
  </si>
  <si>
    <t>TES_per_household.kWh.RO.Res.HHnew.Thermal.SH.Geo.CO.Elc.Elec</t>
  </si>
  <si>
    <t>TES_per_household.kWh.RO.Res.HHnew.Thermal.SH.DistrHeat</t>
  </si>
  <si>
    <t>TES_per_household.kWh.RO.Res.HHnew.Thermal.SH.DistrHeat.SH</t>
  </si>
  <si>
    <t>TES_per_household.kWh.RO.Res.HHnew.Thermal.SH.DistrHeat.SH.Steam_Distr</t>
  </si>
  <si>
    <t>TES_per_household.kWh.RO.Res.HHnew.Thermal.SH.DistrHeat.SH.Elec</t>
  </si>
  <si>
    <t>TES_per_household.kWh.RO.Res.HHnew.Thermal.SH.DistrHeat.SC</t>
  </si>
  <si>
    <t>TES_per_household.kWh.RO.Res.HHnew.Thermal.SH.DistrHeat.SC.AC.Elec</t>
  </si>
  <si>
    <t>TES_per_household.kWh.RO.Res.HHnew.Thermal.SH.DistrHeat.WH</t>
  </si>
  <si>
    <t>TES_per_household.kWh.RO.Res.HHnew.Thermal.SH.DistrHeat.WH.DistrHeat.NoSolar.Steam_Distr</t>
  </si>
  <si>
    <t>TES_per_household.kWh.RO.Res.HHnew.Thermal.SH.DistrHeat.WH.DistrHeat.Solar</t>
  </si>
  <si>
    <t>TES_per_household.kWh.RO.Res.HHnew.Thermal.SH.DistrHeat.WH.DistrHeat.Solar.Steam_Distr</t>
  </si>
  <si>
    <t>TES_per_household.kWh.RO.Res.HHnew.Thermal.SH.DistrHeat.WH.DistrHeat.Solar.Solar</t>
  </si>
  <si>
    <t>TES_per_household.kWh.RO.Res.HHnew.Thermal.SH.DistrHeat.WH.Elc.NoSolar.Elec</t>
  </si>
  <si>
    <t>TES_per_household.kWh.RO.Res.HHnew.Thermal.SH.DistrHeat.WH.Elc.Solar</t>
  </si>
  <si>
    <t>TES_per_household.kWh.RO.Res.HHnew.Thermal.SH.DistrHeat.WH.Elc.Solar.Elec</t>
  </si>
  <si>
    <t>TES_per_household.kWh.RO.Res.HHnew.Thermal.SH.DistrHeat.WH.Elc.Solar.Solar</t>
  </si>
  <si>
    <t>TES_per_household.kWh.RO.Res.HHnew.Thermal.SH.DistrHeat.CO</t>
  </si>
  <si>
    <t>TES_per_household.kWh.RO.Res.HHnew.Thermal.SH.DistrHeat.CO.LPG.LPG</t>
  </si>
  <si>
    <t>TES_per_household.kWh.RO.Res.HHnew.Thermal.SH.DistrHeat.CO.Elc.Elec</t>
  </si>
  <si>
    <t>TES_per_household.kWh.RO.Res.HHnew.Thermal.SH.AdvElc</t>
  </si>
  <si>
    <t>TES_per_household.kWh.RO.Res.HHnew.Thermal.SH.AdvElc.SH</t>
  </si>
  <si>
    <t>TES_per_household.kWh.RO.Res.HHnew.Thermal.SH.AdvElc.SH.Elec</t>
  </si>
  <si>
    <t>TES_per_household.kWh.RO.Res.HHnew.Thermal.SH.AdvElc.SC</t>
  </si>
  <si>
    <t>TES_per_household.kWh.RO.Res.HHnew.Thermal.SH.AdvElc.SC.AC.Elec</t>
  </si>
  <si>
    <t>TES_per_household.kWh.RO.Res.HHnew.Thermal.SH.AdvElc.WH</t>
  </si>
  <si>
    <t>TES_per_household.kWh.RO.Res.HHnew.Thermal.SH.AdvElc.WH.LPG.NoSolar.LPG</t>
  </si>
  <si>
    <t>TES_per_household.kWh.RO.Res.HHnew.Thermal.SH.AdvElc.WH.LPG.Solar</t>
  </si>
  <si>
    <t>TES_per_household.kWh.RO.Res.HHnew.Thermal.SH.AdvElc.WH.LPG.Solar.LPG</t>
  </si>
  <si>
    <t>TES_per_household.kWh.RO.Res.HHnew.Thermal.SH.AdvElc.WH.LPG.Solar.Solar</t>
  </si>
  <si>
    <t>TES_per_household.kWh.RO.Res.HHnew.Thermal.SH.AdvElc.WH.Elc.NoSolar.Elec</t>
  </si>
  <si>
    <t>TES_per_household.kWh.RO.Res.HHnew.Thermal.SH.AdvElc.WH.Elc.Solar</t>
  </si>
  <si>
    <t>TES_per_household.kWh.RO.Res.HHnew.Thermal.SH.AdvElc.WH.Elc.Solar.Elec</t>
  </si>
  <si>
    <t>TES_per_household.kWh.RO.Res.HHnew.Thermal.SH.AdvElc.WH.Elc.Solar.Solar</t>
  </si>
  <si>
    <t>TES_per_household.kWh.RO.Res.HHnew.Thermal.SH.AdvElc.CO</t>
  </si>
  <si>
    <t>TES_per_household.kWh.RO.Res.HHnew.Thermal.SH.AdvElc.CO.LPG.LPG</t>
  </si>
  <si>
    <t>TES_per_household.kWh.RO.Res.HHnew.Thermal.SH.AdvElc.CO.Elc.Elec</t>
  </si>
  <si>
    <t>TES_per_household.kWh.RO.Res.HHnew.Thermal.SH.ConvElc</t>
  </si>
  <si>
    <t>TES_per_household.kWh.RO.Res.HHnew.Thermal.SH.ConvElc.SH</t>
  </si>
  <si>
    <t>TES_per_household.kWh.RO.Res.HHnew.Thermal.SH.ConvElc.SH.Elec</t>
  </si>
  <si>
    <t>TES_per_household.kWh.RO.Res.HHnew.Thermal.SH.ConvElc.SC</t>
  </si>
  <si>
    <t>TES_per_household.kWh.RO.Res.HHnew.Thermal.SH.ConvElc.SC.AC.Elec</t>
  </si>
  <si>
    <t>TES_per_household.kWh.RO.Res.HHnew.Thermal.SH.ConvElc.WH</t>
  </si>
  <si>
    <t>TES_per_household.kWh.RO.Res.HHnew.Thermal.SH.ConvElc.WH.LPG.NoSolar.LPG</t>
  </si>
  <si>
    <t>TES_per_household.kWh.RO.Res.HHnew.Thermal.SH.ConvElc.WH.LPG.Solar</t>
  </si>
  <si>
    <t>TES_per_household.kWh.RO.Res.HHnew.Thermal.SH.ConvElc.WH.LPG.Solar.LPG</t>
  </si>
  <si>
    <t>TES_per_household.kWh.RO.Res.HHnew.Thermal.SH.ConvElc.WH.LPG.Solar.Solar</t>
  </si>
  <si>
    <t>TES_per_household.kWh.RO.Res.HHnew.Thermal.SH.ConvElc.WH.Elc.NoSolar.Elec</t>
  </si>
  <si>
    <t>TES_per_household.kWh.RO.Res.HHnew.Thermal.SH.ConvElc.WH.Elc.Solar</t>
  </si>
  <si>
    <t>TES_per_household.kWh.RO.Res.HHnew.Thermal.SH.ConvElc.WH.Elc.Solar.Elec</t>
  </si>
  <si>
    <t>TES_per_household.kWh.RO.Res.HHnew.Thermal.SH.ConvElc.WH.Elc.Solar.Solar</t>
  </si>
  <si>
    <t>TES_per_household.kWh.RO.Res.HHnew.Thermal.SH.ConvElc.CO</t>
  </si>
  <si>
    <t>TES_per_household.kWh.RO.Res.HHnew.Thermal.SH.ConvElc.CO.LPG.LPG</t>
  </si>
  <si>
    <t>TES_per_household.kWh.RO.Res.HHnew.Thermal.SH.ConvElc.CO.Elc.Elec</t>
  </si>
  <si>
    <t>EMI_per_household.kgCO2.RO.Res.HHnew.Thermal.SH.Solids</t>
  </si>
  <si>
    <t>EMI_per_household.kgCO2.RO.Res.HHnew.Thermal.SH.Solids.SH</t>
  </si>
  <si>
    <t>EMI_per_household.kgCO2.RO.Res.HHnew.Thermal.SH.Solids.SH.Solids</t>
  </si>
  <si>
    <t>EMI_per_household.kgCO2.RO.Res.HHnew.Thermal.SH.Solids.SH.Elec</t>
  </si>
  <si>
    <t>EMI_per_household.kgCO2.RO.Res.HHnew.Thermal.SH.Solids.SC</t>
  </si>
  <si>
    <t>EMI_per_household.kgCO2.RO.Res.HHnew.Thermal.SH.Solids.SC.AC.Elec</t>
  </si>
  <si>
    <t>EMI_per_household.kgCO2.RO.Res.HHnew.Thermal.SH.Solids.WH</t>
  </si>
  <si>
    <t>EMI_per_household.kgCO2.RO.Res.HHnew.Thermal.SH.Solids.WH.Solids.NoSolar.Solids</t>
  </si>
  <si>
    <t>EMI_per_household.kgCO2.RO.Res.HHnew.Thermal.SH.Solids.WH.LPG.NoSolar.LPG</t>
  </si>
  <si>
    <t>EMI_per_household.kgCO2.RO.Res.HHnew.Thermal.SH.Solids.WH.LPG.Solar</t>
  </si>
  <si>
    <t>EMI_per_household.kgCO2.RO.Res.HHnew.Thermal.SH.Solids.WH.LPG.Solar.LPG</t>
  </si>
  <si>
    <t>EMI_per_household.kgCO2.RO.Res.HHnew.Thermal.SH.Solids.WH.LPG.Solar.Solar</t>
  </si>
  <si>
    <t>EMI_per_household.kgCO2.RO.Res.HHnew.Thermal.SH.Solids.WH.Elc.NoSolar.Elec</t>
  </si>
  <si>
    <t>EMI_per_household.kgCO2.RO.Res.HHnew.Thermal.SH.Solids.WH.Elc.Solar</t>
  </si>
  <si>
    <t>EMI_per_household.kgCO2.RO.Res.HHnew.Thermal.SH.Solids.WH.Elc.Solar.Elec</t>
  </si>
  <si>
    <t>EMI_per_household.kgCO2.RO.Res.HHnew.Thermal.SH.Solids.WH.Elc.Solar.Solar</t>
  </si>
  <si>
    <t>EMI_per_household.kgCO2.RO.Res.HHnew.Thermal.SH.Solids.CO</t>
  </si>
  <si>
    <t>EMI_per_household.kgCO2.RO.Res.HHnew.Thermal.SH.Solids.CO.Solids.Solids</t>
  </si>
  <si>
    <t>EMI_per_household.kgCO2.RO.Res.HHnew.Thermal.SH.Solids.CO.LPG.LPG</t>
  </si>
  <si>
    <t>EMI_per_household.kgCO2.RO.Res.HHnew.Thermal.SH.Solids.CO.Elc.Elec</t>
  </si>
  <si>
    <t>EMI_per_household.kgCO2.RO.Res.HHnew.Thermal.SH.LPG</t>
  </si>
  <si>
    <t>EMI_per_household.kgCO2.RO.Res.HHnew.Thermal.SH.LPG.SH</t>
  </si>
  <si>
    <t>EMI_per_household.kgCO2.RO.Res.HHnew.Thermal.SH.LPG.SH.LPG</t>
  </si>
  <si>
    <t>EMI_per_household.kgCO2.RO.Res.HHnew.Thermal.SH.LPG.SH.Elec</t>
  </si>
  <si>
    <t>EMI_per_household.kgCO2.RO.Res.HHnew.Thermal.SH.LPG.SC</t>
  </si>
  <si>
    <t>EMI_per_household.kgCO2.RO.Res.HHnew.Thermal.SH.LPG.SC.AC.Elec</t>
  </si>
  <si>
    <t>EMI_per_household.kgCO2.RO.Res.HHnew.Thermal.SH.LPG.WH</t>
  </si>
  <si>
    <t>EMI_per_household.kgCO2.RO.Res.HHnew.Thermal.SH.LPG.WH.LPG.NoSolar.LPG</t>
  </si>
  <si>
    <t>EMI_per_household.kgCO2.RO.Res.HHnew.Thermal.SH.LPG.WH.LPG.Solar</t>
  </si>
  <si>
    <t>EMI_per_household.kgCO2.RO.Res.HHnew.Thermal.SH.LPG.WH.LPG.Solar.LPG</t>
  </si>
  <si>
    <t>EMI_per_household.kgCO2.RO.Res.HHnew.Thermal.SH.LPG.WH.LPG.Solar.Solar</t>
  </si>
  <si>
    <t>EMI_per_household.kgCO2.RO.Res.HHnew.Thermal.SH.LPG.WH.Elc.NoSolar.Elec</t>
  </si>
  <si>
    <t>EMI_per_household.kgCO2.RO.Res.HHnew.Thermal.SH.LPG.WH.Elc.Solar</t>
  </si>
  <si>
    <t>EMI_per_household.kgCO2.RO.Res.HHnew.Thermal.SH.LPG.WH.Elc.Solar.Elec</t>
  </si>
  <si>
    <t>EMI_per_household.kgCO2.RO.Res.HHnew.Thermal.SH.LPG.WH.Elc.Solar.Solar</t>
  </si>
  <si>
    <t>EMI_per_household.kgCO2.RO.Res.HHnew.Thermal.SH.LPG.CO</t>
  </si>
  <si>
    <t>EMI_per_household.kgCO2.RO.Res.HHnew.Thermal.SH.LPG.CO.LPG.LPG</t>
  </si>
  <si>
    <t>EMI_per_household.kgCO2.RO.Res.HHnew.Thermal.SH.LPG.CO.Elc.Elec</t>
  </si>
  <si>
    <t>EMI_per_household.kgCO2.RO.Res.HHnew.Thermal.SH.Oil</t>
  </si>
  <si>
    <t>EMI_per_household.kgCO2.RO.Res.HHnew.Thermal.SH.Oil.SH</t>
  </si>
  <si>
    <t>EMI_per_household.kgCO2.RO.Res.HHnew.Thermal.SH.Oil.SH.Oil</t>
  </si>
  <si>
    <t>EMI_per_household.kgCO2.RO.Res.HHnew.Thermal.SH.Oil.SH.Elec</t>
  </si>
  <si>
    <t>EMI_per_household.kgCO2.RO.Res.HHnew.Thermal.SH.Oil.SC</t>
  </si>
  <si>
    <t>EMI_per_household.kgCO2.RO.Res.HHnew.Thermal.SH.Oil.SC.AC.Elec</t>
  </si>
  <si>
    <t>EMI_per_household.kgCO2.RO.Res.HHnew.Thermal.SH.Oil.WH</t>
  </si>
  <si>
    <t>EMI_per_household.kgCO2.RO.Res.HHnew.Thermal.SH.Oil.WH.Oil.NoSolar.Oil</t>
  </si>
  <si>
    <t>EMI_per_household.kgCO2.RO.Res.HHnew.Thermal.SH.Oil.WH.Oil.Solar</t>
  </si>
  <si>
    <t>EMI_per_household.kgCO2.RO.Res.HHnew.Thermal.SH.Oil.WH.Oil.Solar.Oil</t>
  </si>
  <si>
    <t>EMI_per_household.kgCO2.RO.Res.HHnew.Thermal.SH.Oil.WH.Oil.Solar.Solar</t>
  </si>
  <si>
    <t>EMI_per_household.kgCO2.RO.Res.HHnew.Thermal.SH.Oil.WH.Elc.NoSolar.Elec</t>
  </si>
  <si>
    <t>EMI_per_household.kgCO2.RO.Res.HHnew.Thermal.SH.Oil.WH.Elc.Solar</t>
  </si>
  <si>
    <t>EMI_per_household.kgCO2.RO.Res.HHnew.Thermal.SH.Oil.WH.Elc.Solar.Elec</t>
  </si>
  <si>
    <t>EMI_per_household.kgCO2.RO.Res.HHnew.Thermal.SH.Oil.WH.Elc.Solar.Solar</t>
  </si>
  <si>
    <t>EMI_per_household.kgCO2.RO.Res.HHnew.Thermal.SH.Oil.CO</t>
  </si>
  <si>
    <t>EMI_per_household.kgCO2.RO.Res.HHnew.Thermal.SH.Oil.CO.LPG.LPG</t>
  </si>
  <si>
    <t>EMI_per_household.kgCO2.RO.Res.HHnew.Thermal.SH.Oil.CO.Elc.Elec</t>
  </si>
  <si>
    <t>EMI_per_household.kgCO2.RO.Res.HHnew.Thermal.SH.Gas</t>
  </si>
  <si>
    <t>EMI_per_household.kgCO2.RO.Res.HHnew.Thermal.SH.Gas.SH</t>
  </si>
  <si>
    <t>EMI_per_household.kgCO2.RO.Res.HHnew.Thermal.SH.Gas.SH.Gas</t>
  </si>
  <si>
    <t>EMI_per_household.kgCO2.RO.Res.HHnew.Thermal.SH.Gas.SH.Elec</t>
  </si>
  <si>
    <t>EMI_per_household.kgCO2.RO.Res.HHnew.Thermal.SH.Gas.SC</t>
  </si>
  <si>
    <t>EMI_per_household.kgCO2.RO.Res.HHnew.Thermal.SH.Gas.SC.AC.Elec</t>
  </si>
  <si>
    <t>EMI_per_household.kgCO2.RO.Res.HHnew.Thermal.SH.Gas.WH</t>
  </si>
  <si>
    <t>EMI_per_household.kgCO2.RO.Res.HHnew.Thermal.SH.Gas.WH.Gas.NoSolar.Gas</t>
  </si>
  <si>
    <t>EMI_per_household.kgCO2.RO.Res.HHnew.Thermal.SH.Gas.WH.Gas.Solar</t>
  </si>
  <si>
    <t>EMI_per_household.kgCO2.RO.Res.HHnew.Thermal.SH.Gas.WH.Gas.Solar.Gas</t>
  </si>
  <si>
    <t>EMI_per_household.kgCO2.RO.Res.HHnew.Thermal.SH.Gas.WH.Gas.Solar.Solar</t>
  </si>
  <si>
    <t>EMI_per_household.kgCO2.RO.Res.HHnew.Thermal.SH.Gas.WH.Elc.NoSolar.Elec</t>
  </si>
  <si>
    <t>EMI_per_household.kgCO2.RO.Res.HHnew.Thermal.SH.Gas.WH.Elc.Solar</t>
  </si>
  <si>
    <t>EMI_per_household.kgCO2.RO.Res.HHnew.Thermal.SH.Gas.WH.Elc.Solar.Elec</t>
  </si>
  <si>
    <t>EMI_per_household.kgCO2.RO.Res.HHnew.Thermal.SH.Gas.WH.Elc.Solar.Solar</t>
  </si>
  <si>
    <t>EMI_per_household.kgCO2.RO.Res.HHnew.Thermal.SH.Gas.CO</t>
  </si>
  <si>
    <t>EMI_per_household.kgCO2.RO.Res.HHnew.Thermal.SH.Gas.CO.Gas.Gas</t>
  </si>
  <si>
    <t>EMI_per_household.kgCO2.RO.Res.HHnew.Thermal.SH.Gas.CO.Elc.Elec</t>
  </si>
  <si>
    <t>EMI_per_household.kgCO2.RO.Res.HHnew.Thermal.SH.Biomass</t>
  </si>
  <si>
    <t>EMI_per_household.kgCO2.RO.Res.HHnew.Thermal.SH.Biomass.SH</t>
  </si>
  <si>
    <t>EMI_per_household.kgCO2.RO.Res.HHnew.Thermal.SH.Biomass.SH.Biomass</t>
  </si>
  <si>
    <t>EMI_per_household.kgCO2.RO.Res.HHnew.Thermal.SH.Biomass.SH.Elec</t>
  </si>
  <si>
    <t>EMI_per_household.kgCO2.RO.Res.HHnew.Thermal.SH.Biomass.SC</t>
  </si>
  <si>
    <t>EMI_per_household.kgCO2.RO.Res.HHnew.Thermal.SH.Biomass.SC.AC.Elec</t>
  </si>
  <si>
    <t>EMI_per_household.kgCO2.RO.Res.HHnew.Thermal.SH.Biomass.WH</t>
  </si>
  <si>
    <t>EMI_per_household.kgCO2.RO.Res.HHnew.Thermal.SH.Biomass.WH.Biomass.NoSolar.Biomass</t>
  </si>
  <si>
    <t>EMI_per_household.kgCO2.RO.Res.HHnew.Thermal.SH.Biomass.WH.Biomass.Solar</t>
  </si>
  <si>
    <t>EMI_per_household.kgCO2.RO.Res.HHnew.Thermal.SH.Biomass.WH.Biomass.Solar.Biomass</t>
  </si>
  <si>
    <t>EMI_per_household.kgCO2.RO.Res.HHnew.Thermal.SH.Biomass.WH.Biomass.Solar.Solar</t>
  </si>
  <si>
    <t>EMI_per_household.kgCO2.RO.Res.HHnew.Thermal.SH.Biomass.WH.LPG.NoSolar.LPG</t>
  </si>
  <si>
    <t>EMI_per_household.kgCO2.RO.Res.HHnew.Thermal.SH.Biomass.WH.LPG.Solar</t>
  </si>
  <si>
    <t>EMI_per_household.kgCO2.RO.Res.HHnew.Thermal.SH.Biomass.WH.LPG.Solar.LPG</t>
  </si>
  <si>
    <t>EMI_per_household.kgCO2.RO.Res.HHnew.Thermal.SH.Biomass.WH.LPG.Solar.Solar</t>
  </si>
  <si>
    <t>EMI_per_household.kgCO2.RO.Res.HHnew.Thermal.SH.Biomass.WH.Elc.NoSolar.Elec</t>
  </si>
  <si>
    <t>EMI_per_household.kgCO2.RO.Res.HHnew.Thermal.SH.Biomass.WH.Elc.Solar</t>
  </si>
  <si>
    <t>EMI_per_household.kgCO2.RO.Res.HHnew.Thermal.SH.Biomass.WH.Elc.Solar.Elec</t>
  </si>
  <si>
    <t>EMI_per_household.kgCO2.RO.Res.HHnew.Thermal.SH.Biomass.WH.Elc.Solar.Solar</t>
  </si>
  <si>
    <t>EMI_per_household.kgCO2.RO.Res.HHnew.Thermal.SH.Biomass.CO</t>
  </si>
  <si>
    <t>EMI_per_household.kgCO2.RO.Res.HHnew.Thermal.SH.Biomass.CO.Biomass.Biomass</t>
  </si>
  <si>
    <t>EMI_per_household.kgCO2.RO.Res.HHnew.Thermal.SH.Biomass.CO.LPG.LPG</t>
  </si>
  <si>
    <t>EMI_per_household.kgCO2.RO.Res.HHnew.Thermal.SH.Biomass.CO.Elc.Elec</t>
  </si>
  <si>
    <t>EMI_per_household.kgCO2.RO.Res.HHnew.Thermal.SH.Geo</t>
  </si>
  <si>
    <t>EMI_per_household.kgCO2.RO.Res.HHnew.Thermal.SH.Geo.SH</t>
  </si>
  <si>
    <t>EMI_per_household.kgCO2.RO.Res.HHnew.Thermal.SH.Geo.SH.Geo</t>
  </si>
  <si>
    <t>EMI_per_household.kgCO2.RO.Res.HHnew.Thermal.SH.Geo.SH.Elec</t>
  </si>
  <si>
    <t>EMI_per_household.kgCO2.RO.Res.HHnew.Thermal.SH.Geo.SC</t>
  </si>
  <si>
    <t>EMI_per_household.kgCO2.RO.Res.HHnew.Thermal.SH.Geo.SC.AC.Elec</t>
  </si>
  <si>
    <t>EMI_per_household.kgCO2.RO.Res.HHnew.Thermal.SH.Geo.WH</t>
  </si>
  <si>
    <t>EMI_per_household.kgCO2.RO.Res.HHnew.Thermal.SH.Geo.WH.Geo.NoSolar.Geo</t>
  </si>
  <si>
    <t>EMI_per_household.kgCO2.RO.Res.HHnew.Thermal.SH.Geo.WH.Geo.Solar</t>
  </si>
  <si>
    <t>EMI_per_household.kgCO2.RO.Res.HHnew.Thermal.SH.Geo.WH.Geo.Solar.Geo</t>
  </si>
  <si>
    <t>EMI_per_household.kgCO2.RO.Res.HHnew.Thermal.SH.Geo.WH.Geo.Solar.Solar</t>
  </si>
  <si>
    <t>EMI_per_household.kgCO2.RO.Res.HHnew.Thermal.SH.Geo.WH.Elc.NoSolar.Elec</t>
  </si>
  <si>
    <t>EMI_per_household.kgCO2.RO.Res.HHnew.Thermal.SH.Geo.WH.Elc.Solar</t>
  </si>
  <si>
    <t>EMI_per_household.kgCO2.RO.Res.HHnew.Thermal.SH.Geo.WH.Elc.Solar.Elec</t>
  </si>
  <si>
    <t>EMI_per_household.kgCO2.RO.Res.HHnew.Thermal.SH.Geo.WH.Elc.Solar.Solar</t>
  </si>
  <si>
    <t>EMI_per_household.kgCO2.RO.Res.HHnew.Thermal.SH.Geo.CO</t>
  </si>
  <si>
    <t>EMI_per_household.kgCO2.RO.Res.HHnew.Thermal.SH.Geo.CO.LPG.LPG</t>
  </si>
  <si>
    <t>EMI_per_household.kgCO2.RO.Res.HHnew.Thermal.SH.Geo.CO.Elc.Elec</t>
  </si>
  <si>
    <t>EMI_per_household.kgCO2.RO.Res.HHnew.Thermal.SH.DistrHeat</t>
  </si>
  <si>
    <t>EMI_per_household.kgCO2.RO.Res.HHnew.Thermal.SH.DistrHeat.SH</t>
  </si>
  <si>
    <t>EMI_per_household.kgCO2.RO.Res.HHnew.Thermal.SH.DistrHeat.SH.Steam_Distr</t>
  </si>
  <si>
    <t>EMI_per_household.kgCO2.RO.Res.HHnew.Thermal.SH.DistrHeat.SH.Elec</t>
  </si>
  <si>
    <t>EMI_per_household.kgCO2.RO.Res.HHnew.Thermal.SH.DistrHeat.SC</t>
  </si>
  <si>
    <t>EMI_per_household.kgCO2.RO.Res.HHnew.Thermal.SH.DistrHeat.SC.AC.Elec</t>
  </si>
  <si>
    <t>EMI_per_household.kgCO2.RO.Res.HHnew.Thermal.SH.DistrHeat.WH</t>
  </si>
  <si>
    <t>EMI_per_household.kgCO2.RO.Res.HHnew.Thermal.SH.DistrHeat.WH.DistrHeat.NoSolar.Steam_Distr</t>
  </si>
  <si>
    <t>EMI_per_household.kgCO2.RO.Res.HHnew.Thermal.SH.DistrHeat.WH.DistrHeat.Solar</t>
  </si>
  <si>
    <t>EMI_per_household.kgCO2.RO.Res.HHnew.Thermal.SH.DistrHeat.WH.DistrHeat.Solar.Steam_Distr</t>
  </si>
  <si>
    <t>EMI_per_household.kgCO2.RO.Res.HHnew.Thermal.SH.DistrHeat.WH.DistrHeat.Solar.Solar</t>
  </si>
  <si>
    <t>EMI_per_household.kgCO2.RO.Res.HHnew.Thermal.SH.DistrHeat.WH.Elc.NoSolar.Elec</t>
  </si>
  <si>
    <t>EMI_per_household.kgCO2.RO.Res.HHnew.Thermal.SH.DistrHeat.WH.Elc.Solar</t>
  </si>
  <si>
    <t>EMI_per_household.kgCO2.RO.Res.HHnew.Thermal.SH.DistrHeat.WH.Elc.Solar.Elec</t>
  </si>
  <si>
    <t>EMI_per_household.kgCO2.RO.Res.HHnew.Thermal.SH.DistrHeat.WH.Elc.Solar.Solar</t>
  </si>
  <si>
    <t>EMI_per_household.kgCO2.RO.Res.HHnew.Thermal.SH.DistrHeat.CO</t>
  </si>
  <si>
    <t>EMI_per_household.kgCO2.RO.Res.HHnew.Thermal.SH.DistrHeat.CO.LPG.LPG</t>
  </si>
  <si>
    <t>EMI_per_household.kgCO2.RO.Res.HHnew.Thermal.SH.DistrHeat.CO.Elc.Elec</t>
  </si>
  <si>
    <t>EMI_per_household.kgCO2.RO.Res.HHnew.Thermal.SH.AdvElc</t>
  </si>
  <si>
    <t>EMI_per_household.kgCO2.RO.Res.HHnew.Thermal.SH.AdvElc.SH</t>
  </si>
  <si>
    <t>EMI_per_household.kgCO2.RO.Res.HHnew.Thermal.SH.AdvElc.SH.Elec</t>
  </si>
  <si>
    <t>EMI_per_household.kgCO2.RO.Res.HHnew.Thermal.SH.AdvElc.SC</t>
  </si>
  <si>
    <t>EMI_per_household.kgCO2.RO.Res.HHnew.Thermal.SH.AdvElc.SC.AC.Elec</t>
  </si>
  <si>
    <t>EMI_per_household.kgCO2.RO.Res.HHnew.Thermal.SH.AdvElc.WH</t>
  </si>
  <si>
    <t>EMI_per_household.kgCO2.RO.Res.HHnew.Thermal.SH.AdvElc.WH.LPG.NoSolar.LPG</t>
  </si>
  <si>
    <t>EMI_per_household.kgCO2.RO.Res.HHnew.Thermal.SH.AdvElc.WH.LPG.Solar</t>
  </si>
  <si>
    <t>EMI_per_household.kgCO2.RO.Res.HHnew.Thermal.SH.AdvElc.WH.LPG.Solar.LPG</t>
  </si>
  <si>
    <t>EMI_per_household.kgCO2.RO.Res.HHnew.Thermal.SH.AdvElc.WH.LPG.Solar.Solar</t>
  </si>
  <si>
    <t>EMI_per_household.kgCO2.RO.Res.HHnew.Thermal.SH.AdvElc.WH.Elc.NoSolar.Elec</t>
  </si>
  <si>
    <t>EMI_per_household.kgCO2.RO.Res.HHnew.Thermal.SH.AdvElc.WH.Elc.Solar</t>
  </si>
  <si>
    <t>EMI_per_household.kgCO2.RO.Res.HHnew.Thermal.SH.AdvElc.WH.Elc.Solar.Elec</t>
  </si>
  <si>
    <t>EMI_per_household.kgCO2.RO.Res.HHnew.Thermal.SH.AdvElc.WH.Elc.Solar.Solar</t>
  </si>
  <si>
    <t>EMI_per_household.kgCO2.RO.Res.HHnew.Thermal.SH.AdvElc.CO</t>
  </si>
  <si>
    <t>EMI_per_household.kgCO2.RO.Res.HHnew.Thermal.SH.AdvElc.CO.LPG.LPG</t>
  </si>
  <si>
    <t>EMI_per_household.kgCO2.RO.Res.HHnew.Thermal.SH.AdvElc.CO.Elc.Elec</t>
  </si>
  <si>
    <t>EMI_per_household.kgCO2.RO.Res.HHnew.Thermal.SH.ConvElc</t>
  </si>
  <si>
    <t>EMI_per_household.kgCO2.RO.Res.HHnew.Thermal.SH.ConvElc.SH</t>
  </si>
  <si>
    <t>EMI_per_household.kgCO2.RO.Res.HHnew.Thermal.SH.ConvElc.SH.Elec</t>
  </si>
  <si>
    <t>EMI_per_household.kgCO2.RO.Res.HHnew.Thermal.SH.ConvElc.SC</t>
  </si>
  <si>
    <t>EMI_per_household.kgCO2.RO.Res.HHnew.Thermal.SH.ConvElc.SC.AC.Elec</t>
  </si>
  <si>
    <t>EMI_per_household.kgCO2.RO.Res.HHnew.Thermal.SH.ConvElc.WH</t>
  </si>
  <si>
    <t>EMI_per_household.kgCO2.RO.Res.HHnew.Thermal.SH.ConvElc.WH.LPG.NoSolar.LPG</t>
  </si>
  <si>
    <t>EMI_per_household.kgCO2.RO.Res.HHnew.Thermal.SH.ConvElc.WH.LPG.Solar</t>
  </si>
  <si>
    <t>EMI_per_household.kgCO2.RO.Res.HHnew.Thermal.SH.ConvElc.WH.LPG.Solar.LPG</t>
  </si>
  <si>
    <t>EMI_per_household.kgCO2.RO.Res.HHnew.Thermal.SH.ConvElc.WH.LPG.Solar.Solar</t>
  </si>
  <si>
    <t>EMI_per_household.kgCO2.RO.Res.HHnew.Thermal.SH.ConvElc.WH.Elc.NoSolar.Elec</t>
  </si>
  <si>
    <t>EMI_per_household.kgCO2.RO.Res.HHnew.Thermal.SH.ConvElc.WH.Elc.Solar</t>
  </si>
  <si>
    <t>EMI_per_household.kgCO2.RO.Res.HHnew.Thermal.SH.ConvElc.WH.Elc.Solar.Elec</t>
  </si>
  <si>
    <t>EMI_per_household.kgCO2.RO.Res.HHnew.Thermal.SH.ConvElc.WH.Elc.Solar.Solar</t>
  </si>
  <si>
    <t>EMI_per_household.kgCO2.RO.Res.HHnew.Thermal.SH.ConvElc.CO</t>
  </si>
  <si>
    <t>EMI_per_household.kgCO2.RO.Res.HHnew.Thermal.SH.ConvElc.CO.LPG.LPG</t>
  </si>
  <si>
    <t>EMI_per_household.kgCO2.RO.Res.HHnew.Thermal.SH.ConvElc.CO.Elc.Elec</t>
  </si>
  <si>
    <t>RO - Final energy consumption of new and renovated households per surface area (detailed structure)</t>
  </si>
  <si>
    <t>FEC_per_sqm.kWh.RO.Res.HHnew.Thermal.SH.Solids</t>
  </si>
  <si>
    <t>FEC_per_sqm.kWh.RO.Res.HHnew.Thermal.SH.Solids.SH</t>
  </si>
  <si>
    <t>FEC_per_sqm.kWh.RO.Res.HHnew.Thermal.SH.Solids.SH.Solids</t>
  </si>
  <si>
    <t>FEC_per_sqm.kWh.RO.Res.HHnew.Thermal.SH.Solids.SH.Elec</t>
  </si>
  <si>
    <t>FEC_per_sqm.kWh.RO.Res.HHnew.Thermal.SH.Solids.SC</t>
  </si>
  <si>
    <t>FEC_per_sqm.kWh.RO.Res.HHnew.Thermal.SH.Solids.SC.AC.Elec</t>
  </si>
  <si>
    <t>FEC_per_sqm.kWh.RO.Res.HHnew.Thermal.SH.Solids.WH</t>
  </si>
  <si>
    <t>FEC_per_sqm.kWh.RO.Res.HHnew.Thermal.SH.Solids.WH.Solids.NoSolar.Solids</t>
  </si>
  <si>
    <t>FEC_per_sqm.kWh.RO.Res.HHnew.Thermal.SH.Solids.WH.LPG.NoSolar.LPG</t>
  </si>
  <si>
    <t>FEC_per_sqm.kWh.RO.Res.HHnew.Thermal.SH.Solids.WH.LPG.Solar</t>
  </si>
  <si>
    <t>FEC_per_sqm.kWh.RO.Res.HHnew.Thermal.SH.Solids.WH.LPG.Solar.LPG</t>
  </si>
  <si>
    <t>FEC_per_sqm.kWh.RO.Res.HHnew.Thermal.SH.Solids.WH.LPG.Solar.Solar</t>
  </si>
  <si>
    <t>FEC_per_sqm.kWh.RO.Res.HHnew.Thermal.SH.Solids.WH.Elc.NoSolar.Elec</t>
  </si>
  <si>
    <t>FEC_per_sqm.kWh.RO.Res.HHnew.Thermal.SH.Solids.WH.Elc.Solar</t>
  </si>
  <si>
    <t>FEC_per_sqm.kWh.RO.Res.HHnew.Thermal.SH.Solids.WH.Elc.Solar.Elec</t>
  </si>
  <si>
    <t>FEC_per_sqm.kWh.RO.Res.HHnew.Thermal.SH.Solids.WH.Elc.Solar.Solar</t>
  </si>
  <si>
    <t>FEC_per_sqm.kWh.RO.Res.HHnew.Thermal.SH.Solids.CO</t>
  </si>
  <si>
    <t>FEC_per_sqm.kWh.RO.Res.HHnew.Thermal.SH.Solids.CO.Solids.Solids</t>
  </si>
  <si>
    <t>FEC_per_sqm.kWh.RO.Res.HHnew.Thermal.SH.Solids.CO.LPG.LPG</t>
  </si>
  <si>
    <t>FEC_per_sqm.kWh.RO.Res.HHnew.Thermal.SH.Solids.CO.Elc.Elec</t>
  </si>
  <si>
    <t>FEC_per_sqm.kWh.RO.Res.HHnew.Thermal.SH.LPG</t>
  </si>
  <si>
    <t>FEC_per_sqm.kWh.RO.Res.HHnew.Thermal.SH.LPG.SH</t>
  </si>
  <si>
    <t>FEC_per_sqm.kWh.RO.Res.HHnew.Thermal.SH.LPG.SH.LPG</t>
  </si>
  <si>
    <t>FEC_per_sqm.kWh.RO.Res.HHnew.Thermal.SH.LPG.SH.Elec</t>
  </si>
  <si>
    <t>FEC_per_sqm.kWh.RO.Res.HHnew.Thermal.SH.LPG.SC</t>
  </si>
  <si>
    <t>FEC_per_sqm.kWh.RO.Res.HHnew.Thermal.SH.LPG.SC.AC.Elec</t>
  </si>
  <si>
    <t>FEC_per_sqm.kWh.RO.Res.HHnew.Thermal.SH.LPG.WH</t>
  </si>
  <si>
    <t>FEC_per_sqm.kWh.RO.Res.HHnew.Thermal.SH.LPG.WH.LPG.NoSolar.LPG</t>
  </si>
  <si>
    <t>FEC_per_sqm.kWh.RO.Res.HHnew.Thermal.SH.LPG.WH.LPG.Solar</t>
  </si>
  <si>
    <t>FEC_per_sqm.kWh.RO.Res.HHnew.Thermal.SH.LPG.WH.LPG.Solar.LPG</t>
  </si>
  <si>
    <t>FEC_per_sqm.kWh.RO.Res.HHnew.Thermal.SH.LPG.WH.LPG.Solar.Solar</t>
  </si>
  <si>
    <t>FEC_per_sqm.kWh.RO.Res.HHnew.Thermal.SH.LPG.WH.Elc.NoSolar.Elec</t>
  </si>
  <si>
    <t>FEC_per_sqm.kWh.RO.Res.HHnew.Thermal.SH.LPG.WH.Elc.Solar</t>
  </si>
  <si>
    <t>FEC_per_sqm.kWh.RO.Res.HHnew.Thermal.SH.LPG.WH.Elc.Solar.Elec</t>
  </si>
  <si>
    <t>FEC_per_sqm.kWh.RO.Res.HHnew.Thermal.SH.LPG.WH.Elc.Solar.Solar</t>
  </si>
  <si>
    <t>FEC_per_sqm.kWh.RO.Res.HHnew.Thermal.SH.LPG.CO</t>
  </si>
  <si>
    <t>FEC_per_sqm.kWh.RO.Res.HHnew.Thermal.SH.LPG.CO.LPG.LPG</t>
  </si>
  <si>
    <t>FEC_per_sqm.kWh.RO.Res.HHnew.Thermal.SH.LPG.CO.Elc.Elec</t>
  </si>
  <si>
    <t>FEC_per_sqm.kWh.RO.Res.HHnew.Thermal.SH.Oil</t>
  </si>
  <si>
    <t>FEC_per_sqm.kWh.RO.Res.HHnew.Thermal.SH.Oil.SH</t>
  </si>
  <si>
    <t>FEC_per_sqm.kWh.RO.Res.HHnew.Thermal.SH.Oil.SH.Oil</t>
  </si>
  <si>
    <t>FEC_per_sqm.kWh.RO.Res.HHnew.Thermal.SH.Oil.SH.Elec</t>
  </si>
  <si>
    <t>FEC_per_sqm.kWh.RO.Res.HHnew.Thermal.SH.Oil.SC</t>
  </si>
  <si>
    <t>FEC_per_sqm.kWh.RO.Res.HHnew.Thermal.SH.Oil.SC.AC.Elec</t>
  </si>
  <si>
    <t>FEC_per_sqm.kWh.RO.Res.HHnew.Thermal.SH.Oil.WH</t>
  </si>
  <si>
    <t>FEC_per_sqm.kWh.RO.Res.HHnew.Thermal.SH.Oil.WH.Oil.NoSolar.Oil</t>
  </si>
  <si>
    <t>FEC_per_sqm.kWh.RO.Res.HHnew.Thermal.SH.Oil.WH.Oil.Solar</t>
  </si>
  <si>
    <t>FEC_per_sqm.kWh.RO.Res.HHnew.Thermal.SH.Oil.WH.Oil.Solar.Oil</t>
  </si>
  <si>
    <t>FEC_per_sqm.kWh.RO.Res.HHnew.Thermal.SH.Oil.WH.Oil.Solar.Solar</t>
  </si>
  <si>
    <t>FEC_per_sqm.kWh.RO.Res.HHnew.Thermal.SH.Oil.WH.Elc.NoSolar.Elec</t>
  </si>
  <si>
    <t>FEC_per_sqm.kWh.RO.Res.HHnew.Thermal.SH.Oil.WH.Elc.Solar</t>
  </si>
  <si>
    <t>FEC_per_sqm.kWh.RO.Res.HHnew.Thermal.SH.Oil.WH.Elc.Solar.Elec</t>
  </si>
  <si>
    <t>FEC_per_sqm.kWh.RO.Res.HHnew.Thermal.SH.Oil.WH.Elc.Solar.Solar</t>
  </si>
  <si>
    <t>FEC_per_sqm.kWh.RO.Res.HHnew.Thermal.SH.Oil.CO</t>
  </si>
  <si>
    <t>FEC_per_sqm.kWh.RO.Res.HHnew.Thermal.SH.Oil.CO.LPG.LPG</t>
  </si>
  <si>
    <t>FEC_per_sqm.kWh.RO.Res.HHnew.Thermal.SH.Oil.CO.Elc.Elec</t>
  </si>
  <si>
    <t>FEC_per_sqm.kWh.RO.Res.HHnew.Thermal.SH.Gas</t>
  </si>
  <si>
    <t>FEC_per_sqm.kWh.RO.Res.HHnew.Thermal.SH.Gas.SH</t>
  </si>
  <si>
    <t>FEC_per_sqm.kWh.RO.Res.HHnew.Thermal.SH.Gas.SH.Gas</t>
  </si>
  <si>
    <t>FEC_per_sqm.kWh.RO.Res.HHnew.Thermal.SH.Gas.SH.Elec</t>
  </si>
  <si>
    <t>FEC_per_sqm.kWh.RO.Res.HHnew.Thermal.SH.Gas.SC</t>
  </si>
  <si>
    <t>FEC_per_sqm.kWh.RO.Res.HHnew.Thermal.SH.Gas.SC.AC.Elec</t>
  </si>
  <si>
    <t>FEC_per_sqm.kWh.RO.Res.HHnew.Thermal.SH.Gas.WH</t>
  </si>
  <si>
    <t>FEC_per_sqm.kWh.RO.Res.HHnew.Thermal.SH.Gas.WH.Gas.NoSolar.Gas</t>
  </si>
  <si>
    <t>FEC_per_sqm.kWh.RO.Res.HHnew.Thermal.SH.Gas.WH.Gas.Solar</t>
  </si>
  <si>
    <t>FEC_per_sqm.kWh.RO.Res.HHnew.Thermal.SH.Gas.WH.Gas.Solar.Gas</t>
  </si>
  <si>
    <t>FEC_per_sqm.kWh.RO.Res.HHnew.Thermal.SH.Gas.WH.Gas.Solar.Solar</t>
  </si>
  <si>
    <t>FEC_per_sqm.kWh.RO.Res.HHnew.Thermal.SH.Gas.WH.Elc.NoSolar.Elec</t>
  </si>
  <si>
    <t>FEC_per_sqm.kWh.RO.Res.HHnew.Thermal.SH.Gas.WH.Elc.Solar</t>
  </si>
  <si>
    <t>FEC_per_sqm.kWh.RO.Res.HHnew.Thermal.SH.Gas.WH.Elc.Solar.Elec</t>
  </si>
  <si>
    <t>FEC_per_sqm.kWh.RO.Res.HHnew.Thermal.SH.Gas.WH.Elc.Solar.Solar</t>
  </si>
  <si>
    <t>FEC_per_sqm.kWh.RO.Res.HHnew.Thermal.SH.Gas.CO</t>
  </si>
  <si>
    <t>FEC_per_sqm.kWh.RO.Res.HHnew.Thermal.SH.Gas.CO.Gas.Gas</t>
  </si>
  <si>
    <t>FEC_per_sqm.kWh.RO.Res.HHnew.Thermal.SH.Gas.CO.Elc.Elec</t>
  </si>
  <si>
    <t>FEC_per_sqm.kWh.RO.Res.HHnew.Thermal.SH.Biomass</t>
  </si>
  <si>
    <t>FEC_per_sqm.kWh.RO.Res.HHnew.Thermal.SH.Biomass.SH</t>
  </si>
  <si>
    <t>FEC_per_sqm.kWh.RO.Res.HHnew.Thermal.SH.Biomass.SH.Biomass</t>
  </si>
  <si>
    <t>FEC_per_sqm.kWh.RO.Res.HHnew.Thermal.SH.Biomass.SH.Elec</t>
  </si>
  <si>
    <t>FEC_per_sqm.kWh.RO.Res.HHnew.Thermal.SH.Biomass.SC</t>
  </si>
  <si>
    <t>FEC_per_sqm.kWh.RO.Res.HHnew.Thermal.SH.Biomass.SC.AC.Elec</t>
  </si>
  <si>
    <t>FEC_per_sqm.kWh.RO.Res.HHnew.Thermal.SH.Biomass.WH</t>
  </si>
  <si>
    <t>FEC_per_sqm.kWh.RO.Res.HHnew.Thermal.SH.Biomass.WH.Biomass.NoSolar.Biomass</t>
  </si>
  <si>
    <t>FEC_per_sqm.kWh.RO.Res.HHnew.Thermal.SH.Biomass.WH.Biomass.Solar</t>
  </si>
  <si>
    <t>FEC_per_sqm.kWh.RO.Res.HHnew.Thermal.SH.Biomass.WH.Biomass.Solar.Biomass</t>
  </si>
  <si>
    <t>FEC_per_sqm.kWh.RO.Res.HHnew.Thermal.SH.Biomass.WH.Biomass.Solar.Solar</t>
  </si>
  <si>
    <t>FEC_per_sqm.kWh.RO.Res.HHnew.Thermal.SH.Biomass.WH.LPG.NoSolar.LPG</t>
  </si>
  <si>
    <t>FEC_per_sqm.kWh.RO.Res.HHnew.Thermal.SH.Biomass.WH.LPG.Solar</t>
  </si>
  <si>
    <t>FEC_per_sqm.kWh.RO.Res.HHnew.Thermal.SH.Biomass.WH.LPG.Solar.LPG</t>
  </si>
  <si>
    <t>FEC_per_sqm.kWh.RO.Res.HHnew.Thermal.SH.Biomass.WH.LPG.Solar.Solar</t>
  </si>
  <si>
    <t>FEC_per_sqm.kWh.RO.Res.HHnew.Thermal.SH.Biomass.WH.Elc.NoSolar.Elec</t>
  </si>
  <si>
    <t>FEC_per_sqm.kWh.RO.Res.HHnew.Thermal.SH.Biomass.WH.Elc.Solar</t>
  </si>
  <si>
    <t>FEC_per_sqm.kWh.RO.Res.HHnew.Thermal.SH.Biomass.WH.Elc.Solar.Elec</t>
  </si>
  <si>
    <t>FEC_per_sqm.kWh.RO.Res.HHnew.Thermal.SH.Biomass.WH.Elc.Solar.Solar</t>
  </si>
  <si>
    <t>FEC_per_sqm.kWh.RO.Res.HHnew.Thermal.SH.Biomass.CO</t>
  </si>
  <si>
    <t>FEC_per_sqm.kWh.RO.Res.HHnew.Thermal.SH.Biomass.CO.Biomass.Biomass</t>
  </si>
  <si>
    <t>FEC_per_sqm.kWh.RO.Res.HHnew.Thermal.SH.Biomass.CO.LPG.LPG</t>
  </si>
  <si>
    <t>FEC_per_sqm.kWh.RO.Res.HHnew.Thermal.SH.Biomass.CO.Elc.Elec</t>
  </si>
  <si>
    <t>FEC_per_sqm.kWh.RO.Res.HHnew.Thermal.SH.Geo</t>
  </si>
  <si>
    <t>FEC_per_sqm.kWh.RO.Res.HHnew.Thermal.SH.Geo.SH</t>
  </si>
  <si>
    <t>FEC_per_sqm.kWh.RO.Res.HHnew.Thermal.SH.Geo.SH.Geo</t>
  </si>
  <si>
    <t>FEC_per_sqm.kWh.RO.Res.HHnew.Thermal.SH.Geo.SH.Elec</t>
  </si>
  <si>
    <t>FEC_per_sqm.kWh.RO.Res.HHnew.Thermal.SH.Geo.SC</t>
  </si>
  <si>
    <t>FEC_per_sqm.kWh.RO.Res.HHnew.Thermal.SH.Geo.SC.AC.Elec</t>
  </si>
  <si>
    <t>FEC_per_sqm.kWh.RO.Res.HHnew.Thermal.SH.Geo.WH</t>
  </si>
  <si>
    <t>FEC_per_sqm.kWh.RO.Res.HHnew.Thermal.SH.Geo.WH.Geo.NoSolar.Geo</t>
  </si>
  <si>
    <t>FEC_per_sqm.kWh.RO.Res.HHnew.Thermal.SH.Geo.WH.Geo.Solar</t>
  </si>
  <si>
    <t>FEC_per_sqm.kWh.RO.Res.HHnew.Thermal.SH.Geo.WH.Geo.Solar.Geo</t>
  </si>
  <si>
    <t>FEC_per_sqm.kWh.RO.Res.HHnew.Thermal.SH.Geo.WH.Geo.Solar.Solar</t>
  </si>
  <si>
    <t>FEC_per_sqm.kWh.RO.Res.HHnew.Thermal.SH.Geo.WH.Elc.NoSolar.Elec</t>
  </si>
  <si>
    <t>FEC_per_sqm.kWh.RO.Res.HHnew.Thermal.SH.Geo.WH.Elc.Solar</t>
  </si>
  <si>
    <t>FEC_per_sqm.kWh.RO.Res.HHnew.Thermal.SH.Geo.WH.Elc.Solar.Elec</t>
  </si>
  <si>
    <t>FEC_per_sqm.kWh.RO.Res.HHnew.Thermal.SH.Geo.WH.Elc.Solar.Solar</t>
  </si>
  <si>
    <t>FEC_per_sqm.kWh.RO.Res.HHnew.Thermal.SH.Geo.CO</t>
  </si>
  <si>
    <t>FEC_per_sqm.kWh.RO.Res.HHnew.Thermal.SH.Geo.CO.LPG.LPG</t>
  </si>
  <si>
    <t>FEC_per_sqm.kWh.RO.Res.HHnew.Thermal.SH.Geo.CO.Elc.Elec</t>
  </si>
  <si>
    <t>FEC_per_sqm.kWh.RO.Res.HHnew.Thermal.SH.DistrHeat</t>
  </si>
  <si>
    <t>FEC_per_sqm.kWh.RO.Res.HHnew.Thermal.SH.DistrHeat.SH</t>
  </si>
  <si>
    <t>FEC_per_sqm.kWh.RO.Res.HHnew.Thermal.SH.DistrHeat.SH.Steam_Distr</t>
  </si>
  <si>
    <t>FEC_per_sqm.kWh.RO.Res.HHnew.Thermal.SH.DistrHeat.SH.Elec</t>
  </si>
  <si>
    <t>FEC_per_sqm.kWh.RO.Res.HHnew.Thermal.SH.DistrHeat.SC</t>
  </si>
  <si>
    <t>FEC_per_sqm.kWh.RO.Res.HHnew.Thermal.SH.DistrHeat.SC.AC.Elec</t>
  </si>
  <si>
    <t>FEC_per_sqm.kWh.RO.Res.HHnew.Thermal.SH.DistrHeat.WH</t>
  </si>
  <si>
    <t>FEC_per_sqm.kWh.RO.Res.HHnew.Thermal.SH.DistrHeat.WH.DistrHeat.NoSolar.Steam_Distr</t>
  </si>
  <si>
    <t>FEC_per_sqm.kWh.RO.Res.HHnew.Thermal.SH.DistrHeat.WH.DistrHeat.Solar</t>
  </si>
  <si>
    <t>FEC_per_sqm.kWh.RO.Res.HHnew.Thermal.SH.DistrHeat.WH.DistrHeat.Solar.Steam_Distr</t>
  </si>
  <si>
    <t>FEC_per_sqm.kWh.RO.Res.HHnew.Thermal.SH.DistrHeat.WH.DistrHeat.Solar.Solar</t>
  </si>
  <si>
    <t>FEC_per_sqm.kWh.RO.Res.HHnew.Thermal.SH.DistrHeat.WH.Elc.NoSolar.Elec</t>
  </si>
  <si>
    <t>FEC_per_sqm.kWh.RO.Res.HHnew.Thermal.SH.DistrHeat.WH.Elc.Solar</t>
  </si>
  <si>
    <t>FEC_per_sqm.kWh.RO.Res.HHnew.Thermal.SH.DistrHeat.WH.Elc.Solar.Elec</t>
  </si>
  <si>
    <t>FEC_per_sqm.kWh.RO.Res.HHnew.Thermal.SH.DistrHeat.WH.Elc.Solar.Solar</t>
  </si>
  <si>
    <t>FEC_per_sqm.kWh.RO.Res.HHnew.Thermal.SH.DistrHeat.CO</t>
  </si>
  <si>
    <t>FEC_per_sqm.kWh.RO.Res.HHnew.Thermal.SH.DistrHeat.CO.LPG.LPG</t>
  </si>
  <si>
    <t>FEC_per_sqm.kWh.RO.Res.HHnew.Thermal.SH.DistrHeat.CO.Elc.Elec</t>
  </si>
  <si>
    <t>FEC_per_sqm.kWh.RO.Res.HHnew.Thermal.SH.AdvElc</t>
  </si>
  <si>
    <t>FEC_per_sqm.kWh.RO.Res.HHnew.Thermal.SH.AdvElc.SH</t>
  </si>
  <si>
    <t>FEC_per_sqm.kWh.RO.Res.HHnew.Thermal.SH.AdvElc.SH.Elec</t>
  </si>
  <si>
    <t>FEC_per_sqm.kWh.RO.Res.HHnew.Thermal.SH.AdvElc.SC</t>
  </si>
  <si>
    <t>FEC_per_sqm.kWh.RO.Res.HHnew.Thermal.SH.AdvElc.SC.AC.Elec</t>
  </si>
  <si>
    <t>FEC_per_sqm.kWh.RO.Res.HHnew.Thermal.SH.AdvElc.WH</t>
  </si>
  <si>
    <t>FEC_per_sqm.kWh.RO.Res.HHnew.Thermal.SH.AdvElc.WH.LPG.NoSolar.LPG</t>
  </si>
  <si>
    <t>FEC_per_sqm.kWh.RO.Res.HHnew.Thermal.SH.AdvElc.WH.LPG.Solar</t>
  </si>
  <si>
    <t>FEC_per_sqm.kWh.RO.Res.HHnew.Thermal.SH.AdvElc.WH.LPG.Solar.LPG</t>
  </si>
  <si>
    <t>FEC_per_sqm.kWh.RO.Res.HHnew.Thermal.SH.AdvElc.WH.LPG.Solar.Solar</t>
  </si>
  <si>
    <t>FEC_per_sqm.kWh.RO.Res.HHnew.Thermal.SH.AdvElc.WH.Elc.NoSolar.Elec</t>
  </si>
  <si>
    <t>FEC_per_sqm.kWh.RO.Res.HHnew.Thermal.SH.AdvElc.WH.Elc.Solar</t>
  </si>
  <si>
    <t>FEC_per_sqm.kWh.RO.Res.HHnew.Thermal.SH.AdvElc.WH.Elc.Solar.Elec</t>
  </si>
  <si>
    <t>FEC_per_sqm.kWh.RO.Res.HHnew.Thermal.SH.AdvElc.WH.Elc.Solar.Solar</t>
  </si>
  <si>
    <t>FEC_per_sqm.kWh.RO.Res.HHnew.Thermal.SH.AdvElc.CO</t>
  </si>
  <si>
    <t>FEC_per_sqm.kWh.RO.Res.HHnew.Thermal.SH.AdvElc.CO.LPG.LPG</t>
  </si>
  <si>
    <t>FEC_per_sqm.kWh.RO.Res.HHnew.Thermal.SH.AdvElc.CO.Elc.Elec</t>
  </si>
  <si>
    <t>FEC_per_sqm.kWh.RO.Res.HHnew.Thermal.SH.ConvElc</t>
  </si>
  <si>
    <t>FEC_per_sqm.kWh.RO.Res.HHnew.Thermal.SH.ConvElc.SH</t>
  </si>
  <si>
    <t>FEC_per_sqm.kWh.RO.Res.HHnew.Thermal.SH.ConvElc.SH.Elec</t>
  </si>
  <si>
    <t>FEC_per_sqm.kWh.RO.Res.HHnew.Thermal.SH.ConvElc.SC</t>
  </si>
  <si>
    <t>FEC_per_sqm.kWh.RO.Res.HHnew.Thermal.SH.ConvElc.SC.AC.Elec</t>
  </si>
  <si>
    <t>FEC_per_sqm.kWh.RO.Res.HHnew.Thermal.SH.ConvElc.WH</t>
  </si>
  <si>
    <t>FEC_per_sqm.kWh.RO.Res.HHnew.Thermal.SH.ConvElc.WH.LPG.NoSolar.LPG</t>
  </si>
  <si>
    <t>FEC_per_sqm.kWh.RO.Res.HHnew.Thermal.SH.ConvElc.WH.LPG.Solar</t>
  </si>
  <si>
    <t>FEC_per_sqm.kWh.RO.Res.HHnew.Thermal.SH.ConvElc.WH.LPG.Solar.LPG</t>
  </si>
  <si>
    <t>FEC_per_sqm.kWh.RO.Res.HHnew.Thermal.SH.ConvElc.WH.LPG.Solar.Solar</t>
  </si>
  <si>
    <t>FEC_per_sqm.kWh.RO.Res.HHnew.Thermal.SH.ConvElc.WH.Elc.NoSolar.Elec</t>
  </si>
  <si>
    <t>FEC_per_sqm.kWh.RO.Res.HHnew.Thermal.SH.ConvElc.WH.Elc.Solar</t>
  </si>
  <si>
    <t>FEC_per_sqm.kWh.RO.Res.HHnew.Thermal.SH.ConvElc.WH.Elc.Solar.Elec</t>
  </si>
  <si>
    <t>FEC_per_sqm.kWh.RO.Res.HHnew.Thermal.SH.ConvElc.WH.Elc.Solar.Solar</t>
  </si>
  <si>
    <t>FEC_per_sqm.kWh.RO.Res.HHnew.Thermal.SH.ConvElc.CO</t>
  </si>
  <si>
    <t>FEC_per_sqm.kWh.RO.Res.HHnew.Thermal.SH.ConvElc.CO.LPG.LPG</t>
  </si>
  <si>
    <t>FEC_per_sqm.kWh.RO.Res.HHnew.Thermal.SH.ConvElc.CO.Elc.Elec</t>
  </si>
  <si>
    <t>RO - Thermal energy service of new and renovated households per surface area (detailed structure)</t>
  </si>
  <si>
    <t>TES_per_sqm.kWh.RO.Res.HHnew.Thermal.SH.Solids</t>
  </si>
  <si>
    <t>TES_per_sqm.kWh.RO.Res.HHnew.Thermal.SH.Solids.SH</t>
  </si>
  <si>
    <t>TES_per_sqm.kWh.RO.Res.HHnew.Thermal.SH.Solids.SH.Solids</t>
  </si>
  <si>
    <t>TES_per_sqm.kWh.RO.Res.HHnew.Thermal.SH.Solids.SH.Elec</t>
  </si>
  <si>
    <t>TES_per_sqm.kWh.RO.Res.HHnew.Thermal.SH.Solids.SC</t>
  </si>
  <si>
    <t>TES_per_sqm.kWh.RO.Res.HHnew.Thermal.SH.Solids.SC.AC.Elec</t>
  </si>
  <si>
    <t>TES_per_sqm.kWh.RO.Res.HHnew.Thermal.SH.Solids.WH</t>
  </si>
  <si>
    <t>TES_per_sqm.kWh.RO.Res.HHnew.Thermal.SH.Solids.WH.Solids.NoSolar.Solids</t>
  </si>
  <si>
    <t>TES_per_sqm.kWh.RO.Res.HHnew.Thermal.SH.Solids.WH.LPG.NoSolar.LPG</t>
  </si>
  <si>
    <t>TES_per_sqm.kWh.RO.Res.HHnew.Thermal.SH.Solids.WH.LPG.Solar</t>
  </si>
  <si>
    <t>TES_per_sqm.kWh.RO.Res.HHnew.Thermal.SH.Solids.WH.LPG.Solar.LPG</t>
  </si>
  <si>
    <t>TES_per_sqm.kWh.RO.Res.HHnew.Thermal.SH.Solids.WH.LPG.Solar.Solar</t>
  </si>
  <si>
    <t>TES_per_sqm.kWh.RO.Res.HHnew.Thermal.SH.Solids.WH.Elc.NoSolar.Elec</t>
  </si>
  <si>
    <t>TES_per_sqm.kWh.RO.Res.HHnew.Thermal.SH.Solids.WH.Elc.Solar</t>
  </si>
  <si>
    <t>TES_per_sqm.kWh.RO.Res.HHnew.Thermal.SH.Solids.WH.Elc.Solar.Elec</t>
  </si>
  <si>
    <t>TES_per_sqm.kWh.RO.Res.HHnew.Thermal.SH.Solids.WH.Elc.Solar.Solar</t>
  </si>
  <si>
    <t>TES_per_sqm.kWh.RO.Res.HHnew.Thermal.SH.Solids.CO</t>
  </si>
  <si>
    <t>TES_per_sqm.kWh.RO.Res.HHnew.Thermal.SH.Solids.CO.Solids.Solids</t>
  </si>
  <si>
    <t>TES_per_sqm.kWh.RO.Res.HHnew.Thermal.SH.Solids.CO.LPG.LPG</t>
  </si>
  <si>
    <t>TES_per_sqm.kWh.RO.Res.HHnew.Thermal.SH.Solids.CO.Elc.Elec</t>
  </si>
  <si>
    <t>TES_per_sqm.kWh.RO.Res.HHnew.Thermal.SH.LPG</t>
  </si>
  <si>
    <t>TES_per_sqm.kWh.RO.Res.HHnew.Thermal.SH.LPG.SH</t>
  </si>
  <si>
    <t>TES_per_sqm.kWh.RO.Res.HHnew.Thermal.SH.LPG.SH.LPG</t>
  </si>
  <si>
    <t>TES_per_sqm.kWh.RO.Res.HHnew.Thermal.SH.LPG.SH.Elec</t>
  </si>
  <si>
    <t>TES_per_sqm.kWh.RO.Res.HHnew.Thermal.SH.LPG.SC</t>
  </si>
  <si>
    <t>TES_per_sqm.kWh.RO.Res.HHnew.Thermal.SH.LPG.SC.AC.Elec</t>
  </si>
  <si>
    <t>TES_per_sqm.kWh.RO.Res.HHnew.Thermal.SH.LPG.WH</t>
  </si>
  <si>
    <t>TES_per_sqm.kWh.RO.Res.HHnew.Thermal.SH.LPG.WH.LPG.NoSolar.LPG</t>
  </si>
  <si>
    <t>TES_per_sqm.kWh.RO.Res.HHnew.Thermal.SH.LPG.WH.LPG.Solar</t>
  </si>
  <si>
    <t>TES_per_sqm.kWh.RO.Res.HHnew.Thermal.SH.LPG.WH.LPG.Solar.LPG</t>
  </si>
  <si>
    <t>TES_per_sqm.kWh.RO.Res.HHnew.Thermal.SH.LPG.WH.LPG.Solar.Solar</t>
  </si>
  <si>
    <t>TES_per_sqm.kWh.RO.Res.HHnew.Thermal.SH.LPG.WH.Elc.NoSolar.Elec</t>
  </si>
  <si>
    <t>TES_per_sqm.kWh.RO.Res.HHnew.Thermal.SH.LPG.WH.Elc.Solar</t>
  </si>
  <si>
    <t>TES_per_sqm.kWh.RO.Res.HHnew.Thermal.SH.LPG.WH.Elc.Solar.Elec</t>
  </si>
  <si>
    <t>TES_per_sqm.kWh.RO.Res.HHnew.Thermal.SH.LPG.WH.Elc.Solar.Solar</t>
  </si>
  <si>
    <t>TES_per_sqm.kWh.RO.Res.HHnew.Thermal.SH.LPG.CO</t>
  </si>
  <si>
    <t>TES_per_sqm.kWh.RO.Res.HHnew.Thermal.SH.LPG.CO.LPG.LPG</t>
  </si>
  <si>
    <t>TES_per_sqm.kWh.RO.Res.HHnew.Thermal.SH.LPG.CO.Elc.Elec</t>
  </si>
  <si>
    <t>TES_per_sqm.kWh.RO.Res.HHnew.Thermal.SH.Oil</t>
  </si>
  <si>
    <t>TES_per_sqm.kWh.RO.Res.HHnew.Thermal.SH.Oil.SH</t>
  </si>
  <si>
    <t>TES_per_sqm.kWh.RO.Res.HHnew.Thermal.SH.Oil.SH.Oil</t>
  </si>
  <si>
    <t>TES_per_sqm.kWh.RO.Res.HHnew.Thermal.SH.Oil.SH.Elec</t>
  </si>
  <si>
    <t>TES_per_sqm.kWh.RO.Res.HHnew.Thermal.SH.Oil.SC</t>
  </si>
  <si>
    <t>TES_per_sqm.kWh.RO.Res.HHnew.Thermal.SH.Oil.SC.AC.Elec</t>
  </si>
  <si>
    <t>TES_per_sqm.kWh.RO.Res.HHnew.Thermal.SH.Oil.WH</t>
  </si>
  <si>
    <t>TES_per_sqm.kWh.RO.Res.HHnew.Thermal.SH.Oil.WH.Oil.NoSolar.Oil</t>
  </si>
  <si>
    <t>TES_per_sqm.kWh.RO.Res.HHnew.Thermal.SH.Oil.WH.Oil.Solar</t>
  </si>
  <si>
    <t>TES_per_sqm.kWh.RO.Res.HHnew.Thermal.SH.Oil.WH.Oil.Solar.Oil</t>
  </si>
  <si>
    <t>TES_per_sqm.kWh.RO.Res.HHnew.Thermal.SH.Oil.WH.Oil.Solar.Solar</t>
  </si>
  <si>
    <t>TES_per_sqm.kWh.RO.Res.HHnew.Thermal.SH.Oil.WH.Elc.NoSolar.Elec</t>
  </si>
  <si>
    <t>TES_per_sqm.kWh.RO.Res.HHnew.Thermal.SH.Oil.WH.Elc.Solar</t>
  </si>
  <si>
    <t>TES_per_sqm.kWh.RO.Res.HHnew.Thermal.SH.Oil.WH.Elc.Solar.Elec</t>
  </si>
  <si>
    <t>TES_per_sqm.kWh.RO.Res.HHnew.Thermal.SH.Oil.WH.Elc.Solar.Solar</t>
  </si>
  <si>
    <t>TES_per_sqm.kWh.RO.Res.HHnew.Thermal.SH.Oil.CO</t>
  </si>
  <si>
    <t>TES_per_sqm.kWh.RO.Res.HHnew.Thermal.SH.Oil.CO.LPG.LPG</t>
  </si>
  <si>
    <t>TES_per_sqm.kWh.RO.Res.HHnew.Thermal.SH.Oil.CO.Elc.Elec</t>
  </si>
  <si>
    <t>TES_per_sqm.kWh.RO.Res.HHnew.Thermal.SH.Gas</t>
  </si>
  <si>
    <t>TES_per_sqm.kWh.RO.Res.HHnew.Thermal.SH.Gas.SH</t>
  </si>
  <si>
    <t>TES_per_sqm.kWh.RO.Res.HHnew.Thermal.SH.Gas.SH.Gas</t>
  </si>
  <si>
    <t>TES_per_sqm.kWh.RO.Res.HHnew.Thermal.SH.Gas.SH.Elec</t>
  </si>
  <si>
    <t>TES_per_sqm.kWh.RO.Res.HHnew.Thermal.SH.Gas.SC</t>
  </si>
  <si>
    <t>TES_per_sqm.kWh.RO.Res.HHnew.Thermal.SH.Gas.SC.AC.Elec</t>
  </si>
  <si>
    <t>TES_per_sqm.kWh.RO.Res.HHnew.Thermal.SH.Gas.WH</t>
  </si>
  <si>
    <t>TES_per_sqm.kWh.RO.Res.HHnew.Thermal.SH.Gas.WH.Gas.NoSolar.Gas</t>
  </si>
  <si>
    <t>TES_per_sqm.kWh.RO.Res.HHnew.Thermal.SH.Gas.WH.Gas.Solar</t>
  </si>
  <si>
    <t>TES_per_sqm.kWh.RO.Res.HHnew.Thermal.SH.Gas.WH.Gas.Solar.Gas</t>
  </si>
  <si>
    <t>TES_per_sqm.kWh.RO.Res.HHnew.Thermal.SH.Gas.WH.Gas.Solar.Solar</t>
  </si>
  <si>
    <t>TES_per_sqm.kWh.RO.Res.HHnew.Thermal.SH.Gas.WH.Elc.NoSolar.Elec</t>
  </si>
  <si>
    <t>TES_per_sqm.kWh.RO.Res.HHnew.Thermal.SH.Gas.WH.Elc.Solar</t>
  </si>
  <si>
    <t>TES_per_sqm.kWh.RO.Res.HHnew.Thermal.SH.Gas.WH.Elc.Solar.Elec</t>
  </si>
  <si>
    <t>TES_per_sqm.kWh.RO.Res.HHnew.Thermal.SH.Gas.WH.Elc.Solar.Solar</t>
  </si>
  <si>
    <t>TES_per_sqm.kWh.RO.Res.HHnew.Thermal.SH.Gas.CO</t>
  </si>
  <si>
    <t>TES_per_sqm.kWh.RO.Res.HHnew.Thermal.SH.Gas.CO.Gas.Gas</t>
  </si>
  <si>
    <t>TES_per_sqm.kWh.RO.Res.HHnew.Thermal.SH.Gas.CO.Elc.Elec</t>
  </si>
  <si>
    <t>TES_per_sqm.kWh.RO.Res.HHnew.Thermal.SH.Biomass</t>
  </si>
  <si>
    <t>TES_per_sqm.kWh.RO.Res.HHnew.Thermal.SH.Biomass.SH</t>
  </si>
  <si>
    <t>TES_per_sqm.kWh.RO.Res.HHnew.Thermal.SH.Biomass.SH.Biomass</t>
  </si>
  <si>
    <t>TES_per_sqm.kWh.RO.Res.HHnew.Thermal.SH.Biomass.SH.Elec</t>
  </si>
  <si>
    <t>TES_per_sqm.kWh.RO.Res.HHnew.Thermal.SH.Biomass.SC</t>
  </si>
  <si>
    <t>TES_per_sqm.kWh.RO.Res.HHnew.Thermal.SH.Biomass.SC.AC.Elec</t>
  </si>
  <si>
    <t>TES_per_sqm.kWh.RO.Res.HHnew.Thermal.SH.Biomass.WH</t>
  </si>
  <si>
    <t>TES_per_sqm.kWh.RO.Res.HHnew.Thermal.SH.Biomass.WH.Biomass.NoSolar.Biomass</t>
  </si>
  <si>
    <t>TES_per_sqm.kWh.RO.Res.HHnew.Thermal.SH.Biomass.WH.Biomass.Solar</t>
  </si>
  <si>
    <t>TES_per_sqm.kWh.RO.Res.HHnew.Thermal.SH.Biomass.WH.Biomass.Solar.Biomass</t>
  </si>
  <si>
    <t>TES_per_sqm.kWh.RO.Res.HHnew.Thermal.SH.Biomass.WH.Biomass.Solar.Solar</t>
  </si>
  <si>
    <t>TES_per_sqm.kWh.RO.Res.HHnew.Thermal.SH.Biomass.WH.LPG.NoSolar.LPG</t>
  </si>
  <si>
    <t>TES_per_sqm.kWh.RO.Res.HHnew.Thermal.SH.Biomass.WH.LPG.Solar</t>
  </si>
  <si>
    <t>TES_per_sqm.kWh.RO.Res.HHnew.Thermal.SH.Biomass.WH.LPG.Solar.LPG</t>
  </si>
  <si>
    <t>TES_per_sqm.kWh.RO.Res.HHnew.Thermal.SH.Biomass.WH.LPG.Solar.Solar</t>
  </si>
  <si>
    <t>TES_per_sqm.kWh.RO.Res.HHnew.Thermal.SH.Biomass.WH.Elc.NoSolar.Elec</t>
  </si>
  <si>
    <t>TES_per_sqm.kWh.RO.Res.HHnew.Thermal.SH.Biomass.WH.Elc.Solar</t>
  </si>
  <si>
    <t>TES_per_sqm.kWh.RO.Res.HHnew.Thermal.SH.Biomass.WH.Elc.Solar.Elec</t>
  </si>
  <si>
    <t>TES_per_sqm.kWh.RO.Res.HHnew.Thermal.SH.Biomass.WH.Elc.Solar.Solar</t>
  </si>
  <si>
    <t>TES_per_sqm.kWh.RO.Res.HHnew.Thermal.SH.Biomass.CO</t>
  </si>
  <si>
    <t>TES_per_sqm.kWh.RO.Res.HHnew.Thermal.SH.Biomass.CO.Biomass.Biomass</t>
  </si>
  <si>
    <t>TES_per_sqm.kWh.RO.Res.HHnew.Thermal.SH.Biomass.CO.LPG.LPG</t>
  </si>
  <si>
    <t>TES_per_sqm.kWh.RO.Res.HHnew.Thermal.SH.Biomass.CO.Elc.Elec</t>
  </si>
  <si>
    <t>TES_per_sqm.kWh.RO.Res.HHnew.Thermal.SH.Geo</t>
  </si>
  <si>
    <t>TES_per_sqm.kWh.RO.Res.HHnew.Thermal.SH.Geo.SH</t>
  </si>
  <si>
    <t>TES_per_sqm.kWh.RO.Res.HHnew.Thermal.SH.Geo.SH.Geo</t>
  </si>
  <si>
    <t>TES_per_sqm.kWh.RO.Res.HHnew.Thermal.SH.Geo.SH.Elec</t>
  </si>
  <si>
    <t>TES_per_sqm.kWh.RO.Res.HHnew.Thermal.SH.Geo.SC</t>
  </si>
  <si>
    <t>TES_per_sqm.kWh.RO.Res.HHnew.Thermal.SH.Geo.SC.AC.Elec</t>
  </si>
  <si>
    <t>TES_per_sqm.kWh.RO.Res.HHnew.Thermal.SH.Geo.WH</t>
  </si>
  <si>
    <t>TES_per_sqm.kWh.RO.Res.HHnew.Thermal.SH.Geo.WH.Geo.NoSolar.Geo</t>
  </si>
  <si>
    <t>TES_per_sqm.kWh.RO.Res.HHnew.Thermal.SH.Geo.WH.Geo.Solar</t>
  </si>
  <si>
    <t>TES_per_sqm.kWh.RO.Res.HHnew.Thermal.SH.Geo.WH.Geo.Solar.Geo</t>
  </si>
  <si>
    <t>TES_per_sqm.kWh.RO.Res.HHnew.Thermal.SH.Geo.WH.Geo.Solar.Solar</t>
  </si>
  <si>
    <t>TES_per_sqm.kWh.RO.Res.HHnew.Thermal.SH.Geo.WH.Elc.NoSolar.Elec</t>
  </si>
  <si>
    <t>TES_per_sqm.kWh.RO.Res.HHnew.Thermal.SH.Geo.WH.Elc.Solar</t>
  </si>
  <si>
    <t>TES_per_sqm.kWh.RO.Res.HHnew.Thermal.SH.Geo.WH.Elc.Solar.Elec</t>
  </si>
  <si>
    <t>TES_per_sqm.kWh.RO.Res.HHnew.Thermal.SH.Geo.WH.Elc.Solar.Solar</t>
  </si>
  <si>
    <t>TES_per_sqm.kWh.RO.Res.HHnew.Thermal.SH.Geo.CO</t>
  </si>
  <si>
    <t>TES_per_sqm.kWh.RO.Res.HHnew.Thermal.SH.Geo.CO.LPG.LPG</t>
  </si>
  <si>
    <t>TES_per_sqm.kWh.RO.Res.HHnew.Thermal.SH.Geo.CO.Elc.Elec</t>
  </si>
  <si>
    <t>TES_per_sqm.kWh.RO.Res.HHnew.Thermal.SH.DistrHeat</t>
  </si>
  <si>
    <t>TES_per_sqm.kWh.RO.Res.HHnew.Thermal.SH.DistrHeat.SH</t>
  </si>
  <si>
    <t>TES_per_sqm.kWh.RO.Res.HHnew.Thermal.SH.DistrHeat.SH.Steam_Distr</t>
  </si>
  <si>
    <t>TES_per_sqm.kWh.RO.Res.HHnew.Thermal.SH.DistrHeat.SH.Elec</t>
  </si>
  <si>
    <t>TES_per_sqm.kWh.RO.Res.HHnew.Thermal.SH.DistrHeat.SC</t>
  </si>
  <si>
    <t>TES_per_sqm.kWh.RO.Res.HHnew.Thermal.SH.DistrHeat.SC.AC.Elec</t>
  </si>
  <si>
    <t>TES_per_sqm.kWh.RO.Res.HHnew.Thermal.SH.DistrHeat.WH</t>
  </si>
  <si>
    <t>TES_per_sqm.kWh.RO.Res.HHnew.Thermal.SH.DistrHeat.WH.DistrHeat.NoSolar.Steam_Distr</t>
  </si>
  <si>
    <t>TES_per_sqm.kWh.RO.Res.HHnew.Thermal.SH.DistrHeat.WH.DistrHeat.Solar</t>
  </si>
  <si>
    <t>TES_per_sqm.kWh.RO.Res.HHnew.Thermal.SH.DistrHeat.WH.DistrHeat.Solar.Steam_Distr</t>
  </si>
  <si>
    <t>TES_per_sqm.kWh.RO.Res.HHnew.Thermal.SH.DistrHeat.WH.DistrHeat.Solar.Solar</t>
  </si>
  <si>
    <t>TES_per_sqm.kWh.RO.Res.HHnew.Thermal.SH.DistrHeat.WH.Elc.NoSolar.Elec</t>
  </si>
  <si>
    <t>TES_per_sqm.kWh.RO.Res.HHnew.Thermal.SH.DistrHeat.WH.Elc.Solar</t>
  </si>
  <si>
    <t>TES_per_sqm.kWh.RO.Res.HHnew.Thermal.SH.DistrHeat.WH.Elc.Solar.Elec</t>
  </si>
  <si>
    <t>TES_per_sqm.kWh.RO.Res.HHnew.Thermal.SH.DistrHeat.WH.Elc.Solar.Solar</t>
  </si>
  <si>
    <t>TES_per_sqm.kWh.RO.Res.HHnew.Thermal.SH.DistrHeat.CO</t>
  </si>
  <si>
    <t>TES_per_sqm.kWh.RO.Res.HHnew.Thermal.SH.DistrHeat.CO.LPG.LPG</t>
  </si>
  <si>
    <t>TES_per_sqm.kWh.RO.Res.HHnew.Thermal.SH.DistrHeat.CO.Elc.Elec</t>
  </si>
  <si>
    <t>TES_per_sqm.kWh.RO.Res.HHnew.Thermal.SH.AdvElc</t>
  </si>
  <si>
    <t>TES_per_sqm.kWh.RO.Res.HHnew.Thermal.SH.AdvElc.SH</t>
  </si>
  <si>
    <t>TES_per_sqm.kWh.RO.Res.HHnew.Thermal.SH.AdvElc.SH.Elec</t>
  </si>
  <si>
    <t>TES_per_sqm.kWh.RO.Res.HHnew.Thermal.SH.AdvElc.SC</t>
  </si>
  <si>
    <t>TES_per_sqm.kWh.RO.Res.HHnew.Thermal.SH.AdvElc.SC.AC.Elec</t>
  </si>
  <si>
    <t>TES_per_sqm.kWh.RO.Res.HHnew.Thermal.SH.AdvElc.WH</t>
  </si>
  <si>
    <t>TES_per_sqm.kWh.RO.Res.HHnew.Thermal.SH.AdvElc.WH.LPG.NoSolar.LPG</t>
  </si>
  <si>
    <t>TES_per_sqm.kWh.RO.Res.HHnew.Thermal.SH.AdvElc.WH.LPG.Solar</t>
  </si>
  <si>
    <t>TES_per_sqm.kWh.RO.Res.HHnew.Thermal.SH.AdvElc.WH.LPG.Solar.LPG</t>
  </si>
  <si>
    <t>TES_per_sqm.kWh.RO.Res.HHnew.Thermal.SH.AdvElc.WH.LPG.Solar.Solar</t>
  </si>
  <si>
    <t>TES_per_sqm.kWh.RO.Res.HHnew.Thermal.SH.AdvElc.WH.Elc.NoSolar.Elec</t>
  </si>
  <si>
    <t>TES_per_sqm.kWh.RO.Res.HHnew.Thermal.SH.AdvElc.WH.Elc.Solar</t>
  </si>
  <si>
    <t>TES_per_sqm.kWh.RO.Res.HHnew.Thermal.SH.AdvElc.WH.Elc.Solar.Elec</t>
  </si>
  <si>
    <t>TES_per_sqm.kWh.RO.Res.HHnew.Thermal.SH.AdvElc.WH.Elc.Solar.Solar</t>
  </si>
  <si>
    <t>TES_per_sqm.kWh.RO.Res.HHnew.Thermal.SH.AdvElc.CO</t>
  </si>
  <si>
    <t>TES_per_sqm.kWh.RO.Res.HHnew.Thermal.SH.AdvElc.CO.LPG.LPG</t>
  </si>
  <si>
    <t>TES_per_sqm.kWh.RO.Res.HHnew.Thermal.SH.AdvElc.CO.Elc.Elec</t>
  </si>
  <si>
    <t>TES_per_sqm.kWh.RO.Res.HHnew.Thermal.SH.ConvElc</t>
  </si>
  <si>
    <t>TES_per_sqm.kWh.RO.Res.HHnew.Thermal.SH.ConvElc.SH</t>
  </si>
  <si>
    <t>TES_per_sqm.kWh.RO.Res.HHnew.Thermal.SH.ConvElc.SH.Elec</t>
  </si>
  <si>
    <t>TES_per_sqm.kWh.RO.Res.HHnew.Thermal.SH.ConvElc.SC</t>
  </si>
  <si>
    <t>TES_per_sqm.kWh.RO.Res.HHnew.Thermal.SH.ConvElc.SC.AC.Elec</t>
  </si>
  <si>
    <t>TES_per_sqm.kWh.RO.Res.HHnew.Thermal.SH.ConvElc.WH</t>
  </si>
  <si>
    <t>TES_per_sqm.kWh.RO.Res.HHnew.Thermal.SH.ConvElc.WH.LPG.NoSolar.LPG</t>
  </si>
  <si>
    <t>TES_per_sqm.kWh.RO.Res.HHnew.Thermal.SH.ConvElc.WH.LPG.Solar</t>
  </si>
  <si>
    <t>TES_per_sqm.kWh.RO.Res.HHnew.Thermal.SH.ConvElc.WH.LPG.Solar.LPG</t>
  </si>
  <si>
    <t>TES_per_sqm.kWh.RO.Res.HHnew.Thermal.SH.ConvElc.WH.LPG.Solar.Solar</t>
  </si>
  <si>
    <t>TES_per_sqm.kWh.RO.Res.HHnew.Thermal.SH.ConvElc.WH.Elc.NoSolar.Elec</t>
  </si>
  <si>
    <t>TES_per_sqm.kWh.RO.Res.HHnew.Thermal.SH.ConvElc.WH.Elc.Solar</t>
  </si>
  <si>
    <t>TES_per_sqm.kWh.RO.Res.HHnew.Thermal.SH.ConvElc.WH.Elc.Solar.Elec</t>
  </si>
  <si>
    <t>TES_per_sqm.kWh.RO.Res.HHnew.Thermal.SH.ConvElc.WH.Elc.Solar.Solar</t>
  </si>
  <si>
    <t>TES_per_sqm.kWh.RO.Res.HHnew.Thermal.SH.ConvElc.CO</t>
  </si>
  <si>
    <t>TES_per_sqm.kWh.RO.Res.HHnew.Thermal.SH.ConvElc.CO.LPG.LPG</t>
  </si>
  <si>
    <t>TES_per_sqm.kWh.RO.Res.HHnew.Thermal.SH.ConvElc.CO.Elc.Elec</t>
  </si>
  <si>
    <t>RO - CO2 emissions in new and renovated households per surface area (detailed structure)</t>
  </si>
  <si>
    <t>EMI_per_sqm.kgCO2.RO.Res.HHnew.Thermal.SH.Solids</t>
  </si>
  <si>
    <t>EMI_per_sqm.kgCO2.RO.Res.HHnew.Thermal.SH.Solids.SH</t>
  </si>
  <si>
    <t>EMI_per_sqm.kgCO2.RO.Res.HHnew.Thermal.SH.Solids.SH.Solids</t>
  </si>
  <si>
    <t>EMI_per_sqm.kgCO2.RO.Res.HHnew.Thermal.SH.Solids.SH.Elec</t>
  </si>
  <si>
    <t>EMI_per_sqm.kgCO2.RO.Res.HHnew.Thermal.SH.Solids.SC</t>
  </si>
  <si>
    <t>EMI_per_sqm.kgCO2.RO.Res.HHnew.Thermal.SH.Solids.SC.AC.Elec</t>
  </si>
  <si>
    <t>EMI_per_sqm.kgCO2.RO.Res.HHnew.Thermal.SH.Solids.WH</t>
  </si>
  <si>
    <t>EMI_per_sqm.kgCO2.RO.Res.HHnew.Thermal.SH.Solids.WH.Solids.NoSolar.Solids</t>
  </si>
  <si>
    <t>EMI_per_sqm.kgCO2.RO.Res.HHnew.Thermal.SH.Solids.WH.LPG.NoSolar.LPG</t>
  </si>
  <si>
    <t>EMI_per_sqm.kgCO2.RO.Res.HHnew.Thermal.SH.Solids.WH.LPG.Solar</t>
  </si>
  <si>
    <t>EMI_per_sqm.kgCO2.RO.Res.HHnew.Thermal.SH.Solids.WH.LPG.Solar.LPG</t>
  </si>
  <si>
    <t>EMI_per_sqm.kgCO2.RO.Res.HHnew.Thermal.SH.Solids.WH.LPG.Solar.Solar</t>
  </si>
  <si>
    <t>EMI_per_sqm.kgCO2.RO.Res.HHnew.Thermal.SH.Solids.WH.Elc.NoSolar.Elec</t>
  </si>
  <si>
    <t>EMI_per_sqm.kgCO2.RO.Res.HHnew.Thermal.SH.Solids.WH.Elc.Solar</t>
  </si>
  <si>
    <t>EMI_per_sqm.kgCO2.RO.Res.HHnew.Thermal.SH.Solids.WH.Elc.Solar.Elec</t>
  </si>
  <si>
    <t>EMI_per_sqm.kgCO2.RO.Res.HHnew.Thermal.SH.Solids.WH.Elc.Solar.Solar</t>
  </si>
  <si>
    <t>EMI_per_sqm.kgCO2.RO.Res.HHnew.Thermal.SH.Solids.CO</t>
  </si>
  <si>
    <t>EMI_per_sqm.kgCO2.RO.Res.HHnew.Thermal.SH.Solids.CO.Solids.Solids</t>
  </si>
  <si>
    <t>EMI_per_sqm.kgCO2.RO.Res.HHnew.Thermal.SH.Solids.CO.LPG.LPG</t>
  </si>
  <si>
    <t>EMI_per_sqm.kgCO2.RO.Res.HHnew.Thermal.SH.Solids.CO.Elc.Elec</t>
  </si>
  <si>
    <t>EMI_per_sqm.kgCO2.RO.Res.HHnew.Thermal.SH.LPG</t>
  </si>
  <si>
    <t>EMI_per_sqm.kgCO2.RO.Res.HHnew.Thermal.SH.LPG.SH</t>
  </si>
  <si>
    <t>EMI_per_sqm.kgCO2.RO.Res.HHnew.Thermal.SH.LPG.SH.LPG</t>
  </si>
  <si>
    <t>EMI_per_sqm.kgCO2.RO.Res.HHnew.Thermal.SH.LPG.SH.Elec</t>
  </si>
  <si>
    <t>EMI_per_sqm.kgCO2.RO.Res.HHnew.Thermal.SH.LPG.SC</t>
  </si>
  <si>
    <t>EMI_per_sqm.kgCO2.RO.Res.HHnew.Thermal.SH.LPG.SC.AC.Elec</t>
  </si>
  <si>
    <t>EMI_per_sqm.kgCO2.RO.Res.HHnew.Thermal.SH.LPG.WH</t>
  </si>
  <si>
    <t>EMI_per_sqm.kgCO2.RO.Res.HHnew.Thermal.SH.LPG.WH.LPG.NoSolar.LPG</t>
  </si>
  <si>
    <t>EMI_per_sqm.kgCO2.RO.Res.HHnew.Thermal.SH.LPG.WH.LPG.Solar</t>
  </si>
  <si>
    <t>EMI_per_sqm.kgCO2.RO.Res.HHnew.Thermal.SH.LPG.WH.LPG.Solar.LPG</t>
  </si>
  <si>
    <t>EMI_per_sqm.kgCO2.RO.Res.HHnew.Thermal.SH.LPG.WH.LPG.Solar.Solar</t>
  </si>
  <si>
    <t>EMI_per_sqm.kgCO2.RO.Res.HHnew.Thermal.SH.LPG.WH.Elc.NoSolar.Elec</t>
  </si>
  <si>
    <t>EMI_per_sqm.kgCO2.RO.Res.HHnew.Thermal.SH.LPG.WH.Elc.Solar</t>
  </si>
  <si>
    <t>EMI_per_sqm.kgCO2.RO.Res.HHnew.Thermal.SH.LPG.WH.Elc.Solar.Elec</t>
  </si>
  <si>
    <t>EMI_per_sqm.kgCO2.RO.Res.HHnew.Thermal.SH.LPG.WH.Elc.Solar.Solar</t>
  </si>
  <si>
    <t>EMI_per_sqm.kgCO2.RO.Res.HHnew.Thermal.SH.LPG.CO</t>
  </si>
  <si>
    <t>EMI_per_sqm.kgCO2.RO.Res.HHnew.Thermal.SH.LPG.CO.LPG.LPG</t>
  </si>
  <si>
    <t>EMI_per_sqm.kgCO2.RO.Res.HHnew.Thermal.SH.LPG.CO.Elc.Elec</t>
  </si>
  <si>
    <t>EMI_per_sqm.kgCO2.RO.Res.HHnew.Thermal.SH.Oil</t>
  </si>
  <si>
    <t>EMI_per_sqm.kgCO2.RO.Res.HHnew.Thermal.SH.Oil.SH</t>
  </si>
  <si>
    <t>EMI_per_sqm.kgCO2.RO.Res.HHnew.Thermal.SH.Oil.SH.Oil</t>
  </si>
  <si>
    <t>EMI_per_sqm.kgCO2.RO.Res.HHnew.Thermal.SH.Oil.SH.Elec</t>
  </si>
  <si>
    <t>EMI_per_sqm.kgCO2.RO.Res.HHnew.Thermal.SH.Oil.SC</t>
  </si>
  <si>
    <t>EMI_per_sqm.kgCO2.RO.Res.HHnew.Thermal.SH.Oil.SC.AC.Elec</t>
  </si>
  <si>
    <t>EMI_per_sqm.kgCO2.RO.Res.HHnew.Thermal.SH.Oil.WH</t>
  </si>
  <si>
    <t>EMI_per_sqm.kgCO2.RO.Res.HHnew.Thermal.SH.Oil.WH.Oil.NoSolar.Oil</t>
  </si>
  <si>
    <t>EMI_per_sqm.kgCO2.RO.Res.HHnew.Thermal.SH.Oil.WH.Oil.Solar</t>
  </si>
  <si>
    <t>EMI_per_sqm.kgCO2.RO.Res.HHnew.Thermal.SH.Oil.WH.Oil.Solar.Oil</t>
  </si>
  <si>
    <t>EMI_per_sqm.kgCO2.RO.Res.HHnew.Thermal.SH.Oil.WH.Oil.Solar.Solar</t>
  </si>
  <si>
    <t>EMI_per_sqm.kgCO2.RO.Res.HHnew.Thermal.SH.Oil.WH.Elc.NoSolar.Elec</t>
  </si>
  <si>
    <t>EMI_per_sqm.kgCO2.RO.Res.HHnew.Thermal.SH.Oil.WH.Elc.Solar</t>
  </si>
  <si>
    <t>EMI_per_sqm.kgCO2.RO.Res.HHnew.Thermal.SH.Oil.WH.Elc.Solar.Elec</t>
  </si>
  <si>
    <t>EMI_per_sqm.kgCO2.RO.Res.HHnew.Thermal.SH.Oil.WH.Elc.Solar.Solar</t>
  </si>
  <si>
    <t>EMI_per_sqm.kgCO2.RO.Res.HHnew.Thermal.SH.Oil.CO</t>
  </si>
  <si>
    <t>EMI_per_sqm.kgCO2.RO.Res.HHnew.Thermal.SH.Oil.CO.LPG.LPG</t>
  </si>
  <si>
    <t>EMI_per_sqm.kgCO2.RO.Res.HHnew.Thermal.SH.Oil.CO.Elc.Elec</t>
  </si>
  <si>
    <t>EMI_per_sqm.kgCO2.RO.Res.HHnew.Thermal.SH.Gas</t>
  </si>
  <si>
    <t>EMI_per_sqm.kgCO2.RO.Res.HHnew.Thermal.SH.Gas.SH</t>
  </si>
  <si>
    <t>EMI_per_sqm.kgCO2.RO.Res.HHnew.Thermal.SH.Gas.SH.Gas</t>
  </si>
  <si>
    <t>EMI_per_sqm.kgCO2.RO.Res.HHnew.Thermal.SH.Gas.SH.Elec</t>
  </si>
  <si>
    <t>EMI_per_sqm.kgCO2.RO.Res.HHnew.Thermal.SH.Gas.SC</t>
  </si>
  <si>
    <t>EMI_per_sqm.kgCO2.RO.Res.HHnew.Thermal.SH.Gas.SC.AC.Elec</t>
  </si>
  <si>
    <t>EMI_per_sqm.kgCO2.RO.Res.HHnew.Thermal.SH.Gas.WH</t>
  </si>
  <si>
    <t>EMI_per_sqm.kgCO2.RO.Res.HHnew.Thermal.SH.Gas.WH.Gas.NoSolar.Gas</t>
  </si>
  <si>
    <t>EMI_per_sqm.kgCO2.RO.Res.HHnew.Thermal.SH.Gas.WH.Gas.Solar</t>
  </si>
  <si>
    <t>EMI_per_sqm.kgCO2.RO.Res.HHnew.Thermal.SH.Gas.WH.Gas.Solar.Gas</t>
  </si>
  <si>
    <t>EMI_per_sqm.kgCO2.RO.Res.HHnew.Thermal.SH.Gas.WH.Gas.Solar.Solar</t>
  </si>
  <si>
    <t>EMI_per_sqm.kgCO2.RO.Res.HHnew.Thermal.SH.Gas.WH.Elc.NoSolar.Elec</t>
  </si>
  <si>
    <t>EMI_per_sqm.kgCO2.RO.Res.HHnew.Thermal.SH.Gas.WH.Elc.Solar</t>
  </si>
  <si>
    <t>EMI_per_sqm.kgCO2.RO.Res.HHnew.Thermal.SH.Gas.WH.Elc.Solar.Elec</t>
  </si>
  <si>
    <t>EMI_per_sqm.kgCO2.RO.Res.HHnew.Thermal.SH.Gas.WH.Elc.Solar.Solar</t>
  </si>
  <si>
    <t>EMI_per_sqm.kgCO2.RO.Res.HHnew.Thermal.SH.Gas.CO</t>
  </si>
  <si>
    <t>EMI_per_sqm.kgCO2.RO.Res.HHnew.Thermal.SH.Gas.CO.Gas.Gas</t>
  </si>
  <si>
    <t>EMI_per_sqm.kgCO2.RO.Res.HHnew.Thermal.SH.Gas.CO.Elc.Elec</t>
  </si>
  <si>
    <t>EMI_per_sqm.kgCO2.RO.Res.HHnew.Thermal.SH.Biomass</t>
  </si>
  <si>
    <t>EMI_per_sqm.kgCO2.RO.Res.HHnew.Thermal.SH.Biomass.SH</t>
  </si>
  <si>
    <t>EMI_per_sqm.kgCO2.RO.Res.HHnew.Thermal.SH.Biomass.SH.Biomass</t>
  </si>
  <si>
    <t>EMI_per_sqm.kgCO2.RO.Res.HHnew.Thermal.SH.Biomass.SH.Elec</t>
  </si>
  <si>
    <t>EMI_per_sqm.kgCO2.RO.Res.HHnew.Thermal.SH.Biomass.SC</t>
  </si>
  <si>
    <t>EMI_per_sqm.kgCO2.RO.Res.HHnew.Thermal.SH.Biomass.SC.AC.Elec</t>
  </si>
  <si>
    <t>EMI_per_sqm.kgCO2.RO.Res.HHnew.Thermal.SH.Biomass.WH</t>
  </si>
  <si>
    <t>EMI_per_sqm.kgCO2.RO.Res.HHnew.Thermal.SH.Biomass.WH.Biomass.NoSolar.Biomass</t>
  </si>
  <si>
    <t>EMI_per_sqm.kgCO2.RO.Res.HHnew.Thermal.SH.Biomass.WH.Biomass.Solar</t>
  </si>
  <si>
    <t>EMI_per_sqm.kgCO2.RO.Res.HHnew.Thermal.SH.Biomass.WH.Biomass.Solar.Biomass</t>
  </si>
  <si>
    <t>EMI_per_sqm.kgCO2.RO.Res.HHnew.Thermal.SH.Biomass.WH.Biomass.Solar.Solar</t>
  </si>
  <si>
    <t>EMI_per_sqm.kgCO2.RO.Res.HHnew.Thermal.SH.Biomass.WH.LPG.NoSolar.LPG</t>
  </si>
  <si>
    <t>EMI_per_sqm.kgCO2.RO.Res.HHnew.Thermal.SH.Biomass.WH.LPG.Solar</t>
  </si>
  <si>
    <t>EMI_per_sqm.kgCO2.RO.Res.HHnew.Thermal.SH.Biomass.WH.LPG.Solar.LPG</t>
  </si>
  <si>
    <t>EMI_per_sqm.kgCO2.RO.Res.HHnew.Thermal.SH.Biomass.WH.LPG.Solar.Solar</t>
  </si>
  <si>
    <t>EMI_per_sqm.kgCO2.RO.Res.HHnew.Thermal.SH.Biomass.WH.Elc.NoSolar.Elec</t>
  </si>
  <si>
    <t>EMI_per_sqm.kgCO2.RO.Res.HHnew.Thermal.SH.Biomass.WH.Elc.Solar</t>
  </si>
  <si>
    <t>EMI_per_sqm.kgCO2.RO.Res.HHnew.Thermal.SH.Biomass.WH.Elc.Solar.Elec</t>
  </si>
  <si>
    <t>EMI_per_sqm.kgCO2.RO.Res.HHnew.Thermal.SH.Biomass.WH.Elc.Solar.Solar</t>
  </si>
  <si>
    <t>EMI_per_sqm.kgCO2.RO.Res.HHnew.Thermal.SH.Biomass.CO</t>
  </si>
  <si>
    <t>EMI_per_sqm.kgCO2.RO.Res.HHnew.Thermal.SH.Biomass.CO.Biomass.Biomass</t>
  </si>
  <si>
    <t>EMI_per_sqm.kgCO2.RO.Res.HHnew.Thermal.SH.Biomass.CO.LPG.LPG</t>
  </si>
  <si>
    <t>EMI_per_sqm.kgCO2.RO.Res.HHnew.Thermal.SH.Biomass.CO.Elc.Elec</t>
  </si>
  <si>
    <t>EMI_per_sqm.kgCO2.RO.Res.HHnew.Thermal.SH.Geo</t>
  </si>
  <si>
    <t>EMI_per_sqm.kgCO2.RO.Res.HHnew.Thermal.SH.Geo.SH</t>
  </si>
  <si>
    <t>EMI_per_sqm.kgCO2.RO.Res.HHnew.Thermal.SH.Geo.SH.Geo</t>
  </si>
  <si>
    <t>EMI_per_sqm.kgCO2.RO.Res.HHnew.Thermal.SH.Geo.SH.Elec</t>
  </si>
  <si>
    <t>EMI_per_sqm.kgCO2.RO.Res.HHnew.Thermal.SH.Geo.SC</t>
  </si>
  <si>
    <t>EMI_per_sqm.kgCO2.RO.Res.HHnew.Thermal.SH.Geo.SC.AC.Elec</t>
  </si>
  <si>
    <t>EMI_per_sqm.kgCO2.RO.Res.HHnew.Thermal.SH.Geo.WH</t>
  </si>
  <si>
    <t>EMI_per_sqm.kgCO2.RO.Res.HHnew.Thermal.SH.Geo.WH.Geo.NoSolar.Geo</t>
  </si>
  <si>
    <t>EMI_per_sqm.kgCO2.RO.Res.HHnew.Thermal.SH.Geo.WH.Geo.Solar</t>
  </si>
  <si>
    <t>EMI_per_sqm.kgCO2.RO.Res.HHnew.Thermal.SH.Geo.WH.Geo.Solar.Geo</t>
  </si>
  <si>
    <t>EMI_per_sqm.kgCO2.RO.Res.HHnew.Thermal.SH.Geo.WH.Geo.Solar.Solar</t>
  </si>
  <si>
    <t>EMI_per_sqm.kgCO2.RO.Res.HHnew.Thermal.SH.Geo.WH.Elc.NoSolar.Elec</t>
  </si>
  <si>
    <t>EMI_per_sqm.kgCO2.RO.Res.HHnew.Thermal.SH.Geo.WH.Elc.Solar</t>
  </si>
  <si>
    <t>EMI_per_sqm.kgCO2.RO.Res.HHnew.Thermal.SH.Geo.WH.Elc.Solar.Elec</t>
  </si>
  <si>
    <t>EMI_per_sqm.kgCO2.RO.Res.HHnew.Thermal.SH.Geo.WH.Elc.Solar.Solar</t>
  </si>
  <si>
    <t>EMI_per_sqm.kgCO2.RO.Res.HHnew.Thermal.SH.Geo.CO</t>
  </si>
  <si>
    <t>EMI_per_sqm.kgCO2.RO.Res.HHnew.Thermal.SH.Geo.CO.LPG.LPG</t>
  </si>
  <si>
    <t>EMI_per_sqm.kgCO2.RO.Res.HHnew.Thermal.SH.Geo.CO.Elc.Elec</t>
  </si>
  <si>
    <t>EMI_per_sqm.kgCO2.RO.Res.HHnew.Thermal.SH.DistrHeat</t>
  </si>
  <si>
    <t>EMI_per_sqm.kgCO2.RO.Res.HHnew.Thermal.SH.DistrHeat.SH</t>
  </si>
  <si>
    <t>EMI_per_sqm.kgCO2.RO.Res.HHnew.Thermal.SH.DistrHeat.SH.Steam_Distr</t>
  </si>
  <si>
    <t>EMI_per_sqm.kgCO2.RO.Res.HHnew.Thermal.SH.DistrHeat.SH.Elec</t>
  </si>
  <si>
    <t>EMI_per_sqm.kgCO2.RO.Res.HHnew.Thermal.SH.DistrHeat.SC</t>
  </si>
  <si>
    <t>EMI_per_sqm.kgCO2.RO.Res.HHnew.Thermal.SH.DistrHeat.SC.AC.Elec</t>
  </si>
  <si>
    <t>EMI_per_sqm.kgCO2.RO.Res.HHnew.Thermal.SH.DistrHeat.WH</t>
  </si>
  <si>
    <t>EMI_per_sqm.kgCO2.RO.Res.HHnew.Thermal.SH.DistrHeat.WH.DistrHeat.NoSolar.Steam_Distr</t>
  </si>
  <si>
    <t>EMI_per_sqm.kgCO2.RO.Res.HHnew.Thermal.SH.DistrHeat.WH.DistrHeat.Solar</t>
  </si>
  <si>
    <t>EMI_per_sqm.kgCO2.RO.Res.HHnew.Thermal.SH.DistrHeat.WH.DistrHeat.Solar.Steam_Distr</t>
  </si>
  <si>
    <t>EMI_per_sqm.kgCO2.RO.Res.HHnew.Thermal.SH.DistrHeat.WH.DistrHeat.Solar.Solar</t>
  </si>
  <si>
    <t>EMI_per_sqm.kgCO2.RO.Res.HHnew.Thermal.SH.DistrHeat.WH.Elc.NoSolar.Elec</t>
  </si>
  <si>
    <t>EMI_per_sqm.kgCO2.RO.Res.HHnew.Thermal.SH.DistrHeat.WH.Elc.Solar</t>
  </si>
  <si>
    <t>EMI_per_sqm.kgCO2.RO.Res.HHnew.Thermal.SH.DistrHeat.WH.Elc.Solar.Elec</t>
  </si>
  <si>
    <t>EMI_per_sqm.kgCO2.RO.Res.HHnew.Thermal.SH.DistrHeat.WH.Elc.Solar.Solar</t>
  </si>
  <si>
    <t>EMI_per_sqm.kgCO2.RO.Res.HHnew.Thermal.SH.DistrHeat.CO</t>
  </si>
  <si>
    <t>EMI_per_sqm.kgCO2.RO.Res.HHnew.Thermal.SH.DistrHeat.CO.LPG.LPG</t>
  </si>
  <si>
    <t>EMI_per_sqm.kgCO2.RO.Res.HHnew.Thermal.SH.DistrHeat.CO.Elc.Elec</t>
  </si>
  <si>
    <t>EMI_per_sqm.kgCO2.RO.Res.HHnew.Thermal.SH.AdvElc</t>
  </si>
  <si>
    <t>EMI_per_sqm.kgCO2.RO.Res.HHnew.Thermal.SH.AdvElc.SH</t>
  </si>
  <si>
    <t>EMI_per_sqm.kgCO2.RO.Res.HHnew.Thermal.SH.AdvElc.SH.Elec</t>
  </si>
  <si>
    <t>EMI_per_sqm.kgCO2.RO.Res.HHnew.Thermal.SH.AdvElc.SC</t>
  </si>
  <si>
    <t>EMI_per_sqm.kgCO2.RO.Res.HHnew.Thermal.SH.AdvElc.SC.AC.Elec</t>
  </si>
  <si>
    <t>EMI_per_sqm.kgCO2.RO.Res.HHnew.Thermal.SH.AdvElc.WH</t>
  </si>
  <si>
    <t>EMI_per_sqm.kgCO2.RO.Res.HHnew.Thermal.SH.AdvElc.WH.LPG.NoSolar.LPG</t>
  </si>
  <si>
    <t>EMI_per_sqm.kgCO2.RO.Res.HHnew.Thermal.SH.AdvElc.WH.LPG.Solar</t>
  </si>
  <si>
    <t>EMI_per_sqm.kgCO2.RO.Res.HHnew.Thermal.SH.AdvElc.WH.LPG.Solar.LPG</t>
  </si>
  <si>
    <t>EMI_per_sqm.kgCO2.RO.Res.HHnew.Thermal.SH.AdvElc.WH.LPG.Solar.Solar</t>
  </si>
  <si>
    <t>EMI_per_sqm.kgCO2.RO.Res.HHnew.Thermal.SH.AdvElc.WH.Elc.NoSolar.Elec</t>
  </si>
  <si>
    <t>EMI_per_sqm.kgCO2.RO.Res.HHnew.Thermal.SH.AdvElc.WH.Elc.Solar</t>
  </si>
  <si>
    <t>EMI_per_sqm.kgCO2.RO.Res.HHnew.Thermal.SH.AdvElc.WH.Elc.Solar.Elec</t>
  </si>
  <si>
    <t>EMI_per_sqm.kgCO2.RO.Res.HHnew.Thermal.SH.AdvElc.WH.Elc.Solar.Solar</t>
  </si>
  <si>
    <t>EMI_per_sqm.kgCO2.RO.Res.HHnew.Thermal.SH.AdvElc.CO</t>
  </si>
  <si>
    <t>EMI_per_sqm.kgCO2.RO.Res.HHnew.Thermal.SH.AdvElc.CO.LPG.LPG</t>
  </si>
  <si>
    <t>EMI_per_sqm.kgCO2.RO.Res.HHnew.Thermal.SH.AdvElc.CO.Elc.Elec</t>
  </si>
  <si>
    <t>EMI_per_sqm.kgCO2.RO.Res.HHnew.Thermal.SH.ConvElc</t>
  </si>
  <si>
    <t>EMI_per_sqm.kgCO2.RO.Res.HHnew.Thermal.SH.ConvElc.SH</t>
  </si>
  <si>
    <t>EMI_per_sqm.kgCO2.RO.Res.HHnew.Thermal.SH.ConvElc.SH.Elec</t>
  </si>
  <si>
    <t>EMI_per_sqm.kgCO2.RO.Res.HHnew.Thermal.SH.ConvElc.SC</t>
  </si>
  <si>
    <t>EMI_per_sqm.kgCO2.RO.Res.HHnew.Thermal.SH.ConvElc.SC.AC.Elec</t>
  </si>
  <si>
    <t>EMI_per_sqm.kgCO2.RO.Res.HHnew.Thermal.SH.ConvElc.WH</t>
  </si>
  <si>
    <t>EMI_per_sqm.kgCO2.RO.Res.HHnew.Thermal.SH.ConvElc.WH.LPG.NoSolar.LPG</t>
  </si>
  <si>
    <t>EMI_per_sqm.kgCO2.RO.Res.HHnew.Thermal.SH.ConvElc.WH.LPG.Solar</t>
  </si>
  <si>
    <t>EMI_per_sqm.kgCO2.RO.Res.HHnew.Thermal.SH.ConvElc.WH.LPG.Solar.LPG</t>
  </si>
  <si>
    <t>EMI_per_sqm.kgCO2.RO.Res.HHnew.Thermal.SH.ConvElc.WH.LPG.Solar.Solar</t>
  </si>
  <si>
    <t>EMI_per_sqm.kgCO2.RO.Res.HHnew.Thermal.SH.ConvElc.WH.Elc.NoSolar.Elec</t>
  </si>
  <si>
    <t>EMI_per_sqm.kgCO2.RO.Res.HHnew.Thermal.SH.ConvElc.WH.Elc.Solar</t>
  </si>
  <si>
    <t>EMI_per_sqm.kgCO2.RO.Res.HHnew.Thermal.SH.ConvElc.WH.Elc.Solar.Elec</t>
  </si>
  <si>
    <t>EMI_per_sqm.kgCO2.RO.Res.HHnew.Thermal.SH.ConvElc.WH.Elc.Solar.Solar</t>
  </si>
  <si>
    <t>EMI_per_sqm.kgCO2.RO.Res.HHnew.Thermal.SH.ConvElc.CO</t>
  </si>
  <si>
    <t>EMI_per_sqm.kgCO2.RO.Res.HHnew.Thermal.SH.ConvElc.CO.LPG.LPG</t>
  </si>
  <si>
    <t>EMI_per_sqm.kgCO2.RO.Res.HHnew.Thermal.SH.ConvElc.CO.Elc.Elec</t>
  </si>
  <si>
    <t>RO - Household type: Solids</t>
  </si>
  <si>
    <t>RO - Household type: LPG</t>
  </si>
  <si>
    <t>RO - Household type: Diesel oil</t>
  </si>
  <si>
    <t>RO - Household type: Gas</t>
  </si>
  <si>
    <t>RO - Household type: Biomass</t>
  </si>
  <si>
    <t>RO - Household type: Geothermal</t>
  </si>
  <si>
    <t>RO - Household type: Distributed heat</t>
  </si>
  <si>
    <t>RO - Household type: Advanced electric heating</t>
  </si>
  <si>
    <t>RO - Household type: Conventional electric heating</t>
  </si>
  <si>
    <t>RO - Residential / specific electric uses</t>
  </si>
  <si>
    <t>RO - Refrigerators and freezers</t>
  </si>
  <si>
    <t>RO - Washing machines</t>
  </si>
  <si>
    <t>RO - Clothes dryers</t>
  </si>
  <si>
    <t>RO - Dishwashers</t>
  </si>
  <si>
    <t>RO - TV and multimedia</t>
  </si>
  <si>
    <t>RO - ICT equipment</t>
  </si>
  <si>
    <t>RO - Lighting</t>
  </si>
  <si>
    <t>RO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</si>
</sst>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45967.479409722226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61040.679055758141</v>
      </c>
      <c r="C3" s="182">
        <v>66128.85730100896</v>
      </c>
      <c r="D3" s="182">
        <v>70821.694822621052</v>
      </c>
      <c r="E3" s="182">
        <v>76756.524631772321</v>
      </c>
      <c r="F3" s="182">
        <v>88915.111658598267</v>
      </c>
      <c r="G3" s="182">
        <v>98895.75594611335</v>
      </c>
      <c r="H3" s="182">
        <v>108990.27551490159</v>
      </c>
      <c r="I3" s="182">
        <v>124075.12740169345</v>
      </c>
      <c r="J3" s="182">
        <v>134873.0940606638</v>
      </c>
      <c r="K3" s="182">
        <v>126307.18557112817</v>
      </c>
      <c r="L3" s="182">
        <v>120006.80830773168</v>
      </c>
      <c r="M3" s="182">
        <v>125396.00126566597</v>
      </c>
      <c r="N3" s="182">
        <v>127760.72884332752</v>
      </c>
      <c r="O3" s="182">
        <v>121437.00425605536</v>
      </c>
      <c r="P3" s="182">
        <v>126370.3406827492</v>
      </c>
      <c r="Q3" s="182">
        <v>133837.11039000002</v>
      </c>
      <c r="R3" s="182">
        <v>141926.60591870928</v>
      </c>
      <c r="S3" s="182">
        <v>158348.16714498805</v>
      </c>
      <c r="T3" s="182">
        <v>174635.40285307399</v>
      </c>
      <c r="U3" s="182">
        <v>180129.42394833005</v>
      </c>
      <c r="V3" s="182">
        <v>173366.69612844969</v>
      </c>
      <c r="W3" s="182">
        <v>185446.84181000193</v>
      </c>
      <c r="X3" s="182">
        <v>194887.606927849</v>
      </c>
      <c r="Y3" s="182">
        <v>200697.5</v>
      </c>
      <c r="DA3" s="210" t="s">
        <v>222</v>
      </c>
    </row>
    <row r="4" spans="1:105" ht="12" customHeight="1" x14ac:dyDescent="0.25">
      <c r="A4" s="183" t="s">
        <v>90</v>
      </c>
      <c r="B4" s="36">
        <v>22455485</v>
      </c>
      <c r="C4" s="36">
        <v>22430457</v>
      </c>
      <c r="D4" s="36">
        <v>21833483</v>
      </c>
      <c r="E4" s="36">
        <v>21627509</v>
      </c>
      <c r="F4" s="36">
        <v>21521142</v>
      </c>
      <c r="G4" s="36">
        <v>21382354</v>
      </c>
      <c r="H4" s="36">
        <v>21257016</v>
      </c>
      <c r="I4" s="36">
        <v>21130503</v>
      </c>
      <c r="J4" s="36">
        <v>20635460</v>
      </c>
      <c r="K4" s="36">
        <v>20440290</v>
      </c>
      <c r="L4" s="36">
        <v>20294683</v>
      </c>
      <c r="M4" s="36">
        <v>20199059</v>
      </c>
      <c r="N4" s="36">
        <v>20095996</v>
      </c>
      <c r="O4" s="36">
        <v>20020074</v>
      </c>
      <c r="P4" s="36">
        <v>19947311</v>
      </c>
      <c r="Q4" s="36">
        <v>19870647</v>
      </c>
      <c r="R4" s="36">
        <v>19760585</v>
      </c>
      <c r="S4" s="36">
        <v>19643949</v>
      </c>
      <c r="T4" s="36">
        <v>19533481</v>
      </c>
      <c r="U4" s="36">
        <v>19414458</v>
      </c>
      <c r="V4" s="36">
        <v>19328838</v>
      </c>
      <c r="W4" s="36">
        <v>19201662</v>
      </c>
      <c r="X4" s="36">
        <v>19042455</v>
      </c>
      <c r="Y4" s="36">
        <v>19054548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7421700</v>
      </c>
      <c r="C6" s="35">
        <v>7423695</v>
      </c>
      <c r="D6" s="35">
        <v>7328243</v>
      </c>
      <c r="E6" s="35">
        <v>7363172</v>
      </c>
      <c r="F6" s="35">
        <v>7433522</v>
      </c>
      <c r="G6" s="35">
        <v>7494585</v>
      </c>
      <c r="H6" s="35">
        <v>7500658</v>
      </c>
      <c r="I6" s="35">
        <v>7506395</v>
      </c>
      <c r="J6" s="35">
        <v>7487467</v>
      </c>
      <c r="K6" s="35">
        <v>7509291</v>
      </c>
      <c r="L6" s="35">
        <v>7497112</v>
      </c>
      <c r="M6" s="35">
        <v>7517328</v>
      </c>
      <c r="N6" s="35">
        <v>7515331</v>
      </c>
      <c r="O6" s="35">
        <v>7551895</v>
      </c>
      <c r="P6" s="35">
        <v>7573011</v>
      </c>
      <c r="Q6" s="35">
        <v>7564007</v>
      </c>
      <c r="R6" s="35">
        <v>7565308</v>
      </c>
      <c r="S6" s="35">
        <v>7555365</v>
      </c>
      <c r="T6" s="35">
        <v>7576990</v>
      </c>
      <c r="U6" s="35">
        <v>7563092</v>
      </c>
      <c r="V6" s="35">
        <v>7615775</v>
      </c>
      <c r="W6" s="35">
        <v>7674525</v>
      </c>
      <c r="X6" s="35">
        <v>7684607</v>
      </c>
      <c r="Y6" s="35">
        <v>7717516</v>
      </c>
      <c r="DA6" s="59" t="s">
        <v>224</v>
      </c>
    </row>
    <row r="7" spans="1:105" ht="12" customHeight="1" x14ac:dyDescent="0.25">
      <c r="A7" s="185" t="s">
        <v>186</v>
      </c>
      <c r="B7" s="114">
        <v>282692.10531363543</v>
      </c>
      <c r="C7" s="114">
        <v>283494.25061572791</v>
      </c>
      <c r="D7" s="114">
        <v>281178.34903779812</v>
      </c>
      <c r="E7" s="114">
        <v>284297.99270451732</v>
      </c>
      <c r="F7" s="114">
        <v>290144.42955837114</v>
      </c>
      <c r="G7" s="114">
        <v>296085.86691094097</v>
      </c>
      <c r="H7" s="114">
        <v>299965.16000225412</v>
      </c>
      <c r="I7" s="114">
        <v>304336.00804310309</v>
      </c>
      <c r="J7" s="114">
        <v>308485.37601679005</v>
      </c>
      <c r="K7" s="114">
        <v>315224.13387092919</v>
      </c>
      <c r="L7" s="114">
        <v>320701.57184547657</v>
      </c>
      <c r="M7" s="114">
        <v>328586.4428940654</v>
      </c>
      <c r="N7" s="114">
        <v>335183.76260000002</v>
      </c>
      <c r="O7" s="114">
        <v>344934.49004882498</v>
      </c>
      <c r="P7" s="114">
        <v>354118.74069337308</v>
      </c>
      <c r="Q7" s="114">
        <v>361952.99584441632</v>
      </c>
      <c r="R7" s="114">
        <v>370478.79476900498</v>
      </c>
      <c r="S7" s="114">
        <v>378860.92778983241</v>
      </c>
      <c r="T7" s="114">
        <v>389756.36345920421</v>
      </c>
      <c r="U7" s="114">
        <v>398540.72873608198</v>
      </c>
      <c r="V7" s="114">
        <v>412593.962</v>
      </c>
      <c r="W7" s="114">
        <v>427615.32711848419</v>
      </c>
      <c r="X7" s="114">
        <v>438690.96683423978</v>
      </c>
      <c r="Y7" s="114">
        <v>452091.85394668276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192295</v>
      </c>
      <c r="D8" s="138">
        <v>190351</v>
      </c>
      <c r="E8" s="138">
        <v>222833</v>
      </c>
      <c r="F8" s="138">
        <v>259149</v>
      </c>
      <c r="G8" s="138">
        <v>251666</v>
      </c>
      <c r="H8" s="138">
        <v>198242</v>
      </c>
      <c r="I8" s="138">
        <v>198062</v>
      </c>
      <c r="J8" s="138">
        <v>192472</v>
      </c>
      <c r="K8" s="138">
        <v>213810</v>
      </c>
      <c r="L8" s="138">
        <v>192546</v>
      </c>
      <c r="M8" s="138">
        <v>212450</v>
      </c>
      <c r="N8" s="138">
        <v>192752</v>
      </c>
      <c r="O8" s="138">
        <v>229265</v>
      </c>
      <c r="P8" s="138">
        <v>214754</v>
      </c>
      <c r="Q8" s="138">
        <v>194180</v>
      </c>
      <c r="R8" s="138">
        <v>195250</v>
      </c>
      <c r="S8" s="138">
        <v>193982</v>
      </c>
      <c r="T8" s="138">
        <v>215352</v>
      </c>
      <c r="U8" s="138">
        <v>194282</v>
      </c>
      <c r="V8" s="138">
        <v>246608</v>
      </c>
      <c r="W8" s="138">
        <v>254026</v>
      </c>
      <c r="X8" s="138">
        <v>206865</v>
      </c>
      <c r="Y8" s="138">
        <v>229950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8050.6608229548829</v>
      </c>
      <c r="D9" s="39">
        <v>8570.3174520705015</v>
      </c>
      <c r="E9" s="39">
        <v>10276.895692111402</v>
      </c>
      <c r="F9" s="39">
        <v>13037.779375258466</v>
      </c>
      <c r="G9" s="39">
        <v>13201.494125154926</v>
      </c>
      <c r="H9" s="39">
        <v>11198.998709435164</v>
      </c>
      <c r="I9" s="39">
        <v>11696.495689560807</v>
      </c>
      <c r="J9" s="39">
        <v>12201.581221770632</v>
      </c>
      <c r="K9" s="39">
        <v>14051.49301329992</v>
      </c>
      <c r="L9" s="39">
        <v>13275.400875275518</v>
      </c>
      <c r="M9" s="39">
        <v>15207.052512789984</v>
      </c>
      <c r="N9" s="39">
        <v>14015.297368427726</v>
      </c>
      <c r="O9" s="39">
        <v>17090.696914856057</v>
      </c>
      <c r="P9" s="39">
        <v>16559.910384058159</v>
      </c>
      <c r="Q9" s="39">
        <v>15573.521454726484</v>
      </c>
      <c r="R9" s="39">
        <v>15913.304635338794</v>
      </c>
      <c r="S9" s="39">
        <v>16149.623969812576</v>
      </c>
      <c r="T9" s="39">
        <v>18274.485413513255</v>
      </c>
      <c r="U9" s="39">
        <v>16713.928919195885</v>
      </c>
      <c r="V9" s="39">
        <v>21439.82481611583</v>
      </c>
      <c r="W9" s="39">
        <v>22459.416179188032</v>
      </c>
      <c r="X9" s="39">
        <v>18571.092315555245</v>
      </c>
      <c r="Y9" s="39">
        <v>20906.166916679784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2931.43</v>
      </c>
      <c r="C11" s="41">
        <v>3028.97</v>
      </c>
      <c r="D11" s="41">
        <v>2932</v>
      </c>
      <c r="E11" s="41">
        <v>3393.84</v>
      </c>
      <c r="F11" s="41">
        <v>3107.75</v>
      </c>
      <c r="G11" s="41">
        <v>3248.31</v>
      </c>
      <c r="H11" s="41">
        <v>3164.93</v>
      </c>
      <c r="I11" s="41">
        <v>2837.51</v>
      </c>
      <c r="J11" s="41">
        <v>2871.73</v>
      </c>
      <c r="K11" s="41">
        <v>2850.3</v>
      </c>
      <c r="L11" s="41">
        <v>3056.91</v>
      </c>
      <c r="M11" s="41">
        <v>3174.1</v>
      </c>
      <c r="N11" s="41">
        <v>3089.55</v>
      </c>
      <c r="O11" s="41">
        <v>2865.71</v>
      </c>
      <c r="P11" s="41">
        <v>2730.97</v>
      </c>
      <c r="Q11" s="41">
        <v>2787.05</v>
      </c>
      <c r="R11" s="41">
        <v>2920.43</v>
      </c>
      <c r="S11" s="41">
        <v>2918.88</v>
      </c>
      <c r="T11" s="41">
        <v>2748.49</v>
      </c>
      <c r="U11" s="41">
        <v>2568.23</v>
      </c>
      <c r="V11" s="41">
        <v>2665.22</v>
      </c>
      <c r="W11" s="41">
        <v>2993.6</v>
      </c>
      <c r="X11" s="41">
        <v>2751.26</v>
      </c>
      <c r="Y11" s="41">
        <v>2506.5300000000002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2947.252857142857</v>
      </c>
      <c r="C12" s="187">
        <f t="shared" ref="C12:W12" si="0">AVERAGE($B11:$V11)</f>
        <v>2947.252857142857</v>
      </c>
      <c r="D12" s="187">
        <f t="shared" si="0"/>
        <v>2947.252857142857</v>
      </c>
      <c r="E12" s="187">
        <f t="shared" si="0"/>
        <v>2947.252857142857</v>
      </c>
      <c r="F12" s="187">
        <f t="shared" si="0"/>
        <v>2947.252857142857</v>
      </c>
      <c r="G12" s="187">
        <f t="shared" si="0"/>
        <v>2947.252857142857</v>
      </c>
      <c r="H12" s="187">
        <f t="shared" si="0"/>
        <v>2947.252857142857</v>
      </c>
      <c r="I12" s="187">
        <f t="shared" si="0"/>
        <v>2947.252857142857</v>
      </c>
      <c r="J12" s="187">
        <f t="shared" si="0"/>
        <v>2947.252857142857</v>
      </c>
      <c r="K12" s="187">
        <f t="shared" si="0"/>
        <v>2947.252857142857</v>
      </c>
      <c r="L12" s="187">
        <f t="shared" si="0"/>
        <v>2947.252857142857</v>
      </c>
      <c r="M12" s="187">
        <f t="shared" si="0"/>
        <v>2947.252857142857</v>
      </c>
      <c r="N12" s="187">
        <f t="shared" si="0"/>
        <v>2947.252857142857</v>
      </c>
      <c r="O12" s="187">
        <f t="shared" si="0"/>
        <v>2947.252857142857</v>
      </c>
      <c r="P12" s="187">
        <f t="shared" si="0"/>
        <v>2947.252857142857</v>
      </c>
      <c r="Q12" s="187">
        <f t="shared" si="0"/>
        <v>2947.252857142857</v>
      </c>
      <c r="R12" s="187">
        <f t="shared" si="0"/>
        <v>2947.252857142857</v>
      </c>
      <c r="S12" s="187">
        <f t="shared" si="0"/>
        <v>2947.252857142857</v>
      </c>
      <c r="T12" s="187">
        <f t="shared" si="0"/>
        <v>2947.252857142857</v>
      </c>
      <c r="U12" s="187">
        <f t="shared" si="0"/>
        <v>2947.252857142857</v>
      </c>
      <c r="V12" s="187">
        <f t="shared" si="0"/>
        <v>2947.252857142857</v>
      </c>
      <c r="W12" s="187">
        <f t="shared" si="0"/>
        <v>2947.252857142857</v>
      </c>
      <c r="X12" s="187">
        <f t="shared" ref="X12:Y12" si="1">AVERAGE($B11:$V11)</f>
        <v>2947.252857142857</v>
      </c>
      <c r="Y12" s="187">
        <f t="shared" si="1"/>
        <v>2947.252857142857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0.994631320110689</v>
      </c>
      <c r="C13" s="189">
        <f t="shared" si="2"/>
        <v>1.0277265463189207</v>
      </c>
      <c r="D13" s="189">
        <f t="shared" si="2"/>
        <v>0.99482472055090532</v>
      </c>
      <c r="E13" s="189">
        <f t="shared" si="2"/>
        <v>1.1515265789885691</v>
      </c>
      <c r="F13" s="189">
        <f t="shared" si="2"/>
        <v>1.0544565229509126</v>
      </c>
      <c r="G13" s="189">
        <f t="shared" si="2"/>
        <v>1.1021483929102016</v>
      </c>
      <c r="H13" s="189">
        <f t="shared" si="2"/>
        <v>1.0738576407957627</v>
      </c>
      <c r="I13" s="189">
        <f t="shared" si="2"/>
        <v>0.96276435634733959</v>
      </c>
      <c r="J13" s="189">
        <f t="shared" si="2"/>
        <v>0.97437516874067231</v>
      </c>
      <c r="K13" s="189">
        <f t="shared" si="2"/>
        <v>0.96710399078657761</v>
      </c>
      <c r="L13" s="189">
        <f t="shared" si="2"/>
        <v>1.0372065608796956</v>
      </c>
      <c r="M13" s="189">
        <f t="shared" si="2"/>
        <v>1.0769690127901188</v>
      </c>
      <c r="N13" s="189">
        <f t="shared" si="2"/>
        <v>1.0482812808247099</v>
      </c>
      <c r="O13" s="189">
        <f t="shared" si="2"/>
        <v>0.9723325886527745</v>
      </c>
      <c r="P13" s="189">
        <f t="shared" si="2"/>
        <v>0.92661543897779863</v>
      </c>
      <c r="Q13" s="189">
        <f t="shared" si="2"/>
        <v>0.94564332790293348</v>
      </c>
      <c r="R13" s="189">
        <f t="shared" ref="R13:V13" si="3">R11/R12</f>
        <v>0.99089903091353349</v>
      </c>
      <c r="S13" s="189">
        <f t="shared" si="3"/>
        <v>0.99037311743575263</v>
      </c>
      <c r="T13" s="189">
        <f t="shared" si="3"/>
        <v>0.93255995777181366</v>
      </c>
      <c r="U13" s="189">
        <f t="shared" si="3"/>
        <v>0.87139791680097256</v>
      </c>
      <c r="V13" s="189">
        <f t="shared" si="3"/>
        <v>0.90430652854934646</v>
      </c>
      <c r="W13" s="189">
        <f t="shared" ref="W13:Y13" si="4">W11/W12</f>
        <v>1.0157255400549761</v>
      </c>
      <c r="X13" s="189">
        <f t="shared" si="4"/>
        <v>0.93349981605146115</v>
      </c>
      <c r="Y13" s="189">
        <f t="shared" si="4"/>
        <v>0.85046316739510941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3.0256524785426517</v>
      </c>
      <c r="C17" s="14">
        <f t="shared" si="5"/>
        <v>3.0214680155906191</v>
      </c>
      <c r="D17" s="14">
        <f t="shared" si="5"/>
        <v>2.9793612193263788</v>
      </c>
      <c r="E17" s="14">
        <f t="shared" si="5"/>
        <v>2.9372543517929501</v>
      </c>
      <c r="F17" s="14">
        <f t="shared" si="5"/>
        <v>2.8951474146440948</v>
      </c>
      <c r="G17" s="14">
        <f t="shared" si="5"/>
        <v>2.8530404285227267</v>
      </c>
      <c r="H17" s="14">
        <f t="shared" si="5"/>
        <v>2.8340201619644572</v>
      </c>
      <c r="I17" s="14">
        <f t="shared" si="5"/>
        <v>2.8150001432112219</v>
      </c>
      <c r="J17" s="14">
        <f t="shared" si="5"/>
        <v>2.7560001266115766</v>
      </c>
      <c r="K17" s="14">
        <f t="shared" si="5"/>
        <v>2.7219999864168267</v>
      </c>
      <c r="L17" s="14">
        <f t="shared" si="5"/>
        <v>2.7070001088419113</v>
      </c>
      <c r="M17" s="14">
        <f t="shared" si="5"/>
        <v>2.6869998222772771</v>
      </c>
      <c r="N17" s="14">
        <f t="shared" si="5"/>
        <v>2.6740001205535724</v>
      </c>
      <c r="O17" s="14">
        <f t="shared" si="5"/>
        <v>2.6510000470080688</v>
      </c>
      <c r="P17" s="14">
        <f t="shared" si="5"/>
        <v>2.6340000034332447</v>
      </c>
      <c r="Q17" s="14">
        <f t="shared" si="5"/>
        <v>2.6270000807772917</v>
      </c>
      <c r="R17" s="14">
        <f t="shared" ref="R17:V17" si="6">R4/R6</f>
        <v>2.6120000666198919</v>
      </c>
      <c r="S17" s="14">
        <f t="shared" si="6"/>
        <v>2.6</v>
      </c>
      <c r="T17" s="14">
        <f t="shared" si="6"/>
        <v>2.5780001029432533</v>
      </c>
      <c r="U17" s="14">
        <f t="shared" si="6"/>
        <v>2.5670001105368017</v>
      </c>
      <c r="V17" s="14">
        <f t="shared" si="6"/>
        <v>2.5380001378717201</v>
      </c>
      <c r="W17" s="14">
        <f t="shared" ref="W17:Y17" si="7">W4/W6</f>
        <v>2.5020000586355509</v>
      </c>
      <c r="X17" s="14">
        <f t="shared" si="7"/>
        <v>2.4779998508707082</v>
      </c>
      <c r="Y17" s="14">
        <f t="shared" si="7"/>
        <v>2.4690001290570698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12.589000207015587</v>
      </c>
      <c r="C18" s="94">
        <f t="shared" si="8"/>
        <v>12.638808501125407</v>
      </c>
      <c r="D18" s="94">
        <f t="shared" si="8"/>
        <v>12.878309385534049</v>
      </c>
      <c r="E18" s="94">
        <f t="shared" si="8"/>
        <v>13.145202838871425</v>
      </c>
      <c r="F18" s="94">
        <f t="shared" si="8"/>
        <v>13.481832402684352</v>
      </c>
      <c r="G18" s="94">
        <f t="shared" si="8"/>
        <v>13.847206295010407</v>
      </c>
      <c r="H18" s="94">
        <f t="shared" si="8"/>
        <v>14.111348460303843</v>
      </c>
      <c r="I18" s="94">
        <f t="shared" si="8"/>
        <v>14.402686393367119</v>
      </c>
      <c r="J18" s="94">
        <f t="shared" si="8"/>
        <v>14.949285163344555</v>
      </c>
      <c r="K18" s="94">
        <f t="shared" si="8"/>
        <v>15.42170555657132</v>
      </c>
      <c r="L18" s="94">
        <f t="shared" si="8"/>
        <v>15.802245930398447</v>
      </c>
      <c r="M18" s="94">
        <f t="shared" si="8"/>
        <v>16.267413392577613</v>
      </c>
      <c r="N18" s="94">
        <f t="shared" si="8"/>
        <v>16.679131633983207</v>
      </c>
      <c r="O18" s="94">
        <f t="shared" si="8"/>
        <v>17.229431322223132</v>
      </c>
      <c r="P18" s="94">
        <f t="shared" si="8"/>
        <v>17.752705650068478</v>
      </c>
      <c r="Q18" s="94">
        <f t="shared" si="8"/>
        <v>18.215461018678269</v>
      </c>
      <c r="R18" s="94">
        <f t="shared" ref="R18:V18" si="9">R7*1000/R4</f>
        <v>18.74837181029838</v>
      </c>
      <c r="S18" s="94">
        <f t="shared" si="9"/>
        <v>19.286393371812991</v>
      </c>
      <c r="T18" s="94">
        <f t="shared" si="9"/>
        <v>19.953246605620585</v>
      </c>
      <c r="U18" s="94">
        <f t="shared" si="9"/>
        <v>20.528037853855203</v>
      </c>
      <c r="V18" s="94">
        <f t="shared" si="9"/>
        <v>21.346030320084424</v>
      </c>
      <c r="W18" s="94">
        <f t="shared" ref="W18:Y18" si="10">W7*1000/W4</f>
        <v>22.269703899510585</v>
      </c>
      <c r="X18" s="94">
        <f t="shared" si="10"/>
        <v>23.037521518850369</v>
      </c>
      <c r="Y18" s="94">
        <f t="shared" si="10"/>
        <v>23.726191455535066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38.089939678730673</v>
      </c>
      <c r="C19" s="15">
        <f t="shared" si="11"/>
        <v>38.187755641325232</v>
      </c>
      <c r="D19" s="15">
        <f t="shared" si="11"/>
        <v>38.369135553747071</v>
      </c>
      <c r="E19" s="15">
        <f t="shared" si="11"/>
        <v>38.610804243676135</v>
      </c>
      <c r="F19" s="15">
        <f t="shared" si="11"/>
        <v>39.031892225296588</v>
      </c>
      <c r="G19" s="15">
        <f t="shared" si="11"/>
        <v>39.506639381759086</v>
      </c>
      <c r="H19" s="15">
        <f t="shared" si="11"/>
        <v>39.991846049007187</v>
      </c>
      <c r="I19" s="15">
        <f t="shared" si="11"/>
        <v>40.543564259954756</v>
      </c>
      <c r="J19" s="15">
        <f t="shared" si="11"/>
        <v>41.200231802930155</v>
      </c>
      <c r="K19" s="15">
        <f t="shared" si="11"/>
        <v>41.977882315511437</v>
      </c>
      <c r="L19" s="15">
        <f t="shared" si="11"/>
        <v>42.776681453535254</v>
      </c>
      <c r="M19" s="15">
        <f t="shared" si="11"/>
        <v>43.710536894767046</v>
      </c>
      <c r="N19" s="15">
        <f t="shared" si="11"/>
        <v>44.6</v>
      </c>
      <c r="O19" s="15">
        <f t="shared" si="11"/>
        <v>45.675223245135818</v>
      </c>
      <c r="P19" s="15">
        <f t="shared" si="11"/>
        <v>46.76062674322975</v>
      </c>
      <c r="Q19" s="15">
        <f t="shared" si="11"/>
        <v>47.852017567463427</v>
      </c>
      <c r="R19" s="15">
        <f t="shared" ref="R19:V19" si="12">R7*1000/R6</f>
        <v>48.970748417513867</v>
      </c>
      <c r="S19" s="15">
        <f t="shared" si="12"/>
        <v>50.144622766713773</v>
      </c>
      <c r="T19" s="15">
        <f t="shared" si="12"/>
        <v>51.439471803341988</v>
      </c>
      <c r="U19" s="15">
        <f t="shared" si="12"/>
        <v>52.695475439949952</v>
      </c>
      <c r="V19" s="15">
        <f t="shared" si="12"/>
        <v>54.176227895388188</v>
      </c>
      <c r="W19" s="15">
        <f t="shared" ref="W19:Y19" si="13">W7*1000/W6</f>
        <v>55.718800462371831</v>
      </c>
      <c r="X19" s="15">
        <f t="shared" si="13"/>
        <v>57.086974888141938</v>
      </c>
      <c r="Y19" s="15">
        <f t="shared" si="13"/>
        <v>58.579969765748821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13.856244458819873</v>
      </c>
      <c r="D20" s="4">
        <f t="shared" si="14"/>
        <v>15.111883109902488</v>
      </c>
      <c r="E20" s="4">
        <f t="shared" si="14"/>
        <v>15.70149066859603</v>
      </c>
      <c r="F20" s="4">
        <f t="shared" si="14"/>
        <v>17.377344396665023</v>
      </c>
      <c r="G20" s="4">
        <f t="shared" si="14"/>
        <v>18.386142194102774</v>
      </c>
      <c r="H20" s="4">
        <f t="shared" si="14"/>
        <v>19.933363589904236</v>
      </c>
      <c r="I20" s="4">
        <f t="shared" si="14"/>
        <v>20.978584606523761</v>
      </c>
      <c r="J20" s="4">
        <f t="shared" si="14"/>
        <v>23.002197226889098</v>
      </c>
      <c r="K20" s="4">
        <f t="shared" si="14"/>
        <v>24.143839731731337</v>
      </c>
      <c r="L20" s="4">
        <f t="shared" si="14"/>
        <v>25.469761025377082</v>
      </c>
      <c r="M20" s="4">
        <f t="shared" si="14"/>
        <v>26.639168967728768</v>
      </c>
      <c r="N20" s="4">
        <f t="shared" si="14"/>
        <v>27.192053202849806</v>
      </c>
      <c r="O20" s="4">
        <f t="shared" si="14"/>
        <v>28.11980323521416</v>
      </c>
      <c r="P20" s="4">
        <f t="shared" si="14"/>
        <v>29.275272704483584</v>
      </c>
      <c r="Q20" s="4">
        <f t="shared" si="14"/>
        <v>30.529679324722181</v>
      </c>
      <c r="R20" s="4">
        <f t="shared" ref="R20:V20" si="15">IF(SUM(R21)=0,"",R21/R17)</f>
        <v>31.202985588949069</v>
      </c>
      <c r="S20" s="4">
        <f t="shared" si="15"/>
        <v>32.020464963467219</v>
      </c>
      <c r="T20" s="4">
        <f t="shared" si="15"/>
        <v>32.916474698833518</v>
      </c>
      <c r="U20" s="4">
        <f t="shared" si="15"/>
        <v>33.513524071358567</v>
      </c>
      <c r="V20" s="4">
        <f t="shared" si="15"/>
        <v>34.254878387663979</v>
      </c>
      <c r="W20" s="4">
        <f t="shared" ref="W20:Y20" si="16">IF(SUM(W21)=0,"",W21/W17)</f>
        <v>35.337268599048507</v>
      </c>
      <c r="X20" s="4">
        <f t="shared" si="16"/>
        <v>36.228400104250532</v>
      </c>
      <c r="Y20" s="4">
        <f t="shared" si="16"/>
        <v>36.823060966013507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41.866199448528995</v>
      </c>
      <c r="D21" s="3">
        <f t="shared" si="17"/>
        <v>45.023758488636787</v>
      </c>
      <c r="E21" s="3">
        <f t="shared" si="17"/>
        <v>46.119271795970086</v>
      </c>
      <c r="F21" s="3">
        <f t="shared" si="17"/>
        <v>50.309973703384792</v>
      </c>
      <c r="G21" s="3">
        <f t="shared" si="17"/>
        <v>52.456407004342765</v>
      </c>
      <c r="H21" s="3">
        <f t="shared" si="17"/>
        <v>56.491554309556818</v>
      </c>
      <c r="I21" s="3">
        <f t="shared" si="17"/>
        <v>59.054718671733127</v>
      </c>
      <c r="J21" s="3">
        <f t="shared" si="17"/>
        <v>63.394058469650815</v>
      </c>
      <c r="K21" s="3">
        <f t="shared" si="17"/>
        <v>65.719531421822737</v>
      </c>
      <c r="L21" s="3">
        <f t="shared" si="17"/>
        <v>68.946645867873229</v>
      </c>
      <c r="M21" s="3">
        <f t="shared" si="17"/>
        <v>71.579442281901549</v>
      </c>
      <c r="N21" s="3">
        <f t="shared" si="17"/>
        <v>72.711553542519539</v>
      </c>
      <c r="O21" s="3">
        <f t="shared" si="17"/>
        <v>74.545599698410385</v>
      </c>
      <c r="P21" s="3">
        <f t="shared" si="17"/>
        <v>77.111068404118939</v>
      </c>
      <c r="Q21" s="3">
        <f t="shared" si="17"/>
        <v>80.201470052149986</v>
      </c>
      <c r="R21" s="3">
        <f t="shared" ref="R21:V21" si="18">IF(SUM(R9)=0,"",R9*1000/R8)</f>
        <v>81.502200437074492</v>
      </c>
      <c r="S21" s="3">
        <f t="shared" si="18"/>
        <v>83.253208905014773</v>
      </c>
      <c r="T21" s="3">
        <f t="shared" si="18"/>
        <v>84.858675162121799</v>
      </c>
      <c r="U21" s="3">
        <f t="shared" si="18"/>
        <v>86.029219995655211</v>
      </c>
      <c r="V21" s="3">
        <f t="shared" si="18"/>
        <v>86.938886070670179</v>
      </c>
      <c r="W21" s="3">
        <f t="shared" ref="W21:Y21" si="19">IF(SUM(W9)=0,"",W9*1000/W8)</f>
        <v>88.413848106839581</v>
      </c>
      <c r="X21" s="3">
        <f t="shared" si="19"/>
        <v>89.77397005561717</v>
      </c>
      <c r="Y21" s="3">
        <f t="shared" si="19"/>
        <v>90.916142277363704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2718.2970688790797</v>
      </c>
      <c r="C22" s="13">
        <f t="shared" si="20"/>
        <v>2948.1725361640629</v>
      </c>
      <c r="D22" s="13">
        <f t="shared" si="20"/>
        <v>3243.7195120275151</v>
      </c>
      <c r="E22" s="13">
        <f t="shared" si="20"/>
        <v>3549.0228963387472</v>
      </c>
      <c r="F22" s="13">
        <f t="shared" si="20"/>
        <v>4131.5238595887831</v>
      </c>
      <c r="G22" s="13">
        <f t="shared" si="20"/>
        <v>4625.1107780795946</v>
      </c>
      <c r="H22" s="13">
        <f t="shared" si="20"/>
        <v>5127.2613011582425</v>
      </c>
      <c r="I22" s="13">
        <f t="shared" si="20"/>
        <v>5871.8492125669445</v>
      </c>
      <c r="J22" s="13">
        <f t="shared" si="20"/>
        <v>6535.9867946081067</v>
      </c>
      <c r="K22" s="13">
        <f t="shared" si="20"/>
        <v>6179.3245385035225</v>
      </c>
      <c r="L22" s="13">
        <f t="shared" si="20"/>
        <v>5913.2142299405068</v>
      </c>
      <c r="M22" s="13">
        <f t="shared" si="20"/>
        <v>6208.0120299498094</v>
      </c>
      <c r="N22" s="13">
        <f t="shared" si="20"/>
        <v>6357.5216099429726</v>
      </c>
      <c r="O22" s="13">
        <f t="shared" si="20"/>
        <v>6065.7620074758643</v>
      </c>
      <c r="P22" s="13">
        <f t="shared" si="20"/>
        <v>6335.2068197437338</v>
      </c>
      <c r="Q22" s="13">
        <f t="shared" si="20"/>
        <v>6735.4178447234262</v>
      </c>
      <c r="R22" s="13">
        <f t="shared" ref="R22:V22" si="21">R3*1000000/R4</f>
        <v>7182.307908329095</v>
      </c>
      <c r="S22" s="13">
        <f t="shared" si="21"/>
        <v>8060.9131669496819</v>
      </c>
      <c r="T22" s="13">
        <f t="shared" si="21"/>
        <v>8940.3113993391125</v>
      </c>
      <c r="U22" s="13">
        <f t="shared" si="21"/>
        <v>9278.1072718244341</v>
      </c>
      <c r="V22" s="13">
        <f t="shared" si="21"/>
        <v>8969.3284266984756</v>
      </c>
      <c r="W22" s="13">
        <f t="shared" ref="W22:Y22" si="22">W3*1000000/W4</f>
        <v>9657.8536696459887</v>
      </c>
      <c r="X22" s="13">
        <f t="shared" si="22"/>
        <v>10234.3740304414</v>
      </c>
      <c r="Y22" s="13">
        <f t="shared" si="22"/>
        <v>10532.787237986438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8224.6222638692125</v>
      </c>
      <c r="C23" s="46">
        <f t="shared" si="23"/>
        <v>8907.8090224623938</v>
      </c>
      <c r="D23" s="46">
        <f t="shared" si="23"/>
        <v>9664.2121205070634</v>
      </c>
      <c r="E23" s="46">
        <f t="shared" si="23"/>
        <v>10424.382946883805</v>
      </c>
      <c r="F23" s="46">
        <f t="shared" si="23"/>
        <v>11961.370620628857</v>
      </c>
      <c r="G23" s="46">
        <f t="shared" si="23"/>
        <v>13195.628036257291</v>
      </c>
      <c r="H23" s="46">
        <f t="shared" si="23"/>
        <v>14530.761903142575</v>
      </c>
      <c r="I23" s="46">
        <f t="shared" si="23"/>
        <v>16529.25637429065</v>
      </c>
      <c r="J23" s="46">
        <f t="shared" si="23"/>
        <v>18013.180433471534</v>
      </c>
      <c r="K23" s="46">
        <f t="shared" si="23"/>
        <v>16820.121309871753</v>
      </c>
      <c r="L23" s="46">
        <f t="shared" si="23"/>
        <v>16007.071564054491</v>
      </c>
      <c r="M23" s="46">
        <f t="shared" si="23"/>
        <v>16680.927221170339</v>
      </c>
      <c r="N23" s="46">
        <f t="shared" si="23"/>
        <v>17000.013551409451</v>
      </c>
      <c r="O23" s="46">
        <f t="shared" si="23"/>
        <v>16080.335366958274</v>
      </c>
      <c r="P23" s="46">
        <f t="shared" si="23"/>
        <v>16686.934784955312</v>
      </c>
      <c r="Q23" s="46">
        <f t="shared" si="23"/>
        <v>17693.943222157253</v>
      </c>
      <c r="R23" s="46">
        <f t="shared" ref="R23:V23" si="24">R3*1000000/R6</f>
        <v>18760.18873504017</v>
      </c>
      <c r="S23" s="46">
        <f t="shared" si="24"/>
        <v>20958.374234069172</v>
      </c>
      <c r="T23" s="46">
        <f t="shared" si="24"/>
        <v>23048.123707840972</v>
      </c>
      <c r="U23" s="46">
        <f t="shared" si="24"/>
        <v>23816.902392345623</v>
      </c>
      <c r="V23" s="46">
        <f t="shared" si="24"/>
        <v>22764.156783577469</v>
      </c>
      <c r="W23" s="46">
        <f t="shared" ref="W23:Y23" si="25">W3*1000000/W6</f>
        <v>24163.950447747829</v>
      </c>
      <c r="X23" s="46">
        <f t="shared" si="25"/>
        <v>25360.777321188838</v>
      </c>
      <c r="Y23" s="46">
        <f t="shared" si="25"/>
        <v>26005.453049919171</v>
      </c>
      <c r="DA23" s="11"/>
    </row>
    <row r="24" spans="1:105" ht="12" customHeight="1" x14ac:dyDescent="0.25">
      <c r="A24" s="180" t="s">
        <v>188</v>
      </c>
      <c r="B24" s="15">
        <v>0.20421540482815045</v>
      </c>
      <c r="C24" s="15">
        <v>0.21841388318630836</v>
      </c>
      <c r="D24" s="15">
        <v>0.23535440563835433</v>
      </c>
      <c r="E24" s="15">
        <v>0.25220666286547999</v>
      </c>
      <c r="F24" s="15">
        <v>0.2859150054228477</v>
      </c>
      <c r="G24" s="15">
        <v>0.31045835007536526</v>
      </c>
      <c r="H24" s="15">
        <v>0.33671541503925451</v>
      </c>
      <c r="I24" s="15">
        <v>0.37771160084096456</v>
      </c>
      <c r="J24" s="15">
        <v>0.41420022839807052</v>
      </c>
      <c r="K24" s="15">
        <v>0.39377257003734151</v>
      </c>
      <c r="L24" s="15">
        <v>0.37374469827004392</v>
      </c>
      <c r="M24" s="15">
        <v>0.38913224138791486</v>
      </c>
      <c r="N24" s="15">
        <v>0.40311962504566778</v>
      </c>
      <c r="O24" s="15">
        <v>0.38535267351750824</v>
      </c>
      <c r="P24" s="15">
        <v>0.39822171842568066</v>
      </c>
      <c r="Q24" s="15">
        <v>0.41548982665630269</v>
      </c>
      <c r="R24" s="15">
        <v>0.43329470106554274</v>
      </c>
      <c r="S24" s="15">
        <v>0.47546521686287357</v>
      </c>
      <c r="T24" s="15">
        <v>0.51550303729672864</v>
      </c>
      <c r="U24" s="15">
        <v>0.52738772762565322</v>
      </c>
      <c r="V24" s="15">
        <v>0.54409813414512431</v>
      </c>
      <c r="W24" s="15">
        <v>0.5518018148137962</v>
      </c>
      <c r="X24" s="15">
        <v>0.55554024170910365</v>
      </c>
      <c r="Y24" s="15">
        <v>0.57255870633419204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8464.8940238069736</v>
      </c>
      <c r="C28" s="22">
        <f t="shared" ref="C28:W28" si="26">SUM(C29:C30,C33:C34,C41:C42)</f>
        <v>7381.0566347807526</v>
      </c>
      <c r="D28" s="22">
        <f t="shared" si="26"/>
        <v>7298.2498012946799</v>
      </c>
      <c r="E28" s="22">
        <f t="shared" si="26"/>
        <v>7877.3244136528529</v>
      </c>
      <c r="F28" s="22">
        <f t="shared" si="26"/>
        <v>8149.4462486257034</v>
      </c>
      <c r="G28" s="22">
        <f t="shared" si="26"/>
        <v>8078.1647288773902</v>
      </c>
      <c r="H28" s="22">
        <f t="shared" si="26"/>
        <v>7887.0514678249074</v>
      </c>
      <c r="I28" s="22">
        <f t="shared" si="26"/>
        <v>7601.7118552467582</v>
      </c>
      <c r="J28" s="22">
        <f t="shared" si="26"/>
        <v>8139.6872646235324</v>
      </c>
      <c r="K28" s="22">
        <f t="shared" si="26"/>
        <v>8037.3073320273597</v>
      </c>
      <c r="L28" s="22">
        <f t="shared" si="26"/>
        <v>8122.0626413531209</v>
      </c>
      <c r="M28" s="22">
        <f t="shared" si="26"/>
        <v>7890.4627386535658</v>
      </c>
      <c r="N28" s="22">
        <f t="shared" si="26"/>
        <v>8088.3131589043614</v>
      </c>
      <c r="O28" s="22">
        <f t="shared" si="26"/>
        <v>7742.8568620155438</v>
      </c>
      <c r="P28" s="22">
        <f t="shared" si="26"/>
        <v>7427.3858958827686</v>
      </c>
      <c r="Q28" s="22">
        <f t="shared" si="26"/>
        <v>7392.0451181018097</v>
      </c>
      <c r="R28" s="22">
        <f t="shared" si="26"/>
        <v>7428.7445099070264</v>
      </c>
      <c r="S28" s="22">
        <f t="shared" si="26"/>
        <v>7750.2036726381675</v>
      </c>
      <c r="T28" s="22">
        <f t="shared" si="26"/>
        <v>7792.5055905040244</v>
      </c>
      <c r="U28" s="22">
        <f t="shared" si="26"/>
        <v>7778.9627984111512</v>
      </c>
      <c r="V28" s="22">
        <f t="shared" si="26"/>
        <v>8036.2310992260791</v>
      </c>
      <c r="W28" s="22">
        <f t="shared" si="26"/>
        <v>8808.9851113638324</v>
      </c>
      <c r="X28" s="22">
        <f t="shared" ref="X28:Y28" si="27">SUM(X29:X30,X33:X34,X41:X42)</f>
        <v>7950.8823013610472</v>
      </c>
      <c r="Y28" s="22">
        <f t="shared" si="27"/>
        <v>7623.4640284849911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42.163370593293202</v>
      </c>
      <c r="C29" s="31">
        <v>7.0887360275150471</v>
      </c>
      <c r="D29" s="31">
        <v>23.598968185726569</v>
      </c>
      <c r="E29" s="31">
        <v>15.7786758383491</v>
      </c>
      <c r="F29" s="31">
        <v>36.569303525365427</v>
      </c>
      <c r="G29" s="31">
        <v>13.5719690455718</v>
      </c>
      <c r="H29" s="31">
        <v>10.040240756663801</v>
      </c>
      <c r="I29" s="31">
        <v>10.657437661220978</v>
      </c>
      <c r="J29" s="31">
        <v>46.951332760103178</v>
      </c>
      <c r="K29" s="31">
        <v>13.864918314703351</v>
      </c>
      <c r="L29" s="31">
        <v>9.9775580395528785</v>
      </c>
      <c r="M29" s="31">
        <v>19.347549441100604</v>
      </c>
      <c r="N29" s="31">
        <v>27.838263112639719</v>
      </c>
      <c r="O29" s="31">
        <v>25.3475494411006</v>
      </c>
      <c r="P29" s="31">
        <v>69.776096302665508</v>
      </c>
      <c r="Q29" s="31">
        <v>80.122527944969917</v>
      </c>
      <c r="R29" s="31">
        <v>56.400515907136693</v>
      </c>
      <c r="S29" s="31">
        <v>34.312983662940667</v>
      </c>
      <c r="T29" s="31">
        <v>33.626999140154773</v>
      </c>
      <c r="U29" s="31">
        <v>40.690283748925189</v>
      </c>
      <c r="V29" s="31">
        <v>44.89054170249355</v>
      </c>
      <c r="W29" s="31">
        <v>46.456061908856412</v>
      </c>
      <c r="X29" s="31">
        <v>45.472141014617357</v>
      </c>
      <c r="Y29" s="31">
        <v>48.367927773000858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491.84552853612354</v>
      </c>
      <c r="C30" s="98">
        <f t="shared" ref="C30:W30" si="28">SUM(C31:C32)</f>
        <v>453.1968755374167</v>
      </c>
      <c r="D30" s="98">
        <f t="shared" si="28"/>
        <v>392.48359321213582</v>
      </c>
      <c r="E30" s="98">
        <f t="shared" si="28"/>
        <v>480.67686421175233</v>
      </c>
      <c r="F30" s="98">
        <f t="shared" si="28"/>
        <v>574.91959342363884</v>
      </c>
      <c r="G30" s="98">
        <f t="shared" si="28"/>
        <v>766.1858810699963</v>
      </c>
      <c r="H30" s="98">
        <f t="shared" si="28"/>
        <v>499.8258444371175</v>
      </c>
      <c r="I30" s="98">
        <f t="shared" si="28"/>
        <v>687.00110718141127</v>
      </c>
      <c r="J30" s="98">
        <f t="shared" si="28"/>
        <v>372.21667133032554</v>
      </c>
      <c r="K30" s="98">
        <f t="shared" si="28"/>
        <v>341.47525980036028</v>
      </c>
      <c r="L30" s="98">
        <f t="shared" si="28"/>
        <v>256.26444702809914</v>
      </c>
      <c r="M30" s="98">
        <f t="shared" si="28"/>
        <v>264.40125971977318</v>
      </c>
      <c r="N30" s="98">
        <f t="shared" si="28"/>
        <v>226.97678745122266</v>
      </c>
      <c r="O30" s="98">
        <f t="shared" si="28"/>
        <v>225.53450603961966</v>
      </c>
      <c r="P30" s="98">
        <f t="shared" si="28"/>
        <v>238.01968780022588</v>
      </c>
      <c r="Q30" s="98">
        <f t="shared" si="28"/>
        <v>272.59911638211997</v>
      </c>
      <c r="R30" s="98">
        <f t="shared" si="28"/>
        <v>264.81553312284649</v>
      </c>
      <c r="S30" s="98">
        <f t="shared" si="28"/>
        <v>299.87865114203731</v>
      </c>
      <c r="T30" s="98">
        <f t="shared" si="28"/>
        <v>310.93473925724919</v>
      </c>
      <c r="U30" s="98">
        <f t="shared" si="28"/>
        <v>331.00041008456645</v>
      </c>
      <c r="V30" s="98">
        <f t="shared" si="28"/>
        <v>286.99275102248271</v>
      </c>
      <c r="W30" s="98">
        <f t="shared" si="28"/>
        <v>295.31736352773112</v>
      </c>
      <c r="X30" s="98">
        <f t="shared" ref="X30:Y30" si="29">SUM(X31:X32)</f>
        <v>318.97674296813426</v>
      </c>
      <c r="Y30" s="98">
        <f t="shared" si="29"/>
        <v>284.31622109032298</v>
      </c>
      <c r="DA30" s="63"/>
    </row>
    <row r="31" spans="1:105" ht="12" customHeight="1" x14ac:dyDescent="0.25">
      <c r="A31" s="97" t="s">
        <v>74</v>
      </c>
      <c r="B31" s="98">
        <v>288.08400687876178</v>
      </c>
      <c r="C31" s="98">
        <v>310.67876182287188</v>
      </c>
      <c r="D31" s="98">
        <v>326.495184866724</v>
      </c>
      <c r="E31" s="98">
        <v>379.59303525365442</v>
      </c>
      <c r="F31" s="98">
        <v>248.54307824591569</v>
      </c>
      <c r="G31" s="98">
        <v>551.86010318142723</v>
      </c>
      <c r="H31" s="98">
        <v>289.75064488392093</v>
      </c>
      <c r="I31" s="98">
        <v>440.3384350816853</v>
      </c>
      <c r="J31" s="98">
        <v>211.54634565778159</v>
      </c>
      <c r="K31" s="98">
        <v>307.01685296646599</v>
      </c>
      <c r="L31" s="98">
        <v>233.39088564058471</v>
      </c>
      <c r="M31" s="98">
        <v>228.79200343938089</v>
      </c>
      <c r="N31" s="98">
        <v>193.15107480653481</v>
      </c>
      <c r="O31" s="98">
        <v>204.64815133276011</v>
      </c>
      <c r="P31" s="98">
        <v>209.2469475494411</v>
      </c>
      <c r="Q31" s="98">
        <v>239.13938091143589</v>
      </c>
      <c r="R31" s="98">
        <v>242.5884780739467</v>
      </c>
      <c r="S31" s="98">
        <v>272.08925193465183</v>
      </c>
      <c r="T31" s="98">
        <v>277.25726569217539</v>
      </c>
      <c r="U31" s="98">
        <v>286.05692175408433</v>
      </c>
      <c r="V31" s="98">
        <v>250.22794496990539</v>
      </c>
      <c r="W31" s="98">
        <v>256.78907996560622</v>
      </c>
      <c r="X31" s="98">
        <v>265.41857265692181</v>
      </c>
      <c r="Y31" s="98">
        <v>243.2571797076526</v>
      </c>
      <c r="DA31" s="63" t="s">
        <v>233</v>
      </c>
    </row>
    <row r="32" spans="1:105" ht="12" customHeight="1" x14ac:dyDescent="0.25">
      <c r="A32" s="97" t="s">
        <v>196</v>
      </c>
      <c r="B32" s="98">
        <v>203.76152165736175</v>
      </c>
      <c r="C32" s="98">
        <v>142.51811371454482</v>
      </c>
      <c r="D32" s="98">
        <v>65.988408345411813</v>
      </c>
      <c r="E32" s="98">
        <v>101.08382895809791</v>
      </c>
      <c r="F32" s="98">
        <v>326.37651517772315</v>
      </c>
      <c r="G32" s="98">
        <v>214.32577788856906</v>
      </c>
      <c r="H32" s="98">
        <v>210.07519955319657</v>
      </c>
      <c r="I32" s="98">
        <v>246.66267209972597</v>
      </c>
      <c r="J32" s="98">
        <v>160.67032567254395</v>
      </c>
      <c r="K32" s="98">
        <v>34.458406833894287</v>
      </c>
      <c r="L32" s="98">
        <v>22.873561387514428</v>
      </c>
      <c r="M32" s="98">
        <v>35.609256280392287</v>
      </c>
      <c r="N32" s="98">
        <v>33.825712644687854</v>
      </c>
      <c r="O32" s="98">
        <v>20.886354706859549</v>
      </c>
      <c r="P32" s="98">
        <v>28.772740250784778</v>
      </c>
      <c r="Q32" s="98">
        <v>33.45973547068408</v>
      </c>
      <c r="R32" s="98">
        <v>22.227055048899786</v>
      </c>
      <c r="S32" s="98">
        <v>27.789399207385486</v>
      </c>
      <c r="T32" s="98">
        <v>33.677473565073797</v>
      </c>
      <c r="U32" s="98">
        <v>44.943488330482126</v>
      </c>
      <c r="V32" s="98">
        <v>36.764806052577313</v>
      </c>
      <c r="W32" s="98">
        <v>38.528283562124898</v>
      </c>
      <c r="X32" s="98">
        <v>53.55817031121245</v>
      </c>
      <c r="Y32" s="98">
        <v>41.059041382670387</v>
      </c>
      <c r="DA32" s="63" t="s">
        <v>234</v>
      </c>
    </row>
    <row r="33" spans="1:105" ht="12" customHeight="1" x14ac:dyDescent="0.25">
      <c r="A33" s="73" t="s">
        <v>189</v>
      </c>
      <c r="B33" s="98">
        <v>2216.874462596732</v>
      </c>
      <c r="C33" s="98">
        <v>1994.81943250215</v>
      </c>
      <c r="D33" s="98">
        <v>2351.8271711092002</v>
      </c>
      <c r="E33" s="98">
        <v>2561.1779879621672</v>
      </c>
      <c r="F33" s="98">
        <v>2543.508168529665</v>
      </c>
      <c r="G33" s="98">
        <v>2300.6663800515912</v>
      </c>
      <c r="H33" s="98">
        <v>2547.5924333619951</v>
      </c>
      <c r="I33" s="98">
        <v>2067.3903697334481</v>
      </c>
      <c r="J33" s="98">
        <v>2188.5855546001721</v>
      </c>
      <c r="K33" s="98">
        <v>2146.8185726569218</v>
      </c>
      <c r="L33" s="98">
        <v>2205.6964746345661</v>
      </c>
      <c r="M33" s="98">
        <v>2331.9647463456581</v>
      </c>
      <c r="N33" s="98">
        <v>2543.6586414445401</v>
      </c>
      <c r="O33" s="98">
        <v>2444.668959587274</v>
      </c>
      <c r="P33" s="98">
        <v>2173.2588134135849</v>
      </c>
      <c r="Q33" s="98">
        <v>2242.8202923473768</v>
      </c>
      <c r="R33" s="98">
        <v>2287.6612209802229</v>
      </c>
      <c r="S33" s="98">
        <v>2473.9383490971618</v>
      </c>
      <c r="T33" s="98">
        <v>2539.206018916595</v>
      </c>
      <c r="U33" s="98">
        <v>2530.1062768701631</v>
      </c>
      <c r="V33" s="98">
        <v>2745.9701633705931</v>
      </c>
      <c r="W33" s="98">
        <v>3238.3742906276871</v>
      </c>
      <c r="X33" s="98">
        <v>2709.2619088564061</v>
      </c>
      <c r="Y33" s="98">
        <v>2619.4857265692171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2455.4791057609627</v>
      </c>
      <c r="C34" s="98">
        <f>SUM(C35:C40)</f>
        <v>1752.9617368873598</v>
      </c>
      <c r="D34" s="98">
        <f>SUM(D35:D40)</f>
        <v>1782.7696474634561</v>
      </c>
      <c r="E34" s="98">
        <f t="shared" ref="E34:G34" si="30">SUM(E35:E40)</f>
        <v>2199.6512467755801</v>
      </c>
      <c r="F34" s="98">
        <f t="shared" si="30"/>
        <v>2666.5950128976783</v>
      </c>
      <c r="G34" s="98">
        <f t="shared" si="30"/>
        <v>2737.8427343078238</v>
      </c>
      <c r="H34" s="98">
        <f t="shared" ref="H34" si="31">SUM(H35:H40)</f>
        <v>2577.1233018056751</v>
      </c>
      <c r="I34" s="98">
        <f t="shared" ref="I34" si="32">SUM(I35:I40)</f>
        <v>2687.9478933791911</v>
      </c>
      <c r="J34" s="98">
        <f t="shared" ref="J34" si="33">SUM(J35:J40)</f>
        <v>3431.6423043852101</v>
      </c>
      <c r="K34" s="98">
        <f t="shared" ref="K34" si="34">SUM(K35:K40)</f>
        <v>3405.3214961306962</v>
      </c>
      <c r="L34" s="98">
        <f t="shared" ref="L34" si="35">SUM(L35:L40)</f>
        <v>3541.2247635425629</v>
      </c>
      <c r="M34" s="98">
        <f t="shared" ref="M34" si="36">SUM(M35:M40)</f>
        <v>3158.7369733447977</v>
      </c>
      <c r="N34" s="98">
        <f t="shared" ref="N34" si="37">SUM(N35:N40)</f>
        <v>3295.4523645743766</v>
      </c>
      <c r="O34" s="98">
        <f t="shared" ref="O34" si="38">SUM(O35:O40)</f>
        <v>3119.3513327601031</v>
      </c>
      <c r="P34" s="98">
        <f t="shared" ref="P34" si="39">SUM(P35:P40)</f>
        <v>3123.1489251934645</v>
      </c>
      <c r="Q34" s="98">
        <f t="shared" ref="Q34" si="40">SUM(Q35:Q40)</f>
        <v>2954.9774720550304</v>
      </c>
      <c r="R34" s="98">
        <f t="shared" ref="R34" si="41">SUM(R35:R40)</f>
        <v>2978.3128116938956</v>
      </c>
      <c r="S34" s="98">
        <f t="shared" ref="S34" si="42">SUM(S35:S40)</f>
        <v>3054.0183147033536</v>
      </c>
      <c r="T34" s="98">
        <f t="shared" ref="T34" si="43">SUM(T35:T40)</f>
        <v>3028.0907136715391</v>
      </c>
      <c r="U34" s="98">
        <f t="shared" ref="U34" si="44">SUM(U35:U40)</f>
        <v>3056.4790693240061</v>
      </c>
      <c r="V34" s="98">
        <f t="shared" ref="V34" si="45">SUM(V35:V40)</f>
        <v>3075.7024926575959</v>
      </c>
      <c r="W34" s="98">
        <f t="shared" ref="W34:Y34" si="46">SUM(W35:W40)</f>
        <v>3277.2099662367891</v>
      </c>
      <c r="X34" s="98">
        <f t="shared" si="46"/>
        <v>3106.0788172063258</v>
      </c>
      <c r="Y34" s="98">
        <f t="shared" si="46"/>
        <v>2987.3150472914872</v>
      </c>
      <c r="DA34" s="63"/>
    </row>
    <row r="35" spans="1:105" ht="12" customHeight="1" x14ac:dyDescent="0.25">
      <c r="A35" s="97" t="s">
        <v>199</v>
      </c>
      <c r="B35" s="98">
        <v>2453.54445399828</v>
      </c>
      <c r="C35" s="98">
        <v>1750.883748925193</v>
      </c>
      <c r="D35" s="98">
        <v>1776.105846947549</v>
      </c>
      <c r="E35" s="98">
        <v>2193.1307824591572</v>
      </c>
      <c r="F35" s="98">
        <v>2660.5521926053311</v>
      </c>
      <c r="G35" s="98">
        <v>2732.277644024075</v>
      </c>
      <c r="H35" s="98">
        <v>2570.9133276010321</v>
      </c>
      <c r="I35" s="98">
        <v>2681.1407566637999</v>
      </c>
      <c r="J35" s="98">
        <v>3423.402149613069</v>
      </c>
      <c r="K35" s="98">
        <v>3394.5734307824591</v>
      </c>
      <c r="L35" s="98">
        <v>3526.201375752365</v>
      </c>
      <c r="M35" s="98">
        <v>3146.6752364574372</v>
      </c>
      <c r="N35" s="98">
        <v>3283.7011177987961</v>
      </c>
      <c r="O35" s="98">
        <v>3109.0331900257952</v>
      </c>
      <c r="P35" s="98">
        <v>3119.0407566638</v>
      </c>
      <c r="Q35" s="98">
        <v>2950.9410146173691</v>
      </c>
      <c r="R35" s="98">
        <v>2974.75399828031</v>
      </c>
      <c r="S35" s="98">
        <v>3050.519260533104</v>
      </c>
      <c r="T35" s="98">
        <v>3024.516079105761</v>
      </c>
      <c r="U35" s="98">
        <v>3042.954256233877</v>
      </c>
      <c r="V35" s="98">
        <v>3060.7253654342212</v>
      </c>
      <c r="W35" s="98">
        <v>3252.2061908856408</v>
      </c>
      <c r="X35" s="98">
        <v>3071.5767841788479</v>
      </c>
      <c r="Y35" s="98">
        <v>2938.1283748925189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239</v>
      </c>
    </row>
    <row r="39" spans="1:105" ht="12" customHeight="1" x14ac:dyDescent="0.25">
      <c r="A39" s="97" t="s">
        <v>197</v>
      </c>
      <c r="B39" s="98">
        <v>1.9346517626827171</v>
      </c>
      <c r="C39" s="98">
        <v>2.07798796216681</v>
      </c>
      <c r="D39" s="98">
        <v>6.6638005159071358</v>
      </c>
      <c r="E39" s="98">
        <v>6.5204643164230429</v>
      </c>
      <c r="F39" s="98">
        <v>6.0428202923473773</v>
      </c>
      <c r="G39" s="98">
        <v>5.5650902837489236</v>
      </c>
      <c r="H39" s="98">
        <v>6.2099742046431636</v>
      </c>
      <c r="I39" s="98">
        <v>6.8071367153912297</v>
      </c>
      <c r="J39" s="98">
        <v>8.2401547721410147</v>
      </c>
      <c r="K39" s="98">
        <v>10.74806534823732</v>
      </c>
      <c r="L39" s="98">
        <v>15.023387790197759</v>
      </c>
      <c r="M39" s="98">
        <v>12.06173688736027</v>
      </c>
      <c r="N39" s="98">
        <v>11.751246775580389</v>
      </c>
      <c r="O39" s="98">
        <v>10.31814273430782</v>
      </c>
      <c r="P39" s="98">
        <v>4.1081685296646597</v>
      </c>
      <c r="Q39" s="98">
        <v>4.0364574376612206</v>
      </c>
      <c r="R39" s="98">
        <v>3.558813413585554</v>
      </c>
      <c r="S39" s="98">
        <v>3.4990541702493552</v>
      </c>
      <c r="T39" s="98">
        <v>3.57463456577816</v>
      </c>
      <c r="U39" s="98">
        <v>3.5620808254514191</v>
      </c>
      <c r="V39" s="98">
        <v>7.2055030094582972E-2</v>
      </c>
      <c r="W39" s="98">
        <v>3.1904557179707651</v>
      </c>
      <c r="X39" s="98">
        <v>1.311435941530525</v>
      </c>
      <c r="Y39" s="98">
        <v>0.4850386930352536</v>
      </c>
      <c r="DA39" s="63" t="s">
        <v>240</v>
      </c>
    </row>
    <row r="40" spans="1:105" ht="12" customHeight="1" x14ac:dyDescent="0.25">
      <c r="A40" s="97" t="s">
        <v>191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9.9627322646774239</v>
      </c>
      <c r="V40" s="98">
        <v>14.90507219328056</v>
      </c>
      <c r="W40" s="98">
        <v>21.81331963317713</v>
      </c>
      <c r="X40" s="98">
        <v>33.190597085947303</v>
      </c>
      <c r="Y40" s="98">
        <v>48.701633705932913</v>
      </c>
      <c r="DA40" s="63" t="s">
        <v>241</v>
      </c>
    </row>
    <row r="41" spans="1:105" ht="12" customHeight="1" x14ac:dyDescent="0.25">
      <c r="A41" s="73" t="s">
        <v>198</v>
      </c>
      <c r="B41" s="98">
        <v>2600.5779879621668</v>
      </c>
      <c r="C41" s="98">
        <v>2503.8453998280311</v>
      </c>
      <c r="D41" s="98">
        <v>2069.3846947549441</v>
      </c>
      <c r="E41" s="98">
        <v>1896.2692175408431</v>
      </c>
      <c r="F41" s="98">
        <v>1591.7406706792781</v>
      </c>
      <c r="G41" s="98">
        <v>1465.9166809974199</v>
      </c>
      <c r="H41" s="98">
        <v>1392.7104041272571</v>
      </c>
      <c r="I41" s="98">
        <v>1255.421840068788</v>
      </c>
      <c r="J41" s="98">
        <v>1206.052364574376</v>
      </c>
      <c r="K41" s="98">
        <v>1182.1916595012899</v>
      </c>
      <c r="L41" s="98">
        <v>1134.780739466896</v>
      </c>
      <c r="M41" s="98">
        <v>1120.569389509888</v>
      </c>
      <c r="N41" s="98">
        <v>959.56337059329314</v>
      </c>
      <c r="O41" s="98">
        <v>905.08263112639725</v>
      </c>
      <c r="P41" s="98">
        <v>799.10670679277735</v>
      </c>
      <c r="Q41" s="98">
        <v>801.5429062768701</v>
      </c>
      <c r="R41" s="98">
        <v>803.97919174548576</v>
      </c>
      <c r="S41" s="98">
        <v>804.93680137575234</v>
      </c>
      <c r="T41" s="98">
        <v>781.77489251934639</v>
      </c>
      <c r="U41" s="98">
        <v>704.23920894239029</v>
      </c>
      <c r="V41" s="98">
        <v>711.58452278589846</v>
      </c>
      <c r="W41" s="98">
        <v>726.84548581255365</v>
      </c>
      <c r="X41" s="98">
        <v>610.53078245915731</v>
      </c>
      <c r="Y41" s="98">
        <v>558.26973344797932</v>
      </c>
      <c r="DA41" s="63" t="s">
        <v>242</v>
      </c>
    </row>
    <row r="42" spans="1:105" ht="12" customHeight="1" x14ac:dyDescent="0.25">
      <c r="A42" s="32" t="s">
        <v>53</v>
      </c>
      <c r="B42" s="33">
        <v>657.95356835769553</v>
      </c>
      <c r="C42" s="33">
        <v>669.14445399828026</v>
      </c>
      <c r="D42" s="33">
        <v>678.18572656921754</v>
      </c>
      <c r="E42" s="33">
        <v>723.77042132416159</v>
      </c>
      <c r="F42" s="33">
        <v>736.11349957007735</v>
      </c>
      <c r="G42" s="33">
        <v>793.98108340498709</v>
      </c>
      <c r="H42" s="33">
        <v>859.75924333619946</v>
      </c>
      <c r="I42" s="33">
        <v>893.29320722269983</v>
      </c>
      <c r="J42" s="33">
        <v>894.2390369733447</v>
      </c>
      <c r="K42" s="33">
        <v>947.63542562338773</v>
      </c>
      <c r="L42" s="33">
        <v>974.11865864144443</v>
      </c>
      <c r="M42" s="33">
        <v>995.44282029234728</v>
      </c>
      <c r="N42" s="33">
        <v>1034.823731728289</v>
      </c>
      <c r="O42" s="33">
        <v>1022.8718830610489</v>
      </c>
      <c r="P42" s="33">
        <v>1024.075666380051</v>
      </c>
      <c r="Q42" s="33">
        <v>1039.9828030954429</v>
      </c>
      <c r="R42" s="33">
        <v>1037.575236457438</v>
      </c>
      <c r="S42" s="33">
        <v>1083.118572656922</v>
      </c>
      <c r="T42" s="33">
        <v>1098.8722269991399</v>
      </c>
      <c r="U42" s="33">
        <v>1116.447549441101</v>
      </c>
      <c r="V42" s="33">
        <v>1171.090627687016</v>
      </c>
      <c r="W42" s="33">
        <v>1224.7819432502149</v>
      </c>
      <c r="X42" s="33">
        <v>1160.561908856406</v>
      </c>
      <c r="Y42" s="33">
        <v>1125.709372312984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8464.8940238069736</v>
      </c>
      <c r="C44" s="205">
        <f t="shared" si="47"/>
        <v>7381.0566347807508</v>
      </c>
      <c r="D44" s="205">
        <f t="shared" si="47"/>
        <v>7298.2498012946799</v>
      </c>
      <c r="E44" s="205">
        <f t="shared" si="47"/>
        <v>7877.3244136528538</v>
      </c>
      <c r="F44" s="205">
        <f t="shared" si="47"/>
        <v>8149.4462486257016</v>
      </c>
      <c r="G44" s="205">
        <f t="shared" si="47"/>
        <v>8078.1647288773902</v>
      </c>
      <c r="H44" s="205">
        <f t="shared" si="47"/>
        <v>7887.0514678249092</v>
      </c>
      <c r="I44" s="205">
        <f t="shared" si="47"/>
        <v>7601.71185524676</v>
      </c>
      <c r="J44" s="205">
        <f t="shared" si="47"/>
        <v>8139.6872646235306</v>
      </c>
      <c r="K44" s="205">
        <f t="shared" si="47"/>
        <v>8037.3073320273616</v>
      </c>
      <c r="L44" s="205">
        <f t="shared" si="47"/>
        <v>8122.062641353119</v>
      </c>
      <c r="M44" s="205">
        <f t="shared" si="47"/>
        <v>7890.4627386535631</v>
      </c>
      <c r="N44" s="205">
        <f t="shared" si="47"/>
        <v>8088.3131589043596</v>
      </c>
      <c r="O44" s="205">
        <f t="shared" si="47"/>
        <v>7742.8568620155447</v>
      </c>
      <c r="P44" s="205">
        <f t="shared" si="47"/>
        <v>7427.3858958827732</v>
      </c>
      <c r="Q44" s="205">
        <f t="shared" si="47"/>
        <v>7392.0451181018125</v>
      </c>
      <c r="R44" s="205">
        <f t="shared" ref="R44:V44" si="48">SUM(R45,R50)</f>
        <v>7428.7445099070264</v>
      </c>
      <c r="S44" s="205">
        <f t="shared" si="48"/>
        <v>7750.2036726381675</v>
      </c>
      <c r="T44" s="205">
        <f t="shared" si="48"/>
        <v>7792.5055905040263</v>
      </c>
      <c r="U44" s="205">
        <f t="shared" si="48"/>
        <v>7769.0000661464746</v>
      </c>
      <c r="V44" s="205">
        <f t="shared" si="48"/>
        <v>8021.326027032801</v>
      </c>
      <c r="W44" s="205">
        <f t="shared" ref="W44:Y44" si="49">SUM(W45,W50)</f>
        <v>8787.1717917306541</v>
      </c>
      <c r="X44" s="205">
        <f t="shared" si="49"/>
        <v>7917.6917042750983</v>
      </c>
      <c r="Y44" s="205">
        <f t="shared" si="49"/>
        <v>7574.7623947790589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7849.4721734867844</v>
      </c>
      <c r="C45" s="192">
        <f t="shared" si="50"/>
        <v>6751.239042390077</v>
      </c>
      <c r="D45" s="192">
        <f t="shared" si="50"/>
        <v>6661.0235327856635</v>
      </c>
      <c r="E45" s="192">
        <f t="shared" si="50"/>
        <v>7217.731573533988</v>
      </c>
      <c r="F45" s="192">
        <f t="shared" si="50"/>
        <v>7455.3272578925271</v>
      </c>
      <c r="G45" s="192">
        <f t="shared" si="50"/>
        <v>7340.4932008703454</v>
      </c>
      <c r="H45" s="192">
        <f t="shared" si="50"/>
        <v>7120.9593900214741</v>
      </c>
      <c r="I45" s="192">
        <f t="shared" si="50"/>
        <v>6803.717161559578</v>
      </c>
      <c r="J45" s="192">
        <f t="shared" si="50"/>
        <v>7321.0407239548449</v>
      </c>
      <c r="K45" s="192">
        <f t="shared" si="50"/>
        <v>7186.649168076643</v>
      </c>
      <c r="L45" s="192">
        <f t="shared" si="50"/>
        <v>7240.8984384260002</v>
      </c>
      <c r="M45" s="192">
        <f t="shared" si="50"/>
        <v>6988.4506261876604</v>
      </c>
      <c r="N45" s="192">
        <f t="shared" si="50"/>
        <v>7177.3529432067417</v>
      </c>
      <c r="O45" s="192">
        <f t="shared" si="50"/>
        <v>6825.4481070680713</v>
      </c>
      <c r="P45" s="192">
        <f t="shared" si="50"/>
        <v>6510.197321165715</v>
      </c>
      <c r="Q45" s="192">
        <f t="shared" si="50"/>
        <v>6472.807164806607</v>
      </c>
      <c r="R45" s="192">
        <f t="shared" ref="R45:V45" si="51">SUM(R46:R49)</f>
        <v>6498.8199235208922</v>
      </c>
      <c r="S45" s="192">
        <f t="shared" si="51"/>
        <v>6796.0601153058797</v>
      </c>
      <c r="T45" s="192">
        <f t="shared" si="51"/>
        <v>6831.6766079777835</v>
      </c>
      <c r="U45" s="192">
        <f t="shared" si="51"/>
        <v>6800.9053740601139</v>
      </c>
      <c r="V45" s="192">
        <f t="shared" si="51"/>
        <v>7012.5017137032501</v>
      </c>
      <c r="W45" s="192">
        <f t="shared" ref="W45:Y45" si="52">SUM(W46:W49)</f>
        <v>7743.4857101668986</v>
      </c>
      <c r="X45" s="192">
        <f t="shared" si="52"/>
        <v>6900.1232344284836</v>
      </c>
      <c r="Y45" s="192">
        <f t="shared" si="52"/>
        <v>6572.5602961455861</v>
      </c>
      <c r="DA45" s="213" t="s">
        <v>245</v>
      </c>
    </row>
    <row r="46" spans="1:105" ht="12" customHeight="1" x14ac:dyDescent="0.25">
      <c r="A46" s="97" t="s">
        <v>215</v>
      </c>
      <c r="B46" s="74">
        <v>7038.5611759923086</v>
      </c>
      <c r="C46" s="74">
        <v>5619.67100778854</v>
      </c>
      <c r="D46" s="74">
        <v>5424.7225942069717</v>
      </c>
      <c r="E46" s="74">
        <v>5806.1835954944554</v>
      </c>
      <c r="F46" s="74">
        <v>6433.8171408692178</v>
      </c>
      <c r="G46" s="74">
        <v>5687.204144962463</v>
      </c>
      <c r="H46" s="74">
        <v>5726.7400727632394</v>
      </c>
      <c r="I46" s="74">
        <v>5185.2579795252686</v>
      </c>
      <c r="J46" s="74">
        <v>6139.2973067467037</v>
      </c>
      <c r="K46" s="74">
        <v>5847.4542290399168</v>
      </c>
      <c r="L46" s="74">
        <v>6014.2284735532712</v>
      </c>
      <c r="M46" s="74">
        <v>5754.9598843338636</v>
      </c>
      <c r="N46" s="74">
        <v>5928.9840759515764</v>
      </c>
      <c r="O46" s="74">
        <v>5575.9518052297781</v>
      </c>
      <c r="P46" s="74">
        <v>5242.9849742180704</v>
      </c>
      <c r="Q46" s="74">
        <v>5136.3002617424891</v>
      </c>
      <c r="R46" s="74">
        <v>5161.6353597606148</v>
      </c>
      <c r="S46" s="74">
        <v>5345.9459551359951</v>
      </c>
      <c r="T46" s="74">
        <v>5394.4838886097332</v>
      </c>
      <c r="U46" s="74">
        <v>5372.9474382086646</v>
      </c>
      <c r="V46" s="74">
        <v>5597.0915563117696</v>
      </c>
      <c r="W46" s="74">
        <v>6199.1279661199378</v>
      </c>
      <c r="X46" s="74">
        <v>5458.0446255935867</v>
      </c>
      <c r="Y46" s="74">
        <v>5216.9855478730233</v>
      </c>
      <c r="DA46" s="90" t="s">
        <v>246</v>
      </c>
    </row>
    <row r="47" spans="1:105" ht="12" customHeight="1" x14ac:dyDescent="0.25">
      <c r="A47" s="97" t="s">
        <v>56</v>
      </c>
      <c r="B47" s="74">
        <v>4.1357274137293674</v>
      </c>
      <c r="C47" s="74">
        <v>5.1591333785612887</v>
      </c>
      <c r="D47" s="74">
        <v>6.2253747450522052</v>
      </c>
      <c r="E47" s="74">
        <v>8.0763353372605504</v>
      </c>
      <c r="F47" s="74">
        <v>6.021777887923375</v>
      </c>
      <c r="G47" s="74">
        <v>6.9550916776066547</v>
      </c>
      <c r="H47" s="74">
        <v>9.2751529735907958</v>
      </c>
      <c r="I47" s="74">
        <v>19.871094075726159</v>
      </c>
      <c r="J47" s="74">
        <v>12.188674854004873</v>
      </c>
      <c r="K47" s="74">
        <v>10.96864777821027</v>
      </c>
      <c r="L47" s="74">
        <v>17.985782795069145</v>
      </c>
      <c r="M47" s="74">
        <v>12.517009005584491</v>
      </c>
      <c r="N47" s="74">
        <v>29.101153197423969</v>
      </c>
      <c r="O47" s="74">
        <v>14.531525572812566</v>
      </c>
      <c r="P47" s="74">
        <v>12.772874417191474</v>
      </c>
      <c r="Q47" s="74">
        <v>23.621835291869672</v>
      </c>
      <c r="R47" s="74">
        <v>23.567497850386921</v>
      </c>
      <c r="S47" s="74">
        <v>24.602655966370502</v>
      </c>
      <c r="T47" s="74">
        <v>24.960447119518502</v>
      </c>
      <c r="U47" s="74">
        <v>25.35967803573136</v>
      </c>
      <c r="V47" s="74">
        <v>26.600864622145803</v>
      </c>
      <c r="W47" s="74">
        <v>27.820459539505116</v>
      </c>
      <c r="X47" s="74">
        <v>26.36170822585267</v>
      </c>
      <c r="Y47" s="74">
        <v>25.570053501480857</v>
      </c>
      <c r="DA47" s="90" t="s">
        <v>247</v>
      </c>
    </row>
    <row r="48" spans="1:105" ht="12" customHeight="1" x14ac:dyDescent="0.25">
      <c r="A48" s="97" t="s">
        <v>55</v>
      </c>
      <c r="B48" s="74">
        <v>453.83579452613492</v>
      </c>
      <c r="C48" s="74">
        <v>753.29658848426652</v>
      </c>
      <c r="D48" s="74">
        <v>807.45088057336613</v>
      </c>
      <c r="E48" s="74">
        <v>902.45565365529364</v>
      </c>
      <c r="F48" s="74">
        <v>681.7315323433379</v>
      </c>
      <c r="G48" s="74">
        <v>945.0906197501273</v>
      </c>
      <c r="H48" s="74">
        <v>953.68326969867394</v>
      </c>
      <c r="I48" s="74">
        <v>1037.133854005524</v>
      </c>
      <c r="J48" s="74">
        <v>872.46954413311664</v>
      </c>
      <c r="K48" s="74">
        <v>928.0169595378602</v>
      </c>
      <c r="L48" s="74">
        <v>884.00045540481324</v>
      </c>
      <c r="M48" s="74">
        <v>892.66077721588863</v>
      </c>
      <c r="N48" s="74">
        <v>916.88796445695937</v>
      </c>
      <c r="O48" s="74">
        <v>925.5944410766424</v>
      </c>
      <c r="P48" s="74">
        <v>939.18208275088205</v>
      </c>
      <c r="Q48" s="74">
        <v>953.92899367773214</v>
      </c>
      <c r="R48" s="74">
        <v>947.8982621478591</v>
      </c>
      <c r="S48" s="74">
        <v>1012.7917433629344</v>
      </c>
      <c r="T48" s="74">
        <v>987.73610846761005</v>
      </c>
      <c r="U48" s="74">
        <v>965.21917783523236</v>
      </c>
      <c r="V48" s="74">
        <v>983.06959590721794</v>
      </c>
      <c r="W48" s="74">
        <v>1078.6227481091821</v>
      </c>
      <c r="X48" s="74">
        <v>988.52161718554419</v>
      </c>
      <c r="Y48" s="74">
        <v>931.85372885545451</v>
      </c>
      <c r="DA48" s="90" t="s">
        <v>248</v>
      </c>
    </row>
    <row r="49" spans="1:105" ht="12" customHeight="1" x14ac:dyDescent="0.25">
      <c r="A49" s="107" t="s">
        <v>54</v>
      </c>
      <c r="B49" s="193">
        <v>352.93947555461222</v>
      </c>
      <c r="C49" s="193">
        <v>373.11231273871022</v>
      </c>
      <c r="D49" s="193">
        <v>422.62468326027357</v>
      </c>
      <c r="E49" s="193">
        <v>501.01598904697869</v>
      </c>
      <c r="F49" s="193">
        <v>333.75680679204805</v>
      </c>
      <c r="G49" s="193">
        <v>701.2433444801477</v>
      </c>
      <c r="H49" s="193">
        <v>431.26089458596999</v>
      </c>
      <c r="I49" s="193">
        <v>561.45423395305909</v>
      </c>
      <c r="J49" s="193">
        <v>297.08519822101943</v>
      </c>
      <c r="K49" s="193">
        <v>400.20933172065531</v>
      </c>
      <c r="L49" s="193">
        <v>324.68372667284751</v>
      </c>
      <c r="M49" s="193">
        <v>328.31295563232368</v>
      </c>
      <c r="N49" s="193">
        <v>302.37974960078174</v>
      </c>
      <c r="O49" s="193">
        <v>309.37033518883834</v>
      </c>
      <c r="P49" s="193">
        <v>315.25738977957093</v>
      </c>
      <c r="Q49" s="193">
        <v>358.95607409451594</v>
      </c>
      <c r="R49" s="193">
        <v>365.71880376203177</v>
      </c>
      <c r="S49" s="193">
        <v>412.71976084057957</v>
      </c>
      <c r="T49" s="193">
        <v>424.49616378092105</v>
      </c>
      <c r="U49" s="193">
        <v>437.37907998048513</v>
      </c>
      <c r="V49" s="193">
        <v>405.73969686211575</v>
      </c>
      <c r="W49" s="193">
        <v>437.9145363982737</v>
      </c>
      <c r="X49" s="193">
        <v>427.19528342349992</v>
      </c>
      <c r="Y49" s="193">
        <v>398.15096591562701</v>
      </c>
      <c r="DA49" s="214" t="s">
        <v>249</v>
      </c>
    </row>
    <row r="50" spans="1:105" ht="12" customHeight="1" x14ac:dyDescent="0.25">
      <c r="A50" s="209" t="s">
        <v>58</v>
      </c>
      <c r="B50" s="77">
        <v>615.42185032018938</v>
      </c>
      <c r="C50" s="77">
        <v>629.81759239067401</v>
      </c>
      <c r="D50" s="77">
        <v>637.22626850901634</v>
      </c>
      <c r="E50" s="77">
        <v>659.59284011886587</v>
      </c>
      <c r="F50" s="77">
        <v>694.11899073317488</v>
      </c>
      <c r="G50" s="77">
        <v>737.67152800704446</v>
      </c>
      <c r="H50" s="77">
        <v>766.09207780343479</v>
      </c>
      <c r="I50" s="77">
        <v>797.99469368718201</v>
      </c>
      <c r="J50" s="77">
        <v>818.64654066868593</v>
      </c>
      <c r="K50" s="77">
        <v>850.65816395071829</v>
      </c>
      <c r="L50" s="77">
        <v>881.16420292711859</v>
      </c>
      <c r="M50" s="77">
        <v>902.01211246590219</v>
      </c>
      <c r="N50" s="77">
        <v>910.96021569761785</v>
      </c>
      <c r="O50" s="77">
        <v>917.4087549474732</v>
      </c>
      <c r="P50" s="77">
        <v>917.18857471705803</v>
      </c>
      <c r="Q50" s="77">
        <v>919.23795329520578</v>
      </c>
      <c r="R50" s="77">
        <v>929.92458638613425</v>
      </c>
      <c r="S50" s="77">
        <v>954.14355733228808</v>
      </c>
      <c r="T50" s="77">
        <v>960.82898252624273</v>
      </c>
      <c r="U50" s="77">
        <v>968.09469208636096</v>
      </c>
      <c r="V50" s="77">
        <v>1008.8243133295514</v>
      </c>
      <c r="W50" s="77">
        <v>1043.6860815637556</v>
      </c>
      <c r="X50" s="77">
        <v>1017.5684698466147</v>
      </c>
      <c r="Y50" s="77">
        <v>1002.2020986334726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0.92729715828817771</v>
      </c>
      <c r="C53" s="195">
        <f t="shared" si="56"/>
        <v>0.91467107982577045</v>
      </c>
      <c r="D53" s="195">
        <f t="shared" si="56"/>
        <v>0.91268779695702185</v>
      </c>
      <c r="E53" s="195">
        <f t="shared" si="56"/>
        <v>0.91626689400075112</v>
      </c>
      <c r="F53" s="195">
        <f t="shared" si="56"/>
        <v>0.91482623854961576</v>
      </c>
      <c r="G53" s="195">
        <f t="shared" si="56"/>
        <v>0.9086832773575344</v>
      </c>
      <c r="H53" s="195">
        <f t="shared" si="56"/>
        <v>0.90286711315011769</v>
      </c>
      <c r="I53" s="195">
        <f t="shared" si="56"/>
        <v>0.89502434334755798</v>
      </c>
      <c r="J53" s="195">
        <f t="shared" si="56"/>
        <v>0.89942530787065211</v>
      </c>
      <c r="K53" s="195">
        <f t="shared" si="56"/>
        <v>0.89416129944901024</v>
      </c>
      <c r="L53" s="195">
        <f t="shared" si="56"/>
        <v>0.89150979968552435</v>
      </c>
      <c r="M53" s="195">
        <f t="shared" si="56"/>
        <v>0.88568324287913403</v>
      </c>
      <c r="N53" s="195">
        <f t="shared" si="56"/>
        <v>0.88737327576211</v>
      </c>
      <c r="O53" s="195">
        <f t="shared" si="56"/>
        <v>0.88151547015571941</v>
      </c>
      <c r="P53" s="195">
        <f t="shared" si="56"/>
        <v>0.87651259977948848</v>
      </c>
      <c r="Q53" s="195">
        <f t="shared" si="56"/>
        <v>0.87564497529321705</v>
      </c>
      <c r="R53" s="195">
        <f t="shared" ref="R53:V53" si="57">IF(R45=0,0,R45/R$44)</f>
        <v>0.87482076074281723</v>
      </c>
      <c r="S53" s="195">
        <f t="shared" si="57"/>
        <v>0.87688793770661033</v>
      </c>
      <c r="T53" s="195">
        <f t="shared" si="57"/>
        <v>0.87669832618444166</v>
      </c>
      <c r="U53" s="195">
        <f t="shared" si="57"/>
        <v>0.87539005227907685</v>
      </c>
      <c r="V53" s="195">
        <f t="shared" si="57"/>
        <v>0.8742322267004613</v>
      </c>
      <c r="W53" s="195">
        <f t="shared" ref="W53:Y53" si="58">IF(W45=0,0,W45/W$44)</f>
        <v>0.88122616624544226</v>
      </c>
      <c r="X53" s="195">
        <f t="shared" si="58"/>
        <v>0.87148167573925794</v>
      </c>
      <c r="Y53" s="195">
        <f t="shared" si="58"/>
        <v>0.86769194247937786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0.83150021207552094</v>
      </c>
      <c r="C54" s="196">
        <f t="shared" si="59"/>
        <v>0.76136402765258937</v>
      </c>
      <c r="D54" s="196">
        <f t="shared" si="59"/>
        <v>0.74329089054264053</v>
      </c>
      <c r="E54" s="196">
        <f t="shared" si="59"/>
        <v>0.73707559706837389</v>
      </c>
      <c r="F54" s="196">
        <f t="shared" si="59"/>
        <v>0.78947905717571887</v>
      </c>
      <c r="G54" s="196">
        <f t="shared" si="59"/>
        <v>0.70402180889331833</v>
      </c>
      <c r="H54" s="196">
        <f t="shared" si="59"/>
        <v>0.72609391432595272</v>
      </c>
      <c r="I54" s="196">
        <f t="shared" si="59"/>
        <v>0.68211714390967915</v>
      </c>
      <c r="J54" s="196">
        <f t="shared" si="59"/>
        <v>0.75424240602328019</v>
      </c>
      <c r="K54" s="196">
        <f t="shared" si="59"/>
        <v>0.727538961430374</v>
      </c>
      <c r="L54" s="196">
        <f t="shared" si="59"/>
        <v>0.74048043448127276</v>
      </c>
      <c r="M54" s="196">
        <f t="shared" si="59"/>
        <v>0.72935644903836094</v>
      </c>
      <c r="N54" s="196">
        <f t="shared" si="59"/>
        <v>0.73303097437868181</v>
      </c>
      <c r="O54" s="196">
        <f t="shared" si="59"/>
        <v>0.72014140317948494</v>
      </c>
      <c r="P54" s="196">
        <f t="shared" si="59"/>
        <v>0.70589909393618788</v>
      </c>
      <c r="Q54" s="196">
        <f t="shared" si="59"/>
        <v>0.69484157356732001</v>
      </c>
      <c r="R54" s="196">
        <f t="shared" ref="R54:V54" si="60">IF(R46=0,0,R46/R$44)</f>
        <v>0.69481934031746839</v>
      </c>
      <c r="S54" s="196">
        <f t="shared" si="60"/>
        <v>0.68978135039336796</v>
      </c>
      <c r="T54" s="196">
        <f t="shared" si="60"/>
        <v>0.69226564241204647</v>
      </c>
      <c r="U54" s="196">
        <f t="shared" si="60"/>
        <v>0.69158802837721134</v>
      </c>
      <c r="V54" s="196">
        <f t="shared" si="60"/>
        <v>0.69777634488972529</v>
      </c>
      <c r="W54" s="196">
        <f t="shared" ref="W54:Y54" si="61">IF(W46=0,0,W46/W$44)</f>
        <v>0.70547476628984906</v>
      </c>
      <c r="X54" s="196">
        <f t="shared" si="61"/>
        <v>0.68934796016957267</v>
      </c>
      <c r="Y54" s="196">
        <f t="shared" si="61"/>
        <v>0.68873256690782214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4.885740331890628E-4</v>
      </c>
      <c r="C55" s="197">
        <f t="shared" si="62"/>
        <v>6.9896948822348889E-4</v>
      </c>
      <c r="D55" s="197">
        <f t="shared" si="62"/>
        <v>8.5299556942376091E-4</v>
      </c>
      <c r="E55" s="197">
        <f t="shared" si="62"/>
        <v>1.0252637714479264E-3</v>
      </c>
      <c r="F55" s="197">
        <f t="shared" si="62"/>
        <v>7.389186583001108E-4</v>
      </c>
      <c r="G55" s="197">
        <f t="shared" si="62"/>
        <v>8.6097423251892428E-4</v>
      </c>
      <c r="H55" s="197">
        <f t="shared" si="62"/>
        <v>1.1759975209276398E-3</v>
      </c>
      <c r="I55" s="197">
        <f t="shared" si="62"/>
        <v>2.6140288469380718E-3</v>
      </c>
      <c r="J55" s="197">
        <f t="shared" si="62"/>
        <v>1.4974377341226528E-3</v>
      </c>
      <c r="K55" s="197">
        <f t="shared" si="62"/>
        <v>1.3647167297562448E-3</v>
      </c>
      <c r="L55" s="197">
        <f t="shared" si="62"/>
        <v>2.2144353705788153E-3</v>
      </c>
      <c r="M55" s="197">
        <f t="shared" si="62"/>
        <v>1.5863466339263654E-3</v>
      </c>
      <c r="N55" s="197">
        <f t="shared" si="62"/>
        <v>3.5979261220105878E-3</v>
      </c>
      <c r="O55" s="197">
        <f t="shared" si="62"/>
        <v>1.8767653634539567E-3</v>
      </c>
      <c r="P55" s="197">
        <f t="shared" si="62"/>
        <v>1.7196998508279835E-3</v>
      </c>
      <c r="Q55" s="197">
        <f t="shared" si="62"/>
        <v>3.1955750965350538E-3</v>
      </c>
      <c r="R55" s="197">
        <f t="shared" ref="R55:V55" si="63">IF(R47=0,0,R47/R$44)</f>
        <v>3.1724738707808752E-3</v>
      </c>
      <c r="S55" s="197">
        <f t="shared" si="63"/>
        <v>3.174452828024294E-3</v>
      </c>
      <c r="T55" s="197">
        <f t="shared" si="63"/>
        <v>3.2031349646942041E-3</v>
      </c>
      <c r="U55" s="197">
        <f t="shared" si="63"/>
        <v>3.2642139039535485E-3</v>
      </c>
      <c r="V55" s="197">
        <f t="shared" si="63"/>
        <v>3.3162677258719814E-3</v>
      </c>
      <c r="W55" s="197">
        <f t="shared" ref="W55:Y55" si="64">IF(W47=0,0,W47/W$44)</f>
        <v>3.166031141633776E-3</v>
      </c>
      <c r="X55" s="197">
        <f t="shared" si="64"/>
        <v>3.3294688920028122E-3</v>
      </c>
      <c r="Y55" s="197">
        <f t="shared" si="64"/>
        <v>3.3756905060289598E-3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5.3613877887868498E-2</v>
      </c>
      <c r="C56" s="197">
        <f t="shared" si="65"/>
        <v>0.10205809625340216</v>
      </c>
      <c r="D56" s="197">
        <f t="shared" si="65"/>
        <v>0.11063623506421055</v>
      </c>
      <c r="E56" s="197">
        <f t="shared" si="65"/>
        <v>0.11456372827443438</v>
      </c>
      <c r="F56" s="197">
        <f t="shared" si="65"/>
        <v>8.3653724626787135E-2</v>
      </c>
      <c r="G56" s="197">
        <f t="shared" si="65"/>
        <v>0.116993234412721</v>
      </c>
      <c r="H56" s="197">
        <f t="shared" si="65"/>
        <v>0.1209175917754827</v>
      </c>
      <c r="I56" s="197">
        <f t="shared" si="65"/>
        <v>0.13643424977884241</v>
      </c>
      <c r="J56" s="197">
        <f t="shared" si="65"/>
        <v>0.10718710876338187</v>
      </c>
      <c r="K56" s="197">
        <f t="shared" si="65"/>
        <v>0.11546366478234117</v>
      </c>
      <c r="L56" s="197">
        <f t="shared" si="65"/>
        <v>0.10883940378691054</v>
      </c>
      <c r="M56" s="197">
        <f t="shared" si="65"/>
        <v>0.11313161303492997</v>
      </c>
      <c r="N56" s="197">
        <f t="shared" si="65"/>
        <v>0.11335960248368533</v>
      </c>
      <c r="O56" s="197">
        <f t="shared" si="65"/>
        <v>0.11954172181812757</v>
      </c>
      <c r="P56" s="197">
        <f t="shared" si="65"/>
        <v>0.12644853733417827</v>
      </c>
      <c r="Q56" s="197">
        <f t="shared" si="65"/>
        <v>0.12904804806206183</v>
      </c>
      <c r="R56" s="197">
        <f t="shared" ref="R56:V56" si="66">IF(R48=0,0,R48/R$44)</f>
        <v>0.12759871616041382</v>
      </c>
      <c r="S56" s="197">
        <f t="shared" si="66"/>
        <v>0.13067937129685528</v>
      </c>
      <c r="T56" s="197">
        <f t="shared" si="66"/>
        <v>0.12675462301512733</v>
      </c>
      <c r="U56" s="197">
        <f t="shared" si="66"/>
        <v>0.12423982103452261</v>
      </c>
      <c r="V56" s="197">
        <f t="shared" si="66"/>
        <v>0.12255699277079116</v>
      </c>
      <c r="W56" s="197">
        <f t="shared" ref="W56:Y56" si="67">IF(W48=0,0,W48/W$44)</f>
        <v>0.12274970532887976</v>
      </c>
      <c r="X56" s="197">
        <f t="shared" si="67"/>
        <v>0.12484972313986403</v>
      </c>
      <c r="Y56" s="197">
        <f t="shared" si="67"/>
        <v>0.12302085270657984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4.1694494291599223E-2</v>
      </c>
      <c r="C57" s="198">
        <f t="shared" si="68"/>
        <v>5.0549986431555574E-2</v>
      </c>
      <c r="D57" s="198">
        <f t="shared" si="68"/>
        <v>5.7907675780747007E-2</v>
      </c>
      <c r="E57" s="198">
        <f t="shared" si="68"/>
        <v>6.3602304886494931E-2</v>
      </c>
      <c r="F57" s="198">
        <f t="shared" si="68"/>
        <v>4.0954538088809632E-2</v>
      </c>
      <c r="G57" s="198">
        <f t="shared" si="68"/>
        <v>8.6807259818976037E-2</v>
      </c>
      <c r="H57" s="198">
        <f t="shared" si="68"/>
        <v>5.4679609527754622E-2</v>
      </c>
      <c r="I57" s="198">
        <f t="shared" si="68"/>
        <v>7.3858920812098272E-2</v>
      </c>
      <c r="J57" s="198">
        <f t="shared" si="68"/>
        <v>3.6498355349867354E-2</v>
      </c>
      <c r="K57" s="198">
        <f t="shared" si="68"/>
        <v>4.9793956506538735E-2</v>
      </c>
      <c r="L57" s="198">
        <f t="shared" si="68"/>
        <v>3.9975526046762411E-2</v>
      </c>
      <c r="M57" s="198">
        <f t="shared" si="68"/>
        <v>4.1608834171916687E-2</v>
      </c>
      <c r="N57" s="198">
        <f t="shared" si="68"/>
        <v>3.7384772777732313E-2</v>
      </c>
      <c r="O57" s="198">
        <f t="shared" si="68"/>
        <v>3.995557979465296E-2</v>
      </c>
      <c r="P57" s="198">
        <f t="shared" si="68"/>
        <v>4.2445268658294399E-2</v>
      </c>
      <c r="Q57" s="198">
        <f t="shared" si="68"/>
        <v>4.8559778567300128E-2</v>
      </c>
      <c r="R57" s="198">
        <f t="shared" ref="R57:V57" si="69">IF(R49=0,0,R49/R$44)</f>
        <v>4.9230230394154299E-2</v>
      </c>
      <c r="S57" s="198">
        <f t="shared" si="69"/>
        <v>5.3252763188362744E-2</v>
      </c>
      <c r="T57" s="198">
        <f t="shared" si="69"/>
        <v>5.4474925792573507E-2</v>
      </c>
      <c r="U57" s="198">
        <f t="shared" si="69"/>
        <v>5.629798896338932E-2</v>
      </c>
      <c r="V57" s="198">
        <f t="shared" si="69"/>
        <v>5.0582621314072734E-2</v>
      </c>
      <c r="W57" s="198">
        <f t="shared" ref="W57:Y57" si="70">IF(W49=0,0,W49/W$44)</f>
        <v>4.9835663485079694E-2</v>
      </c>
      <c r="X57" s="198">
        <f t="shared" si="70"/>
        <v>5.3954523537818357E-2</v>
      </c>
      <c r="Y57" s="198">
        <f t="shared" si="70"/>
        <v>5.2562832358946925E-2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7.2702841711822355E-2</v>
      </c>
      <c r="C58" s="195">
        <f t="shared" si="71"/>
        <v>8.5328920174229536E-2</v>
      </c>
      <c r="D58" s="195">
        <f t="shared" si="71"/>
        <v>8.7312203042978195E-2</v>
      </c>
      <c r="E58" s="195">
        <f t="shared" si="71"/>
        <v>8.3733105999248936E-2</v>
      </c>
      <c r="F58" s="195">
        <f t="shared" si="71"/>
        <v>8.5173761450384314E-2</v>
      </c>
      <c r="G58" s="195">
        <f t="shared" si="71"/>
        <v>9.1316722642465542E-2</v>
      </c>
      <c r="H58" s="195">
        <f t="shared" si="71"/>
        <v>9.7132886849882277E-2</v>
      </c>
      <c r="I58" s="195">
        <f t="shared" si="71"/>
        <v>0.10497565665244203</v>
      </c>
      <c r="J58" s="195">
        <f t="shared" si="71"/>
        <v>0.10057469212934794</v>
      </c>
      <c r="K58" s="195">
        <f t="shared" si="71"/>
        <v>0.10583870055098975</v>
      </c>
      <c r="L58" s="195">
        <f t="shared" si="71"/>
        <v>0.10849020031447559</v>
      </c>
      <c r="M58" s="195">
        <f t="shared" si="71"/>
        <v>0.11431675712086596</v>
      </c>
      <c r="N58" s="195">
        <f t="shared" si="71"/>
        <v>0.11262672423788996</v>
      </c>
      <c r="O58" s="195">
        <f t="shared" si="71"/>
        <v>0.11848452984428054</v>
      </c>
      <c r="P58" s="195">
        <f t="shared" si="71"/>
        <v>0.12348740022051145</v>
      </c>
      <c r="Q58" s="195">
        <f t="shared" si="71"/>
        <v>0.12435502470678303</v>
      </c>
      <c r="R58" s="195">
        <f t="shared" ref="R58:V58" si="72">IF(R50=0,0,R50/R$44)</f>
        <v>0.12517923925718272</v>
      </c>
      <c r="S58" s="195">
        <f t="shared" si="72"/>
        <v>0.12311206229338975</v>
      </c>
      <c r="T58" s="195">
        <f t="shared" si="72"/>
        <v>0.1233016738155584</v>
      </c>
      <c r="U58" s="195">
        <f t="shared" si="72"/>
        <v>0.12460994772092318</v>
      </c>
      <c r="V58" s="195">
        <f t="shared" si="72"/>
        <v>0.12576777329953878</v>
      </c>
      <c r="W58" s="195">
        <f t="shared" ref="W58:Y58" si="73">IF(W50=0,0,W50/W$44)</f>
        <v>0.11877383375455769</v>
      </c>
      <c r="X58" s="195">
        <f t="shared" si="73"/>
        <v>0.12851832426074208</v>
      </c>
      <c r="Y58" s="195">
        <f t="shared" si="73"/>
        <v>0.13230805752062205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6770.2464992704872</v>
      </c>
      <c r="C62" s="22">
        <v>5978.0667609668599</v>
      </c>
      <c r="D62" s="22">
        <v>6690.4107911594137</v>
      </c>
      <c r="E62" s="22">
        <v>7400.2541188622208</v>
      </c>
      <c r="F62" s="22">
        <v>7741.5336788806217</v>
      </c>
      <c r="G62" s="22">
        <v>7592.1210681900602</v>
      </c>
      <c r="H62" s="22">
        <v>7436.3219276815744</v>
      </c>
      <c r="I62" s="22">
        <v>6840.9633097667947</v>
      </c>
      <c r="J62" s="22">
        <v>6381.7011941106211</v>
      </c>
      <c r="K62" s="22">
        <v>6016.3762663042153</v>
      </c>
      <c r="L62" s="22">
        <v>5909.9395959269514</v>
      </c>
      <c r="M62" s="22">
        <v>6269.7354796744085</v>
      </c>
      <c r="N62" s="22">
        <v>6704.2725414445858</v>
      </c>
      <c r="O62" s="22">
        <v>6452.0851683967494</v>
      </c>
      <c r="P62" s="22">
        <v>6037.1857265689905</v>
      </c>
      <c r="Q62" s="22">
        <v>6340.8102101910572</v>
      </c>
      <c r="R62" s="22">
        <v>6317.2959113509805</v>
      </c>
      <c r="S62" s="22">
        <v>6766.1624579575018</v>
      </c>
      <c r="T62" s="22">
        <v>6954.3692119659254</v>
      </c>
      <c r="U62" s="22">
        <v>7031.4591246769687</v>
      </c>
      <c r="V62" s="22">
        <v>7428.6187727944571</v>
      </c>
      <c r="W62" s="22">
        <v>8606.3924268010742</v>
      </c>
      <c r="X62" s="22">
        <v>7443.851198145594</v>
      </c>
      <c r="Y62" s="22">
        <v>7135.4671381754642</v>
      </c>
      <c r="DA62" s="57" t="s">
        <v>251</v>
      </c>
    </row>
    <row r="63" spans="1:105" ht="12" customHeight="1" x14ac:dyDescent="0.25">
      <c r="A63" s="30" t="s">
        <v>51</v>
      </c>
      <c r="B63" s="31">
        <v>171.76346804408172</v>
      </c>
      <c r="C63" s="31">
        <v>29.909859038317677</v>
      </c>
      <c r="D63" s="31">
        <v>98.769623326530649</v>
      </c>
      <c r="E63" s="31">
        <v>66.361806926631587</v>
      </c>
      <c r="F63" s="31">
        <v>153.80283395476621</v>
      </c>
      <c r="G63" s="31">
        <v>57.080860183936132</v>
      </c>
      <c r="H63" s="31">
        <v>42.227150453984699</v>
      </c>
      <c r="I63" s="31">
        <v>44.331098746367964</v>
      </c>
      <c r="J63" s="31">
        <v>182.40038594199649</v>
      </c>
      <c r="K63" s="31">
        <v>57.072402404692816</v>
      </c>
      <c r="L63" s="31">
        <v>41.269684335371011</v>
      </c>
      <c r="M63" s="31">
        <v>76.848471696099693</v>
      </c>
      <c r="N63" s="31">
        <v>114.61318113230799</v>
      </c>
      <c r="O63" s="31">
        <v>104.60723361071945</v>
      </c>
      <c r="P63" s="31">
        <v>281.93516692744004</v>
      </c>
      <c r="Q63" s="31">
        <v>322.14312426378069</v>
      </c>
      <c r="R63" s="31">
        <v>227.07226237863927</v>
      </c>
      <c r="S63" s="31">
        <v>140.92136185580486</v>
      </c>
      <c r="T63" s="31">
        <v>137.41386748113658</v>
      </c>
      <c r="U63" s="31">
        <v>164.96653026290039</v>
      </c>
      <c r="V63" s="31">
        <v>181.36733619858677</v>
      </c>
      <c r="W63" s="31">
        <v>186.2833478662067</v>
      </c>
      <c r="X63" s="31">
        <v>183.04374399848584</v>
      </c>
      <c r="Y63" s="31">
        <v>194.70045595989015</v>
      </c>
      <c r="DA63" s="59" t="s">
        <v>252</v>
      </c>
    </row>
    <row r="64" spans="1:105" ht="12" customHeight="1" x14ac:dyDescent="0.25">
      <c r="A64" s="73" t="s">
        <v>75</v>
      </c>
      <c r="B64" s="98">
        <v>1391.4998212264063</v>
      </c>
      <c r="C64" s="98">
        <v>1262.7353919285417</v>
      </c>
      <c r="D64" s="98">
        <v>1067.6817378328826</v>
      </c>
      <c r="E64" s="98">
        <v>1318.2107719355877</v>
      </c>
      <c r="F64" s="98">
        <v>1613.5520849258542</v>
      </c>
      <c r="G64" s="98">
        <v>2131.2469780061219</v>
      </c>
      <c r="H64" s="98">
        <v>1410.3229172275885</v>
      </c>
      <c r="I64" s="98">
        <v>1940.7564610204258</v>
      </c>
      <c r="J64" s="98">
        <v>1058.7624381686232</v>
      </c>
      <c r="K64" s="98">
        <v>916.867563899522</v>
      </c>
      <c r="L64" s="98">
        <v>687.94150159157903</v>
      </c>
      <c r="M64" s="98">
        <v>715.58033797830728</v>
      </c>
      <c r="N64" s="98">
        <v>615.12717031227726</v>
      </c>
      <c r="O64" s="98">
        <v>605.45219478602962</v>
      </c>
      <c r="P64" s="98">
        <v>650.71155964155162</v>
      </c>
      <c r="Q64" s="98">
        <v>750.74244592727723</v>
      </c>
      <c r="R64" s="98">
        <v>716.97686897234178</v>
      </c>
      <c r="S64" s="98">
        <v>814.46756622169812</v>
      </c>
      <c r="T64" s="98">
        <v>852.88145112478799</v>
      </c>
      <c r="U64" s="98">
        <v>923.79212785406878</v>
      </c>
      <c r="V64" s="98">
        <v>797.53099591586988</v>
      </c>
      <c r="W64" s="98">
        <v>813.83238465486738</v>
      </c>
      <c r="X64" s="98">
        <v>897.30717078710757</v>
      </c>
      <c r="Y64" s="98">
        <v>788.13222897557444</v>
      </c>
      <c r="DA64" s="63"/>
    </row>
    <row r="65" spans="1:105" ht="12" customHeight="1" x14ac:dyDescent="0.25">
      <c r="A65" s="97" t="s">
        <v>74</v>
      </c>
      <c r="B65" s="98">
        <v>761.08072572000003</v>
      </c>
      <c r="C65" s="98">
        <v>820.77314904000013</v>
      </c>
      <c r="D65" s="98">
        <v>862.55809524000017</v>
      </c>
      <c r="E65" s="98">
        <v>1002.8357557200004</v>
      </c>
      <c r="F65" s="98">
        <v>656.61870095999996</v>
      </c>
      <c r="G65" s="98">
        <v>1457.94309228</v>
      </c>
      <c r="H65" s="98">
        <v>765.48376800000017</v>
      </c>
      <c r="I65" s="98">
        <v>1163.3172537600003</v>
      </c>
      <c r="J65" s="98">
        <v>558.87811344000011</v>
      </c>
      <c r="K65" s="98">
        <v>811.09885896000003</v>
      </c>
      <c r="L65" s="98">
        <v>616.58856576000017</v>
      </c>
      <c r="M65" s="98">
        <v>604.43891316000008</v>
      </c>
      <c r="N65" s="98">
        <v>510.28018452000003</v>
      </c>
      <c r="O65" s="98">
        <v>540.65397528000005</v>
      </c>
      <c r="P65" s="98">
        <v>552.80340072000013</v>
      </c>
      <c r="Q65" s="98">
        <v>631.77534756</v>
      </c>
      <c r="R65" s="98">
        <v>640.88741664000008</v>
      </c>
      <c r="S65" s="98">
        <v>718.82464968000033</v>
      </c>
      <c r="T65" s="98">
        <v>732.47787432000007</v>
      </c>
      <c r="U65" s="98">
        <v>755.72542872000031</v>
      </c>
      <c r="V65" s="98">
        <v>661.06990116000009</v>
      </c>
      <c r="W65" s="98">
        <v>678.40357212000015</v>
      </c>
      <c r="X65" s="98">
        <v>701.20157688000029</v>
      </c>
      <c r="Y65" s="98">
        <v>642.65403995999998</v>
      </c>
      <c r="DA65" s="63" t="s">
        <v>253</v>
      </c>
    </row>
    <row r="66" spans="1:105" ht="12" customHeight="1" x14ac:dyDescent="0.25">
      <c r="A66" s="97" t="s">
        <v>196</v>
      </c>
      <c r="B66" s="98">
        <v>630.41909550640628</v>
      </c>
      <c r="C66" s="98">
        <v>441.9622428885416</v>
      </c>
      <c r="D66" s="98">
        <v>205.12364259288245</v>
      </c>
      <c r="E66" s="98">
        <v>315.37501621558727</v>
      </c>
      <c r="F66" s="98">
        <v>956.9333839658542</v>
      </c>
      <c r="G66" s="98">
        <v>673.30388572612196</v>
      </c>
      <c r="H66" s="98">
        <v>644.83914922758834</v>
      </c>
      <c r="I66" s="98">
        <v>777.43920726042552</v>
      </c>
      <c r="J66" s="98">
        <v>499.88432472862314</v>
      </c>
      <c r="K66" s="98">
        <v>105.76870493952197</v>
      </c>
      <c r="L66" s="98">
        <v>71.352935831578861</v>
      </c>
      <c r="M66" s="98">
        <v>111.1414248183072</v>
      </c>
      <c r="N66" s="98">
        <v>104.84698579227722</v>
      </c>
      <c r="O66" s="98">
        <v>64.798219506029568</v>
      </c>
      <c r="P66" s="98">
        <v>97.90815892155149</v>
      </c>
      <c r="Q66" s="98">
        <v>118.96709836727723</v>
      </c>
      <c r="R66" s="98">
        <v>76.089452332341693</v>
      </c>
      <c r="S66" s="98">
        <v>95.642916541697787</v>
      </c>
      <c r="T66" s="98">
        <v>120.40357680478792</v>
      </c>
      <c r="U66" s="98">
        <v>168.06669913406847</v>
      </c>
      <c r="V66" s="98">
        <v>136.46109475586979</v>
      </c>
      <c r="W66" s="98">
        <v>135.42881253486723</v>
      </c>
      <c r="X66" s="98">
        <v>196.10559390710728</v>
      </c>
      <c r="Y66" s="98">
        <v>145.47818901557446</v>
      </c>
      <c r="DA66" s="63" t="s">
        <v>254</v>
      </c>
    </row>
    <row r="67" spans="1:105" ht="12" customHeight="1" x14ac:dyDescent="0.25">
      <c r="A67" s="73" t="s">
        <v>189</v>
      </c>
      <c r="B67" s="98">
        <v>5206.9832099999994</v>
      </c>
      <c r="C67" s="98">
        <v>4685.421510000001</v>
      </c>
      <c r="D67" s="98">
        <v>5523.9594300000008</v>
      </c>
      <c r="E67" s="98">
        <v>6015.6815400000014</v>
      </c>
      <c r="F67" s="98">
        <v>5974.1787600000016</v>
      </c>
      <c r="G67" s="98">
        <v>5403.793230000002</v>
      </c>
      <c r="H67" s="98">
        <v>5983.7718600000017</v>
      </c>
      <c r="I67" s="98">
        <v>4855.8757500000011</v>
      </c>
      <c r="J67" s="98">
        <v>5140.5383700000011</v>
      </c>
      <c r="K67" s="98">
        <v>5042.4363000000003</v>
      </c>
      <c r="L67" s="98">
        <v>5180.7284100000015</v>
      </c>
      <c r="M67" s="98">
        <v>5477.3066700000018</v>
      </c>
      <c r="N67" s="98">
        <v>5974.5321900000008</v>
      </c>
      <c r="O67" s="98">
        <v>5742.02574</v>
      </c>
      <c r="P67" s="98">
        <v>5104.5389999999989</v>
      </c>
      <c r="Q67" s="98">
        <v>5267.9246399999993</v>
      </c>
      <c r="R67" s="98">
        <v>5373.2467799999995</v>
      </c>
      <c r="S67" s="98">
        <v>5810.7735298799989</v>
      </c>
      <c r="T67" s="98">
        <v>5964.0738933600005</v>
      </c>
      <c r="U67" s="98">
        <v>5942.7004665599998</v>
      </c>
      <c r="V67" s="98">
        <v>6449.7204406800001</v>
      </c>
      <c r="W67" s="98">
        <v>7606.2766942800008</v>
      </c>
      <c r="X67" s="98">
        <v>6363.500283360001</v>
      </c>
      <c r="Y67" s="98">
        <v>6152.6344532399999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6770.2464992704863</v>
      </c>
      <c r="C78" s="203">
        <f t="shared" si="74"/>
        <v>5978.0667609668599</v>
      </c>
      <c r="D78" s="203">
        <f t="shared" si="74"/>
        <v>6690.4107911594128</v>
      </c>
      <c r="E78" s="203">
        <f t="shared" si="74"/>
        <v>7400.2541188622217</v>
      </c>
      <c r="F78" s="203">
        <f t="shared" si="74"/>
        <v>7741.5336788806198</v>
      </c>
      <c r="G78" s="203">
        <f t="shared" si="74"/>
        <v>7592.1210681900593</v>
      </c>
      <c r="H78" s="203">
        <f t="shared" si="74"/>
        <v>7436.3219276815762</v>
      </c>
      <c r="I78" s="203">
        <f t="shared" si="74"/>
        <v>6840.9633097667956</v>
      </c>
      <c r="J78" s="203">
        <f t="shared" si="74"/>
        <v>6381.7011941106202</v>
      </c>
      <c r="K78" s="203">
        <f t="shared" si="74"/>
        <v>6016.3762663042162</v>
      </c>
      <c r="L78" s="203">
        <f t="shared" si="74"/>
        <v>5909.9395959269505</v>
      </c>
      <c r="M78" s="203">
        <f t="shared" si="74"/>
        <v>6269.7354796744048</v>
      </c>
      <c r="N78" s="203">
        <f t="shared" si="74"/>
        <v>6704.2725414445813</v>
      </c>
      <c r="O78" s="203">
        <f t="shared" si="74"/>
        <v>6452.0851683967476</v>
      </c>
      <c r="P78" s="203">
        <f t="shared" si="74"/>
        <v>6037.1857265689932</v>
      </c>
      <c r="Q78" s="203">
        <f t="shared" si="74"/>
        <v>6340.8102101910599</v>
      </c>
      <c r="R78" s="203">
        <f t="shared" ref="R78:V78" si="75">R79+R84</f>
        <v>6317.2959113509833</v>
      </c>
      <c r="S78" s="203">
        <f t="shared" si="75"/>
        <v>6766.1624579575036</v>
      </c>
      <c r="T78" s="203">
        <f t="shared" si="75"/>
        <v>6954.3692119659245</v>
      </c>
      <c r="U78" s="203">
        <f t="shared" si="75"/>
        <v>7031.4591246769669</v>
      </c>
      <c r="V78" s="203">
        <f t="shared" si="75"/>
        <v>7428.6187727944534</v>
      </c>
      <c r="W78" s="203">
        <f t="shared" ref="W78:Y78" si="76">W79+W84</f>
        <v>8606.3924268010724</v>
      </c>
      <c r="X78" s="203">
        <f t="shared" si="76"/>
        <v>7443.8511981455904</v>
      </c>
      <c r="Y78" s="203">
        <f t="shared" si="76"/>
        <v>7135.4671381754588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6770.2464992704863</v>
      </c>
      <c r="C79" s="192">
        <f t="shared" si="77"/>
        <v>5978.0667609668599</v>
      </c>
      <c r="D79" s="192">
        <f t="shared" si="77"/>
        <v>6690.4107911594128</v>
      </c>
      <c r="E79" s="192">
        <f t="shared" si="77"/>
        <v>7400.2541188622217</v>
      </c>
      <c r="F79" s="192">
        <f t="shared" si="77"/>
        <v>7741.5336788806198</v>
      </c>
      <c r="G79" s="192">
        <f t="shared" si="77"/>
        <v>7592.1210681900593</v>
      </c>
      <c r="H79" s="192">
        <f t="shared" si="77"/>
        <v>7436.3219276815762</v>
      </c>
      <c r="I79" s="192">
        <f t="shared" si="77"/>
        <v>6840.9633097667956</v>
      </c>
      <c r="J79" s="192">
        <f t="shared" si="77"/>
        <v>6381.7011941106202</v>
      </c>
      <c r="K79" s="192">
        <f t="shared" si="77"/>
        <v>6016.3762663042162</v>
      </c>
      <c r="L79" s="192">
        <f t="shared" si="77"/>
        <v>5909.9395959269505</v>
      </c>
      <c r="M79" s="192">
        <f t="shared" si="77"/>
        <v>6269.7354796744048</v>
      </c>
      <c r="N79" s="192">
        <f t="shared" si="77"/>
        <v>6704.2725414445813</v>
      </c>
      <c r="O79" s="192">
        <f t="shared" si="77"/>
        <v>6452.0851683967476</v>
      </c>
      <c r="P79" s="192">
        <f t="shared" si="77"/>
        <v>6037.1857265689932</v>
      </c>
      <c r="Q79" s="192">
        <f t="shared" si="77"/>
        <v>6340.8102101910599</v>
      </c>
      <c r="R79" s="192">
        <f t="shared" ref="R79:V79" si="78">SUM(R80:R83)</f>
        <v>6317.2959113509833</v>
      </c>
      <c r="S79" s="192">
        <f t="shared" si="78"/>
        <v>6766.1624579575036</v>
      </c>
      <c r="T79" s="192">
        <f t="shared" si="78"/>
        <v>6954.3692119659245</v>
      </c>
      <c r="U79" s="192">
        <f t="shared" si="78"/>
        <v>7031.4591246769669</v>
      </c>
      <c r="V79" s="192">
        <f t="shared" si="78"/>
        <v>7428.6187727944534</v>
      </c>
      <c r="W79" s="192">
        <f t="shared" ref="W79:Y79" si="79">SUM(W80:W83)</f>
        <v>8606.3924268010724</v>
      </c>
      <c r="X79" s="192">
        <f t="shared" si="79"/>
        <v>7443.8511981455904</v>
      </c>
      <c r="Y79" s="192">
        <f t="shared" si="79"/>
        <v>7135.4671381754588</v>
      </c>
      <c r="DA79" s="213" t="s">
        <v>265</v>
      </c>
    </row>
    <row r="80" spans="1:105" ht="12" customHeight="1" x14ac:dyDescent="0.25">
      <c r="A80" s="97" t="s">
        <v>57</v>
      </c>
      <c r="B80" s="74">
        <v>5489.3558567506579</v>
      </c>
      <c r="C80" s="74">
        <v>4405.3015767770166</v>
      </c>
      <c r="D80" s="74">
        <v>4830.4101364546459</v>
      </c>
      <c r="E80" s="74">
        <v>5253.399628899735</v>
      </c>
      <c r="F80" s="74">
        <v>6276.301778699456</v>
      </c>
      <c r="G80" s="74">
        <v>4954.943995435453</v>
      </c>
      <c r="H80" s="74">
        <v>5527.6134558702588</v>
      </c>
      <c r="I80" s="74">
        <v>4561.3882049922031</v>
      </c>
      <c r="J80" s="74">
        <v>4997.4471100742012</v>
      </c>
      <c r="K80" s="74">
        <v>4299.856513685857</v>
      </c>
      <c r="L80" s="74">
        <v>4454.6728840545966</v>
      </c>
      <c r="M80" s="74">
        <v>4732.2425257758805</v>
      </c>
      <c r="N80" s="74">
        <v>5194.000805753938</v>
      </c>
      <c r="O80" s="74">
        <v>4892.0959239212643</v>
      </c>
      <c r="P80" s="74">
        <v>4480.0811170161141</v>
      </c>
      <c r="Q80" s="74">
        <v>4606.5209604974634</v>
      </c>
      <c r="R80" s="74">
        <v>4572.2801680030525</v>
      </c>
      <c r="S80" s="74">
        <v>4820.9356802200737</v>
      </c>
      <c r="T80" s="74">
        <v>4978.213018188776</v>
      </c>
      <c r="U80" s="74">
        <v>5031.1215771563366</v>
      </c>
      <c r="V80" s="74">
        <v>5468.3018533661188</v>
      </c>
      <c r="W80" s="74">
        <v>6416.0449369281605</v>
      </c>
      <c r="X80" s="74">
        <v>5414.6021208395259</v>
      </c>
      <c r="Y80" s="74">
        <v>5246.9616118751492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445.8158025583009</v>
      </c>
      <c r="C82" s="74">
        <v>685.54706925020753</v>
      </c>
      <c r="D82" s="74">
        <v>857.82386732632256</v>
      </c>
      <c r="E82" s="74">
        <v>976.61562219276379</v>
      </c>
      <c r="F82" s="74">
        <v>697.95037823327334</v>
      </c>
      <c r="G82" s="74">
        <v>1011.5502491830315</v>
      </c>
      <c r="H82" s="74">
        <v>969.86404156588196</v>
      </c>
      <c r="I82" s="74">
        <v>994.06840476450145</v>
      </c>
      <c r="J82" s="74">
        <v>747.89830887874314</v>
      </c>
      <c r="K82" s="74">
        <v>822.3684494723459</v>
      </c>
      <c r="L82" s="74">
        <v>758.28380193364626</v>
      </c>
      <c r="M82" s="74">
        <v>824.75444982886222</v>
      </c>
      <c r="N82" s="74">
        <v>871.56905858357982</v>
      </c>
      <c r="O82" s="74">
        <v>890.2533268037032</v>
      </c>
      <c r="P82" s="74">
        <v>879.33944597963625</v>
      </c>
      <c r="Q82" s="74">
        <v>946.67440814658937</v>
      </c>
      <c r="R82" s="74">
        <v>943.59650483800783</v>
      </c>
      <c r="S82" s="74">
        <v>1030.5598187090409</v>
      </c>
      <c r="T82" s="74">
        <v>1030.6983185388074</v>
      </c>
      <c r="U82" s="74">
        <v>1022.0915146645134</v>
      </c>
      <c r="V82" s="74">
        <v>1065.3770437549611</v>
      </c>
      <c r="W82" s="74">
        <v>1225.533026843482</v>
      </c>
      <c r="X82" s="74">
        <v>1081.1935685523379</v>
      </c>
      <c r="Y82" s="74">
        <v>1008.2344909007584</v>
      </c>
      <c r="DA82" s="90" t="s">
        <v>268</v>
      </c>
    </row>
    <row r="83" spans="1:105" ht="12" customHeight="1" x14ac:dyDescent="0.25">
      <c r="A83" s="107" t="s">
        <v>54</v>
      </c>
      <c r="B83" s="193">
        <v>835.07483996152791</v>
      </c>
      <c r="C83" s="193">
        <v>887.21811493963514</v>
      </c>
      <c r="D83" s="193">
        <v>1002.1767873784449</v>
      </c>
      <c r="E83" s="193">
        <v>1170.2388677697224</v>
      </c>
      <c r="F83" s="193">
        <v>767.28152194789027</v>
      </c>
      <c r="G83" s="193">
        <v>1625.6268235715756</v>
      </c>
      <c r="H83" s="193">
        <v>938.84443024543521</v>
      </c>
      <c r="I83" s="193">
        <v>1285.5067000100908</v>
      </c>
      <c r="J83" s="193">
        <v>636.35577515767602</v>
      </c>
      <c r="K83" s="193">
        <v>894.1513031460139</v>
      </c>
      <c r="L83" s="193">
        <v>696.98290993870773</v>
      </c>
      <c r="M83" s="193">
        <v>712.73850406966153</v>
      </c>
      <c r="N83" s="193">
        <v>638.70267710706287</v>
      </c>
      <c r="O83" s="193">
        <v>669.73591767178016</v>
      </c>
      <c r="P83" s="193">
        <v>677.76516357324249</v>
      </c>
      <c r="Q83" s="193">
        <v>787.61484154700713</v>
      </c>
      <c r="R83" s="193">
        <v>801.41923850992316</v>
      </c>
      <c r="S83" s="193">
        <v>914.66695902838944</v>
      </c>
      <c r="T83" s="193">
        <v>945.45787523834099</v>
      </c>
      <c r="U83" s="193">
        <v>978.24603285611727</v>
      </c>
      <c r="V83" s="193">
        <v>894.93987567337376</v>
      </c>
      <c r="W83" s="193">
        <v>964.81446302943004</v>
      </c>
      <c r="X83" s="193">
        <v>948.0555087537266</v>
      </c>
      <c r="Y83" s="193">
        <v>880.27103539955044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0.81080590748684733</v>
      </c>
      <c r="C88" s="196">
        <f t="shared" si="86"/>
        <v>0.73691073601602386</v>
      </c>
      <c r="D88" s="196">
        <f t="shared" si="86"/>
        <v>0.7219900671626116</v>
      </c>
      <c r="E88" s="196">
        <f t="shared" si="86"/>
        <v>0.70989449071884547</v>
      </c>
      <c r="F88" s="196">
        <f t="shared" si="86"/>
        <v>0.81073105653749122</v>
      </c>
      <c r="G88" s="196">
        <f t="shared" si="86"/>
        <v>0.65264291110898975</v>
      </c>
      <c r="H88" s="196">
        <f t="shared" si="86"/>
        <v>0.74332627199661916</v>
      </c>
      <c r="I88" s="196">
        <f t="shared" si="86"/>
        <v>0.66677571541422254</v>
      </c>
      <c r="J88" s="196">
        <f t="shared" si="86"/>
        <v>0.78309011313254784</v>
      </c>
      <c r="K88" s="196">
        <f t="shared" si="86"/>
        <v>0.71469208762223979</v>
      </c>
      <c r="L88" s="196">
        <f t="shared" si="86"/>
        <v>0.75375946094689295</v>
      </c>
      <c r="M88" s="196">
        <f t="shared" si="86"/>
        <v>0.75477546718153277</v>
      </c>
      <c r="N88" s="196">
        <f t="shared" si="86"/>
        <v>0.77472996117708215</v>
      </c>
      <c r="O88" s="196">
        <f t="shared" si="86"/>
        <v>0.75821936571505011</v>
      </c>
      <c r="P88" s="196">
        <f t="shared" si="86"/>
        <v>0.74208104900595784</v>
      </c>
      <c r="Q88" s="196">
        <f t="shared" si="86"/>
        <v>0.72648775279439581</v>
      </c>
      <c r="R88" s="196">
        <f t="shared" ref="R88:V88" si="87">IF(R80=0,0,R80/R$78)</f>
        <v>0.72377172641027177</v>
      </c>
      <c r="S88" s="196">
        <f t="shared" si="87"/>
        <v>0.71250664023745092</v>
      </c>
      <c r="T88" s="196">
        <f t="shared" si="87"/>
        <v>0.71583962059752204</v>
      </c>
      <c r="U88" s="196">
        <f t="shared" si="87"/>
        <v>0.71551600997004616</v>
      </c>
      <c r="V88" s="196">
        <f t="shared" si="87"/>
        <v>0.73611286574463497</v>
      </c>
      <c r="W88" s="196">
        <f t="shared" ref="W88:Y88" si="88">IF(W80=0,0,W80/W$78)</f>
        <v>0.74549760442575508</v>
      </c>
      <c r="X88" s="196">
        <f t="shared" si="88"/>
        <v>0.72739257901721754</v>
      </c>
      <c r="Y88" s="196">
        <f t="shared" si="88"/>
        <v>0.73533540415362331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6.5849271899677334E-2</v>
      </c>
      <c r="C90" s="197">
        <f t="shared" si="92"/>
        <v>0.11467705140504836</v>
      </c>
      <c r="D90" s="197">
        <f t="shared" si="92"/>
        <v>0.12821692032122084</v>
      </c>
      <c r="E90" s="197">
        <f t="shared" si="92"/>
        <v>0.13197055216029757</v>
      </c>
      <c r="F90" s="197">
        <f t="shared" si="92"/>
        <v>9.0156602965808297E-2</v>
      </c>
      <c r="G90" s="197">
        <f t="shared" si="92"/>
        <v>0.13323684384081907</v>
      </c>
      <c r="H90" s="197">
        <f t="shared" si="92"/>
        <v>0.13042254638756026</v>
      </c>
      <c r="I90" s="197">
        <f t="shared" si="92"/>
        <v>0.1453111732590755</v>
      </c>
      <c r="J90" s="197">
        <f t="shared" si="92"/>
        <v>0.11719419103623094</v>
      </c>
      <c r="K90" s="197">
        <f t="shared" si="92"/>
        <v>0.13668833415193235</v>
      </c>
      <c r="L90" s="197">
        <f t="shared" si="92"/>
        <v>0.12830652320985567</v>
      </c>
      <c r="M90" s="197">
        <f t="shared" si="92"/>
        <v>0.13154533432911156</v>
      </c>
      <c r="N90" s="197">
        <f t="shared" si="92"/>
        <v>0.13000203276279418</v>
      </c>
      <c r="O90" s="197">
        <f t="shared" si="92"/>
        <v>0.13797916542768121</v>
      </c>
      <c r="P90" s="197">
        <f t="shared" si="92"/>
        <v>0.14565386685219234</v>
      </c>
      <c r="Q90" s="197">
        <f t="shared" si="92"/>
        <v>0.14929865060857331</v>
      </c>
      <c r="R90" s="197">
        <f t="shared" ref="R90:V90" si="93">IF(R82=0,0,R82/R$78)</f>
        <v>0.14936715298432415</v>
      </c>
      <c r="S90" s="197">
        <f t="shared" si="93"/>
        <v>0.15231082982600083</v>
      </c>
      <c r="T90" s="197">
        <f t="shared" si="93"/>
        <v>0.14820874289581185</v>
      </c>
      <c r="U90" s="197">
        <f t="shared" si="93"/>
        <v>0.14535980321317296</v>
      </c>
      <c r="V90" s="197">
        <f t="shared" si="93"/>
        <v>0.14341522648283564</v>
      </c>
      <c r="W90" s="197">
        <f t="shared" ref="W90:Y90" si="94">IF(W82=0,0,W82/W$78)</f>
        <v>0.14239799512593257</v>
      </c>
      <c r="X90" s="197">
        <f t="shared" si="94"/>
        <v>0.1452465316369683</v>
      </c>
      <c r="Y90" s="197">
        <f t="shared" si="94"/>
        <v>0.14129901678148071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0.12334482061347539</v>
      </c>
      <c r="C91" s="198">
        <f t="shared" si="95"/>
        <v>0.14841221257892767</v>
      </c>
      <c r="D91" s="198">
        <f t="shared" si="95"/>
        <v>0.14979301251616764</v>
      </c>
      <c r="E91" s="198">
        <f t="shared" si="95"/>
        <v>0.15813495712085696</v>
      </c>
      <c r="F91" s="198">
        <f t="shared" si="95"/>
        <v>9.911234049670048E-2</v>
      </c>
      <c r="G91" s="198">
        <f t="shared" si="95"/>
        <v>0.21412024505019131</v>
      </c>
      <c r="H91" s="198">
        <f t="shared" si="95"/>
        <v>0.12625118161582052</v>
      </c>
      <c r="I91" s="198">
        <f t="shared" si="95"/>
        <v>0.18791311132670188</v>
      </c>
      <c r="J91" s="198">
        <f t="shared" si="95"/>
        <v>9.9715695831221252E-2</v>
      </c>
      <c r="K91" s="198">
        <f t="shared" si="95"/>
        <v>0.14861957822582791</v>
      </c>
      <c r="L91" s="198">
        <f t="shared" si="95"/>
        <v>0.1179340158432514</v>
      </c>
      <c r="M91" s="198">
        <f t="shared" si="95"/>
        <v>0.11367919848935555</v>
      </c>
      <c r="N91" s="198">
        <f t="shared" si="95"/>
        <v>9.5268006060123631E-2</v>
      </c>
      <c r="O91" s="198">
        <f t="shared" si="95"/>
        <v>0.10380146885726868</v>
      </c>
      <c r="P91" s="198">
        <f t="shared" si="95"/>
        <v>0.11226508414184977</v>
      </c>
      <c r="Q91" s="198">
        <f t="shared" si="95"/>
        <v>0.12421359659703092</v>
      </c>
      <c r="R91" s="198">
        <f t="shared" ref="R91:V91" si="96">IF(R83=0,0,R83/R$78)</f>
        <v>0.12686112060540408</v>
      </c>
      <c r="S91" s="198">
        <f t="shared" si="96"/>
        <v>0.13518252993654831</v>
      </c>
      <c r="T91" s="198">
        <f t="shared" si="96"/>
        <v>0.13595163650666606</v>
      </c>
      <c r="U91" s="198">
        <f t="shared" si="96"/>
        <v>0.13912418681678093</v>
      </c>
      <c r="V91" s="198">
        <f t="shared" si="96"/>
        <v>0.12047190777252938</v>
      </c>
      <c r="W91" s="198">
        <f t="shared" ref="W91:Y91" si="97">IF(W83=0,0,W83/W$78)</f>
        <v>0.11210440044831234</v>
      </c>
      <c r="X91" s="198">
        <f t="shared" si="97"/>
        <v>0.12736088934581416</v>
      </c>
      <c r="Y91" s="198">
        <f t="shared" si="97"/>
        <v>0.12336557906489581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13264.71259911814</v>
      </c>
      <c r="C96" s="203">
        <f t="shared" si="101"/>
        <v>11563.202510676978</v>
      </c>
      <c r="D96" s="203">
        <f t="shared" si="101"/>
        <v>11582.40047294517</v>
      </c>
      <c r="E96" s="203">
        <f t="shared" si="101"/>
        <v>12442.094647630489</v>
      </c>
      <c r="F96" s="203">
        <f t="shared" si="101"/>
        <v>12750.088029808334</v>
      </c>
      <c r="G96" s="203">
        <f t="shared" si="101"/>
        <v>12535.591469953848</v>
      </c>
      <c r="H96" s="203">
        <f t="shared" si="101"/>
        <v>12229.114908425858</v>
      </c>
      <c r="I96" s="203">
        <f t="shared" si="101"/>
        <v>11777.678749455607</v>
      </c>
      <c r="J96" s="203">
        <f t="shared" si="101"/>
        <v>12643.069129729942</v>
      </c>
      <c r="K96" s="203">
        <f t="shared" si="101"/>
        <v>12447.764279141429</v>
      </c>
      <c r="L96" s="203">
        <f t="shared" si="101"/>
        <v>12599.463435911957</v>
      </c>
      <c r="M96" s="203">
        <f t="shared" si="101"/>
        <v>12207.273867861151</v>
      </c>
      <c r="N96" s="203">
        <f t="shared" si="101"/>
        <v>12516.691818105908</v>
      </c>
      <c r="O96" s="203">
        <f t="shared" si="101"/>
        <v>11924.083333420391</v>
      </c>
      <c r="P96" s="203">
        <f t="shared" si="101"/>
        <v>11406.36108532216</v>
      </c>
      <c r="Q96" s="203">
        <f t="shared" si="101"/>
        <v>11365.600894277872</v>
      </c>
      <c r="R96" s="203">
        <f t="shared" si="101"/>
        <v>11420.063618060058</v>
      </c>
      <c r="S96" s="203">
        <f t="shared" si="101"/>
        <v>11929.915856187212</v>
      </c>
      <c r="T96" s="203">
        <f t="shared" si="101"/>
        <v>11960.797099845959</v>
      </c>
      <c r="U96" s="203">
        <f t="shared" si="101"/>
        <v>11946.631188577834</v>
      </c>
      <c r="V96" s="203">
        <f t="shared" si="101"/>
        <v>12249.314310676389</v>
      </c>
      <c r="W96" s="203">
        <f t="shared" si="101"/>
        <v>13316.108545848441</v>
      </c>
      <c r="X96" s="203">
        <f t="shared" ref="X96:Y96" si="102">X44*11630*1000/X$6</f>
        <v>11982.753902798073</v>
      </c>
      <c r="Y96" s="203">
        <f t="shared" si="102"/>
        <v>11414.875803468427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12300.330298671639</v>
      </c>
      <c r="C97" s="192">
        <f t="shared" si="103"/>
        <v>10576.526926684972</v>
      </c>
      <c r="D97" s="192">
        <f t="shared" si="103"/>
        <v>10571.115571126295</v>
      </c>
      <c r="E97" s="192">
        <f t="shared" si="103"/>
        <v>11400.279417647756</v>
      </c>
      <c r="F97" s="192">
        <f t="shared" si="103"/>
        <v>11664.115073486038</v>
      </c>
      <c r="G97" s="192">
        <f t="shared" si="103"/>
        <v>11390.882340532813</v>
      </c>
      <c r="H97" s="192">
        <f t="shared" si="103"/>
        <v>11041.265673751521</v>
      </c>
      <c r="I97" s="192">
        <f t="shared" si="103"/>
        <v>10541.309188889993</v>
      </c>
      <c r="J97" s="192">
        <f t="shared" si="103"/>
        <v>11371.496344437292</v>
      </c>
      <c r="K97" s="192">
        <f t="shared" si="103"/>
        <v>11130.309083072072</v>
      </c>
      <c r="L97" s="192">
        <f t="shared" si="103"/>
        <v>11232.545123894959</v>
      </c>
      <c r="M97" s="192">
        <f t="shared" si="103"/>
        <v>10811.777906000976</v>
      </c>
      <c r="N97" s="192">
        <f t="shared" si="103"/>
        <v>11106.977820337443</v>
      </c>
      <c r="O97" s="192">
        <f t="shared" si="103"/>
        <v>10511.263925836056</v>
      </c>
      <c r="P97" s="192">
        <f t="shared" si="103"/>
        <v>9997.8192089193144</v>
      </c>
      <c r="Q97" s="192">
        <f t="shared" si="103"/>
        <v>9952.2313142625117</v>
      </c>
      <c r="R97" s="192">
        <f t="shared" si="103"/>
        <v>9990.5087420826712</v>
      </c>
      <c r="S97" s="192">
        <f t="shared" si="103"/>
        <v>10461.199312145394</v>
      </c>
      <c r="T97" s="192">
        <f t="shared" si="103"/>
        <v>10486.010797266676</v>
      </c>
      <c r="U97" s="192">
        <f t="shared" si="103"/>
        <v>10457.962100727998</v>
      </c>
      <c r="V97" s="192">
        <f t="shared" si="103"/>
        <v>10708.745325376443</v>
      </c>
      <c r="W97" s="192">
        <f t="shared" si="103"/>
        <v>11734.503283166194</v>
      </c>
      <c r="X97" s="192">
        <f t="shared" ref="X97:Y97" si="104">X45*11630*1000/X$6</f>
        <v>10442.750451181597</v>
      </c>
      <c r="Y97" s="192">
        <f t="shared" si="104"/>
        <v>9904.5957590723719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11029.611339287569</v>
      </c>
      <c r="C98" s="74">
        <f t="shared" si="105"/>
        <v>8803.8064360915578</v>
      </c>
      <c r="D98" s="74">
        <f t="shared" si="105"/>
        <v>8609.0927621569153</v>
      </c>
      <c r="E98" s="74">
        <f t="shared" si="105"/>
        <v>9170.7643411834615</v>
      </c>
      <c r="F98" s="74">
        <f t="shared" si="105"/>
        <v>10065.927476680503</v>
      </c>
      <c r="G98" s="74">
        <f t="shared" si="105"/>
        <v>8825.3297822245586</v>
      </c>
      <c r="H98" s="74">
        <f t="shared" si="105"/>
        <v>8879.4859126007977</v>
      </c>
      <c r="I98" s="74">
        <f t="shared" si="105"/>
        <v>8033.7565904643807</v>
      </c>
      <c r="J98" s="74">
        <f t="shared" si="105"/>
        <v>9535.9388799261687</v>
      </c>
      <c r="K98" s="74">
        <f t="shared" si="105"/>
        <v>9056.2334957766634</v>
      </c>
      <c r="L98" s="74">
        <f t="shared" si="105"/>
        <v>9329.656159254997</v>
      </c>
      <c r="M98" s="74">
        <f t="shared" si="105"/>
        <v>8903.453920701988</v>
      </c>
      <c r="N98" s="74">
        <f t="shared" si="105"/>
        <v>9175.1227994238488</v>
      </c>
      <c r="O98" s="74">
        <f t="shared" si="105"/>
        <v>8587.0261033584702</v>
      </c>
      <c r="P98" s="74">
        <f t="shared" si="105"/>
        <v>8051.7399552379047</v>
      </c>
      <c r="Q98" s="74">
        <f t="shared" si="105"/>
        <v>7897.2920099181756</v>
      </c>
      <c r="R98" s="74">
        <f t="shared" si="105"/>
        <v>7934.8810694840113</v>
      </c>
      <c r="S98" s="74">
        <f t="shared" si="105"/>
        <v>8229.0334693600671</v>
      </c>
      <c r="T98" s="74">
        <f t="shared" si="105"/>
        <v>8280.0488880850044</v>
      </c>
      <c r="U98" s="74">
        <f t="shared" si="105"/>
        <v>8262.147109458243</v>
      </c>
      <c r="V98" s="74">
        <f t="shared" si="105"/>
        <v>8547.2817671091761</v>
      </c>
      <c r="W98" s="74">
        <f t="shared" si="105"/>
        <v>9394.1785642726918</v>
      </c>
      <c r="X98" s="74">
        <f t="shared" ref="X98:Y98" si="106">X46*11630*1000/X$6</f>
        <v>8260.2869601078382</v>
      </c>
      <c r="Y98" s="74">
        <f t="shared" si="106"/>
        <v>7861.7967130567995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6.4807941336449257</v>
      </c>
      <c r="C99" s="74">
        <f t="shared" si="107"/>
        <v>8.0823257411124487</v>
      </c>
      <c r="D99" s="74">
        <f t="shared" si="107"/>
        <v>9.8797362867139036</v>
      </c>
      <c r="E99" s="74">
        <f t="shared" si="107"/>
        <v>12.756428883141695</v>
      </c>
      <c r="F99" s="74">
        <f t="shared" si="107"/>
        <v>9.4212779401942779</v>
      </c>
      <c r="G99" s="74">
        <f t="shared" si="107"/>
        <v>10.792821245014288</v>
      </c>
      <c r="H99" s="74">
        <f t="shared" si="107"/>
        <v>14.381408815448053</v>
      </c>
      <c r="I99" s="74">
        <f t="shared" si="107"/>
        <v>30.787192001046471</v>
      </c>
      <c r="J99" s="74">
        <f t="shared" si="107"/>
        <v>18.932208789978862</v>
      </c>
      <c r="K99" s="74">
        <f t="shared" si="107"/>
        <v>16.98767215980649</v>
      </c>
      <c r="L99" s="74">
        <f t="shared" si="107"/>
        <v>27.900697482797931</v>
      </c>
      <c r="M99" s="74">
        <f t="shared" si="107"/>
        <v>19.364967809698822</v>
      </c>
      <c r="N99" s="74">
        <f t="shared" si="107"/>
        <v>45.034132453519447</v>
      </c>
      <c r="O99" s="74">
        <f t="shared" si="107"/>
        <v>22.378706591101984</v>
      </c>
      <c r="P99" s="74">
        <f t="shared" si="107"/>
        <v>19.615517456918635</v>
      </c>
      <c r="Q99" s="74">
        <f t="shared" si="107"/>
        <v>36.319631174910896</v>
      </c>
      <c r="R99" s="74">
        <f t="shared" si="107"/>
        <v>36.229853430950847</v>
      </c>
      <c r="S99" s="74">
        <f t="shared" si="107"/>
        <v>37.870955127765363</v>
      </c>
      <c r="T99" s="74">
        <f t="shared" si="107"/>
        <v>38.312047396129621</v>
      </c>
      <c r="U99" s="74">
        <f t="shared" si="107"/>
        <v>38.996359631160871</v>
      </c>
      <c r="V99" s="74">
        <f t="shared" si="107"/>
        <v>40.622005712557907</v>
      </c>
      <c r="W99" s="74">
        <f t="shared" si="107"/>
        <v>42.159214341531815</v>
      </c>
      <c r="X99" s="74">
        <f t="shared" ref="X99:Y99" si="108">X47*11630*1000/X$6</f>
        <v>39.89620635989148</v>
      </c>
      <c r="Y99" s="74">
        <f t="shared" si="108"/>
        <v>38.533087877268073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711.17268150679081</v>
      </c>
      <c r="C100" s="74">
        <f t="shared" si="109"/>
        <v>1180.1184348322527</v>
      </c>
      <c r="D100" s="74">
        <f t="shared" si="109"/>
        <v>1281.433181332585</v>
      </c>
      <c r="E100" s="74">
        <f t="shared" si="109"/>
        <v>1425.4127503759337</v>
      </c>
      <c r="F100" s="74">
        <f t="shared" si="109"/>
        <v>1066.5923530128814</v>
      </c>
      <c r="G100" s="74">
        <f t="shared" si="109"/>
        <v>1466.5793913464163</v>
      </c>
      <c r="H100" s="74">
        <f t="shared" si="109"/>
        <v>1478.7151242725074</v>
      </c>
      <c r="I100" s="74">
        <f t="shared" si="109"/>
        <v>1606.8787643181906</v>
      </c>
      <c r="J100" s="74">
        <f t="shared" si="109"/>
        <v>1355.1740259113192</v>
      </c>
      <c r="K100" s="74">
        <f t="shared" si="109"/>
        <v>1437.2644820163866</v>
      </c>
      <c r="L100" s="74">
        <f t="shared" si="109"/>
        <v>1371.318088399637</v>
      </c>
      <c r="M100" s="74">
        <f t="shared" si="109"/>
        <v>1381.0285834302806</v>
      </c>
      <c r="N100" s="74">
        <f t="shared" si="109"/>
        <v>1418.8872089112824</v>
      </c>
      <c r="O100" s="74">
        <f t="shared" si="109"/>
        <v>1425.4254527799117</v>
      </c>
      <c r="P100" s="74">
        <f t="shared" si="109"/>
        <v>1442.3176755444774</v>
      </c>
      <c r="Q100" s="74">
        <f t="shared" si="109"/>
        <v>1466.7086104589835</v>
      </c>
      <c r="R100" s="74">
        <f t="shared" si="109"/>
        <v>1457.1854561347141</v>
      </c>
      <c r="S100" s="74">
        <f t="shared" si="109"/>
        <v>1558.9939037109295</v>
      </c>
      <c r="T100" s="74">
        <f t="shared" si="109"/>
        <v>1516.0863273514026</v>
      </c>
      <c r="U100" s="74">
        <f t="shared" si="109"/>
        <v>1484.2473208343563</v>
      </c>
      <c r="V100" s="74">
        <f t="shared" si="109"/>
        <v>1501.2391254207148</v>
      </c>
      <c r="W100" s="74">
        <f t="shared" si="109"/>
        <v>1634.5484001302736</v>
      </c>
      <c r="X100" s="74">
        <f t="shared" ref="X100:Y100" si="110">X48*11630*1000/X$6</f>
        <v>1496.0435072174644</v>
      </c>
      <c r="Y100" s="74">
        <f t="shared" si="110"/>
        <v>1404.2677548823917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553.06548374363558</v>
      </c>
      <c r="C101" s="193">
        <f t="shared" si="111"/>
        <v>584.5197300200507</v>
      </c>
      <c r="D101" s="193">
        <f t="shared" si="111"/>
        <v>670.70989135007972</v>
      </c>
      <c r="E101" s="193">
        <f t="shared" si="111"/>
        <v>791.34589720522104</v>
      </c>
      <c r="F101" s="193">
        <f t="shared" si="111"/>
        <v>522.17396585246115</v>
      </c>
      <c r="G101" s="193">
        <f t="shared" si="111"/>
        <v>1088.1803457168232</v>
      </c>
      <c r="H101" s="193">
        <f t="shared" si="111"/>
        <v>668.68322806276876</v>
      </c>
      <c r="I101" s="193">
        <f t="shared" si="111"/>
        <v>869.88664210637421</v>
      </c>
      <c r="J101" s="193">
        <f t="shared" si="111"/>
        <v>461.45122980982165</v>
      </c>
      <c r="K101" s="193">
        <f t="shared" si="111"/>
        <v>619.82343311921477</v>
      </c>
      <c r="L101" s="193">
        <f t="shared" si="111"/>
        <v>503.67017875752907</v>
      </c>
      <c r="M101" s="193">
        <f t="shared" si="111"/>
        <v>507.93043405900664</v>
      </c>
      <c r="N101" s="193">
        <f t="shared" si="111"/>
        <v>467.93367954879056</v>
      </c>
      <c r="O101" s="193">
        <f t="shared" si="111"/>
        <v>476.4336631065699</v>
      </c>
      <c r="P101" s="193">
        <f t="shared" si="111"/>
        <v>484.14606068001353</v>
      </c>
      <c r="Q101" s="193">
        <f t="shared" si="111"/>
        <v>551.91106271044168</v>
      </c>
      <c r="R101" s="193">
        <f t="shared" si="111"/>
        <v>562.21236303299611</v>
      </c>
      <c r="S101" s="193">
        <f t="shared" si="111"/>
        <v>635.30098394663128</v>
      </c>
      <c r="T101" s="193">
        <f t="shared" si="111"/>
        <v>651.56353443413707</v>
      </c>
      <c r="U101" s="193">
        <f t="shared" si="111"/>
        <v>672.57131080423744</v>
      </c>
      <c r="V101" s="193">
        <f t="shared" si="111"/>
        <v>619.60242713399566</v>
      </c>
      <c r="W101" s="193">
        <f t="shared" si="111"/>
        <v>663.61710442169681</v>
      </c>
      <c r="X101" s="193">
        <f t="shared" ref="X101:Y101" si="112">X49*11630*1000/X$6</f>
        <v>646.52377749640334</v>
      </c>
      <c r="Y101" s="193">
        <f t="shared" si="112"/>
        <v>599.99820325591054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964.38230044650186</v>
      </c>
      <c r="C102" s="77">
        <f t="shared" si="113"/>
        <v>986.67558399200641</v>
      </c>
      <c r="D102" s="77">
        <f t="shared" si="113"/>
        <v>1011.2849018188753</v>
      </c>
      <c r="E102" s="77">
        <f t="shared" si="113"/>
        <v>1041.8152299827318</v>
      </c>
      <c r="F102" s="77">
        <f t="shared" si="113"/>
        <v>1085.9729563222957</v>
      </c>
      <c r="G102" s="77">
        <f t="shared" si="113"/>
        <v>1144.7091294210322</v>
      </c>
      <c r="H102" s="77">
        <f t="shared" si="113"/>
        <v>1187.8492346743374</v>
      </c>
      <c r="I102" s="77">
        <f t="shared" si="113"/>
        <v>1236.3695605656146</v>
      </c>
      <c r="J102" s="77">
        <f t="shared" si="113"/>
        <v>1271.5727852926518</v>
      </c>
      <c r="K102" s="77">
        <f t="shared" si="113"/>
        <v>1317.4551960693566</v>
      </c>
      <c r="L102" s="77">
        <f t="shared" si="113"/>
        <v>1366.9183120169992</v>
      </c>
      <c r="M102" s="77">
        <f t="shared" si="113"/>
        <v>1395.4959618601774</v>
      </c>
      <c r="N102" s="77">
        <f t="shared" si="113"/>
        <v>1409.7139977684676</v>
      </c>
      <c r="O102" s="77">
        <f t="shared" si="113"/>
        <v>1412.8194075843367</v>
      </c>
      <c r="P102" s="77">
        <f t="shared" si="113"/>
        <v>1408.541876402845</v>
      </c>
      <c r="Q102" s="77">
        <f t="shared" si="113"/>
        <v>1413.36958001536</v>
      </c>
      <c r="R102" s="77">
        <f t="shared" si="113"/>
        <v>1429.5548759773881</v>
      </c>
      <c r="S102" s="77">
        <f t="shared" si="113"/>
        <v>1468.7165440418182</v>
      </c>
      <c r="T102" s="77">
        <f t="shared" si="113"/>
        <v>1474.7863025792831</v>
      </c>
      <c r="U102" s="77">
        <f t="shared" si="113"/>
        <v>1488.6690878498341</v>
      </c>
      <c r="V102" s="77">
        <f t="shared" si="113"/>
        <v>1540.5689852999442</v>
      </c>
      <c r="W102" s="77">
        <f t="shared" si="113"/>
        <v>1581.6052626822477</v>
      </c>
      <c r="X102" s="77">
        <f t="shared" ref="X102:Y102" si="114">X50*11630*1000/X$6</f>
        <v>1540.0034516164756</v>
      </c>
      <c r="Y102" s="77">
        <f t="shared" si="114"/>
        <v>1510.2800443960577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6236.1560260216511</v>
      </c>
      <c r="C104" s="153">
        <f t="shared" si="115"/>
        <v>5553.7589329832008</v>
      </c>
      <c r="D104" s="153">
        <f t="shared" si="115"/>
        <v>5499.0030607848366</v>
      </c>
      <c r="E104" s="153">
        <f t="shared" si="115"/>
        <v>5893.6165190158226</v>
      </c>
      <c r="F104" s="153">
        <f t="shared" si="115"/>
        <v>5924.7304464577874</v>
      </c>
      <c r="G104" s="153">
        <f t="shared" si="115"/>
        <v>5928.8846610744749</v>
      </c>
      <c r="H104" s="153">
        <f t="shared" si="115"/>
        <v>5779.1709512771113</v>
      </c>
      <c r="I104" s="153">
        <f t="shared" si="115"/>
        <v>5639.5152903476337</v>
      </c>
      <c r="J104" s="153">
        <f t="shared" si="115"/>
        <v>6076.4254052120632</v>
      </c>
      <c r="K104" s="153">
        <f t="shared" si="115"/>
        <v>6082.0295873190798</v>
      </c>
      <c r="L104" s="153">
        <f t="shared" si="115"/>
        <v>6245.8360468446544</v>
      </c>
      <c r="M104" s="153">
        <f t="shared" si="115"/>
        <v>6113.3119366400133</v>
      </c>
      <c r="N104" s="153">
        <f t="shared" si="115"/>
        <v>6418.5124619940534</v>
      </c>
      <c r="O104" s="153">
        <f t="shared" si="115"/>
        <v>6175.0683750121734</v>
      </c>
      <c r="P104" s="153">
        <f t="shared" si="115"/>
        <v>5922.625834302341</v>
      </c>
      <c r="Q104" s="153">
        <f t="shared" si="115"/>
        <v>6014.2766788562576</v>
      </c>
      <c r="R104" s="153">
        <f t="shared" ref="R104:V104" si="116">SUM(R105:R108)</f>
        <v>6135.094616068046</v>
      </c>
      <c r="S104" s="153">
        <f t="shared" si="116"/>
        <v>6548.1475895156073</v>
      </c>
      <c r="T104" s="153">
        <f t="shared" si="116"/>
        <v>6702.6062028388897</v>
      </c>
      <c r="U104" s="153">
        <f t="shared" si="116"/>
        <v>6821.7659199634318</v>
      </c>
      <c r="V104" s="153">
        <f t="shared" si="116"/>
        <v>7134.6414029071902</v>
      </c>
      <c r="W104" s="153">
        <f t="shared" ref="W104:Y104" si="117">SUM(W105:W108)</f>
        <v>7951.9665898935509</v>
      </c>
      <c r="X104" s="153">
        <f t="shared" si="117"/>
        <v>7209.0165103048585</v>
      </c>
      <c r="Y104" s="153">
        <f t="shared" si="117"/>
        <v>6976.5315965482851</v>
      </c>
      <c r="DA104" s="217" t="s">
        <v>278</v>
      </c>
    </row>
    <row r="105" spans="1:105" ht="12" customHeight="1" x14ac:dyDescent="0.25">
      <c r="A105" s="97" t="s">
        <v>57</v>
      </c>
      <c r="B105" s="74">
        <v>5522.509050652794</v>
      </c>
      <c r="C105" s="74">
        <v>4546.6502574636615</v>
      </c>
      <c r="D105" s="74">
        <v>4391.1828529359545</v>
      </c>
      <c r="E105" s="74">
        <v>4633.9940237063847</v>
      </c>
      <c r="F105" s="74">
        <v>5030.5061185515406</v>
      </c>
      <c r="G105" s="74">
        <v>4478.8186383441944</v>
      </c>
      <c r="H105" s="74">
        <v>4541.3973202641137</v>
      </c>
      <c r="I105" s="74">
        <v>4167.2402903874226</v>
      </c>
      <c r="J105" s="74">
        <v>5001.2200097636287</v>
      </c>
      <c r="K105" s="74">
        <v>4858.3987493837176</v>
      </c>
      <c r="L105" s="74">
        <v>5084.1544086330086</v>
      </c>
      <c r="M105" s="74">
        <v>4947.5269454065401</v>
      </c>
      <c r="N105" s="74">
        <v>5167.114725853141</v>
      </c>
      <c r="O105" s="74">
        <v>4957.3719303497646</v>
      </c>
      <c r="P105" s="74">
        <v>4686.7592213909174</v>
      </c>
      <c r="Q105" s="74">
        <v>4654.6988348166406</v>
      </c>
      <c r="R105" s="74">
        <v>4754.1666842771483</v>
      </c>
      <c r="S105" s="74">
        <v>5026.3500158320367</v>
      </c>
      <c r="T105" s="74">
        <v>5168.1521221441299</v>
      </c>
      <c r="U105" s="74">
        <v>5267.0686568503588</v>
      </c>
      <c r="V105" s="74">
        <v>5567.2574016344424</v>
      </c>
      <c r="W105" s="74">
        <v>6232.9409365957345</v>
      </c>
      <c r="X105" s="74">
        <v>5584.8127004528105</v>
      </c>
      <c r="Y105" s="74">
        <v>5431.7766060146359</v>
      </c>
      <c r="DA105" s="90" t="s">
        <v>279</v>
      </c>
    </row>
    <row r="106" spans="1:105" ht="12" customHeight="1" x14ac:dyDescent="0.25">
      <c r="A106" s="97" t="s">
        <v>56</v>
      </c>
      <c r="B106" s="74">
        <v>10.536448670428367</v>
      </c>
      <c r="C106" s="74">
        <v>14.407463642314703</v>
      </c>
      <c r="D106" s="74">
        <v>18.983736366281558</v>
      </c>
      <c r="E106" s="74">
        <v>25.89135265294604</v>
      </c>
      <c r="F106" s="74">
        <v>19.812469032097027</v>
      </c>
      <c r="G106" s="74">
        <v>23.640119434924436</v>
      </c>
      <c r="H106" s="74">
        <v>32.754448201211893</v>
      </c>
      <c r="I106" s="74">
        <v>72.445423436224189</v>
      </c>
      <c r="J106" s="74">
        <v>45.747197218452186</v>
      </c>
      <c r="K106" s="74">
        <v>42.692197174978865</v>
      </c>
      <c r="L106" s="74">
        <v>73.120408284136261</v>
      </c>
      <c r="M106" s="74">
        <v>52.415877926493167</v>
      </c>
      <c r="N106" s="74">
        <v>125.74049961369934</v>
      </c>
      <c r="O106" s="74">
        <v>64.418719764052838</v>
      </c>
      <c r="P106" s="74">
        <v>58.766222641533943</v>
      </c>
      <c r="Q106" s="74">
        <v>113.47905083754011</v>
      </c>
      <c r="R106" s="74">
        <v>116.69223334519863</v>
      </c>
      <c r="S106" s="74">
        <v>125.46776045824475</v>
      </c>
      <c r="T106" s="74">
        <v>129.68672964828534</v>
      </c>
      <c r="U106" s="74">
        <v>133.71372041010432</v>
      </c>
      <c r="V106" s="74">
        <v>140.49351784893139</v>
      </c>
      <c r="W106" s="74">
        <v>146.6886035844955</v>
      </c>
      <c r="X106" s="74">
        <v>139.66770267646214</v>
      </c>
      <c r="Y106" s="74">
        <v>135.74680038910233</v>
      </c>
      <c r="DA106" s="90" t="s">
        <v>280</v>
      </c>
    </row>
    <row r="107" spans="1:105" ht="12" customHeight="1" x14ac:dyDescent="0.25">
      <c r="A107" s="97" t="s">
        <v>55</v>
      </c>
      <c r="B107" s="74">
        <v>389.44369912911748</v>
      </c>
      <c r="C107" s="74">
        <v>660.12048868787167</v>
      </c>
      <c r="D107" s="74">
        <v>707.19423298856793</v>
      </c>
      <c r="E107" s="74">
        <v>781.16011376607923</v>
      </c>
      <c r="F107" s="74">
        <v>575.69432220682324</v>
      </c>
      <c r="G107" s="74">
        <v>803.96792559310427</v>
      </c>
      <c r="H107" s="74">
        <v>818.08224734484645</v>
      </c>
      <c r="I107" s="74">
        <v>899.4684046821925</v>
      </c>
      <c r="J107" s="74">
        <v>763.95619093527364</v>
      </c>
      <c r="K107" s="74">
        <v>824.76040425762096</v>
      </c>
      <c r="L107" s="74">
        <v>798.63986889903538</v>
      </c>
      <c r="M107" s="74">
        <v>820.68900626088566</v>
      </c>
      <c r="N107" s="74">
        <v>855.24771486487214</v>
      </c>
      <c r="O107" s="74">
        <v>879.34870193414315</v>
      </c>
      <c r="P107" s="74">
        <v>898.2241141338244</v>
      </c>
      <c r="Q107" s="74">
        <v>927.41696787033413</v>
      </c>
      <c r="R107" s="74">
        <v>939.14542428601169</v>
      </c>
      <c r="S107" s="74">
        <v>1027.7441670953408</v>
      </c>
      <c r="T107" s="74">
        <v>1025.1141045262261</v>
      </c>
      <c r="U107" s="74">
        <v>1026.9965997255579</v>
      </c>
      <c r="V107" s="74">
        <v>1061.7015403245985</v>
      </c>
      <c r="W107" s="74">
        <v>1178.9213678018912</v>
      </c>
      <c r="X107" s="74">
        <v>1099.3467115546305</v>
      </c>
      <c r="Y107" s="74">
        <v>1049.9082714170497</v>
      </c>
      <c r="DA107" s="90" t="s">
        <v>281</v>
      </c>
    </row>
    <row r="108" spans="1:105" ht="12" customHeight="1" x14ac:dyDescent="0.25">
      <c r="A108" s="109" t="s">
        <v>54</v>
      </c>
      <c r="B108" s="77">
        <v>313.66682756931078</v>
      </c>
      <c r="C108" s="77">
        <v>332.58072318935308</v>
      </c>
      <c r="D108" s="77">
        <v>381.64223849403243</v>
      </c>
      <c r="E108" s="77">
        <v>452.57102889041244</v>
      </c>
      <c r="F108" s="77">
        <v>298.71753666732678</v>
      </c>
      <c r="G108" s="77">
        <v>622.45797770225215</v>
      </c>
      <c r="H108" s="77">
        <v>386.93693546693959</v>
      </c>
      <c r="I108" s="77">
        <v>500.36117184179517</v>
      </c>
      <c r="J108" s="77">
        <v>265.50200729470907</v>
      </c>
      <c r="K108" s="77">
        <v>356.17823650276216</v>
      </c>
      <c r="L108" s="77">
        <v>289.92136102847377</v>
      </c>
      <c r="M108" s="77">
        <v>292.68010704609452</v>
      </c>
      <c r="N108" s="77">
        <v>270.40952166234104</v>
      </c>
      <c r="O108" s="77">
        <v>273.92902296421244</v>
      </c>
      <c r="P108" s="77">
        <v>278.87627613606497</v>
      </c>
      <c r="Q108" s="77">
        <v>318.68182533174325</v>
      </c>
      <c r="R108" s="77">
        <v>325.090274159687</v>
      </c>
      <c r="S108" s="77">
        <v>368.58564612998458</v>
      </c>
      <c r="T108" s="77">
        <v>379.65324652024935</v>
      </c>
      <c r="U108" s="77">
        <v>393.98694297741042</v>
      </c>
      <c r="V108" s="77">
        <v>365.18894309921785</v>
      </c>
      <c r="W108" s="77">
        <v>393.41568191142966</v>
      </c>
      <c r="X108" s="77">
        <v>385.18939562095545</v>
      </c>
      <c r="Y108" s="77">
        <v>359.09991872749623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912.2231428473915</v>
      </c>
      <c r="C110" s="203">
        <f t="shared" si="118"/>
        <v>805.26836851013672</v>
      </c>
      <c r="D110" s="203">
        <f t="shared" si="118"/>
        <v>912.96246469439029</v>
      </c>
      <c r="E110" s="203">
        <f t="shared" si="118"/>
        <v>1005.0361608912873</v>
      </c>
      <c r="F110" s="203">
        <f t="shared" si="118"/>
        <v>1041.435497047109</v>
      </c>
      <c r="G110" s="203">
        <f t="shared" si="118"/>
        <v>1013.0142053482695</v>
      </c>
      <c r="H110" s="203">
        <f t="shared" si="118"/>
        <v>991.42260954726578</v>
      </c>
      <c r="I110" s="203">
        <f t="shared" si="118"/>
        <v>911.35136237392203</v>
      </c>
      <c r="J110" s="203">
        <f t="shared" si="118"/>
        <v>852.31777236689265</v>
      </c>
      <c r="K110" s="203">
        <f t="shared" si="118"/>
        <v>801.19098677947306</v>
      </c>
      <c r="L110" s="203">
        <f t="shared" si="118"/>
        <v>788.29549244121608</v>
      </c>
      <c r="M110" s="203">
        <f t="shared" si="118"/>
        <v>834.03776976000051</v>
      </c>
      <c r="N110" s="203">
        <f t="shared" si="118"/>
        <v>892.0794761327985</v>
      </c>
      <c r="O110" s="203">
        <f t="shared" si="118"/>
        <v>854.36637670369453</v>
      </c>
      <c r="P110" s="203">
        <f t="shared" si="118"/>
        <v>797.19753828021555</v>
      </c>
      <c r="Q110" s="203">
        <f t="shared" si="118"/>
        <v>838.28719489432785</v>
      </c>
      <c r="R110" s="203">
        <f t="shared" ref="R110:V110" si="119">R78*1000000/R$6</f>
        <v>835.03486062312118</v>
      </c>
      <c r="S110" s="203">
        <f t="shared" si="119"/>
        <v>895.54408793718153</v>
      </c>
      <c r="T110" s="203">
        <f t="shared" si="119"/>
        <v>917.82742381419587</v>
      </c>
      <c r="U110" s="203">
        <f t="shared" si="119"/>
        <v>929.70694058421702</v>
      </c>
      <c r="V110" s="203">
        <f t="shared" si="119"/>
        <v>975.42518953021249</v>
      </c>
      <c r="W110" s="203">
        <f t="shared" ref="W110:Y110" si="120">W78*1000000/W$6</f>
        <v>1121.423466182086</v>
      </c>
      <c r="X110" s="203">
        <f t="shared" si="120"/>
        <v>968.67038199163483</v>
      </c>
      <c r="Y110" s="203">
        <f t="shared" si="120"/>
        <v>924.58080270587823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912.2231428473915</v>
      </c>
      <c r="C111" s="192">
        <f t="shared" si="121"/>
        <v>805.26836851013672</v>
      </c>
      <c r="D111" s="192">
        <f t="shared" si="121"/>
        <v>912.96246469439029</v>
      </c>
      <c r="E111" s="192">
        <f t="shared" si="121"/>
        <v>1005.0361608912873</v>
      </c>
      <c r="F111" s="192">
        <f t="shared" si="121"/>
        <v>1041.435497047109</v>
      </c>
      <c r="G111" s="192">
        <f t="shared" si="121"/>
        <v>1013.0142053482695</v>
      </c>
      <c r="H111" s="192">
        <f t="shared" si="121"/>
        <v>991.42260954726578</v>
      </c>
      <c r="I111" s="192">
        <f t="shared" si="121"/>
        <v>911.35136237392203</v>
      </c>
      <c r="J111" s="192">
        <f t="shared" si="121"/>
        <v>852.31777236689265</v>
      </c>
      <c r="K111" s="192">
        <f t="shared" si="121"/>
        <v>801.19098677947306</v>
      </c>
      <c r="L111" s="192">
        <f t="shared" si="121"/>
        <v>788.29549244121608</v>
      </c>
      <c r="M111" s="192">
        <f t="shared" si="121"/>
        <v>834.03776976000051</v>
      </c>
      <c r="N111" s="192">
        <f t="shared" si="121"/>
        <v>892.0794761327985</v>
      </c>
      <c r="O111" s="192">
        <f t="shared" si="121"/>
        <v>854.36637670369453</v>
      </c>
      <c r="P111" s="192">
        <f t="shared" si="121"/>
        <v>797.19753828021555</v>
      </c>
      <c r="Q111" s="192">
        <f t="shared" si="121"/>
        <v>838.28719489432785</v>
      </c>
      <c r="R111" s="192">
        <f t="shared" ref="R111:V111" si="122">R79*1000000/R$6</f>
        <v>835.03486062312118</v>
      </c>
      <c r="S111" s="192">
        <f t="shared" si="122"/>
        <v>895.54408793718153</v>
      </c>
      <c r="T111" s="192">
        <f t="shared" si="122"/>
        <v>917.82742381419587</v>
      </c>
      <c r="U111" s="192">
        <f t="shared" si="122"/>
        <v>929.70694058421702</v>
      </c>
      <c r="V111" s="192">
        <f t="shared" si="122"/>
        <v>975.42518953021249</v>
      </c>
      <c r="W111" s="192">
        <f t="shared" ref="W111:Y111" si="123">W79*1000000/W$6</f>
        <v>1121.423466182086</v>
      </c>
      <c r="X111" s="192">
        <f t="shared" si="123"/>
        <v>968.67038199163483</v>
      </c>
      <c r="Y111" s="192">
        <f t="shared" si="123"/>
        <v>924.58080270587823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739.63591316688337</v>
      </c>
      <c r="C112" s="74">
        <f t="shared" si="124"/>
        <v>593.41090612922767</v>
      </c>
      <c r="D112" s="74">
        <f t="shared" si="124"/>
        <v>659.14983120164629</v>
      </c>
      <c r="E112" s="74">
        <f t="shared" si="124"/>
        <v>713.46963358994401</v>
      </c>
      <c r="F112" s="74">
        <f t="shared" si="124"/>
        <v>844.32410083665002</v>
      </c>
      <c r="G112" s="74">
        <f t="shared" si="124"/>
        <v>661.13653997325446</v>
      </c>
      <c r="H112" s="74">
        <f t="shared" si="124"/>
        <v>736.95047232792888</v>
      </c>
      <c r="I112" s="74">
        <f t="shared" si="124"/>
        <v>607.66695664059819</v>
      </c>
      <c r="J112" s="74">
        <f t="shared" si="124"/>
        <v>667.44162078767113</v>
      </c>
      <c r="K112" s="74">
        <f t="shared" si="124"/>
        <v>572.60485892554391</v>
      </c>
      <c r="L112" s="74">
        <f t="shared" si="124"/>
        <v>594.1851854493566</v>
      </c>
      <c r="M112" s="74">
        <f t="shared" si="124"/>
        <v>629.5112473176481</v>
      </c>
      <c r="N112" s="74">
        <f t="shared" si="124"/>
        <v>691.12069791123474</v>
      </c>
      <c r="O112" s="74">
        <f t="shared" si="124"/>
        <v>647.79713223254089</v>
      </c>
      <c r="P112" s="74">
        <f t="shared" si="124"/>
        <v>591.58518547194956</v>
      </c>
      <c r="Q112" s="74">
        <f t="shared" si="124"/>
        <v>609.00538041509787</v>
      </c>
      <c r="R112" s="74">
        <f t="shared" ref="R112:V112" si="125">R80*1000000/R$6</f>
        <v>604.37462268595709</v>
      </c>
      <c r="S112" s="74">
        <f t="shared" si="125"/>
        <v>638.08110928063354</v>
      </c>
      <c r="T112" s="74">
        <f t="shared" si="125"/>
        <v>657.01723483715512</v>
      </c>
      <c r="U112" s="74">
        <f t="shared" si="125"/>
        <v>665.22020056827773</v>
      </c>
      <c r="V112" s="74">
        <f t="shared" si="125"/>
        <v>718.02303158458835</v>
      </c>
      <c r="W112" s="74">
        <f t="shared" ref="W112:Y112" si="126">W80*1000000/W$6</f>
        <v>836.0185075855718</v>
      </c>
      <c r="X112" s="74">
        <f t="shared" si="126"/>
        <v>704.60364737448856</v>
      </c>
      <c r="Y112" s="74">
        <f t="shared" si="126"/>
        <v>679.87699823040839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60.06922976653609</v>
      </c>
      <c r="C114" s="74">
        <f t="shared" si="130"/>
        <v>92.345802090496377</v>
      </c>
      <c r="D114" s="74">
        <f t="shared" si="130"/>
        <v>117.05723559198604</v>
      </c>
      <c r="E114" s="74">
        <f t="shared" si="130"/>
        <v>132.63517709388887</v>
      </c>
      <c r="F114" s="74">
        <f t="shared" si="130"/>
        <v>93.89228662177544</v>
      </c>
      <c r="G114" s="74">
        <f t="shared" si="130"/>
        <v>134.9708154865188</v>
      </c>
      <c r="H114" s="74">
        <f t="shared" si="130"/>
        <v>129.30386128335434</v>
      </c>
      <c r="I114" s="74">
        <f t="shared" si="130"/>
        <v>132.42953571781146</v>
      </c>
      <c r="J114" s="74">
        <f t="shared" si="130"/>
        <v>99.886691838340411</v>
      </c>
      <c r="K114" s="74">
        <f t="shared" si="130"/>
        <v>109.51346132042904</v>
      </c>
      <c r="L114" s="74">
        <f t="shared" si="130"/>
        <v>101.14345389713348</v>
      </c>
      <c r="M114" s="74">
        <f t="shared" si="130"/>
        <v>109.71377726618583</v>
      </c>
      <c r="N114" s="74">
        <f t="shared" si="130"/>
        <v>115.97214528323234</v>
      </c>
      <c r="O114" s="74">
        <f t="shared" si="130"/>
        <v>117.88475962704767</v>
      </c>
      <c r="P114" s="74">
        <f t="shared" si="130"/>
        <v>116.11490409556203</v>
      </c>
      <c r="Q114" s="74">
        <f t="shared" si="130"/>
        <v>125.15514702016925</v>
      </c>
      <c r="R114" s="74">
        <f t="shared" ref="R114:V114" si="131">R82*1000000/R$6</f>
        <v>124.72677977393754</v>
      </c>
      <c r="S114" s="74">
        <f t="shared" si="131"/>
        <v>136.40106317948118</v>
      </c>
      <c r="T114" s="74">
        <f t="shared" si="131"/>
        <v>136.0300486788035</v>
      </c>
      <c r="U114" s="74">
        <f t="shared" si="131"/>
        <v>135.14201792924288</v>
      </c>
      <c r="V114" s="74">
        <f t="shared" si="131"/>
        <v>139.89082447353829</v>
      </c>
      <c r="W114" s="74">
        <f t="shared" ref="W114:Y114" si="132">W82*1000000/W$6</f>
        <v>159.68845327150305</v>
      </c>
      <c r="X114" s="74">
        <f t="shared" si="132"/>
        <v>140.69601328374213</v>
      </c>
      <c r="Y114" s="74">
        <f t="shared" si="132"/>
        <v>130.64235835737281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112.51799991397226</v>
      </c>
      <c r="C115" s="193">
        <f t="shared" si="133"/>
        <v>119.51166029041268</v>
      </c>
      <c r="D115" s="193">
        <f t="shared" si="133"/>
        <v>136.75539790075806</v>
      </c>
      <c r="E115" s="193">
        <f t="shared" si="133"/>
        <v>158.93135020745441</v>
      </c>
      <c r="F115" s="193">
        <f t="shared" si="133"/>
        <v>103.21910958868357</v>
      </c>
      <c r="G115" s="193">
        <f t="shared" si="133"/>
        <v>216.90684988849625</v>
      </c>
      <c r="H115" s="193">
        <f t="shared" si="133"/>
        <v>125.16827593598258</v>
      </c>
      <c r="I115" s="193">
        <f t="shared" si="133"/>
        <v>171.25487001551221</v>
      </c>
      <c r="J115" s="193">
        <f t="shared" si="133"/>
        <v>84.989459740881131</v>
      </c>
      <c r="K115" s="193">
        <f t="shared" si="133"/>
        <v>119.07266653350015</v>
      </c>
      <c r="L115" s="193">
        <f t="shared" si="133"/>
        <v>92.966853094726034</v>
      </c>
      <c r="M115" s="193">
        <f t="shared" si="133"/>
        <v>94.812745176166516</v>
      </c>
      <c r="N115" s="193">
        <f t="shared" si="133"/>
        <v>84.986632938331368</v>
      </c>
      <c r="O115" s="193">
        <f t="shared" si="133"/>
        <v>88.684484844106024</v>
      </c>
      <c r="P115" s="193">
        <f t="shared" si="133"/>
        <v>89.497448712703914</v>
      </c>
      <c r="Q115" s="193">
        <f t="shared" si="133"/>
        <v>104.12666745906067</v>
      </c>
      <c r="R115" s="193">
        <f t="shared" ref="R115:V115" si="134">R83*1000000/R$6</f>
        <v>105.93345816322656</v>
      </c>
      <c r="S115" s="193">
        <f t="shared" si="134"/>
        <v>121.06191547706689</v>
      </c>
      <c r="T115" s="193">
        <f t="shared" si="134"/>
        <v>124.78014029823728</v>
      </c>
      <c r="U115" s="193">
        <f t="shared" si="134"/>
        <v>129.34472208669646</v>
      </c>
      <c r="V115" s="193">
        <f t="shared" si="134"/>
        <v>117.51133347208575</v>
      </c>
      <c r="W115" s="193">
        <f t="shared" ref="W115:Y115" si="135">W83*1000000/W$6</f>
        <v>125.716505325011</v>
      </c>
      <c r="X115" s="193">
        <f t="shared" si="135"/>
        <v>123.37072133340412</v>
      </c>
      <c r="Y115" s="193">
        <f t="shared" si="135"/>
        <v>114.06144611809687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0.50699094045426718</v>
      </c>
      <c r="C118" s="206">
        <f t="shared" si="139"/>
        <v>0.52510233004473894</v>
      </c>
      <c r="D118" s="206">
        <f t="shared" si="139"/>
        <v>0.52019136710648484</v>
      </c>
      <c r="E118" s="206">
        <f t="shared" si="139"/>
        <v>0.51697123404646028</v>
      </c>
      <c r="F118" s="206">
        <f t="shared" si="139"/>
        <v>0.50794512992463736</v>
      </c>
      <c r="G118" s="206">
        <f t="shared" si="139"/>
        <v>0.52049389009817026</v>
      </c>
      <c r="H118" s="206">
        <f t="shared" si="139"/>
        <v>0.52341562299474198</v>
      </c>
      <c r="I118" s="206">
        <f t="shared" si="139"/>
        <v>0.53499192456012945</v>
      </c>
      <c r="J118" s="206">
        <f t="shared" si="139"/>
        <v>0.53435583331867564</v>
      </c>
      <c r="K118" s="206">
        <f t="shared" si="139"/>
        <v>0.54643851683949651</v>
      </c>
      <c r="L118" s="206">
        <f t="shared" si="139"/>
        <v>0.55604815987410605</v>
      </c>
      <c r="M118" s="206">
        <f t="shared" si="139"/>
        <v>0.56543077279148291</v>
      </c>
      <c r="N118" s="206">
        <f t="shared" si="139"/>
        <v>0.57788109113186759</v>
      </c>
      <c r="O118" s="206">
        <f t="shared" si="139"/>
        <v>0.58747153706551181</v>
      </c>
      <c r="P118" s="206">
        <f t="shared" si="139"/>
        <v>0.59239177169943347</v>
      </c>
      <c r="Q118" s="206">
        <f t="shared" si="139"/>
        <v>0.6043143983437379</v>
      </c>
      <c r="R118" s="206">
        <f t="shared" ref="R118:V118" si="140">IF(R104=0,"",R104/R97)</f>
        <v>0.61409231245906437</v>
      </c>
      <c r="S118" s="206">
        <f t="shared" si="140"/>
        <v>0.62594616488314536</v>
      </c>
      <c r="T118" s="206">
        <f t="shared" si="140"/>
        <v>0.6391950506655989</v>
      </c>
      <c r="U118" s="206">
        <f t="shared" si="140"/>
        <v>0.65230356108180543</v>
      </c>
      <c r="V118" s="206">
        <f t="shared" si="140"/>
        <v>0.66624438121618945</v>
      </c>
      <c r="W118" s="206">
        <f t="shared" ref="W118:Y118" si="141">IF(W104=0,"",W104/W97)</f>
        <v>0.67765685500306561</v>
      </c>
      <c r="X118" s="206">
        <f t="shared" si="141"/>
        <v>0.69033695136219198</v>
      </c>
      <c r="Y118" s="206">
        <f t="shared" si="141"/>
        <v>0.70437317849725967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0.50069842724027547</v>
      </c>
      <c r="C119" s="199">
        <f t="shared" si="142"/>
        <v>0.5164414154796142</v>
      </c>
      <c r="D119" s="199">
        <f t="shared" si="142"/>
        <v>0.51006336837701716</v>
      </c>
      <c r="E119" s="199">
        <f t="shared" si="142"/>
        <v>0.5053007417164076</v>
      </c>
      <c r="F119" s="199">
        <f t="shared" si="142"/>
        <v>0.49975584765592596</v>
      </c>
      <c r="G119" s="199">
        <f t="shared" si="142"/>
        <v>0.50749589520894256</v>
      </c>
      <c r="H119" s="199">
        <f t="shared" si="142"/>
        <v>0.51144822627844455</v>
      </c>
      <c r="I119" s="199">
        <f t="shared" si="142"/>
        <v>0.51871627469192971</v>
      </c>
      <c r="J119" s="199">
        <f t="shared" si="142"/>
        <v>0.524460157802768</v>
      </c>
      <c r="K119" s="199">
        <f t="shared" si="142"/>
        <v>0.53647012874054223</v>
      </c>
      <c r="L119" s="199">
        <f t="shared" si="142"/>
        <v>0.54494552873629098</v>
      </c>
      <c r="M119" s="199">
        <f t="shared" si="142"/>
        <v>0.55568625271398664</v>
      </c>
      <c r="N119" s="199">
        <f t="shared" si="142"/>
        <v>0.56316572963771228</v>
      </c>
      <c r="O119" s="199">
        <f t="shared" si="142"/>
        <v>0.57730952144315573</v>
      </c>
      <c r="P119" s="199">
        <f t="shared" si="142"/>
        <v>0.5820803015802859</v>
      </c>
      <c r="Q119" s="199">
        <f t="shared" si="142"/>
        <v>0.58940442229701318</v>
      </c>
      <c r="R119" s="199">
        <f t="shared" ref="R119:V119" si="143">IF(R105=0,"",R105/R98)</f>
        <v>0.59914781868133304</v>
      </c>
      <c r="S119" s="199">
        <f t="shared" si="143"/>
        <v>0.61080685046999961</v>
      </c>
      <c r="T119" s="199">
        <f t="shared" si="143"/>
        <v>0.62416927629269248</v>
      </c>
      <c r="U119" s="199">
        <f t="shared" si="143"/>
        <v>0.63749393312312075</v>
      </c>
      <c r="V119" s="199">
        <f t="shared" si="143"/>
        <v>0.65134829450198128</v>
      </c>
      <c r="W119" s="199">
        <f t="shared" ref="W119:Y119" si="144">IF(W105=0,"",W105/W98)</f>
        <v>0.66348972333785905</v>
      </c>
      <c r="X119" s="199">
        <f t="shared" si="144"/>
        <v>0.6761039570930234</v>
      </c>
      <c r="Y119" s="199">
        <f t="shared" si="144"/>
        <v>0.69090779172572492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1.6257959214795272</v>
      </c>
      <c r="C120" s="200">
        <f t="shared" si="145"/>
        <v>1.7825888369022433</v>
      </c>
      <c r="D120" s="200">
        <f t="shared" si="145"/>
        <v>1.9214820937893409</v>
      </c>
      <c r="E120" s="200">
        <f t="shared" si="145"/>
        <v>2.0296709126143329</v>
      </c>
      <c r="F120" s="200">
        <f t="shared" si="145"/>
        <v>2.102949213245318</v>
      </c>
      <c r="G120" s="200">
        <f t="shared" si="145"/>
        <v>2.1903558762121556</v>
      </c>
      <c r="H120" s="200">
        <f t="shared" si="145"/>
        <v>2.2775549058885041</v>
      </c>
      <c r="I120" s="200">
        <f t="shared" si="145"/>
        <v>2.353102661449662</v>
      </c>
      <c r="J120" s="200">
        <f t="shared" si="145"/>
        <v>2.4163687251678181</v>
      </c>
      <c r="K120" s="200">
        <f t="shared" si="145"/>
        <v>2.5131281539556847</v>
      </c>
      <c r="L120" s="200">
        <f t="shared" si="145"/>
        <v>2.6207376474806185</v>
      </c>
      <c r="M120" s="200">
        <f t="shared" si="145"/>
        <v>2.7067371576130896</v>
      </c>
      <c r="N120" s="200">
        <f t="shared" si="145"/>
        <v>2.7921155080200206</v>
      </c>
      <c r="O120" s="200">
        <f t="shared" si="145"/>
        <v>2.8785720703656046</v>
      </c>
      <c r="P120" s="200">
        <f t="shared" si="145"/>
        <v>2.9959047866364785</v>
      </c>
      <c r="Q120" s="200">
        <f t="shared" si="145"/>
        <v>3.1244549343312134</v>
      </c>
      <c r="R120" s="200">
        <f t="shared" ref="R120:V120" si="146">IF(R106=0,"",R106/R99)</f>
        <v>3.2208861558768955</v>
      </c>
      <c r="S120" s="200">
        <f t="shared" si="146"/>
        <v>3.3130339605894217</v>
      </c>
      <c r="T120" s="200">
        <f t="shared" si="146"/>
        <v>3.3850117250947704</v>
      </c>
      <c r="U120" s="200">
        <f t="shared" si="146"/>
        <v>3.4288769945402167</v>
      </c>
      <c r="V120" s="200">
        <f t="shared" si="146"/>
        <v>3.4585568926129895</v>
      </c>
      <c r="W120" s="200">
        <f t="shared" ref="W120:Y120" si="147">IF(W106=0,"",W106/W99)</f>
        <v>3.4793960436779265</v>
      </c>
      <c r="X120" s="200">
        <f t="shared" si="147"/>
        <v>3.5007765253809473</v>
      </c>
      <c r="Y120" s="200">
        <f t="shared" si="147"/>
        <v>3.5228632810708067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0.54760778817317213</v>
      </c>
      <c r="C121" s="200">
        <f t="shared" si="148"/>
        <v>0.55936800002764486</v>
      </c>
      <c r="D121" s="200">
        <f t="shared" si="148"/>
        <v>0.55187757215178723</v>
      </c>
      <c r="E121" s="200">
        <f t="shared" si="148"/>
        <v>0.54802380121831984</v>
      </c>
      <c r="F121" s="200">
        <f t="shared" si="148"/>
        <v>0.53975103101069255</v>
      </c>
      <c r="G121" s="200">
        <f t="shared" si="148"/>
        <v>0.54819256996036803</v>
      </c>
      <c r="H121" s="200">
        <f t="shared" si="148"/>
        <v>0.55323857443287017</v>
      </c>
      <c r="I121" s="200">
        <f t="shared" si="148"/>
        <v>0.55976121201890605</v>
      </c>
      <c r="J121" s="200">
        <f t="shared" si="148"/>
        <v>0.56373290538942633</v>
      </c>
      <c r="K121" s="200">
        <f t="shared" si="148"/>
        <v>0.57384038538302773</v>
      </c>
      <c r="L121" s="200">
        <f t="shared" si="148"/>
        <v>0.5823884886044699</v>
      </c>
      <c r="M121" s="200">
        <f t="shared" si="148"/>
        <v>0.59425924713477662</v>
      </c>
      <c r="N121" s="200">
        <f t="shared" si="148"/>
        <v>0.60275947904351534</v>
      </c>
      <c r="O121" s="200">
        <f t="shared" si="148"/>
        <v>0.61690262385816697</v>
      </c>
      <c r="P121" s="200">
        <f t="shared" si="148"/>
        <v>0.62276440853762904</v>
      </c>
      <c r="Q121" s="200">
        <f t="shared" si="148"/>
        <v>0.63231166794617344</v>
      </c>
      <c r="R121" s="200">
        <f t="shared" ref="R121:V121" si="149">IF(R107=0,"",R107/R100)</f>
        <v>0.64449272419803061</v>
      </c>
      <c r="S121" s="200">
        <f t="shared" si="149"/>
        <v>0.65923552661044038</v>
      </c>
      <c r="T121" s="200">
        <f t="shared" si="149"/>
        <v>0.6761581356103229</v>
      </c>
      <c r="U121" s="200">
        <f t="shared" si="149"/>
        <v>0.6919309102395691</v>
      </c>
      <c r="V121" s="200">
        <f t="shared" si="149"/>
        <v>0.70721680666766651</v>
      </c>
      <c r="W121" s="200">
        <f t="shared" ref="W121:Y121" si="150">IF(W107=0,"",W107/W100)</f>
        <v>0.72125203983432429</v>
      </c>
      <c r="X121" s="200">
        <f t="shared" si="150"/>
        <v>0.73483605673964525</v>
      </c>
      <c r="Y121" s="200">
        <f t="shared" si="150"/>
        <v>0.74765532980922156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0.56714229469924016</v>
      </c>
      <c r="C122" s="201">
        <f t="shared" si="151"/>
        <v>0.56898117567039974</v>
      </c>
      <c r="D122" s="201">
        <f t="shared" si="151"/>
        <v>0.56901239032843298</v>
      </c>
      <c r="E122" s="201">
        <f t="shared" si="151"/>
        <v>0.57190039208991617</v>
      </c>
      <c r="F122" s="201">
        <f t="shared" si="151"/>
        <v>0.57206516640419525</v>
      </c>
      <c r="G122" s="201">
        <f t="shared" si="151"/>
        <v>0.57201729488342934</v>
      </c>
      <c r="H122" s="201">
        <f t="shared" si="151"/>
        <v>0.57865506300782843</v>
      </c>
      <c r="I122" s="201">
        <f t="shared" si="151"/>
        <v>0.5752027305882097</v>
      </c>
      <c r="J122" s="201">
        <f t="shared" si="151"/>
        <v>0.57536309395931329</v>
      </c>
      <c r="K122" s="201">
        <f t="shared" si="151"/>
        <v>0.57464467696924915</v>
      </c>
      <c r="L122" s="201">
        <f t="shared" si="151"/>
        <v>0.57561748393296142</v>
      </c>
      <c r="M122" s="201">
        <f t="shared" si="151"/>
        <v>0.57622085116501143</v>
      </c>
      <c r="N122" s="201">
        <f t="shared" si="151"/>
        <v>0.57788001479843454</v>
      </c>
      <c r="O122" s="201">
        <f t="shared" si="151"/>
        <v>0.57495732181909087</v>
      </c>
      <c r="P122" s="201">
        <f t="shared" si="151"/>
        <v>0.57601682381627917</v>
      </c>
      <c r="Q122" s="201">
        <f t="shared" si="151"/>
        <v>0.57741517947963039</v>
      </c>
      <c r="R122" s="201">
        <f t="shared" ref="R122:V122" si="152">IF(R108=0,"",R108/R101)</f>
        <v>0.5782339477664733</v>
      </c>
      <c r="S122" s="201">
        <f t="shared" si="152"/>
        <v>0.58017483908217549</v>
      </c>
      <c r="T122" s="201">
        <f t="shared" si="152"/>
        <v>0.58268031658641939</v>
      </c>
      <c r="U122" s="201">
        <f t="shared" si="152"/>
        <v>0.58579207386395127</v>
      </c>
      <c r="V122" s="201">
        <f t="shared" si="152"/>
        <v>0.58939237018231017</v>
      </c>
      <c r="W122" s="201">
        <f t="shared" ref="W122:Y122" si="153">IF(W108=0,"",W108/W101)</f>
        <v>0.5928353553428497</v>
      </c>
      <c r="X122" s="201">
        <f t="shared" si="153"/>
        <v>0.59578535086916939</v>
      </c>
      <c r="Y122" s="201">
        <f t="shared" si="153"/>
        <v>0.5985016568030177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348.24714113488403</v>
      </c>
      <c r="C126" s="203">
        <f t="shared" si="154"/>
        <v>302.79869336347571</v>
      </c>
      <c r="D126" s="203">
        <f t="shared" si="154"/>
        <v>301.8676419415462</v>
      </c>
      <c r="E126" s="203">
        <f t="shared" si="154"/>
        <v>322.24386130647139</v>
      </c>
      <c r="F126" s="203">
        <f t="shared" si="154"/>
        <v>326.65820955369918</v>
      </c>
      <c r="G126" s="203">
        <f t="shared" si="154"/>
        <v>317.30341193591255</v>
      </c>
      <c r="H126" s="203">
        <f t="shared" si="154"/>
        <v>305.790207669832</v>
      </c>
      <c r="I126" s="203">
        <f t="shared" si="154"/>
        <v>290.49440927147407</v>
      </c>
      <c r="J126" s="203">
        <f t="shared" si="154"/>
        <v>306.868883413194</v>
      </c>
      <c r="K126" s="203">
        <f t="shared" si="154"/>
        <v>296.5314968864401</v>
      </c>
      <c r="L126" s="203">
        <f t="shared" si="154"/>
        <v>294.54046007747712</v>
      </c>
      <c r="M126" s="203">
        <f t="shared" si="154"/>
        <v>279.27531288966134</v>
      </c>
      <c r="N126" s="203">
        <f t="shared" si="154"/>
        <v>280.64331430730732</v>
      </c>
      <c r="O126" s="203">
        <f t="shared" si="154"/>
        <v>261.0623985223815</v>
      </c>
      <c r="P126" s="203">
        <f t="shared" si="154"/>
        <v>243.93088544249747</v>
      </c>
      <c r="Q126" s="203">
        <f t="shared" si="154"/>
        <v>237.51560481758696</v>
      </c>
      <c r="R126" s="203">
        <f t="shared" ref="R126:V126" si="155">IF(R96=0,0,R96/R$19)</f>
        <v>233.20173750858569</v>
      </c>
      <c r="S126" s="203">
        <f t="shared" si="155"/>
        <v>237.91017257599839</v>
      </c>
      <c r="T126" s="203">
        <f t="shared" si="155"/>
        <v>232.52177132714792</v>
      </c>
      <c r="U126" s="203">
        <f t="shared" si="155"/>
        <v>226.71075815971764</v>
      </c>
      <c r="V126" s="203">
        <f t="shared" si="155"/>
        <v>226.10127700897252</v>
      </c>
      <c r="W126" s="203">
        <f t="shared" ref="W126:Y126" si="156">IF(W96=0,0,W96/W$19)</f>
        <v>238.98771034816357</v>
      </c>
      <c r="X126" s="203">
        <f t="shared" si="156"/>
        <v>209.90346618081389</v>
      </c>
      <c r="Y126" s="203">
        <f t="shared" si="156"/>
        <v>194.85970800453711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322.92858435635992</v>
      </c>
      <c r="C127" s="192">
        <f t="shared" si="157"/>
        <v>276.96120782860265</v>
      </c>
      <c r="D127" s="192">
        <f t="shared" si="157"/>
        <v>275.51091309624087</v>
      </c>
      <c r="E127" s="192">
        <f t="shared" si="157"/>
        <v>295.26138191008931</v>
      </c>
      <c r="F127" s="192">
        <f t="shared" si="157"/>
        <v>298.83550113736277</v>
      </c>
      <c r="G127" s="192">
        <f t="shared" si="157"/>
        <v>288.32830427465274</v>
      </c>
      <c r="H127" s="192">
        <f t="shared" si="157"/>
        <v>276.0879220284362</v>
      </c>
      <c r="I127" s="192">
        <f t="shared" si="157"/>
        <v>259.99956790433788</v>
      </c>
      <c r="J127" s="192">
        <f t="shared" si="157"/>
        <v>276.00563993983531</v>
      </c>
      <c r="K127" s="192">
        <f t="shared" si="157"/>
        <v>265.14698858353944</v>
      </c>
      <c r="L127" s="192">
        <f t="shared" si="157"/>
        <v>262.58570656295387</v>
      </c>
      <c r="M127" s="192">
        <f t="shared" si="157"/>
        <v>247.34946477620011</v>
      </c>
      <c r="N127" s="192">
        <f t="shared" si="157"/>
        <v>249.03537713761082</v>
      </c>
      <c r="O127" s="192">
        <f t="shared" si="157"/>
        <v>230.13054297343697</v>
      </c>
      <c r="P127" s="192">
        <f t="shared" si="157"/>
        <v>213.80849456571605</v>
      </c>
      <c r="Q127" s="192">
        <f t="shared" si="157"/>
        <v>207.97934591224941</v>
      </c>
      <c r="R127" s="192">
        <f t="shared" ref="R127:V127" si="158">IF(R97=0,0,R97/R$19)</f>
        <v>204.00972141380777</v>
      </c>
      <c r="S127" s="192">
        <f t="shared" si="158"/>
        <v>208.62056058959098</v>
      </c>
      <c r="T127" s="192">
        <f t="shared" si="158"/>
        <v>203.85144772395208</v>
      </c>
      <c r="U127" s="192">
        <f t="shared" si="158"/>
        <v>198.46034243766434</v>
      </c>
      <c r="V127" s="192">
        <f t="shared" si="158"/>
        <v>197.66502285937182</v>
      </c>
      <c r="W127" s="192">
        <f t="shared" ref="W127:Y127" si="159">IF(W97=0,0,W97/W$19)</f>
        <v>210.60222376988841</v>
      </c>
      <c r="X127" s="192">
        <f t="shared" si="159"/>
        <v>182.92702445073434</v>
      </c>
      <c r="Y127" s="192">
        <f t="shared" si="159"/>
        <v>169.07819854942124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289.56757170834999</v>
      </c>
      <c r="C128" s="74">
        <f t="shared" si="160"/>
        <v>230.54003274715726</v>
      </c>
      <c r="D128" s="74">
        <f t="shared" si="160"/>
        <v>224.37546840473877</v>
      </c>
      <c r="E128" s="74">
        <f t="shared" si="160"/>
        <v>237.51808647408566</v>
      </c>
      <c r="F128" s="74">
        <f t="shared" si="160"/>
        <v>257.88981529716284</v>
      </c>
      <c r="G128" s="74">
        <f t="shared" si="160"/>
        <v>223.38852203914286</v>
      </c>
      <c r="H128" s="74">
        <f t="shared" si="160"/>
        <v>222.03240884953433</v>
      </c>
      <c r="I128" s="74">
        <f t="shared" si="160"/>
        <v>198.15121677398736</v>
      </c>
      <c r="J128" s="74">
        <f t="shared" si="160"/>
        <v>231.45352495924487</v>
      </c>
      <c r="K128" s="74">
        <f t="shared" si="160"/>
        <v>215.73821727615481</v>
      </c>
      <c r="L128" s="74">
        <f t="shared" si="160"/>
        <v>218.10144785048428</v>
      </c>
      <c r="M128" s="74">
        <f t="shared" si="160"/>
        <v>203.69125051328058</v>
      </c>
      <c r="N128" s="74">
        <f t="shared" si="160"/>
        <v>205.72024213954816</v>
      </c>
      <c r="O128" s="74">
        <f t="shared" si="160"/>
        <v>188.00184198930972</v>
      </c>
      <c r="P128" s="74">
        <f t="shared" si="160"/>
        <v>172.19059101691099</v>
      </c>
      <c r="Q128" s="74">
        <f t="shared" si="160"/>
        <v>165.03571659824584</v>
      </c>
      <c r="R128" s="74">
        <f t="shared" ref="R128:V128" si="161">IF(R98=0,0,R98/R$19)</f>
        <v>162.03307741660296</v>
      </c>
      <c r="S128" s="74">
        <f t="shared" si="161"/>
        <v>164.10600011179139</v>
      </c>
      <c r="T128" s="74">
        <f t="shared" si="161"/>
        <v>160.96683340257502</v>
      </c>
      <c r="U128" s="74">
        <f t="shared" si="161"/>
        <v>156.79044624758185</v>
      </c>
      <c r="V128" s="74">
        <f t="shared" si="161"/>
        <v>157.76812264622015</v>
      </c>
      <c r="W128" s="74">
        <f t="shared" ref="W128:Y128" si="162">IF(W98=0,0,W98/W$19)</f>
        <v>168.59979910401685</v>
      </c>
      <c r="X128" s="74">
        <f t="shared" si="162"/>
        <v>144.69652624426695</v>
      </c>
      <c r="Y128" s="74">
        <f t="shared" si="162"/>
        <v>134.20622688087354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0.17014451029083108</v>
      </c>
      <c r="C129" s="74">
        <f t="shared" si="163"/>
        <v>0.21164704773500972</v>
      </c>
      <c r="D129" s="74">
        <f t="shared" si="163"/>
        <v>0.25749176112853717</v>
      </c>
      <c r="E129" s="74">
        <f t="shared" si="163"/>
        <v>0.3303849565690154</v>
      </c>
      <c r="F129" s="74">
        <f t="shared" si="163"/>
        <v>0.24137384592613584</v>
      </c>
      <c r="G129" s="74">
        <f t="shared" si="163"/>
        <v>0.27319006156715836</v>
      </c>
      <c r="H129" s="74">
        <f t="shared" si="163"/>
        <v>0.35960852614367067</v>
      </c>
      <c r="I129" s="74">
        <f t="shared" si="163"/>
        <v>0.75936076570986777</v>
      </c>
      <c r="J129" s="74">
        <f t="shared" si="163"/>
        <v>0.45951704545100169</v>
      </c>
      <c r="K129" s="74">
        <f t="shared" si="163"/>
        <v>0.40468149470058662</v>
      </c>
      <c r="L129" s="74">
        <f t="shared" si="163"/>
        <v>0.65224081286212288</v>
      </c>
      <c r="M129" s="74">
        <f t="shared" si="163"/>
        <v>0.44302745254124676</v>
      </c>
      <c r="N129" s="74">
        <f t="shared" si="163"/>
        <v>1.009733911513889</v>
      </c>
      <c r="O129" s="74">
        <f t="shared" si="163"/>
        <v>0.48995286724701897</v>
      </c>
      <c r="P129" s="74">
        <f t="shared" si="163"/>
        <v>0.41948790730780083</v>
      </c>
      <c r="Q129" s="74">
        <f t="shared" si="163"/>
        <v>0.75899895179354193</v>
      </c>
      <c r="R129" s="74">
        <f t="shared" ref="R129:V129" si="164">IF(R99=0,0,R99/R$19)</f>
        <v>0.73982641886668865</v>
      </c>
      <c r="S129" s="74">
        <f t="shared" si="164"/>
        <v>0.75523462014962595</v>
      </c>
      <c r="T129" s="74">
        <f t="shared" si="164"/>
        <v>0.74479861579061768</v>
      </c>
      <c r="U129" s="74">
        <f t="shared" si="164"/>
        <v>0.74003240896080069</v>
      </c>
      <c r="V129" s="74">
        <f t="shared" si="164"/>
        <v>0.74981236772329629</v>
      </c>
      <c r="W129" s="74">
        <f t="shared" ref="W129:Y129" si="165">IF(W99=0,0,W99/W$19)</f>
        <v>0.7566425334300384</v>
      </c>
      <c r="X129" s="74">
        <f t="shared" si="165"/>
        <v>0.69886706097258433</v>
      </c>
      <c r="Y129" s="74">
        <f t="shared" si="165"/>
        <v>0.65778606631849135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18.670879699604981</v>
      </c>
      <c r="C130" s="74">
        <f t="shared" si="166"/>
        <v>30.903058192694012</v>
      </c>
      <c r="D130" s="74">
        <f t="shared" si="166"/>
        <v>33.397499392123841</v>
      </c>
      <c r="E130" s="74">
        <f t="shared" si="166"/>
        <v>36.917458164819102</v>
      </c>
      <c r="F130" s="74">
        <f t="shared" si="166"/>
        <v>27.32617590908448</v>
      </c>
      <c r="G130" s="74">
        <f t="shared" si="166"/>
        <v>37.12235245257439</v>
      </c>
      <c r="H130" s="74">
        <f t="shared" si="166"/>
        <v>36.975415499960825</v>
      </c>
      <c r="I130" s="74">
        <f t="shared" si="166"/>
        <v>39.633386793901572</v>
      </c>
      <c r="J130" s="74">
        <f t="shared" si="166"/>
        <v>32.892388382507583</v>
      </c>
      <c r="K130" s="74">
        <f t="shared" si="166"/>
        <v>34.238613353901762</v>
      </c>
      <c r="L130" s="74">
        <f t="shared" si="166"/>
        <v>32.057608065954945</v>
      </c>
      <c r="M130" s="74">
        <f t="shared" si="166"/>
        <v>31.594866628042151</v>
      </c>
      <c r="N130" s="74">
        <f t="shared" si="166"/>
        <v>31.813614549580322</v>
      </c>
      <c r="O130" s="74">
        <f t="shared" si="166"/>
        <v>31.207848621335689</v>
      </c>
      <c r="P130" s="74">
        <f t="shared" si="166"/>
        <v>30.844703674834808</v>
      </c>
      <c r="Q130" s="74">
        <f t="shared" si="166"/>
        <v>30.650925185989639</v>
      </c>
      <c r="R130" s="74">
        <f t="shared" ref="R130:V130" si="167">IF(R100=0,0,R100/R$19)</f>
        <v>29.756242312473361</v>
      </c>
      <c r="S130" s="74">
        <f t="shared" si="167"/>
        <v>31.089951777357804</v>
      </c>
      <c r="T130" s="74">
        <f t="shared" si="167"/>
        <v>29.473209467382272</v>
      </c>
      <c r="U130" s="74">
        <f t="shared" si="167"/>
        <v>28.166504020364258</v>
      </c>
      <c r="V130" s="74">
        <f t="shared" si="167"/>
        <v>27.710292571855295</v>
      </c>
      <c r="W130" s="74">
        <f t="shared" ref="W130:Y130" si="168">IF(W100=0,0,W100/W$19)</f>
        <v>29.335671022460744</v>
      </c>
      <c r="X130" s="74">
        <f t="shared" si="168"/>
        <v>26.206389638772421</v>
      </c>
      <c r="Y130" s="74">
        <f t="shared" si="168"/>
        <v>23.97180743687332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14.519988438114172</v>
      </c>
      <c r="C131" s="193">
        <f t="shared" si="169"/>
        <v>15.306469841016456</v>
      </c>
      <c r="D131" s="193">
        <f t="shared" si="169"/>
        <v>17.480453538249684</v>
      </c>
      <c r="E131" s="193">
        <f t="shared" si="169"/>
        <v>20.495452314615576</v>
      </c>
      <c r="F131" s="193">
        <f t="shared" si="169"/>
        <v>13.378136085189331</v>
      </c>
      <c r="G131" s="193">
        <f t="shared" si="169"/>
        <v>27.544239721368335</v>
      </c>
      <c r="H131" s="193">
        <f t="shared" si="169"/>
        <v>16.720489152797413</v>
      </c>
      <c r="I131" s="193">
        <f t="shared" si="169"/>
        <v>21.455603570739068</v>
      </c>
      <c r="J131" s="193">
        <f t="shared" si="169"/>
        <v>11.200209552631772</v>
      </c>
      <c r="K131" s="193">
        <f t="shared" si="169"/>
        <v>14.765476458782224</v>
      </c>
      <c r="L131" s="193">
        <f t="shared" si="169"/>
        <v>11.774409833652571</v>
      </c>
      <c r="M131" s="193">
        <f t="shared" si="169"/>
        <v>11.620320182336064</v>
      </c>
      <c r="N131" s="193">
        <f t="shared" si="169"/>
        <v>10.491786536968398</v>
      </c>
      <c r="O131" s="193">
        <f t="shared" si="169"/>
        <v>10.430899495544505</v>
      </c>
      <c r="P131" s="193">
        <f t="shared" si="169"/>
        <v>10.35371196666244</v>
      </c>
      <c r="Q131" s="193">
        <f t="shared" si="169"/>
        <v>11.533705176220383</v>
      </c>
      <c r="R131" s="193">
        <f t="shared" ref="R131:V131" si="170">IF(R101=0,0,R101/R$19)</f>
        <v>11.480575265864772</v>
      </c>
      <c r="S131" s="193">
        <f t="shared" si="170"/>
        <v>12.669374080292153</v>
      </c>
      <c r="T131" s="193">
        <f t="shared" si="170"/>
        <v>12.66660623820413</v>
      </c>
      <c r="U131" s="193">
        <f t="shared" si="170"/>
        <v>12.763359760757407</v>
      </c>
      <c r="V131" s="193">
        <f t="shared" si="170"/>
        <v>11.436795273573116</v>
      </c>
      <c r="W131" s="193">
        <f t="shared" ref="W131:Y131" si="171">IF(W101=0,0,W101/W$19)</f>
        <v>11.910111109980777</v>
      </c>
      <c r="X131" s="193">
        <f t="shared" si="171"/>
        <v>11.325241506722382</v>
      </c>
      <c r="Y131" s="193">
        <f t="shared" si="171"/>
        <v>10.242378165355833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25.318556778524133</v>
      </c>
      <c r="C132" s="77">
        <f t="shared" si="172"/>
        <v>25.837485534873025</v>
      </c>
      <c r="D132" s="77">
        <f t="shared" si="172"/>
        <v>26.356728845305316</v>
      </c>
      <c r="E132" s="77">
        <f t="shared" si="172"/>
        <v>26.982479396382047</v>
      </c>
      <c r="F132" s="77">
        <f t="shared" si="172"/>
        <v>27.822708416336425</v>
      </c>
      <c r="G132" s="77">
        <f t="shared" si="172"/>
        <v>28.97510766125971</v>
      </c>
      <c r="H132" s="77">
        <f t="shared" si="172"/>
        <v>29.702285641395797</v>
      </c>
      <c r="I132" s="77">
        <f t="shared" si="172"/>
        <v>30.494841367136239</v>
      </c>
      <c r="J132" s="77">
        <f t="shared" si="172"/>
        <v>30.863243473358754</v>
      </c>
      <c r="K132" s="77">
        <f t="shared" si="172"/>
        <v>31.384508302900688</v>
      </c>
      <c r="L132" s="77">
        <f t="shared" si="172"/>
        <v>31.954753514523297</v>
      </c>
      <c r="M132" s="77">
        <f t="shared" si="172"/>
        <v>31.925848113461264</v>
      </c>
      <c r="N132" s="77">
        <f t="shared" si="172"/>
        <v>31.607937169696584</v>
      </c>
      <c r="O132" s="77">
        <f t="shared" si="172"/>
        <v>30.931855548944576</v>
      </c>
      <c r="P132" s="77">
        <f t="shared" si="172"/>
        <v>30.122390876781417</v>
      </c>
      <c r="Q132" s="77">
        <f t="shared" si="172"/>
        <v>29.53625890533754</v>
      </c>
      <c r="R132" s="77">
        <f t="shared" ref="R132:V132" si="173">IF(R102=0,0,R102/R$19)</f>
        <v>29.19201609477798</v>
      </c>
      <c r="S132" s="77">
        <f t="shared" si="173"/>
        <v>29.289611986407422</v>
      </c>
      <c r="T132" s="77">
        <f t="shared" si="173"/>
        <v>28.670323603195847</v>
      </c>
      <c r="U132" s="77">
        <f t="shared" si="173"/>
        <v>28.250415722053269</v>
      </c>
      <c r="V132" s="77">
        <f t="shared" si="173"/>
        <v>28.436254149600675</v>
      </c>
      <c r="W132" s="77">
        <f t="shared" ref="W132:Y132" si="174">IF(W102=0,0,W102/W$19)</f>
        <v>28.385486578275167</v>
      </c>
      <c r="X132" s="77">
        <f t="shared" si="174"/>
        <v>26.97644173007955</v>
      </c>
      <c r="Y132" s="77">
        <f t="shared" si="174"/>
        <v>25.781509455115916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163.72186668239607</v>
      </c>
      <c r="C134" s="153">
        <f t="shared" si="175"/>
        <v>145.43297556280447</v>
      </c>
      <c r="D134" s="153">
        <f t="shared" si="175"/>
        <v>143.31839853628946</v>
      </c>
      <c r="E134" s="153">
        <f t="shared" si="175"/>
        <v>152.64164097232208</v>
      </c>
      <c r="F134" s="153">
        <f t="shared" si="175"/>
        <v>151.79203745131184</v>
      </c>
      <c r="G134" s="153">
        <f t="shared" si="175"/>
        <v>150.07312071732292</v>
      </c>
      <c r="H134" s="153">
        <f t="shared" si="175"/>
        <v>144.50873170983766</v>
      </c>
      <c r="I134" s="153">
        <f t="shared" si="175"/>
        <v>139.09766921794377</v>
      </c>
      <c r="J134" s="153">
        <f t="shared" si="175"/>
        <v>147.48522373070506</v>
      </c>
      <c r="K134" s="153">
        <f t="shared" si="175"/>
        <v>144.8865271860482</v>
      </c>
      <c r="L134" s="153">
        <f t="shared" si="175"/>
        <v>146.01029894357248</v>
      </c>
      <c r="M134" s="153">
        <f t="shared" si="175"/>
        <v>139.85899901796651</v>
      </c>
      <c r="N134" s="153">
        <f t="shared" si="175"/>
        <v>143.91283547071868</v>
      </c>
      <c r="O134" s="153">
        <f t="shared" si="175"/>
        <v>135.19514380632583</v>
      </c>
      <c r="P134" s="153">
        <f t="shared" si="175"/>
        <v>126.65839290017323</v>
      </c>
      <c r="Q134" s="153">
        <f t="shared" si="175"/>
        <v>125.68491329288514</v>
      </c>
      <c r="R134" s="153">
        <f t="shared" ref="R134:V134" si="176">IF(R104=0,0,R104/R$19)</f>
        <v>125.28080158713472</v>
      </c>
      <c r="S134" s="153">
        <f t="shared" si="176"/>
        <v>130.58523981682632</v>
      </c>
      <c r="T134" s="153">
        <f t="shared" si="176"/>
        <v>130.30083645616722</v>
      </c>
      <c r="U134" s="153">
        <f t="shared" si="176"/>
        <v>129.456388105603</v>
      </c>
      <c r="V134" s="153">
        <f t="shared" si="176"/>
        <v>131.69321084302612</v>
      </c>
      <c r="W134" s="153">
        <f t="shared" ref="W134:Y134" si="177">IF(W104=0,0,W104/W$19)</f>
        <v>142.71604061655444</v>
      </c>
      <c r="X134" s="153">
        <f t="shared" si="177"/>
        <v>126.28128438107709</v>
      </c>
      <c r="Y134" s="153">
        <f t="shared" si="177"/>
        <v>119.09414812684659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144.98602773415652</v>
      </c>
      <c r="C135" s="74">
        <f t="shared" si="178"/>
        <v>119.06042083665849</v>
      </c>
      <c r="D135" s="74">
        <f t="shared" si="178"/>
        <v>114.44570719569204</v>
      </c>
      <c r="E135" s="74">
        <f t="shared" si="178"/>
        <v>120.01806526641731</v>
      </c>
      <c r="F135" s="74">
        <f t="shared" si="178"/>
        <v>128.88194324566379</v>
      </c>
      <c r="G135" s="74">
        <f t="shared" si="178"/>
        <v>113.36875797165739</v>
      </c>
      <c r="H135" s="74">
        <f t="shared" si="178"/>
        <v>113.55808168242476</v>
      </c>
      <c r="I135" s="74">
        <f t="shared" si="178"/>
        <v>102.78426099067573</v>
      </c>
      <c r="J135" s="74">
        <f t="shared" si="178"/>
        <v>121.38815222413245</v>
      </c>
      <c r="K135" s="74">
        <f t="shared" si="178"/>
        <v>115.73710919639386</v>
      </c>
      <c r="L135" s="74">
        <f t="shared" si="178"/>
        <v>118.85340881703276</v>
      </c>
      <c r="M135" s="74">
        <f t="shared" si="178"/>
        <v>113.1884277083508</v>
      </c>
      <c r="N135" s="74">
        <f t="shared" si="178"/>
        <v>115.85459026576549</v>
      </c>
      <c r="O135" s="74">
        <f t="shared" si="178"/>
        <v>108.53525342928017</v>
      </c>
      <c r="P135" s="74">
        <f t="shared" si="178"/>
        <v>100.22875114841122</v>
      </c>
      <c r="Q135" s="74">
        <f t="shared" si="178"/>
        <v>97.272781199962679</v>
      </c>
      <c r="R135" s="74">
        <f t="shared" ref="R135:V135" si="179">IF(R105=0,0,R105/R$19)</f>
        <v>97.08176488838123</v>
      </c>
      <c r="S135" s="74">
        <f t="shared" si="179"/>
        <v>100.23706907151269</v>
      </c>
      <c r="T135" s="74">
        <f t="shared" si="179"/>
        <v>100.47055191201163</v>
      </c>
      <c r="U135" s="74">
        <f t="shared" si="179"/>
        <v>99.952958254500217</v>
      </c>
      <c r="V135" s="74">
        <f t="shared" si="179"/>
        <v>102.76199761239489</v>
      </c>
      <c r="W135" s="74">
        <f t="shared" ref="W135:Y135" si="180">IF(W105=0,0,W105/W$19)</f>
        <v>111.86423406234276</v>
      </c>
      <c r="X135" s="74">
        <f t="shared" si="180"/>
        <v>97.82989397136339</v>
      </c>
      <c r="Y135" s="74">
        <f t="shared" si="180"/>
        <v>92.724127850105972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0.2766202508929646</v>
      </c>
      <c r="C136" s="74">
        <f t="shared" si="181"/>
        <v>0.37727966465574458</v>
      </c>
      <c r="D136" s="74">
        <f t="shared" si="181"/>
        <v>0.49476580830676636</v>
      </c>
      <c r="E136" s="74">
        <f t="shared" si="181"/>
        <v>0.67057273631348024</v>
      </c>
      <c r="F136" s="74">
        <f t="shared" si="181"/>
        <v>0.50759693938836403</v>
      </c>
      <c r="G136" s="74">
        <f t="shared" si="181"/>
        <v>0.59838345667638582</v>
      </c>
      <c r="H136" s="74">
        <f t="shared" si="181"/>
        <v>0.81902816291785152</v>
      </c>
      <c r="I136" s="74">
        <f t="shared" si="181"/>
        <v>1.7868538387923429</v>
      </c>
      <c r="J136" s="74">
        <f t="shared" si="181"/>
        <v>1.1103626173093195</v>
      </c>
      <c r="K136" s="74">
        <f t="shared" si="181"/>
        <v>1.0170164577169125</v>
      </c>
      <c r="L136" s="74">
        <f t="shared" si="181"/>
        <v>1.7093520534911262</v>
      </c>
      <c r="M136" s="74">
        <f t="shared" si="181"/>
        <v>1.1991588676360621</v>
      </c>
      <c r="N136" s="74">
        <f t="shared" si="181"/>
        <v>2.8192937133116445</v>
      </c>
      <c r="O136" s="74">
        <f t="shared" si="181"/>
        <v>1.4103646394528155</v>
      </c>
      <c r="P136" s="74">
        <f t="shared" si="181"/>
        <v>1.2567458294395599</v>
      </c>
      <c r="Q136" s="74">
        <f t="shared" si="181"/>
        <v>2.3714580200835509</v>
      </c>
      <c r="R136" s="74">
        <f t="shared" ref="R136:V136" si="182">IF(R106=0,0,R106/R$19)</f>
        <v>2.382896670279699</v>
      </c>
      <c r="S136" s="74">
        <f t="shared" si="182"/>
        <v>2.5021179447685631</v>
      </c>
      <c r="T136" s="74">
        <f t="shared" si="182"/>
        <v>2.5211520472855957</v>
      </c>
      <c r="U136" s="74">
        <f t="shared" si="182"/>
        <v>2.5374801022998668</v>
      </c>
      <c r="V136" s="74">
        <f t="shared" si="182"/>
        <v>2.5932687325558716</v>
      </c>
      <c r="W136" s="74">
        <f t="shared" ref="W136:Y136" si="183">IF(W106=0,0,W106/W$19)</f>
        <v>2.6326590372949186</v>
      </c>
      <c r="X136" s="74">
        <f t="shared" si="183"/>
        <v>2.4465774014147983</v>
      </c>
      <c r="Y136" s="74">
        <f t="shared" si="183"/>
        <v>2.3172903798334197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10.224319135548063</v>
      </c>
      <c r="C137" s="74">
        <f t="shared" si="184"/>
        <v>17.286181855985173</v>
      </c>
      <c r="D137" s="74">
        <f t="shared" si="184"/>
        <v>18.431330880466096</v>
      </c>
      <c r="E137" s="74">
        <f t="shared" si="184"/>
        <v>20.231645754802464</v>
      </c>
      <c r="F137" s="74">
        <f t="shared" si="184"/>
        <v>14.749331620507895</v>
      </c>
      <c r="G137" s="74">
        <f t="shared" si="184"/>
        <v>20.350197793951324</v>
      </c>
      <c r="H137" s="74">
        <f t="shared" si="184"/>
        <v>20.456226160261377</v>
      </c>
      <c r="I137" s="74">
        <f t="shared" si="184"/>
        <v>22.18523262816845</v>
      </c>
      <c r="J137" s="74">
        <f t="shared" si="184"/>
        <v>18.54252166806841</v>
      </c>
      <c r="K137" s="74">
        <f t="shared" si="184"/>
        <v>19.647499081983465</v>
      </c>
      <c r="L137" s="74">
        <f t="shared" si="184"/>
        <v>18.669981909805962</v>
      </c>
      <c r="M137" s="74">
        <f t="shared" si="184"/>
        <v>18.775541655704011</v>
      </c>
      <c r="N137" s="74">
        <f t="shared" si="184"/>
        <v>19.175957732396235</v>
      </c>
      <c r="O137" s="74">
        <f t="shared" si="184"/>
        <v>19.252203699470464</v>
      </c>
      <c r="P137" s="74">
        <f t="shared" si="184"/>
        <v>19.208983640576932</v>
      </c>
      <c r="Q137" s="74">
        <f t="shared" si="184"/>
        <v>19.380937628446485</v>
      </c>
      <c r="R137" s="74">
        <f t="shared" ref="R137:V137" si="185">IF(R107=0,0,R107/R$19)</f>
        <v>19.177681669862661</v>
      </c>
      <c r="S137" s="74">
        <f t="shared" si="185"/>
        <v>20.495600732239669</v>
      </c>
      <c r="T137" s="74">
        <f t="shared" si="185"/>
        <v>19.928550363917719</v>
      </c>
      <c r="U137" s="74">
        <f t="shared" si="185"/>
        <v>19.489274765077123</v>
      </c>
      <c r="V137" s="74">
        <f t="shared" si="185"/>
        <v>19.597184624494261</v>
      </c>
      <c r="W137" s="74">
        <f t="shared" ref="W137:Y137" si="186">IF(W107=0,0,W107/W$19)</f>
        <v>21.158412564858491</v>
      </c>
      <c r="X137" s="74">
        <f t="shared" si="186"/>
        <v>19.257400023538221</v>
      </c>
      <c r="Y137" s="74">
        <f t="shared" si="186"/>
        <v>17.922649595338672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8.2348995617985068</v>
      </c>
      <c r="C138" s="77">
        <f t="shared" si="187"/>
        <v>8.7090932055050594</v>
      </c>
      <c r="D138" s="77">
        <f t="shared" si="187"/>
        <v>9.9465946518245651</v>
      </c>
      <c r="E138" s="77">
        <f t="shared" si="187"/>
        <v>11.72135721478883</v>
      </c>
      <c r="F138" s="77">
        <f t="shared" si="187"/>
        <v>7.6531656457518045</v>
      </c>
      <c r="G138" s="77">
        <f t="shared" si="187"/>
        <v>15.755781495037819</v>
      </c>
      <c r="H138" s="77">
        <f t="shared" si="187"/>
        <v>9.6753957042336989</v>
      </c>
      <c r="I138" s="77">
        <f t="shared" si="187"/>
        <v>12.341321760307256</v>
      </c>
      <c r="J138" s="77">
        <f t="shared" si="187"/>
        <v>6.4441872211948725</v>
      </c>
      <c r="K138" s="77">
        <f t="shared" si="187"/>
        <v>8.4849024499539638</v>
      </c>
      <c r="L138" s="77">
        <f t="shared" si="187"/>
        <v>6.7775561632426111</v>
      </c>
      <c r="M138" s="77">
        <f t="shared" si="187"/>
        <v>6.6958707862756475</v>
      </c>
      <c r="N138" s="77">
        <f t="shared" si="187"/>
        <v>6.0629937592453143</v>
      </c>
      <c r="O138" s="77">
        <f t="shared" si="187"/>
        <v>5.9973220381223751</v>
      </c>
      <c r="P138" s="77">
        <f t="shared" si="187"/>
        <v>5.9639122817454995</v>
      </c>
      <c r="Q138" s="77">
        <f t="shared" si="187"/>
        <v>6.6597364443924354</v>
      </c>
      <c r="R138" s="77">
        <f t="shared" ref="R138:V138" si="188">IF(R108=0,0,R108/R$19)</f>
        <v>6.6384583586111159</v>
      </c>
      <c r="S138" s="77">
        <f t="shared" si="188"/>
        <v>7.350452068305386</v>
      </c>
      <c r="T138" s="77">
        <f t="shared" si="188"/>
        <v>7.3805821329522967</v>
      </c>
      <c r="U138" s="77">
        <f t="shared" si="188"/>
        <v>7.4766749837257871</v>
      </c>
      <c r="V138" s="77">
        <f t="shared" si="188"/>
        <v>6.7407598735811023</v>
      </c>
      <c r="W138" s="77">
        <f t="shared" ref="W138:Y138" si="189">IF(W108=0,0,W108/W$19)</f>
        <v>7.0607349520582767</v>
      </c>
      <c r="X138" s="77">
        <f t="shared" si="189"/>
        <v>6.7474129847606745</v>
      </c>
      <c r="Y138" s="77">
        <f t="shared" si="189"/>
        <v>6.1300803015685181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23.949188435096804</v>
      </c>
      <c r="C140" s="203">
        <f t="shared" si="190"/>
        <v>21.087082887864405</v>
      </c>
      <c r="D140" s="203">
        <f t="shared" si="190"/>
        <v>23.794189040707533</v>
      </c>
      <c r="E140" s="203">
        <f t="shared" si="190"/>
        <v>26.029920396074033</v>
      </c>
      <c r="F140" s="203">
        <f t="shared" si="190"/>
        <v>26.68165537647581</v>
      </c>
      <c r="G140" s="203">
        <f t="shared" si="190"/>
        <v>25.641619262001718</v>
      </c>
      <c r="H140" s="203">
        <f t="shared" si="190"/>
        <v>24.790618775946157</v>
      </c>
      <c r="I140" s="203">
        <f t="shared" si="190"/>
        <v>22.478323724341916</v>
      </c>
      <c r="J140" s="203">
        <f t="shared" si="190"/>
        <v>20.687208179888831</v>
      </c>
      <c r="K140" s="203">
        <f t="shared" si="190"/>
        <v>19.086026797579098</v>
      </c>
      <c r="L140" s="203">
        <f t="shared" si="190"/>
        <v>18.428159119764253</v>
      </c>
      <c r="M140" s="203">
        <f t="shared" si="190"/>
        <v>19.08093171602864</v>
      </c>
      <c r="N140" s="203">
        <f t="shared" si="190"/>
        <v>20.001781976071715</v>
      </c>
      <c r="O140" s="203">
        <f t="shared" si="190"/>
        <v>18.705247966022373</v>
      </c>
      <c r="P140" s="203">
        <f t="shared" si="190"/>
        <v>17.048478470097454</v>
      </c>
      <c r="Q140" s="203">
        <f t="shared" si="190"/>
        <v>17.518324984155196</v>
      </c>
      <c r="R140" s="203">
        <f t="shared" ref="R140:V140" si="191">IF(R110=0,0,R110/R$19)</f>
        <v>17.051707143697232</v>
      </c>
      <c r="S140" s="203">
        <f t="shared" si="191"/>
        <v>17.859224748852785</v>
      </c>
      <c r="T140" s="203">
        <f t="shared" si="191"/>
        <v>17.842862526332652</v>
      </c>
      <c r="U140" s="203">
        <f t="shared" si="191"/>
        <v>17.643012665170481</v>
      </c>
      <c r="V140" s="203">
        <f t="shared" si="191"/>
        <v>18.004671558413293</v>
      </c>
      <c r="W140" s="203">
        <f t="shared" ref="W140:Y140" si="192">IF(W110=0,0,W110/W$19)</f>
        <v>20.12648256739498</v>
      </c>
      <c r="X140" s="203">
        <f t="shared" si="192"/>
        <v>16.968325680064126</v>
      </c>
      <c r="Y140" s="203">
        <f t="shared" si="192"/>
        <v>15.783224306928069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23.949188435096804</v>
      </c>
      <c r="C141" s="192">
        <f t="shared" si="193"/>
        <v>21.087082887864405</v>
      </c>
      <c r="D141" s="192">
        <f t="shared" si="193"/>
        <v>23.794189040707533</v>
      </c>
      <c r="E141" s="192">
        <f t="shared" si="193"/>
        <v>26.029920396074033</v>
      </c>
      <c r="F141" s="192">
        <f t="shared" si="193"/>
        <v>26.68165537647581</v>
      </c>
      <c r="G141" s="192">
        <f t="shared" si="193"/>
        <v>25.641619262001718</v>
      </c>
      <c r="H141" s="192">
        <f t="shared" si="193"/>
        <v>24.790618775946157</v>
      </c>
      <c r="I141" s="192">
        <f t="shared" si="193"/>
        <v>22.478323724341916</v>
      </c>
      <c r="J141" s="192">
        <f t="shared" si="193"/>
        <v>20.687208179888831</v>
      </c>
      <c r="K141" s="192">
        <f t="shared" si="193"/>
        <v>19.086026797579098</v>
      </c>
      <c r="L141" s="192">
        <f t="shared" si="193"/>
        <v>18.428159119764253</v>
      </c>
      <c r="M141" s="192">
        <f t="shared" si="193"/>
        <v>19.08093171602864</v>
      </c>
      <c r="N141" s="192">
        <f t="shared" si="193"/>
        <v>20.001781976071715</v>
      </c>
      <c r="O141" s="192">
        <f t="shared" si="193"/>
        <v>18.705247966022373</v>
      </c>
      <c r="P141" s="192">
        <f t="shared" si="193"/>
        <v>17.048478470097454</v>
      </c>
      <c r="Q141" s="192">
        <f t="shared" si="193"/>
        <v>17.518324984155196</v>
      </c>
      <c r="R141" s="192">
        <f t="shared" ref="R141:V141" si="194">IF(R111=0,0,R111/R$19)</f>
        <v>17.051707143697232</v>
      </c>
      <c r="S141" s="192">
        <f t="shared" si="194"/>
        <v>17.859224748852785</v>
      </c>
      <c r="T141" s="192">
        <f t="shared" si="194"/>
        <v>17.842862526332652</v>
      </c>
      <c r="U141" s="192">
        <f t="shared" si="194"/>
        <v>17.643012665170481</v>
      </c>
      <c r="V141" s="192">
        <f t="shared" si="194"/>
        <v>18.004671558413293</v>
      </c>
      <c r="W141" s="192">
        <f t="shared" ref="W141:Y141" si="195">IF(W111=0,0,W111/W$19)</f>
        <v>20.12648256739498</v>
      </c>
      <c r="X141" s="192">
        <f t="shared" si="195"/>
        <v>16.968325680064126</v>
      </c>
      <c r="Y141" s="192">
        <f t="shared" si="195"/>
        <v>15.783224306928069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19.418143462692179</v>
      </c>
      <c r="C142" s="74">
        <f t="shared" si="196"/>
        <v>15.539297771327064</v>
      </c>
      <c r="D142" s="74">
        <f t="shared" si="196"/>
        <v>17.179168143580309</v>
      </c>
      <c r="E142" s="74">
        <f t="shared" si="196"/>
        <v>18.478497083023065</v>
      </c>
      <c r="F142" s="74">
        <f t="shared" si="196"/>
        <v>21.631646653539466</v>
      </c>
      <c r="G142" s="74">
        <f t="shared" si="196"/>
        <v>16.734821040701146</v>
      </c>
      <c r="H142" s="74">
        <f t="shared" si="196"/>
        <v>18.427518235213448</v>
      </c>
      <c r="I142" s="74">
        <f t="shared" si="196"/>
        <v>14.988000382610572</v>
      </c>
      <c r="J142" s="74">
        <f t="shared" si="196"/>
        <v>16.199948193985712</v>
      </c>
      <c r="K142" s="74">
        <f t="shared" si="196"/>
        <v>13.640632336375818</v>
      </c>
      <c r="L142" s="74">
        <f t="shared" si="196"/>
        <v>13.890399284357073</v>
      </c>
      <c r="M142" s="74">
        <f t="shared" si="196"/>
        <v>14.401819150224442</v>
      </c>
      <c r="N142" s="74">
        <f t="shared" si="196"/>
        <v>15.495979773794501</v>
      </c>
      <c r="O142" s="74">
        <f t="shared" si="196"/>
        <v>14.182681248340215</v>
      </c>
      <c r="P142" s="74">
        <f t="shared" si="196"/>
        <v>12.651352787045404</v>
      </c>
      <c r="Q142" s="74">
        <f t="shared" si="196"/>
        <v>12.726848550460826</v>
      </c>
      <c r="R142" s="74">
        <f t="shared" ref="R142:V142" si="197">IF(R112=0,0,R112/R$19)</f>
        <v>12.341543517636111</v>
      </c>
      <c r="S142" s="74">
        <f t="shared" si="197"/>
        <v>12.724816223050633</v>
      </c>
      <c r="T142" s="74">
        <f t="shared" si="197"/>
        <v>12.77262794122371</v>
      </c>
      <c r="U142" s="74">
        <f t="shared" si="197"/>
        <v>12.623858026033773</v>
      </c>
      <c r="V142" s="74">
        <f t="shared" si="197"/>
        <v>13.25347037765453</v>
      </c>
      <c r="W142" s="74">
        <f t="shared" ref="W142:Y142" si="198">IF(W112=0,0,W112/W$19)</f>
        <v>15.004244539509676</v>
      </c>
      <c r="X142" s="74">
        <f t="shared" si="198"/>
        <v>12.342634178025929</v>
      </c>
      <c r="Y142" s="74">
        <f t="shared" si="198"/>
        <v>11.605963624582243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1.5770366210392976</v>
      </c>
      <c r="C144" s="74">
        <f t="shared" si="202"/>
        <v>2.4182044883141423</v>
      </c>
      <c r="D144" s="74">
        <f t="shared" si="202"/>
        <v>3.0508176403404641</v>
      </c>
      <c r="E144" s="74">
        <f t="shared" si="202"/>
        <v>3.4351829673584824</v>
      </c>
      <c r="F144" s="74">
        <f t="shared" si="202"/>
        <v>2.405527410247454</v>
      </c>
      <c r="G144" s="74">
        <f t="shared" si="202"/>
        <v>3.4164084214370614</v>
      </c>
      <c r="H144" s="74">
        <f t="shared" si="202"/>
        <v>3.2332556272821606</v>
      </c>
      <c r="I144" s="74">
        <f t="shared" si="202"/>
        <v>3.2663515932814349</v>
      </c>
      <c r="J144" s="74">
        <f t="shared" si="202"/>
        <v>2.4244206274401709</v>
      </c>
      <c r="K144" s="74">
        <f t="shared" si="202"/>
        <v>2.6088372085402276</v>
      </c>
      <c r="L144" s="74">
        <f t="shared" si="202"/>
        <v>2.3644530258149454</v>
      </c>
      <c r="M144" s="74">
        <f t="shared" si="202"/>
        <v>2.5100075418959356</v>
      </c>
      <c r="N144" s="74">
        <f t="shared" si="202"/>
        <v>2.6002723157675409</v>
      </c>
      <c r="O144" s="74">
        <f t="shared" si="202"/>
        <v>2.5809345034695985</v>
      </c>
      <c r="P144" s="74">
        <f t="shared" si="202"/>
        <v>2.4831768131160423</v>
      </c>
      <c r="Q144" s="74">
        <f t="shared" si="202"/>
        <v>2.6154622810568271</v>
      </c>
      <c r="R144" s="74">
        <f t="shared" ref="R144:V144" si="203">IF(R114=0,0,R114/R$19)</f>
        <v>2.5469649495765174</v>
      </c>
      <c r="S144" s="74">
        <f t="shared" si="203"/>
        <v>2.7201533415468195</v>
      </c>
      <c r="T144" s="74">
        <f t="shared" si="203"/>
        <v>2.6444682246905522</v>
      </c>
      <c r="U144" s="74">
        <f t="shared" si="203"/>
        <v>2.5645848490966996</v>
      </c>
      <c r="V144" s="74">
        <f t="shared" si="203"/>
        <v>2.5821440492989112</v>
      </c>
      <c r="W144" s="74">
        <f t="shared" ref="W144:Y144" si="204">IF(W114=0,0,W114/W$19)</f>
        <v>2.8659707665340766</v>
      </c>
      <c r="X144" s="74">
        <f t="shared" si="204"/>
        <v>2.4645904527158153</v>
      </c>
      <c r="Y144" s="74">
        <f t="shared" si="204"/>
        <v>2.2301540762105039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2.954008351365335</v>
      </c>
      <c r="C145" s="193">
        <f t="shared" si="205"/>
        <v>3.1295806282232004</v>
      </c>
      <c r="D145" s="193">
        <f t="shared" si="205"/>
        <v>3.5642032567867621</v>
      </c>
      <c r="E145" s="193">
        <f t="shared" si="205"/>
        <v>4.1162403456924874</v>
      </c>
      <c r="F145" s="193">
        <f t="shared" si="205"/>
        <v>2.6444813126888893</v>
      </c>
      <c r="G145" s="193">
        <f t="shared" si="205"/>
        <v>5.4903897998635127</v>
      </c>
      <c r="H145" s="193">
        <f t="shared" si="205"/>
        <v>3.1298449134505488</v>
      </c>
      <c r="I145" s="193">
        <f t="shared" si="205"/>
        <v>4.2239717484499062</v>
      </c>
      <c r="J145" s="193">
        <f t="shared" si="205"/>
        <v>2.0628393584629467</v>
      </c>
      <c r="K145" s="193">
        <f t="shared" si="205"/>
        <v>2.8365572526630549</v>
      </c>
      <c r="L145" s="193">
        <f t="shared" si="205"/>
        <v>2.1733068095922352</v>
      </c>
      <c r="M145" s="193">
        <f t="shared" si="205"/>
        <v>2.169105023908259</v>
      </c>
      <c r="N145" s="193">
        <f t="shared" si="205"/>
        <v>1.9055298865096719</v>
      </c>
      <c r="O145" s="193">
        <f t="shared" si="205"/>
        <v>1.9416322142125595</v>
      </c>
      <c r="P145" s="193">
        <f t="shared" si="205"/>
        <v>1.913948869936005</v>
      </c>
      <c r="Q145" s="193">
        <f t="shared" si="205"/>
        <v>2.1760141526375412</v>
      </c>
      <c r="R145" s="193">
        <f t="shared" ref="R145:V145" si="206">IF(R115=0,0,R115/R$19)</f>
        <v>2.1631986764846052</v>
      </c>
      <c r="S145" s="193">
        <f t="shared" si="206"/>
        <v>2.4142551842553361</v>
      </c>
      <c r="T145" s="193">
        <f t="shared" si="206"/>
        <v>2.4257663604183901</v>
      </c>
      <c r="U145" s="193">
        <f t="shared" si="206"/>
        <v>2.4545697900400101</v>
      </c>
      <c r="V145" s="193">
        <f t="shared" si="206"/>
        <v>2.1690571314598488</v>
      </c>
      <c r="W145" s="193">
        <f t="shared" ref="W145:Y145" si="207">IF(W115=0,0,W115/W$19)</f>
        <v>2.256267261351224</v>
      </c>
      <c r="X145" s="193">
        <f t="shared" si="207"/>
        <v>2.1611010493223839</v>
      </c>
      <c r="Y145" s="193">
        <f t="shared" si="207"/>
        <v>1.9471066061353204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4384.0833318396426</v>
      </c>
      <c r="C150" s="203">
        <f t="shared" si="211"/>
        <v>3827.0146998119621</v>
      </c>
      <c r="D150" s="203">
        <f t="shared" si="211"/>
        <v>3887.5448864048458</v>
      </c>
      <c r="E150" s="203">
        <f t="shared" si="211"/>
        <v>4235.9609204547169</v>
      </c>
      <c r="F150" s="203">
        <f t="shared" si="211"/>
        <v>4403.9512341639165</v>
      </c>
      <c r="G150" s="203">
        <f t="shared" si="211"/>
        <v>4393.7658031872479</v>
      </c>
      <c r="H150" s="203">
        <f t="shared" si="211"/>
        <v>4315.1121761776758</v>
      </c>
      <c r="I150" s="203">
        <f t="shared" si="211"/>
        <v>4183.899875763479</v>
      </c>
      <c r="J150" s="203">
        <f t="shared" si="211"/>
        <v>4587.4704459009708</v>
      </c>
      <c r="K150" s="203">
        <f t="shared" si="211"/>
        <v>4573.0214332320247</v>
      </c>
      <c r="L150" s="203">
        <f t="shared" si="211"/>
        <v>4654.4007865969998</v>
      </c>
      <c r="M150" s="203">
        <f t="shared" si="211"/>
        <v>4543.0869651175799</v>
      </c>
      <c r="N150" s="203">
        <f t="shared" si="211"/>
        <v>4680.8867815289022</v>
      </c>
      <c r="O150" s="203">
        <f t="shared" si="211"/>
        <v>4497.9566661562185</v>
      </c>
      <c r="P150" s="203">
        <f t="shared" si="211"/>
        <v>4330.4332082212313</v>
      </c>
      <c r="Q150" s="203">
        <f t="shared" si="211"/>
        <v>4326.4562408825477</v>
      </c>
      <c r="R150" s="203">
        <f t="shared" ref="R150:V150" si="212">IF(R96=0,0,R96/R$17)</f>
        <v>4372.1528816185701</v>
      </c>
      <c r="S150" s="203">
        <f t="shared" si="212"/>
        <v>4588.4291754566202</v>
      </c>
      <c r="T150" s="203">
        <f t="shared" si="212"/>
        <v>4639.5642444662999</v>
      </c>
      <c r="U150" s="203">
        <f t="shared" si="212"/>
        <v>4653.9270253788955</v>
      </c>
      <c r="V150" s="203">
        <f t="shared" si="212"/>
        <v>4826.3647144433353</v>
      </c>
      <c r="W150" s="203">
        <f t="shared" ref="W150:Y150" si="213">IF(W96=0,0,W96/W$17)</f>
        <v>5322.1855450756038</v>
      </c>
      <c r="X150" s="203">
        <f t="shared" si="213"/>
        <v>4835.6556190217798</v>
      </c>
      <c r="Y150" s="203">
        <f t="shared" si="213"/>
        <v>4623.2787390853055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4065.348015313466</v>
      </c>
      <c r="C151" s="192">
        <f t="shared" si="214"/>
        <v>3500.4596679861043</v>
      </c>
      <c r="D151" s="192">
        <f t="shared" si="214"/>
        <v>3548.1147779443741</v>
      </c>
      <c r="E151" s="192">
        <f t="shared" si="214"/>
        <v>3881.2707556936061</v>
      </c>
      <c r="F151" s="192">
        <f t="shared" si="214"/>
        <v>4028.8501423061139</v>
      </c>
      <c r="G151" s="192">
        <f t="shared" si="214"/>
        <v>3992.5415099816473</v>
      </c>
      <c r="H151" s="192">
        <f t="shared" si="214"/>
        <v>3895.9728734244604</v>
      </c>
      <c r="I151" s="192">
        <f t="shared" si="214"/>
        <v>3744.6922389371371</v>
      </c>
      <c r="J151" s="192">
        <f t="shared" si="214"/>
        <v>4126.0870181519986</v>
      </c>
      <c r="K151" s="192">
        <f t="shared" si="214"/>
        <v>4089.0187871469225</v>
      </c>
      <c r="L151" s="192">
        <f t="shared" si="214"/>
        <v>4149.4439129152388</v>
      </c>
      <c r="M151" s="192">
        <f t="shared" si="214"/>
        <v>4023.7359959472624</v>
      </c>
      <c r="N151" s="192">
        <f t="shared" si="214"/>
        <v>4153.6938367968633</v>
      </c>
      <c r="O151" s="192">
        <f t="shared" si="214"/>
        <v>3965.018385306752</v>
      </c>
      <c r="P151" s="192">
        <f t="shared" si="214"/>
        <v>3795.6792695094223</v>
      </c>
      <c r="Q151" s="192">
        <f t="shared" si="214"/>
        <v>3788.4396681547832</v>
      </c>
      <c r="R151" s="192">
        <f t="shared" ref="R151:V151" si="215">IF(R97=0,0,R97/R$17)</f>
        <v>3824.8501099814589</v>
      </c>
      <c r="S151" s="192">
        <f t="shared" si="215"/>
        <v>4023.5381969789978</v>
      </c>
      <c r="T151" s="192">
        <f t="shared" si="215"/>
        <v>4067.4982073487886</v>
      </c>
      <c r="U151" s="192">
        <f t="shared" si="215"/>
        <v>4074.0014220494395</v>
      </c>
      <c r="V151" s="192">
        <f t="shared" si="215"/>
        <v>4219.3635711763318</v>
      </c>
      <c r="W151" s="192">
        <f t="shared" ref="W151:Y151" si="216">IF(W97=0,0,W97/W$17)</f>
        <v>4690.0491639338843</v>
      </c>
      <c r="X151" s="192">
        <f t="shared" si="216"/>
        <v>4214.1852621630587</v>
      </c>
      <c r="Y151" s="192">
        <f t="shared" si="216"/>
        <v>4011.5817097405393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3645.3662201814191</v>
      </c>
      <c r="C152" s="74">
        <f t="shared" si="217"/>
        <v>2913.7513257345008</v>
      </c>
      <c r="D152" s="74">
        <f t="shared" si="217"/>
        <v>2889.5767006403457</v>
      </c>
      <c r="E152" s="74">
        <f t="shared" si="217"/>
        <v>3122.2234246024591</v>
      </c>
      <c r="F152" s="74">
        <f t="shared" si="217"/>
        <v>3476.8272681955727</v>
      </c>
      <c r="G152" s="74">
        <f t="shared" si="217"/>
        <v>3093.3069486134896</v>
      </c>
      <c r="H152" s="74">
        <f t="shared" si="217"/>
        <v>3133.1766907564293</v>
      </c>
      <c r="I152" s="74">
        <f t="shared" si="217"/>
        <v>2853.9098336598458</v>
      </c>
      <c r="J152" s="74">
        <f t="shared" si="217"/>
        <v>3460.0647466770379</v>
      </c>
      <c r="K152" s="74">
        <f t="shared" si="217"/>
        <v>3327.0512641324676</v>
      </c>
      <c r="L152" s="74">
        <f t="shared" si="217"/>
        <v>3446.4927167093247</v>
      </c>
      <c r="M152" s="74">
        <f t="shared" si="217"/>
        <v>3313.5297765506225</v>
      </c>
      <c r="N152" s="74">
        <f t="shared" si="217"/>
        <v>3431.2349984204234</v>
      </c>
      <c r="O152" s="74">
        <f t="shared" si="217"/>
        <v>3239.1648250062572</v>
      </c>
      <c r="P152" s="74">
        <f t="shared" si="217"/>
        <v>3056.848878034546</v>
      </c>
      <c r="Q152" s="74">
        <f t="shared" si="217"/>
        <v>3006.2016623849818</v>
      </c>
      <c r="R152" s="74">
        <f t="shared" ref="R152:V152" si="218">IF(R98=0,0,R98/R$17)</f>
        <v>3037.8563809733337</v>
      </c>
      <c r="S152" s="74">
        <f t="shared" si="218"/>
        <v>3165.012872830795</v>
      </c>
      <c r="T152" s="74">
        <f t="shared" si="218"/>
        <v>3211.810922207424</v>
      </c>
      <c r="U152" s="74">
        <f t="shared" si="218"/>
        <v>3218.6002156932095</v>
      </c>
      <c r="V152" s="74">
        <f t="shared" si="218"/>
        <v>3367.7231295490133</v>
      </c>
      <c r="W152" s="74">
        <f t="shared" ref="W152:Y152" si="219">IF(W98=0,0,W98/W$17)</f>
        <v>3754.6676035634246</v>
      </c>
      <c r="X152" s="74">
        <f t="shared" si="219"/>
        <v>3333.4493370551968</v>
      </c>
      <c r="Y152" s="74">
        <f t="shared" si="219"/>
        <v>3184.2026335005826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2.1419492752738383</v>
      </c>
      <c r="C153" s="74">
        <f t="shared" si="220"/>
        <v>2.6749665061513359</v>
      </c>
      <c r="D153" s="74">
        <f t="shared" si="220"/>
        <v>3.3160585640393316</v>
      </c>
      <c r="E153" s="74">
        <f t="shared" si="220"/>
        <v>4.342977269011433</v>
      </c>
      <c r="F153" s="74">
        <f t="shared" si="220"/>
        <v>3.2541617371675189</v>
      </c>
      <c r="G153" s="74">
        <f t="shared" si="220"/>
        <v>3.7829191402670355</v>
      </c>
      <c r="H153" s="74">
        <f t="shared" si="220"/>
        <v>5.0745612217096205</v>
      </c>
      <c r="I153" s="74">
        <f t="shared" si="220"/>
        <v>10.936834967946348</v>
      </c>
      <c r="J153" s="74">
        <f t="shared" si="220"/>
        <v>6.8694513498645851</v>
      </c>
      <c r="K153" s="74">
        <f t="shared" si="220"/>
        <v>6.240878855465624</v>
      </c>
      <c r="L153" s="74">
        <f t="shared" si="220"/>
        <v>10.306869730690257</v>
      </c>
      <c r="M153" s="74">
        <f t="shared" si="220"/>
        <v>7.2069107147490206</v>
      </c>
      <c r="N153" s="74">
        <f t="shared" si="220"/>
        <v>16.841484825436908</v>
      </c>
      <c r="O153" s="74">
        <f t="shared" si="220"/>
        <v>8.4416092773588218</v>
      </c>
      <c r="P153" s="74">
        <f t="shared" si="220"/>
        <v>7.4470453421985976</v>
      </c>
      <c r="Q153" s="74">
        <f t="shared" si="220"/>
        <v>13.825515819612932</v>
      </c>
      <c r="R153" s="74">
        <f t="shared" ref="R153:V153" si="221">IF(R99=0,0,R99/R$17)</f>
        <v>13.870540775994227</v>
      </c>
      <c r="S153" s="74">
        <f t="shared" si="221"/>
        <v>14.565751972217447</v>
      </c>
      <c r="T153" s="74">
        <f t="shared" si="221"/>
        <v>14.861150452395053</v>
      </c>
      <c r="U153" s="74">
        <f t="shared" si="221"/>
        <v>15.19141330422697</v>
      </c>
      <c r="V153" s="74">
        <f t="shared" si="221"/>
        <v>16.005517535795775</v>
      </c>
      <c r="W153" s="74">
        <f t="shared" ref="W153:Y153" si="222">IF(W99=0,0,W99/W$17)</f>
        <v>16.850205177262492</v>
      </c>
      <c r="X153" s="74">
        <f t="shared" si="222"/>
        <v>16.100164955971621</v>
      </c>
      <c r="Y153" s="74">
        <f t="shared" si="222"/>
        <v>15.606758146255812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235.04770840349028</v>
      </c>
      <c r="C154" s="74">
        <f t="shared" si="223"/>
        <v>390.57783459659424</v>
      </c>
      <c r="D154" s="74">
        <f t="shared" si="223"/>
        <v>430.10332987495616</v>
      </c>
      <c r="E154" s="74">
        <f t="shared" si="223"/>
        <v>485.28747587209716</v>
      </c>
      <c r="F154" s="74">
        <f t="shared" si="223"/>
        <v>368.40692381254769</v>
      </c>
      <c r="G154" s="74">
        <f t="shared" si="223"/>
        <v>514.04087256688308</v>
      </c>
      <c r="H154" s="74">
        <f t="shared" si="223"/>
        <v>521.77297258446697</v>
      </c>
      <c r="I154" s="74">
        <f t="shared" si="223"/>
        <v>570.82724069958226</v>
      </c>
      <c r="J154" s="74">
        <f t="shared" si="223"/>
        <v>491.71769363358737</v>
      </c>
      <c r="K154" s="74">
        <f t="shared" si="223"/>
        <v>528.01781380916384</v>
      </c>
      <c r="L154" s="74">
        <f t="shared" si="223"/>
        <v>506.58220659854499</v>
      </c>
      <c r="M154" s="74">
        <f t="shared" si="223"/>
        <v>513.96675652171643</v>
      </c>
      <c r="N154" s="74">
        <f t="shared" si="223"/>
        <v>530.62346482525356</v>
      </c>
      <c r="O154" s="74">
        <f t="shared" si="223"/>
        <v>537.69348453563919</v>
      </c>
      <c r="P154" s="74">
        <f t="shared" si="223"/>
        <v>547.57694520292773</v>
      </c>
      <c r="Q154" s="74">
        <f t="shared" si="223"/>
        <v>558.32073291181837</v>
      </c>
      <c r="R154" s="74">
        <f t="shared" ref="R154:V154" si="224">IF(R100=0,0,R100/R$17)</f>
        <v>557.88109455158337</v>
      </c>
      <c r="S154" s="74">
        <f t="shared" si="224"/>
        <v>599.613039888819</v>
      </c>
      <c r="T154" s="74">
        <f t="shared" si="224"/>
        <v>588.08621676178984</v>
      </c>
      <c r="U154" s="74">
        <f t="shared" si="224"/>
        <v>578.20306074080224</v>
      </c>
      <c r="V154" s="74">
        <f t="shared" si="224"/>
        <v>591.50474541723327</v>
      </c>
      <c r="W154" s="74">
        <f t="shared" ref="W154:Y154" si="225">IF(W100=0,0,W100/W$17)</f>
        <v>653.29670736365358</v>
      </c>
      <c r="X154" s="74">
        <f t="shared" si="225"/>
        <v>603.73026523459691</v>
      </c>
      <c r="Y154" s="74">
        <f t="shared" si="225"/>
        <v>568.75969278247567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182.79213745328326</v>
      </c>
      <c r="C155" s="193">
        <f t="shared" si="226"/>
        <v>193.45554114885846</v>
      </c>
      <c r="D155" s="193">
        <f t="shared" si="226"/>
        <v>225.11868886503277</v>
      </c>
      <c r="E155" s="193">
        <f t="shared" si="226"/>
        <v>269.41687795003861</v>
      </c>
      <c r="F155" s="193">
        <f t="shared" si="226"/>
        <v>180.36178856082631</v>
      </c>
      <c r="G155" s="193">
        <f t="shared" si="226"/>
        <v>381.41076966100729</v>
      </c>
      <c r="H155" s="193">
        <f t="shared" si="226"/>
        <v>235.94864886185488</v>
      </c>
      <c r="I155" s="193">
        <f t="shared" si="226"/>
        <v>309.01832960976259</v>
      </c>
      <c r="J155" s="193">
        <f t="shared" si="226"/>
        <v>167.4351264915081</v>
      </c>
      <c r="K155" s="193">
        <f t="shared" si="226"/>
        <v>227.70883034982486</v>
      </c>
      <c r="L155" s="193">
        <f t="shared" si="226"/>
        <v>186.06211987667984</v>
      </c>
      <c r="M155" s="193">
        <f t="shared" si="226"/>
        <v>189.03255216017362</v>
      </c>
      <c r="N155" s="193">
        <f t="shared" si="226"/>
        <v>174.99388872574875</v>
      </c>
      <c r="O155" s="193">
        <f t="shared" si="226"/>
        <v>179.71846648749599</v>
      </c>
      <c r="P155" s="193">
        <f t="shared" si="226"/>
        <v>183.80640092974988</v>
      </c>
      <c r="Q155" s="193">
        <f t="shared" si="226"/>
        <v>210.09175703837022</v>
      </c>
      <c r="R155" s="193">
        <f t="shared" ref="R155:V155" si="227">IF(R101=0,0,R101/R$17)</f>
        <v>215.2420936805479</v>
      </c>
      <c r="S155" s="193">
        <f t="shared" si="227"/>
        <v>244.34653228716587</v>
      </c>
      <c r="T155" s="193">
        <f t="shared" si="227"/>
        <v>252.73991792717908</v>
      </c>
      <c r="U155" s="193">
        <f t="shared" si="227"/>
        <v>262.00673231120032</v>
      </c>
      <c r="V155" s="193">
        <f t="shared" si="227"/>
        <v>244.13017867428999</v>
      </c>
      <c r="W155" s="193">
        <f t="shared" ref="W155:Y155" si="228">IF(W101=0,0,W101/W$17)</f>
        <v>265.23464782954323</v>
      </c>
      <c r="X155" s="193">
        <f t="shared" si="228"/>
        <v>260.90549491729422</v>
      </c>
      <c r="Y155" s="193">
        <f t="shared" si="228"/>
        <v>243.01262531122447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318.73531652617629</v>
      </c>
      <c r="C156" s="77">
        <f t="shared" si="229"/>
        <v>326.55503182585795</v>
      </c>
      <c r="D156" s="77">
        <f t="shared" si="229"/>
        <v>339.43010846047144</v>
      </c>
      <c r="E156" s="77">
        <f t="shared" si="229"/>
        <v>354.69016476111102</v>
      </c>
      <c r="F156" s="77">
        <f t="shared" si="229"/>
        <v>375.10109185780306</v>
      </c>
      <c r="G156" s="77">
        <f t="shared" si="229"/>
        <v>401.22429320559968</v>
      </c>
      <c r="H156" s="77">
        <f t="shared" si="229"/>
        <v>419.13930275321547</v>
      </c>
      <c r="I156" s="77">
        <f t="shared" si="229"/>
        <v>439.20763682634185</v>
      </c>
      <c r="J156" s="77">
        <f t="shared" si="229"/>
        <v>461.38342774897268</v>
      </c>
      <c r="K156" s="77">
        <f t="shared" si="229"/>
        <v>484.0026460851023</v>
      </c>
      <c r="L156" s="77">
        <f t="shared" si="229"/>
        <v>504.95687368176129</v>
      </c>
      <c r="M156" s="77">
        <f t="shared" si="229"/>
        <v>519.35096917031854</v>
      </c>
      <c r="N156" s="77">
        <f t="shared" si="229"/>
        <v>527.1929447320399</v>
      </c>
      <c r="O156" s="77">
        <f t="shared" si="229"/>
        <v>532.93828084946711</v>
      </c>
      <c r="P156" s="77">
        <f t="shared" si="229"/>
        <v>534.75393871180859</v>
      </c>
      <c r="Q156" s="77">
        <f t="shared" si="229"/>
        <v>538.01657272776492</v>
      </c>
      <c r="R156" s="77">
        <f t="shared" ref="R156:V156" si="230">IF(R102=0,0,R102/R$17)</f>
        <v>547.30277163711196</v>
      </c>
      <c r="S156" s="77">
        <f t="shared" si="230"/>
        <v>564.89097847762241</v>
      </c>
      <c r="T156" s="77">
        <f t="shared" si="230"/>
        <v>572.06603711751131</v>
      </c>
      <c r="U156" s="77">
        <f t="shared" si="230"/>
        <v>579.92560332945573</v>
      </c>
      <c r="V156" s="77">
        <f t="shared" si="230"/>
        <v>607.00114326700259</v>
      </c>
      <c r="W156" s="77">
        <f t="shared" ref="W156:Y156" si="231">IF(W102=0,0,W102/W$17)</f>
        <v>632.13638114171977</v>
      </c>
      <c r="X156" s="77">
        <f t="shared" si="231"/>
        <v>621.47035685872061</v>
      </c>
      <c r="Y156" s="77">
        <f t="shared" si="231"/>
        <v>611.69702934476777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2061.0946135576628</v>
      </c>
      <c r="C158" s="153">
        <f t="shared" si="232"/>
        <v>1838.0995278871367</v>
      </c>
      <c r="D158" s="153">
        <f t="shared" si="232"/>
        <v>1845.6986769896059</v>
      </c>
      <c r="E158" s="153">
        <f t="shared" si="232"/>
        <v>2006.505332239361</v>
      </c>
      <c r="F158" s="153">
        <f t="shared" si="232"/>
        <v>2046.4348089805728</v>
      </c>
      <c r="G158" s="153">
        <f t="shared" si="232"/>
        <v>2078.0934619087702</v>
      </c>
      <c r="H158" s="153">
        <f t="shared" si="232"/>
        <v>2039.2130687140789</v>
      </c>
      <c r="I158" s="153">
        <f t="shared" si="232"/>
        <v>2003.380107794359</v>
      </c>
      <c r="J158" s="153">
        <f t="shared" si="232"/>
        <v>2204.7986669299812</v>
      </c>
      <c r="K158" s="153">
        <f t="shared" si="232"/>
        <v>2234.3973613774015</v>
      </c>
      <c r="L158" s="153">
        <f t="shared" si="232"/>
        <v>2307.2906522773292</v>
      </c>
      <c r="M158" s="153">
        <f t="shared" si="232"/>
        <v>2275.144153697368</v>
      </c>
      <c r="N158" s="153">
        <f t="shared" si="232"/>
        <v>2400.3411266358848</v>
      </c>
      <c r="O158" s="153">
        <f t="shared" si="232"/>
        <v>2329.3354453091711</v>
      </c>
      <c r="P158" s="153">
        <f t="shared" si="232"/>
        <v>2248.529167267498</v>
      </c>
      <c r="Q158" s="153">
        <f t="shared" si="232"/>
        <v>2289.4086387225079</v>
      </c>
      <c r="R158" s="153">
        <f t="shared" ref="R158:V158" si="233">IF(R104=0,0,R104/R$17)</f>
        <v>2348.8110488478205</v>
      </c>
      <c r="S158" s="153">
        <f t="shared" si="233"/>
        <v>2518.5183036598487</v>
      </c>
      <c r="T158" s="153">
        <f t="shared" si="233"/>
        <v>2599.9247227285418</v>
      </c>
      <c r="U158" s="153">
        <f t="shared" si="233"/>
        <v>2657.4856354551885</v>
      </c>
      <c r="V158" s="153">
        <f t="shared" si="233"/>
        <v>2811.1272716045069</v>
      </c>
      <c r="W158" s="153">
        <f t="shared" ref="W158:Y158" si="234">IF(W104=0,0,W104/W$17)</f>
        <v>3178.243966241193</v>
      </c>
      <c r="X158" s="153">
        <f t="shared" si="234"/>
        <v>2909.2078063571262</v>
      </c>
      <c r="Y158" s="153">
        <f t="shared" si="234"/>
        <v>2825.6505596914149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1825.2291331596643</v>
      </c>
      <c r="C159" s="74">
        <f t="shared" si="235"/>
        <v>1504.7818590179279</v>
      </c>
      <c r="D159" s="74">
        <f t="shared" si="235"/>
        <v>1473.8672251123623</v>
      </c>
      <c r="E159" s="74">
        <f t="shared" si="235"/>
        <v>1577.6618122559648</v>
      </c>
      <c r="F159" s="74">
        <f t="shared" si="235"/>
        <v>1737.5647585703159</v>
      </c>
      <c r="G159" s="74">
        <f t="shared" si="235"/>
        <v>1569.8405790426455</v>
      </c>
      <c r="H159" s="74">
        <f t="shared" si="235"/>
        <v>1602.4576611043424</v>
      </c>
      <c r="I159" s="74">
        <f t="shared" si="235"/>
        <v>1480.3694772227002</v>
      </c>
      <c r="J159" s="74">
        <f t="shared" si="235"/>
        <v>1814.6661030500336</v>
      </c>
      <c r="K159" s="74">
        <f t="shared" si="235"/>
        <v>1784.8636199955288</v>
      </c>
      <c r="L159" s="74">
        <f t="shared" si="235"/>
        <v>1878.1507957929391</v>
      </c>
      <c r="M159" s="74">
        <f t="shared" si="235"/>
        <v>1841.2829447876288</v>
      </c>
      <c r="N159" s="74">
        <f t="shared" si="235"/>
        <v>1932.3539614438921</v>
      </c>
      <c r="O159" s="74">
        <f t="shared" si="235"/>
        <v>1870.0006949998653</v>
      </c>
      <c r="P159" s="74">
        <f t="shared" si="235"/>
        <v>1779.3315168117072</v>
      </c>
      <c r="Q159" s="74">
        <f t="shared" si="235"/>
        <v>1771.8685541263408</v>
      </c>
      <c r="R159" s="74">
        <f t="shared" ref="R159:V159" si="236">IF(R105=0,0,R105/R$17)</f>
        <v>1820.1250241273415</v>
      </c>
      <c r="S159" s="74">
        <f t="shared" si="236"/>
        <v>1933.2115445507832</v>
      </c>
      <c r="T159" s="74">
        <f t="shared" si="236"/>
        <v>2004.7136989031728</v>
      </c>
      <c r="U159" s="74">
        <f t="shared" si="236"/>
        <v>2051.8381106531892</v>
      </c>
      <c r="V159" s="74">
        <f t="shared" si="236"/>
        <v>2193.5607167866247</v>
      </c>
      <c r="W159" s="74">
        <f t="shared" ref="W159:Y159" si="237">IF(W105=0,0,W105/W$17)</f>
        <v>2491.1833695139189</v>
      </c>
      <c r="X159" s="74">
        <f t="shared" si="237"/>
        <v>2253.7582875521339</v>
      </c>
      <c r="Y159" s="74">
        <f t="shared" si="237"/>
        <v>2199.9904099191253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3.482372395756236</v>
      </c>
      <c r="C160" s="74">
        <f t="shared" si="238"/>
        <v>4.768365432952768</v>
      </c>
      <c r="D160" s="74">
        <f t="shared" si="238"/>
        <v>6.3717471527583696</v>
      </c>
      <c r="E160" s="74">
        <f t="shared" si="238"/>
        <v>8.81481463705774</v>
      </c>
      <c r="F160" s="74">
        <f t="shared" si="238"/>
        <v>6.8433368649494506</v>
      </c>
      <c r="G160" s="74">
        <f t="shared" si="238"/>
        <v>8.2859391681193362</v>
      </c>
      <c r="H160" s="74">
        <f t="shared" si="238"/>
        <v>11.557591805736308</v>
      </c>
      <c r="I160" s="74">
        <f t="shared" si="238"/>
        <v>25.73549547091028</v>
      </c>
      <c r="J160" s="74">
        <f t="shared" si="238"/>
        <v>16.599127400874636</v>
      </c>
      <c r="K160" s="74">
        <f t="shared" si="238"/>
        <v>15.684128357097391</v>
      </c>
      <c r="L160" s="74">
        <f t="shared" si="238"/>
        <v>27.011601530898382</v>
      </c>
      <c r="M160" s="74">
        <f t="shared" si="238"/>
        <v>19.507213023211083</v>
      </c>
      <c r="N160" s="74">
        <f t="shared" si="238"/>
        <v>47.023370959186231</v>
      </c>
      <c r="O160" s="74">
        <f t="shared" si="238"/>
        <v>24.299780694744275</v>
      </c>
      <c r="P160" s="74">
        <f t="shared" si="238"/>
        <v>22.310638786991671</v>
      </c>
      <c r="Q160" s="74">
        <f t="shared" si="238"/>
        <v>43.197201122263877</v>
      </c>
      <c r="R160" s="74">
        <f t="shared" ref="R160:V160" si="239">IF(R106=0,0,R106/R$17)</f>
        <v>44.675432759925776</v>
      </c>
      <c r="S160" s="74">
        <f t="shared" si="239"/>
        <v>48.256830945478747</v>
      </c>
      <c r="T160" s="74">
        <f t="shared" si="239"/>
        <v>50.305168529754702</v>
      </c>
      <c r="U160" s="74">
        <f t="shared" si="239"/>
        <v>52.089487593416031</v>
      </c>
      <c r="V160" s="74">
        <f t="shared" si="239"/>
        <v>55.355992993264543</v>
      </c>
      <c r="W160" s="74">
        <f t="shared" ref="W160:Y160" si="240">IF(W106=0,0,W106/W$17)</f>
        <v>58.628537228928423</v>
      </c>
      <c r="X160" s="74">
        <f t="shared" si="240"/>
        <v>56.363079532626422</v>
      </c>
      <c r="Y160" s="74">
        <f t="shared" si="240"/>
        <v>54.980475209997287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128.71395571400802</v>
      </c>
      <c r="C161" s="74">
        <f t="shared" si="241"/>
        <v>218.4767421934252</v>
      </c>
      <c r="D161" s="74">
        <f t="shared" si="241"/>
        <v>237.36438146579005</v>
      </c>
      <c r="E161" s="74">
        <f t="shared" si="241"/>
        <v>265.94908721107038</v>
      </c>
      <c r="F161" s="74">
        <f t="shared" si="241"/>
        <v>198.84801695930025</v>
      </c>
      <c r="G161" s="74">
        <f t="shared" si="241"/>
        <v>281.79338699710968</v>
      </c>
      <c r="H161" s="74">
        <f t="shared" si="241"/>
        <v>288.66493553023156</v>
      </c>
      <c r="I161" s="74">
        <f t="shared" si="241"/>
        <v>319.52694810740599</v>
      </c>
      <c r="J161" s="74">
        <f t="shared" si="241"/>
        <v>277.19744406345001</v>
      </c>
      <c r="K161" s="74">
        <f t="shared" si="241"/>
        <v>302.99794576535436</v>
      </c>
      <c r="L161" s="74">
        <f t="shared" si="241"/>
        <v>295.02764565484392</v>
      </c>
      <c r="M161" s="74">
        <f t="shared" si="241"/>
        <v>305.4294977828983</v>
      </c>
      <c r="N161" s="74">
        <f t="shared" si="241"/>
        <v>319.83832322633498</v>
      </c>
      <c r="O161" s="74">
        <f t="shared" si="241"/>
        <v>331.70452144147652</v>
      </c>
      <c r="P161" s="74">
        <f t="shared" si="241"/>
        <v>341.01143240814304</v>
      </c>
      <c r="Q161" s="74">
        <f t="shared" si="241"/>
        <v>353.03271387640183</v>
      </c>
      <c r="R161" s="74">
        <f t="shared" ref="R161:V161" si="242">IF(R107=0,0,R107/R$17)</f>
        <v>359.5503064061291</v>
      </c>
      <c r="S161" s="74">
        <f t="shared" si="242"/>
        <v>395.28621811359261</v>
      </c>
      <c r="T161" s="74">
        <f t="shared" si="242"/>
        <v>397.63927990378005</v>
      </c>
      <c r="U161" s="74">
        <f t="shared" si="242"/>
        <v>400.07657012168812</v>
      </c>
      <c r="V161" s="74">
        <f t="shared" si="242"/>
        <v>418.3220971827468</v>
      </c>
      <c r="W161" s="74">
        <f t="shared" ref="W161:Y161" si="243">IF(W107=0,0,W107/W$17)</f>
        <v>471.19158280308278</v>
      </c>
      <c r="X161" s="74">
        <f t="shared" si="243"/>
        <v>443.64276743937137</v>
      </c>
      <c r="Y161" s="74">
        <f t="shared" si="243"/>
        <v>425.2362156894734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103.66915228823399</v>
      </c>
      <c r="C162" s="77">
        <f t="shared" si="244"/>
        <v>110.07256124283087</v>
      </c>
      <c r="D162" s="77">
        <f t="shared" si="244"/>
        <v>128.09532325869509</v>
      </c>
      <c r="E162" s="77">
        <f t="shared" si="244"/>
        <v>154.07961813526819</v>
      </c>
      <c r="F162" s="77">
        <f t="shared" si="244"/>
        <v>103.17869658600739</v>
      </c>
      <c r="G162" s="77">
        <f t="shared" si="244"/>
        <v>218.17355670089614</v>
      </c>
      <c r="H162" s="77">
        <f t="shared" si="244"/>
        <v>136.53288027376863</v>
      </c>
      <c r="I162" s="77">
        <f t="shared" si="244"/>
        <v>177.74818699334284</v>
      </c>
      <c r="J162" s="77">
        <f t="shared" si="244"/>
        <v>96.335992415623082</v>
      </c>
      <c r="K162" s="77">
        <f t="shared" si="244"/>
        <v>130.85166725942065</v>
      </c>
      <c r="L162" s="77">
        <f t="shared" si="244"/>
        <v>107.10060929864748</v>
      </c>
      <c r="M162" s="77">
        <f t="shared" si="244"/>
        <v>108.92449810362967</v>
      </c>
      <c r="N162" s="77">
        <f t="shared" si="244"/>
        <v>101.1254710064713</v>
      </c>
      <c r="O162" s="77">
        <f t="shared" si="244"/>
        <v>103.33044817308473</v>
      </c>
      <c r="P162" s="77">
        <f t="shared" si="244"/>
        <v>105.87557926065611</v>
      </c>
      <c r="Q162" s="77">
        <f t="shared" si="244"/>
        <v>121.31016959750144</v>
      </c>
      <c r="R162" s="77">
        <f t="shared" ref="R162:V162" si="245">IF(R108=0,0,R108/R$17)</f>
        <v>124.46028555442429</v>
      </c>
      <c r="S162" s="77">
        <f t="shared" si="245"/>
        <v>141.76371004999407</v>
      </c>
      <c r="T162" s="77">
        <f t="shared" si="245"/>
        <v>147.26657539183435</v>
      </c>
      <c r="U162" s="77">
        <f t="shared" si="245"/>
        <v>153.48146708689518</v>
      </c>
      <c r="V162" s="77">
        <f t="shared" si="245"/>
        <v>143.88846464187066</v>
      </c>
      <c r="W162" s="77">
        <f t="shared" ref="W162:Y162" si="246">IF(W108=0,0,W108/W$17)</f>
        <v>157.24047669526286</v>
      </c>
      <c r="X162" s="77">
        <f t="shared" si="246"/>
        <v>155.4436718329944</v>
      </c>
      <c r="Y162" s="77">
        <f t="shared" si="246"/>
        <v>145.44345887281881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301.49633816728903</v>
      </c>
      <c r="C164" s="203">
        <f t="shared" si="247"/>
        <v>266.51560246707675</v>
      </c>
      <c r="D164" s="203">
        <f t="shared" si="247"/>
        <v>306.4289280441152</v>
      </c>
      <c r="E164" s="203">
        <f t="shared" si="247"/>
        <v>342.16858348606962</v>
      </c>
      <c r="F164" s="203">
        <f t="shared" si="247"/>
        <v>359.71760601182871</v>
      </c>
      <c r="G164" s="203">
        <f t="shared" si="247"/>
        <v>355.06479165905029</v>
      </c>
      <c r="H164" s="203">
        <f t="shared" si="247"/>
        <v>349.82906009392735</v>
      </c>
      <c r="I164" s="203">
        <f t="shared" si="247"/>
        <v>323.7482472502806</v>
      </c>
      <c r="J164" s="203">
        <f t="shared" si="247"/>
        <v>309.25897431463221</v>
      </c>
      <c r="K164" s="203">
        <f t="shared" si="247"/>
        <v>294.33908551709476</v>
      </c>
      <c r="L164" s="203">
        <f t="shared" si="247"/>
        <v>291.20630245502974</v>
      </c>
      <c r="M164" s="203">
        <f t="shared" si="247"/>
        <v>310.39740414018326</v>
      </c>
      <c r="N164" s="203">
        <f t="shared" si="247"/>
        <v>333.6123544931329</v>
      </c>
      <c r="O164" s="203">
        <f t="shared" si="247"/>
        <v>322.28078519573643</v>
      </c>
      <c r="P164" s="203">
        <f t="shared" si="247"/>
        <v>302.6566200611698</v>
      </c>
      <c r="Q164" s="203">
        <f t="shared" si="247"/>
        <v>319.10436586141657</v>
      </c>
      <c r="R164" s="203">
        <f t="shared" ref="R164:V164" si="248">IF(R110=0,0,R110/R$17)</f>
        <v>319.69174553035668</v>
      </c>
      <c r="S164" s="203">
        <f t="shared" si="248"/>
        <v>344.44003382199287</v>
      </c>
      <c r="T164" s="203">
        <f t="shared" si="248"/>
        <v>356.02303613810176</v>
      </c>
      <c r="U164" s="203">
        <f t="shared" si="248"/>
        <v>362.17643184666639</v>
      </c>
      <c r="V164" s="203">
        <f t="shared" si="248"/>
        <v>384.32826498905183</v>
      </c>
      <c r="W164" s="203">
        <f t="shared" ref="W164:Y164" si="249">IF(W110=0,0,W110/W$17)</f>
        <v>448.21080731454776</v>
      </c>
      <c r="X164" s="203">
        <f t="shared" si="249"/>
        <v>390.90816799333862</v>
      </c>
      <c r="Y164" s="203">
        <f t="shared" si="249"/>
        <v>374.4758016918301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301.49633816728903</v>
      </c>
      <c r="C165" s="192">
        <f t="shared" si="250"/>
        <v>266.51560246707675</v>
      </c>
      <c r="D165" s="192">
        <f t="shared" si="250"/>
        <v>306.4289280441152</v>
      </c>
      <c r="E165" s="192">
        <f t="shared" si="250"/>
        <v>342.16858348606962</v>
      </c>
      <c r="F165" s="192">
        <f t="shared" si="250"/>
        <v>359.71760601182871</v>
      </c>
      <c r="G165" s="192">
        <f t="shared" si="250"/>
        <v>355.06479165905029</v>
      </c>
      <c r="H165" s="192">
        <f t="shared" si="250"/>
        <v>349.82906009392735</v>
      </c>
      <c r="I165" s="192">
        <f t="shared" si="250"/>
        <v>323.7482472502806</v>
      </c>
      <c r="J165" s="192">
        <f t="shared" si="250"/>
        <v>309.25897431463221</v>
      </c>
      <c r="K165" s="192">
        <f t="shared" si="250"/>
        <v>294.33908551709476</v>
      </c>
      <c r="L165" s="192">
        <f t="shared" si="250"/>
        <v>291.20630245502974</v>
      </c>
      <c r="M165" s="192">
        <f t="shared" si="250"/>
        <v>310.39740414018326</v>
      </c>
      <c r="N165" s="192">
        <f t="shared" si="250"/>
        <v>333.6123544931329</v>
      </c>
      <c r="O165" s="192">
        <f t="shared" si="250"/>
        <v>322.28078519573643</v>
      </c>
      <c r="P165" s="192">
        <f t="shared" si="250"/>
        <v>302.6566200611698</v>
      </c>
      <c r="Q165" s="192">
        <f t="shared" si="250"/>
        <v>319.10436586141657</v>
      </c>
      <c r="R165" s="192">
        <f t="shared" ref="R165:V165" si="251">IF(R111=0,0,R111/R$17)</f>
        <v>319.69174553035668</v>
      </c>
      <c r="S165" s="192">
        <f t="shared" si="251"/>
        <v>344.44003382199287</v>
      </c>
      <c r="T165" s="192">
        <f t="shared" si="251"/>
        <v>356.02303613810176</v>
      </c>
      <c r="U165" s="192">
        <f t="shared" si="251"/>
        <v>362.17643184666639</v>
      </c>
      <c r="V165" s="192">
        <f t="shared" si="251"/>
        <v>384.32826498905183</v>
      </c>
      <c r="W165" s="192">
        <f t="shared" ref="W165:Y165" si="252">IF(W111=0,0,W111/W$17)</f>
        <v>448.21080731454776</v>
      </c>
      <c r="X165" s="192">
        <f t="shared" si="252"/>
        <v>390.90816799333862</v>
      </c>
      <c r="Y165" s="192">
        <f t="shared" si="252"/>
        <v>374.4758016918301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244.45501207169022</v>
      </c>
      <c r="C166" s="74">
        <f t="shared" si="253"/>
        <v>196.39820877376758</v>
      </c>
      <c r="D166" s="74">
        <f t="shared" si="253"/>
        <v>221.23864233913784</v>
      </c>
      <c r="E166" s="74">
        <f t="shared" si="253"/>
        <v>242.90359231383212</v>
      </c>
      <c r="F166" s="74">
        <f t="shared" si="253"/>
        <v>291.63423477710688</v>
      </c>
      <c r="G166" s="74">
        <f t="shared" si="253"/>
        <v>231.7305192606695</v>
      </c>
      <c r="H166" s="74">
        <f t="shared" si="253"/>
        <v>260.0371310757003</v>
      </c>
      <c r="I166" s="74">
        <f t="shared" si="253"/>
        <v>215.86746917440644</v>
      </c>
      <c r="J166" s="74">
        <f t="shared" si="253"/>
        <v>242.17764518330105</v>
      </c>
      <c r="K166" s="74">
        <f t="shared" si="253"/>
        <v>210.3618154970334</v>
      </c>
      <c r="L166" s="74">
        <f t="shared" si="253"/>
        <v>219.49950556284111</v>
      </c>
      <c r="M166" s="74">
        <f t="shared" si="253"/>
        <v>234.28034572184185</v>
      </c>
      <c r="N166" s="74">
        <f t="shared" si="253"/>
        <v>258.45948644465983</v>
      </c>
      <c r="O166" s="74">
        <f t="shared" si="253"/>
        <v>244.3595325332596</v>
      </c>
      <c r="P166" s="74">
        <f t="shared" si="253"/>
        <v>224.59574210359051</v>
      </c>
      <c r="Q166" s="74">
        <f t="shared" si="253"/>
        <v>231.82541366154123</v>
      </c>
      <c r="R166" s="74">
        <f t="shared" ref="R166:V166" si="254">IF(R112=0,0,R112/R$17)</f>
        <v>231.38384658161954</v>
      </c>
      <c r="S166" s="74">
        <f t="shared" si="254"/>
        <v>245.41581126178212</v>
      </c>
      <c r="T166" s="74">
        <f t="shared" si="254"/>
        <v>254.85539511307667</v>
      </c>
      <c r="U166" s="74">
        <f t="shared" si="254"/>
        <v>259.1430354201151</v>
      </c>
      <c r="V166" s="74">
        <f t="shared" si="254"/>
        <v>282.90898052775435</v>
      </c>
      <c r="W166" s="74">
        <f t="shared" ref="W166:Y166" si="255">IF(W112=0,0,W112/W$17)</f>
        <v>334.14008313072901</v>
      </c>
      <c r="X166" s="74">
        <f t="shared" si="255"/>
        <v>284.3437004755703</v>
      </c>
      <c r="Y166" s="74">
        <f t="shared" si="255"/>
        <v>275.36531498281397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19.853314348734884</v>
      </c>
      <c r="C168" s="74">
        <f t="shared" si="259"/>
        <v>30.563223444364397</v>
      </c>
      <c r="D168" s="74">
        <f t="shared" si="259"/>
        <v>39.289373451149437</v>
      </c>
      <c r="E168" s="74">
        <f t="shared" si="259"/>
        <v>45.156176894563487</v>
      </c>
      <c r="F168" s="74">
        <f t="shared" si="259"/>
        <v>32.430917385019505</v>
      </c>
      <c r="G168" s="74">
        <f t="shared" si="259"/>
        <v>47.307712199649842</v>
      </c>
      <c r="H168" s="74">
        <f t="shared" si="259"/>
        <v>45.625596817816849</v>
      </c>
      <c r="I168" s="74">
        <f t="shared" si="259"/>
        <v>47.044237648507533</v>
      </c>
      <c r="J168" s="74">
        <f t="shared" si="259"/>
        <v>36.243355315497844</v>
      </c>
      <c r="K168" s="74">
        <f t="shared" si="259"/>
        <v>40.232719275134841</v>
      </c>
      <c r="L168" s="74">
        <f t="shared" si="259"/>
        <v>37.363668204802522</v>
      </c>
      <c r="M168" s="74">
        <f t="shared" si="259"/>
        <v>40.831330302508761</v>
      </c>
      <c r="N168" s="74">
        <f t="shared" si="259"/>
        <v>43.37028423888917</v>
      </c>
      <c r="O168" s="74">
        <f t="shared" si="259"/>
        <v>44.468033774685509</v>
      </c>
      <c r="P168" s="74">
        <f t="shared" si="259"/>
        <v>44.083107040324194</v>
      </c>
      <c r="Q168" s="74">
        <f t="shared" si="259"/>
        <v>47.641851226413984</v>
      </c>
      <c r="R168" s="74">
        <f t="shared" ref="R168:V168" si="260">IF(R114=0,0,R114/R$17)</f>
        <v>47.751445862458411</v>
      </c>
      <c r="S168" s="74">
        <f t="shared" si="260"/>
        <v>52.461947376723529</v>
      </c>
      <c r="T168" s="74">
        <f t="shared" si="260"/>
        <v>52.765726627978253</v>
      </c>
      <c r="U168" s="74">
        <f t="shared" si="260"/>
        <v>52.645894861680581</v>
      </c>
      <c r="V168" s="74">
        <f t="shared" si="260"/>
        <v>55.118525167160129</v>
      </c>
      <c r="W168" s="74">
        <f t="shared" ref="W168:Y168" si="261">IF(W114=0,0,W114/W$17)</f>
        <v>63.824320355367256</v>
      </c>
      <c r="X168" s="74">
        <f t="shared" si="261"/>
        <v>56.77805558959377</v>
      </c>
      <c r="Y168" s="74">
        <f t="shared" si="261"/>
        <v>52.913062587512357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37.188011746863985</v>
      </c>
      <c r="C169" s="193">
        <f t="shared" si="262"/>
        <v>39.554170248944779</v>
      </c>
      <c r="D169" s="193">
        <f t="shared" si="262"/>
        <v>45.900912253827983</v>
      </c>
      <c r="E169" s="193">
        <f t="shared" si="262"/>
        <v>54.108814277673979</v>
      </c>
      <c r="F169" s="193">
        <f t="shared" si="262"/>
        <v>35.652453849702319</v>
      </c>
      <c r="G169" s="193">
        <f t="shared" si="262"/>
        <v>76.026560198730962</v>
      </c>
      <c r="H169" s="193">
        <f t="shared" si="262"/>
        <v>44.166332200410217</v>
      </c>
      <c r="I169" s="193">
        <f t="shared" si="262"/>
        <v>60.836540427366579</v>
      </c>
      <c r="J169" s="193">
        <f t="shared" si="262"/>
        <v>30.837973815833326</v>
      </c>
      <c r="K169" s="193">
        <f t="shared" si="262"/>
        <v>43.744550744926514</v>
      </c>
      <c r="L169" s="193">
        <f t="shared" si="262"/>
        <v>34.343128687386134</v>
      </c>
      <c r="M169" s="193">
        <f t="shared" si="262"/>
        <v>35.285728115832597</v>
      </c>
      <c r="N169" s="193">
        <f t="shared" si="262"/>
        <v>31.782583809583901</v>
      </c>
      <c r="O169" s="193">
        <f t="shared" si="262"/>
        <v>33.45321888779133</v>
      </c>
      <c r="P169" s="193">
        <f t="shared" si="262"/>
        <v>33.977770917255093</v>
      </c>
      <c r="Q169" s="193">
        <f t="shared" si="262"/>
        <v>39.637100973461365</v>
      </c>
      <c r="R169" s="193">
        <f t="shared" ref="R169:V169" si="263">IF(R115=0,0,R115/R$17)</f>
        <v>40.556453086278729</v>
      </c>
      <c r="S169" s="193">
        <f t="shared" si="263"/>
        <v>46.562275183487266</v>
      </c>
      <c r="T169" s="193">
        <f t="shared" si="263"/>
        <v>48.401914397046838</v>
      </c>
      <c r="U169" s="193">
        <f t="shared" si="263"/>
        <v>50.387501564870746</v>
      </c>
      <c r="V169" s="193">
        <f t="shared" si="263"/>
        <v>46.300759294137286</v>
      </c>
      <c r="W169" s="193">
        <f t="shared" ref="W169:Y169" si="264">IF(W115=0,0,W115/W$17)</f>
        <v>50.246403828451413</v>
      </c>
      <c r="X169" s="193">
        <f t="shared" si="264"/>
        <v>49.786411928174523</v>
      </c>
      <c r="Y169" s="193">
        <f t="shared" si="264"/>
        <v>46.197424121503715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7421700</v>
      </c>
      <c r="C3" s="67">
        <f t="shared" si="0"/>
        <v>7423695</v>
      </c>
      <c r="D3" s="67">
        <f t="shared" si="0"/>
        <v>7328243</v>
      </c>
      <c r="E3" s="67">
        <f t="shared" si="0"/>
        <v>7363172</v>
      </c>
      <c r="F3" s="67">
        <f t="shared" si="0"/>
        <v>7433522</v>
      </c>
      <c r="G3" s="67">
        <f t="shared" si="0"/>
        <v>7494585</v>
      </c>
      <c r="H3" s="67">
        <f t="shared" si="0"/>
        <v>7500658</v>
      </c>
      <c r="I3" s="67">
        <f t="shared" si="0"/>
        <v>7506395</v>
      </c>
      <c r="J3" s="67">
        <f t="shared" si="0"/>
        <v>7487467</v>
      </c>
      <c r="K3" s="67">
        <f t="shared" si="0"/>
        <v>7509291</v>
      </c>
      <c r="L3" s="67">
        <f t="shared" si="0"/>
        <v>7497112</v>
      </c>
      <c r="M3" s="67">
        <f t="shared" si="0"/>
        <v>7517328</v>
      </c>
      <c r="N3" s="67">
        <f t="shared" si="0"/>
        <v>7515331</v>
      </c>
      <c r="O3" s="67">
        <f t="shared" si="0"/>
        <v>7551895</v>
      </c>
      <c r="P3" s="67">
        <f t="shared" si="0"/>
        <v>7573011</v>
      </c>
      <c r="Q3" s="67">
        <f t="shared" si="0"/>
        <v>7564007</v>
      </c>
      <c r="R3" s="67">
        <f t="shared" si="0"/>
        <v>7565308</v>
      </c>
      <c r="S3" s="67">
        <f t="shared" si="0"/>
        <v>7555365</v>
      </c>
      <c r="T3" s="67">
        <f t="shared" si="0"/>
        <v>7576990</v>
      </c>
      <c r="U3" s="67">
        <f t="shared" si="0"/>
        <v>7563092</v>
      </c>
      <c r="V3" s="67">
        <f t="shared" si="0"/>
        <v>7615775</v>
      </c>
      <c r="W3" s="67">
        <f t="shared" si="0"/>
        <v>7674525</v>
      </c>
      <c r="X3" s="67">
        <f t="shared" si="0"/>
        <v>7684607</v>
      </c>
      <c r="Y3" s="67">
        <f t="shared" si="0"/>
        <v>7717516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7421700</v>
      </c>
      <c r="C4" s="71">
        <f t="shared" si="1"/>
        <v>7423695</v>
      </c>
      <c r="D4" s="71">
        <f t="shared" si="1"/>
        <v>7328243</v>
      </c>
      <c r="E4" s="71">
        <f t="shared" si="1"/>
        <v>7363172</v>
      </c>
      <c r="F4" s="71">
        <f t="shared" si="1"/>
        <v>7433522</v>
      </c>
      <c r="G4" s="71">
        <f t="shared" si="1"/>
        <v>7494585</v>
      </c>
      <c r="H4" s="71">
        <f t="shared" si="1"/>
        <v>7500658</v>
      </c>
      <c r="I4" s="71">
        <f t="shared" si="1"/>
        <v>7506395</v>
      </c>
      <c r="J4" s="71">
        <f t="shared" si="1"/>
        <v>7487467</v>
      </c>
      <c r="K4" s="71">
        <f t="shared" si="1"/>
        <v>7509291</v>
      </c>
      <c r="L4" s="71">
        <f t="shared" si="1"/>
        <v>7497112</v>
      </c>
      <c r="M4" s="71">
        <f t="shared" si="1"/>
        <v>7517328</v>
      </c>
      <c r="N4" s="71">
        <f t="shared" si="1"/>
        <v>7515331</v>
      </c>
      <c r="O4" s="71">
        <f t="shared" si="1"/>
        <v>7551895</v>
      </c>
      <c r="P4" s="71">
        <f t="shared" si="1"/>
        <v>7573011</v>
      </c>
      <c r="Q4" s="71">
        <f t="shared" si="1"/>
        <v>7564007</v>
      </c>
      <c r="R4" s="71">
        <f t="shared" ref="R4:V4" si="2">SUM(R5:R13)</f>
        <v>7565308</v>
      </c>
      <c r="S4" s="71">
        <f t="shared" si="2"/>
        <v>7555365</v>
      </c>
      <c r="T4" s="71">
        <f t="shared" si="2"/>
        <v>7576990</v>
      </c>
      <c r="U4" s="71">
        <f t="shared" si="2"/>
        <v>7563092</v>
      </c>
      <c r="V4" s="71">
        <f t="shared" si="2"/>
        <v>7615775</v>
      </c>
      <c r="W4" s="71">
        <f t="shared" ref="W4:Y4" si="3">SUM(W5:W13)</f>
        <v>7674525</v>
      </c>
      <c r="X4" s="71">
        <f t="shared" si="3"/>
        <v>7684607</v>
      </c>
      <c r="Y4" s="71">
        <f t="shared" si="3"/>
        <v>7717516</v>
      </c>
      <c r="DA4" s="88" t="s">
        <v>335</v>
      </c>
    </row>
    <row r="5" spans="1:105" ht="12" customHeight="1" x14ac:dyDescent="0.25">
      <c r="A5" s="28" t="s">
        <v>51</v>
      </c>
      <c r="B5" s="82">
        <v>31528</v>
      </c>
      <c r="C5" s="82">
        <v>21967</v>
      </c>
      <c r="D5" s="82">
        <v>24826</v>
      </c>
      <c r="E5" s="82">
        <v>23184</v>
      </c>
      <c r="F5" s="82">
        <v>26748</v>
      </c>
      <c r="G5" s="82">
        <v>19618</v>
      </c>
      <c r="H5" s="82">
        <v>19545</v>
      </c>
      <c r="I5" s="82">
        <v>21096</v>
      </c>
      <c r="J5" s="82">
        <v>29007</v>
      </c>
      <c r="K5" s="82">
        <v>22552</v>
      </c>
      <c r="L5" s="82">
        <v>20444</v>
      </c>
      <c r="M5" s="82">
        <v>22057</v>
      </c>
      <c r="N5" s="82">
        <v>33102</v>
      </c>
      <c r="O5" s="82">
        <v>48433</v>
      </c>
      <c r="P5" s="82">
        <v>71756</v>
      </c>
      <c r="Q5" s="82">
        <v>79265</v>
      </c>
      <c r="R5" s="82">
        <v>69057</v>
      </c>
      <c r="S5" s="82">
        <v>52305</v>
      </c>
      <c r="T5" s="82">
        <v>44107</v>
      </c>
      <c r="U5" s="82">
        <v>43835</v>
      </c>
      <c r="V5" s="82">
        <v>46115</v>
      </c>
      <c r="W5" s="82">
        <v>48607</v>
      </c>
      <c r="X5" s="82">
        <v>52290</v>
      </c>
      <c r="Y5" s="82">
        <v>59748</v>
      </c>
      <c r="DA5" s="89" t="s">
        <v>336</v>
      </c>
    </row>
    <row r="6" spans="1:105" ht="12" customHeight="1" x14ac:dyDescent="0.25">
      <c r="A6" s="28" t="s">
        <v>74</v>
      </c>
      <c r="B6" s="82">
        <v>723</v>
      </c>
      <c r="C6" s="82">
        <v>732</v>
      </c>
      <c r="D6" s="82">
        <v>745</v>
      </c>
      <c r="E6" s="82">
        <v>759</v>
      </c>
      <c r="F6" s="82">
        <v>763</v>
      </c>
      <c r="G6" s="82">
        <v>764</v>
      </c>
      <c r="H6" s="82">
        <v>759</v>
      </c>
      <c r="I6" s="82">
        <v>758</v>
      </c>
      <c r="J6" s="82">
        <v>756</v>
      </c>
      <c r="K6" s="82">
        <v>757</v>
      </c>
      <c r="L6" s="82">
        <v>754</v>
      </c>
      <c r="M6" s="82">
        <v>753</v>
      </c>
      <c r="N6" s="82">
        <v>755</v>
      </c>
      <c r="O6" s="82">
        <v>756</v>
      </c>
      <c r="P6" s="82">
        <v>757</v>
      </c>
      <c r="Q6" s="82">
        <v>734</v>
      </c>
      <c r="R6" s="82">
        <v>684</v>
      </c>
      <c r="S6" s="82">
        <v>591</v>
      </c>
      <c r="T6" s="82">
        <v>537</v>
      </c>
      <c r="U6" s="82">
        <v>499</v>
      </c>
      <c r="V6" s="82">
        <v>470</v>
      </c>
      <c r="W6" s="82">
        <v>458</v>
      </c>
      <c r="X6" s="82">
        <v>476</v>
      </c>
      <c r="Y6" s="82">
        <v>489</v>
      </c>
      <c r="DA6" s="89" t="s">
        <v>337</v>
      </c>
    </row>
    <row r="7" spans="1:105" ht="12" customHeight="1" x14ac:dyDescent="0.25">
      <c r="A7" s="28" t="s">
        <v>200</v>
      </c>
      <c r="B7" s="82">
        <v>160510</v>
      </c>
      <c r="C7" s="82">
        <v>131230</v>
      </c>
      <c r="D7" s="82">
        <v>125622</v>
      </c>
      <c r="E7" s="82">
        <v>156998</v>
      </c>
      <c r="F7" s="82">
        <v>226316</v>
      </c>
      <c r="G7" s="82">
        <v>246416</v>
      </c>
      <c r="H7" s="82">
        <v>249394</v>
      </c>
      <c r="I7" s="82">
        <v>226844</v>
      </c>
      <c r="J7" s="82">
        <v>158256</v>
      </c>
      <c r="K7" s="82">
        <v>85399</v>
      </c>
      <c r="L7" s="82">
        <v>43404</v>
      </c>
      <c r="M7" s="82">
        <v>31871</v>
      </c>
      <c r="N7" s="82">
        <v>31148</v>
      </c>
      <c r="O7" s="82">
        <v>30861</v>
      </c>
      <c r="P7" s="82">
        <v>32926</v>
      </c>
      <c r="Q7" s="82">
        <v>34429</v>
      </c>
      <c r="R7" s="82">
        <v>32845</v>
      </c>
      <c r="S7" s="82">
        <v>35702</v>
      </c>
      <c r="T7" s="82">
        <v>40310</v>
      </c>
      <c r="U7" s="82">
        <v>46549</v>
      </c>
      <c r="V7" s="82">
        <v>49278</v>
      </c>
      <c r="W7" s="82">
        <v>52328</v>
      </c>
      <c r="X7" s="82">
        <v>60597</v>
      </c>
      <c r="Y7" s="82">
        <v>60912</v>
      </c>
      <c r="DA7" s="89" t="s">
        <v>338</v>
      </c>
    </row>
    <row r="8" spans="1:105" ht="12" customHeight="1" x14ac:dyDescent="0.25">
      <c r="A8" s="28" t="s">
        <v>189</v>
      </c>
      <c r="B8" s="82">
        <v>1848777</v>
      </c>
      <c r="C8" s="82">
        <v>1972861</v>
      </c>
      <c r="D8" s="82">
        <v>2180270</v>
      </c>
      <c r="E8" s="82">
        <v>2270460</v>
      </c>
      <c r="F8" s="82">
        <v>2307908</v>
      </c>
      <c r="G8" s="82">
        <v>2261350</v>
      </c>
      <c r="H8" s="82">
        <v>2264049</v>
      </c>
      <c r="I8" s="82">
        <v>2146228</v>
      </c>
      <c r="J8" s="82">
        <v>2084284</v>
      </c>
      <c r="K8" s="82">
        <v>2064177</v>
      </c>
      <c r="L8" s="82">
        <v>2136369</v>
      </c>
      <c r="M8" s="82">
        <v>2271132</v>
      </c>
      <c r="N8" s="82">
        <v>2384164</v>
      </c>
      <c r="O8" s="82">
        <v>2440701</v>
      </c>
      <c r="P8" s="82">
        <v>2437059</v>
      </c>
      <c r="Q8" s="82">
        <v>2483974</v>
      </c>
      <c r="R8" s="82">
        <v>2554145</v>
      </c>
      <c r="S8" s="82">
        <v>2649167</v>
      </c>
      <c r="T8" s="82">
        <v>2737342</v>
      </c>
      <c r="U8" s="82">
        <v>2830816</v>
      </c>
      <c r="V8" s="82">
        <v>2938435</v>
      </c>
      <c r="W8" s="82">
        <v>3033808</v>
      </c>
      <c r="X8" s="82">
        <v>3041875</v>
      </c>
      <c r="Y8" s="82">
        <v>3011533</v>
      </c>
      <c r="DA8" s="89" t="s">
        <v>339</v>
      </c>
    </row>
    <row r="9" spans="1:105" ht="12" customHeight="1" x14ac:dyDescent="0.25">
      <c r="A9" s="28" t="s">
        <v>202</v>
      </c>
      <c r="B9" s="82">
        <v>1815142</v>
      </c>
      <c r="C9" s="82">
        <v>1703761</v>
      </c>
      <c r="D9" s="82">
        <v>1864991</v>
      </c>
      <c r="E9" s="82">
        <v>2125325</v>
      </c>
      <c r="F9" s="82">
        <v>2438476</v>
      </c>
      <c r="G9" s="82">
        <v>2732171</v>
      </c>
      <c r="H9" s="82">
        <v>2892871</v>
      </c>
      <c r="I9" s="82">
        <v>3154281</v>
      </c>
      <c r="J9" s="82">
        <v>3409644</v>
      </c>
      <c r="K9" s="82">
        <v>3600044</v>
      </c>
      <c r="L9" s="82">
        <v>3639972</v>
      </c>
      <c r="M9" s="82">
        <v>3588090</v>
      </c>
      <c r="N9" s="82">
        <v>3582923</v>
      </c>
      <c r="O9" s="82">
        <v>3618027</v>
      </c>
      <c r="P9" s="82">
        <v>3688060</v>
      </c>
      <c r="Q9" s="82">
        <v>3649759</v>
      </c>
      <c r="R9" s="82">
        <v>3622102</v>
      </c>
      <c r="S9" s="82">
        <v>3570083</v>
      </c>
      <c r="T9" s="82">
        <v>3551920</v>
      </c>
      <c r="U9" s="82">
        <v>3475653</v>
      </c>
      <c r="V9" s="82">
        <v>3457524</v>
      </c>
      <c r="W9" s="82">
        <v>3466388</v>
      </c>
      <c r="X9" s="82">
        <v>3511988</v>
      </c>
      <c r="Y9" s="82">
        <v>3591622</v>
      </c>
      <c r="DA9" s="89" t="s">
        <v>340</v>
      </c>
    </row>
    <row r="10" spans="1:105" ht="12" customHeight="1" x14ac:dyDescent="0.25">
      <c r="A10" s="28" t="s">
        <v>197</v>
      </c>
      <c r="B10" s="82">
        <v>2671</v>
      </c>
      <c r="C10" s="82">
        <v>4786</v>
      </c>
      <c r="D10" s="82">
        <v>7855</v>
      </c>
      <c r="E10" s="82">
        <v>8867</v>
      </c>
      <c r="F10" s="82">
        <v>9098</v>
      </c>
      <c r="G10" s="82">
        <v>9123</v>
      </c>
      <c r="H10" s="82">
        <v>9770</v>
      </c>
      <c r="I10" s="82">
        <v>11160</v>
      </c>
      <c r="J10" s="82">
        <v>13261</v>
      </c>
      <c r="K10" s="82">
        <v>15952</v>
      </c>
      <c r="L10" s="82">
        <v>18239</v>
      </c>
      <c r="M10" s="82">
        <v>17868</v>
      </c>
      <c r="N10" s="82">
        <v>16030</v>
      </c>
      <c r="O10" s="82">
        <v>13043</v>
      </c>
      <c r="P10" s="82">
        <v>9000</v>
      </c>
      <c r="Q10" s="82">
        <v>6846</v>
      </c>
      <c r="R10" s="82">
        <v>5543</v>
      </c>
      <c r="S10" s="82">
        <v>5220</v>
      </c>
      <c r="T10" s="82">
        <v>4571</v>
      </c>
      <c r="U10" s="82">
        <v>3903</v>
      </c>
      <c r="V10" s="82">
        <v>3172</v>
      </c>
      <c r="W10" s="82">
        <v>2650</v>
      </c>
      <c r="X10" s="82">
        <v>1985</v>
      </c>
      <c r="Y10" s="82">
        <v>1022</v>
      </c>
      <c r="DA10" s="89" t="s">
        <v>341</v>
      </c>
    </row>
    <row r="11" spans="1:105" ht="12" customHeight="1" x14ac:dyDescent="0.25">
      <c r="A11" s="28" t="s">
        <v>198</v>
      </c>
      <c r="B11" s="82">
        <v>3556652</v>
      </c>
      <c r="C11" s="82">
        <v>3583159</v>
      </c>
      <c r="D11" s="82">
        <v>3117949</v>
      </c>
      <c r="E11" s="82">
        <v>2770818</v>
      </c>
      <c r="F11" s="82">
        <v>2416628</v>
      </c>
      <c r="G11" s="82">
        <v>2215488</v>
      </c>
      <c r="H11" s="82">
        <v>2052616</v>
      </c>
      <c r="I11" s="82">
        <v>1929304</v>
      </c>
      <c r="J11" s="82">
        <v>1770066</v>
      </c>
      <c r="K11" s="82">
        <v>1690778</v>
      </c>
      <c r="L11" s="82">
        <v>1604729</v>
      </c>
      <c r="M11" s="82">
        <v>1549842</v>
      </c>
      <c r="N11" s="82">
        <v>1431528</v>
      </c>
      <c r="O11" s="82">
        <v>1362453</v>
      </c>
      <c r="P11" s="82">
        <v>1295540</v>
      </c>
      <c r="Q11" s="82">
        <v>1270047</v>
      </c>
      <c r="R11" s="82">
        <v>1238065</v>
      </c>
      <c r="S11" s="82">
        <v>1186408</v>
      </c>
      <c r="T11" s="82">
        <v>1119313</v>
      </c>
      <c r="U11" s="82">
        <v>1034264</v>
      </c>
      <c r="V11" s="82">
        <v>966117</v>
      </c>
      <c r="W11" s="82">
        <v>900548</v>
      </c>
      <c r="X11" s="82">
        <v>845961</v>
      </c>
      <c r="Y11" s="82">
        <v>821880</v>
      </c>
      <c r="DA11" s="89" t="s">
        <v>342</v>
      </c>
    </row>
    <row r="12" spans="1:105" ht="12" customHeight="1" x14ac:dyDescent="0.25">
      <c r="A12" s="28" t="s">
        <v>95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27942</v>
      </c>
      <c r="V12" s="82">
        <v>46600</v>
      </c>
      <c r="W12" s="82">
        <v>71278</v>
      </c>
      <c r="X12" s="82">
        <v>102797</v>
      </c>
      <c r="Y12" s="82">
        <v>134063</v>
      </c>
      <c r="DA12" s="89" t="s">
        <v>343</v>
      </c>
    </row>
    <row r="13" spans="1:105" ht="12" customHeight="1" x14ac:dyDescent="0.25">
      <c r="A13" s="73" t="s">
        <v>94</v>
      </c>
      <c r="B13" s="83">
        <v>5697</v>
      </c>
      <c r="C13" s="83">
        <v>5199</v>
      </c>
      <c r="D13" s="83">
        <v>5985</v>
      </c>
      <c r="E13" s="83">
        <v>6761</v>
      </c>
      <c r="F13" s="83">
        <v>7585</v>
      </c>
      <c r="G13" s="83">
        <v>9655</v>
      </c>
      <c r="H13" s="83">
        <v>11654</v>
      </c>
      <c r="I13" s="83">
        <v>16724</v>
      </c>
      <c r="J13" s="83">
        <v>22193</v>
      </c>
      <c r="K13" s="83">
        <v>29632</v>
      </c>
      <c r="L13" s="83">
        <v>33201</v>
      </c>
      <c r="M13" s="83">
        <v>35715</v>
      </c>
      <c r="N13" s="83">
        <v>35681</v>
      </c>
      <c r="O13" s="83">
        <v>37621</v>
      </c>
      <c r="P13" s="83">
        <v>37913</v>
      </c>
      <c r="Q13" s="83">
        <v>38953</v>
      </c>
      <c r="R13" s="83">
        <v>42867</v>
      </c>
      <c r="S13" s="83">
        <v>55889</v>
      </c>
      <c r="T13" s="83">
        <v>78890</v>
      </c>
      <c r="U13" s="83">
        <v>99631</v>
      </c>
      <c r="V13" s="83">
        <v>108064</v>
      </c>
      <c r="W13" s="83">
        <v>98460</v>
      </c>
      <c r="X13" s="83">
        <v>66638</v>
      </c>
      <c r="Y13" s="83">
        <v>36247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7416003</v>
      </c>
      <c r="C14" s="85">
        <f t="shared" si="4"/>
        <v>7418496</v>
      </c>
      <c r="D14" s="85">
        <f t="shared" si="4"/>
        <v>7322258</v>
      </c>
      <c r="E14" s="85">
        <f t="shared" si="4"/>
        <v>7356411</v>
      </c>
      <c r="F14" s="85">
        <f t="shared" si="4"/>
        <v>7425937</v>
      </c>
      <c r="G14" s="85">
        <f t="shared" si="4"/>
        <v>7484930</v>
      </c>
      <c r="H14" s="85">
        <f t="shared" si="4"/>
        <v>7489004</v>
      </c>
      <c r="I14" s="85">
        <f t="shared" si="4"/>
        <v>7489671</v>
      </c>
      <c r="J14" s="85">
        <f t="shared" si="4"/>
        <v>7465274</v>
      </c>
      <c r="K14" s="85">
        <f t="shared" si="4"/>
        <v>7479659</v>
      </c>
      <c r="L14" s="85">
        <f t="shared" si="4"/>
        <v>7463911</v>
      </c>
      <c r="M14" s="85">
        <f t="shared" si="4"/>
        <v>7481613</v>
      </c>
      <c r="N14" s="85">
        <f t="shared" si="4"/>
        <v>7479650</v>
      </c>
      <c r="O14" s="85">
        <f t="shared" si="4"/>
        <v>7514274</v>
      </c>
      <c r="P14" s="85">
        <f t="shared" si="4"/>
        <v>7535098</v>
      </c>
      <c r="Q14" s="85">
        <f t="shared" si="4"/>
        <v>7525054</v>
      </c>
      <c r="R14" s="85">
        <f t="shared" ref="R14:V14" si="5">SUM(R5:R11)</f>
        <v>7522441</v>
      </c>
      <c r="S14" s="85">
        <f t="shared" si="5"/>
        <v>7499476</v>
      </c>
      <c r="T14" s="85">
        <f t="shared" si="5"/>
        <v>7498100</v>
      </c>
      <c r="U14" s="85">
        <f t="shared" si="5"/>
        <v>7435519</v>
      </c>
      <c r="V14" s="85">
        <f t="shared" si="5"/>
        <v>7461111</v>
      </c>
      <c r="W14" s="85">
        <f t="shared" ref="W14:Y14" si="6">SUM(W5:W11)</f>
        <v>7504787</v>
      </c>
      <c r="X14" s="85">
        <f t="shared" si="6"/>
        <v>7515172</v>
      </c>
      <c r="Y14" s="85">
        <f t="shared" si="6"/>
        <v>7547206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144237</v>
      </c>
      <c r="C15" s="71">
        <f t="shared" si="7"/>
        <v>202536</v>
      </c>
      <c r="D15" s="71">
        <f t="shared" si="7"/>
        <v>283212</v>
      </c>
      <c r="E15" s="71">
        <f t="shared" si="7"/>
        <v>362587</v>
      </c>
      <c r="F15" s="71">
        <f t="shared" si="7"/>
        <v>401085</v>
      </c>
      <c r="G15" s="71">
        <f t="shared" si="7"/>
        <v>458191</v>
      </c>
      <c r="H15" s="71">
        <f t="shared" si="7"/>
        <v>504895</v>
      </c>
      <c r="I15" s="71">
        <f t="shared" si="7"/>
        <v>561730</v>
      </c>
      <c r="J15" s="71">
        <f t="shared" si="7"/>
        <v>589752</v>
      </c>
      <c r="K15" s="71">
        <f t="shared" si="7"/>
        <v>624152</v>
      </c>
      <c r="L15" s="71">
        <f t="shared" si="7"/>
        <v>682289</v>
      </c>
      <c r="M15" s="71">
        <f t="shared" si="7"/>
        <v>713574</v>
      </c>
      <c r="N15" s="71">
        <f t="shared" si="7"/>
        <v>760589</v>
      </c>
      <c r="O15" s="71">
        <f t="shared" si="7"/>
        <v>774406</v>
      </c>
      <c r="P15" s="71">
        <f t="shared" si="7"/>
        <v>842967</v>
      </c>
      <c r="Q15" s="71">
        <f t="shared" si="7"/>
        <v>943416</v>
      </c>
      <c r="R15" s="71">
        <f t="shared" si="7"/>
        <v>999325</v>
      </c>
      <c r="S15" s="71">
        <f t="shared" si="7"/>
        <v>1079317</v>
      </c>
      <c r="T15" s="71">
        <f t="shared" si="7"/>
        <v>1161113</v>
      </c>
      <c r="U15" s="71">
        <f t="shared" si="7"/>
        <v>1208903</v>
      </c>
      <c r="V15" s="71">
        <f t="shared" si="7"/>
        <v>1223436</v>
      </c>
      <c r="W15" s="71">
        <f t="shared" si="7"/>
        <v>1226883</v>
      </c>
      <c r="X15" s="71">
        <f t="shared" si="7"/>
        <v>1254979</v>
      </c>
      <c r="Y15" s="71">
        <f t="shared" si="7"/>
        <v>1285784</v>
      </c>
      <c r="DA15" s="88" t="s">
        <v>345</v>
      </c>
    </row>
    <row r="16" spans="1:105" ht="12" customHeight="1" x14ac:dyDescent="0.25">
      <c r="A16" s="28" t="s">
        <v>91</v>
      </c>
      <c r="B16" s="82">
        <v>144237</v>
      </c>
      <c r="C16" s="82">
        <v>202536</v>
      </c>
      <c r="D16" s="82">
        <v>283212</v>
      </c>
      <c r="E16" s="82">
        <v>362587</v>
      </c>
      <c r="F16" s="82">
        <v>401085</v>
      </c>
      <c r="G16" s="82">
        <v>458191</v>
      </c>
      <c r="H16" s="82">
        <v>504895</v>
      </c>
      <c r="I16" s="82">
        <v>561730</v>
      </c>
      <c r="J16" s="82">
        <v>589752</v>
      </c>
      <c r="K16" s="82">
        <v>624152</v>
      </c>
      <c r="L16" s="82">
        <v>682289</v>
      </c>
      <c r="M16" s="82">
        <v>713574</v>
      </c>
      <c r="N16" s="82">
        <v>760589</v>
      </c>
      <c r="O16" s="82">
        <v>774406</v>
      </c>
      <c r="P16" s="82">
        <v>842967</v>
      </c>
      <c r="Q16" s="82">
        <v>943416</v>
      </c>
      <c r="R16" s="82">
        <v>999325</v>
      </c>
      <c r="S16" s="82">
        <v>1079317</v>
      </c>
      <c r="T16" s="82">
        <v>1161113</v>
      </c>
      <c r="U16" s="82">
        <v>1208903</v>
      </c>
      <c r="V16" s="82">
        <v>1223436</v>
      </c>
      <c r="W16" s="82">
        <v>1226883</v>
      </c>
      <c r="X16" s="82">
        <v>1254979</v>
      </c>
      <c r="Y16" s="82">
        <v>1285784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7421700</v>
      </c>
      <c r="C17" s="71">
        <f t="shared" si="8"/>
        <v>7423695</v>
      </c>
      <c r="D17" s="71">
        <f t="shared" si="8"/>
        <v>7328243</v>
      </c>
      <c r="E17" s="71">
        <f t="shared" si="8"/>
        <v>7363172</v>
      </c>
      <c r="F17" s="71">
        <f t="shared" si="8"/>
        <v>7433522</v>
      </c>
      <c r="G17" s="71">
        <f t="shared" si="8"/>
        <v>7494585</v>
      </c>
      <c r="H17" s="71">
        <f t="shared" si="8"/>
        <v>7500658</v>
      </c>
      <c r="I17" s="71">
        <f t="shared" si="8"/>
        <v>7506395</v>
      </c>
      <c r="J17" s="71">
        <f t="shared" si="8"/>
        <v>7487467</v>
      </c>
      <c r="K17" s="71">
        <f t="shared" si="8"/>
        <v>7509291</v>
      </c>
      <c r="L17" s="71">
        <f t="shared" si="8"/>
        <v>7497112</v>
      </c>
      <c r="M17" s="71">
        <f t="shared" si="8"/>
        <v>7517328</v>
      </c>
      <c r="N17" s="71">
        <f t="shared" si="8"/>
        <v>7515331</v>
      </c>
      <c r="O17" s="71">
        <f t="shared" si="8"/>
        <v>7551895</v>
      </c>
      <c r="P17" s="71">
        <f t="shared" si="8"/>
        <v>7573011</v>
      </c>
      <c r="Q17" s="71">
        <f t="shared" si="8"/>
        <v>7564007</v>
      </c>
      <c r="R17" s="71">
        <f t="shared" ref="R17:V17" si="9">SUM(R18:R25)</f>
        <v>7565308</v>
      </c>
      <c r="S17" s="71">
        <f t="shared" si="9"/>
        <v>7555365</v>
      </c>
      <c r="T17" s="71">
        <f t="shared" si="9"/>
        <v>7576990</v>
      </c>
      <c r="U17" s="71">
        <f t="shared" si="9"/>
        <v>7563092</v>
      </c>
      <c r="V17" s="71">
        <f t="shared" si="9"/>
        <v>7615775</v>
      </c>
      <c r="W17" s="71">
        <f t="shared" ref="W17:Y17" si="10">SUM(W18:W25)</f>
        <v>7674525</v>
      </c>
      <c r="X17" s="71">
        <f t="shared" si="10"/>
        <v>7684607</v>
      </c>
      <c r="Y17" s="71">
        <f t="shared" si="10"/>
        <v>7717516</v>
      </c>
      <c r="DA17" s="88" t="s">
        <v>347</v>
      </c>
    </row>
    <row r="18" spans="1:105" ht="12" customHeight="1" x14ac:dyDescent="0.25">
      <c r="A18" s="28" t="s">
        <v>51</v>
      </c>
      <c r="B18" s="82">
        <v>30514</v>
      </c>
      <c r="C18" s="82">
        <v>21170</v>
      </c>
      <c r="D18" s="82">
        <v>23877</v>
      </c>
      <c r="E18" s="82">
        <v>22291</v>
      </c>
      <c r="F18" s="82">
        <v>25758</v>
      </c>
      <c r="G18" s="82">
        <v>18906</v>
      </c>
      <c r="H18" s="82">
        <v>18877</v>
      </c>
      <c r="I18" s="82">
        <v>20415</v>
      </c>
      <c r="J18" s="82">
        <v>28110</v>
      </c>
      <c r="K18" s="82">
        <v>21864</v>
      </c>
      <c r="L18" s="82">
        <v>19843</v>
      </c>
      <c r="M18" s="82">
        <v>21431</v>
      </c>
      <c r="N18" s="82">
        <v>32207</v>
      </c>
      <c r="O18" s="82">
        <v>47166</v>
      </c>
      <c r="P18" s="82">
        <v>69916</v>
      </c>
      <c r="Q18" s="82">
        <v>77248</v>
      </c>
      <c r="R18" s="82">
        <v>67318</v>
      </c>
      <c r="S18" s="82">
        <v>51031</v>
      </c>
      <c r="T18" s="82">
        <v>43131</v>
      </c>
      <c r="U18" s="82">
        <v>43014</v>
      </c>
      <c r="V18" s="82">
        <v>45335</v>
      </c>
      <c r="W18" s="82">
        <v>42048</v>
      </c>
      <c r="X18" s="82">
        <v>37010</v>
      </c>
      <c r="Y18" s="82">
        <v>20389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645734</v>
      </c>
      <c r="C19" s="82">
        <v>526036</v>
      </c>
      <c r="D19" s="82">
        <v>527108</v>
      </c>
      <c r="E19" s="82">
        <v>544215</v>
      </c>
      <c r="F19" s="82">
        <v>524417</v>
      </c>
      <c r="G19" s="82">
        <v>639956</v>
      </c>
      <c r="H19" s="82">
        <v>564897</v>
      </c>
      <c r="I19" s="82">
        <v>544456</v>
      </c>
      <c r="J19" s="82">
        <v>445015</v>
      </c>
      <c r="K19" s="82">
        <v>436613</v>
      </c>
      <c r="L19" s="82">
        <v>386061</v>
      </c>
      <c r="M19" s="82">
        <v>365353</v>
      </c>
      <c r="N19" s="82">
        <v>336225</v>
      </c>
      <c r="O19" s="82">
        <v>343064</v>
      </c>
      <c r="P19" s="82">
        <v>360893</v>
      </c>
      <c r="Q19" s="82">
        <v>395141</v>
      </c>
      <c r="R19" s="82">
        <v>423319</v>
      </c>
      <c r="S19" s="82">
        <v>453633</v>
      </c>
      <c r="T19" s="82">
        <v>475069</v>
      </c>
      <c r="U19" s="82">
        <v>486829</v>
      </c>
      <c r="V19" s="82">
        <v>475917</v>
      </c>
      <c r="W19" s="82">
        <v>471430</v>
      </c>
      <c r="X19" s="82">
        <v>485458</v>
      </c>
      <c r="Y19" s="82">
        <v>496145</v>
      </c>
      <c r="DA19" s="89" t="s">
        <v>349</v>
      </c>
    </row>
    <row r="20" spans="1:105" ht="12" customHeight="1" x14ac:dyDescent="0.25">
      <c r="A20" s="28" t="s">
        <v>200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350</v>
      </c>
    </row>
    <row r="21" spans="1:105" ht="12" customHeight="1" x14ac:dyDescent="0.25">
      <c r="A21" s="28" t="s">
        <v>189</v>
      </c>
      <c r="B21" s="82">
        <v>1812812</v>
      </c>
      <c r="C21" s="82">
        <v>1931932</v>
      </c>
      <c r="D21" s="82">
        <v>2134678</v>
      </c>
      <c r="E21" s="82">
        <v>2223134</v>
      </c>
      <c r="F21" s="82">
        <v>2260822</v>
      </c>
      <c r="G21" s="82">
        <v>2238969</v>
      </c>
      <c r="H21" s="82">
        <v>2219509</v>
      </c>
      <c r="I21" s="82">
        <v>2104606</v>
      </c>
      <c r="J21" s="82">
        <v>2044336</v>
      </c>
      <c r="K21" s="82">
        <v>2024854</v>
      </c>
      <c r="L21" s="82">
        <v>2095905</v>
      </c>
      <c r="M21" s="82">
        <v>2228149</v>
      </c>
      <c r="N21" s="82">
        <v>2339024</v>
      </c>
      <c r="O21" s="82">
        <v>2394420</v>
      </c>
      <c r="P21" s="82">
        <v>2390912</v>
      </c>
      <c r="Q21" s="82">
        <v>2437203</v>
      </c>
      <c r="R21" s="82">
        <v>2506236</v>
      </c>
      <c r="S21" s="82">
        <v>2599491</v>
      </c>
      <c r="T21" s="82">
        <v>2685938</v>
      </c>
      <c r="U21" s="82">
        <v>2777994</v>
      </c>
      <c r="V21" s="82">
        <v>2881801</v>
      </c>
      <c r="W21" s="82">
        <v>2992941</v>
      </c>
      <c r="X21" s="82">
        <v>2975724</v>
      </c>
      <c r="Y21" s="82">
        <v>2956398</v>
      </c>
      <c r="DA21" s="89" t="s">
        <v>351</v>
      </c>
    </row>
    <row r="22" spans="1:105" ht="12" customHeight="1" x14ac:dyDescent="0.25">
      <c r="A22" s="28" t="s">
        <v>202</v>
      </c>
      <c r="B22" s="82">
        <v>1142463</v>
      </c>
      <c r="C22" s="82">
        <v>1161763</v>
      </c>
      <c r="D22" s="82">
        <v>1329536</v>
      </c>
      <c r="E22" s="82">
        <v>1575370</v>
      </c>
      <c r="F22" s="82">
        <v>1911162</v>
      </c>
      <c r="G22" s="82">
        <v>2095831</v>
      </c>
      <c r="H22" s="82">
        <v>2310410</v>
      </c>
      <c r="I22" s="82">
        <v>2546938</v>
      </c>
      <c r="J22" s="82">
        <v>2831194</v>
      </c>
      <c r="K22" s="82">
        <v>2950196</v>
      </c>
      <c r="L22" s="82">
        <v>3005468</v>
      </c>
      <c r="M22" s="82">
        <v>2945823</v>
      </c>
      <c r="N22" s="82">
        <v>2933607</v>
      </c>
      <c r="O22" s="82">
        <v>2945420</v>
      </c>
      <c r="P22" s="82">
        <v>2990961</v>
      </c>
      <c r="Q22" s="82">
        <v>2927296</v>
      </c>
      <c r="R22" s="82">
        <v>2897772</v>
      </c>
      <c r="S22" s="82">
        <v>2844430</v>
      </c>
      <c r="T22" s="82">
        <v>2876364</v>
      </c>
      <c r="U22" s="82">
        <v>2877726</v>
      </c>
      <c r="V22" s="82">
        <v>2920342</v>
      </c>
      <c r="W22" s="82">
        <v>2934718</v>
      </c>
      <c r="X22" s="82">
        <v>2971371</v>
      </c>
      <c r="Y22" s="82">
        <v>3034805</v>
      </c>
      <c r="DA22" s="89" t="s">
        <v>352</v>
      </c>
    </row>
    <row r="23" spans="1:105" ht="12" customHeight="1" x14ac:dyDescent="0.25">
      <c r="A23" s="28" t="s">
        <v>197</v>
      </c>
      <c r="B23" s="82">
        <v>2628</v>
      </c>
      <c r="C23" s="82">
        <v>4598</v>
      </c>
      <c r="D23" s="82">
        <v>7714</v>
      </c>
      <c r="E23" s="82">
        <v>8708</v>
      </c>
      <c r="F23" s="82">
        <v>8939</v>
      </c>
      <c r="G23" s="82">
        <v>8964</v>
      </c>
      <c r="H23" s="82">
        <v>9599</v>
      </c>
      <c r="I23" s="82">
        <v>10964</v>
      </c>
      <c r="J23" s="82">
        <v>13029</v>
      </c>
      <c r="K23" s="82">
        <v>15674</v>
      </c>
      <c r="L23" s="82">
        <v>17918</v>
      </c>
      <c r="M23" s="82">
        <v>17555</v>
      </c>
      <c r="N23" s="82">
        <v>15746</v>
      </c>
      <c r="O23" s="82">
        <v>12811</v>
      </c>
      <c r="P23" s="82">
        <v>8840</v>
      </c>
      <c r="Q23" s="82">
        <v>6723</v>
      </c>
      <c r="R23" s="82">
        <v>5442</v>
      </c>
      <c r="S23" s="82">
        <v>5126</v>
      </c>
      <c r="T23" s="82">
        <v>4491</v>
      </c>
      <c r="U23" s="82">
        <v>3827</v>
      </c>
      <c r="V23" s="82">
        <v>2637</v>
      </c>
      <c r="W23" s="82">
        <v>2450</v>
      </c>
      <c r="X23" s="82">
        <v>1923</v>
      </c>
      <c r="Y23" s="82">
        <v>970</v>
      </c>
      <c r="DA23" s="89" t="s">
        <v>353</v>
      </c>
    </row>
    <row r="24" spans="1:105" ht="12" customHeight="1" x14ac:dyDescent="0.25">
      <c r="A24" s="28" t="s">
        <v>198</v>
      </c>
      <c r="B24" s="82">
        <v>3498184</v>
      </c>
      <c r="C24" s="82">
        <v>3520747</v>
      </c>
      <c r="D24" s="82">
        <v>3061679</v>
      </c>
      <c r="E24" s="82">
        <v>2720710</v>
      </c>
      <c r="F24" s="82">
        <v>2379675</v>
      </c>
      <c r="G24" s="82">
        <v>2176387</v>
      </c>
      <c r="H24" s="82">
        <v>2016435</v>
      </c>
      <c r="I24" s="82">
        <v>1895104</v>
      </c>
      <c r="J24" s="82">
        <v>1738923</v>
      </c>
      <c r="K24" s="82">
        <v>1661071</v>
      </c>
      <c r="L24" s="82">
        <v>1576579</v>
      </c>
      <c r="M24" s="82">
        <v>1522611</v>
      </c>
      <c r="N24" s="82">
        <v>1406148</v>
      </c>
      <c r="O24" s="82">
        <v>1338121</v>
      </c>
      <c r="P24" s="82">
        <v>1272116</v>
      </c>
      <c r="Q24" s="82">
        <v>1246924</v>
      </c>
      <c r="R24" s="82">
        <v>1215439</v>
      </c>
      <c r="S24" s="82">
        <v>1164658</v>
      </c>
      <c r="T24" s="82">
        <v>1098744</v>
      </c>
      <c r="U24" s="82">
        <v>1015138</v>
      </c>
      <c r="V24" s="82">
        <v>948272</v>
      </c>
      <c r="W24" s="82">
        <v>883248</v>
      </c>
      <c r="X24" s="82">
        <v>829034</v>
      </c>
      <c r="Y24" s="82">
        <v>803843</v>
      </c>
      <c r="DA24" s="89" t="s">
        <v>354</v>
      </c>
    </row>
    <row r="25" spans="1:105" ht="12" customHeight="1" x14ac:dyDescent="0.25">
      <c r="A25" s="73" t="s">
        <v>53</v>
      </c>
      <c r="B25" s="83">
        <v>289365</v>
      </c>
      <c r="C25" s="83">
        <v>257449</v>
      </c>
      <c r="D25" s="83">
        <v>243651</v>
      </c>
      <c r="E25" s="83">
        <v>268744</v>
      </c>
      <c r="F25" s="83">
        <v>322749</v>
      </c>
      <c r="G25" s="83">
        <v>315572</v>
      </c>
      <c r="H25" s="83">
        <v>360931</v>
      </c>
      <c r="I25" s="83">
        <v>383912</v>
      </c>
      <c r="J25" s="83">
        <v>386860</v>
      </c>
      <c r="K25" s="83">
        <v>399019</v>
      </c>
      <c r="L25" s="83">
        <v>395338</v>
      </c>
      <c r="M25" s="83">
        <v>416406</v>
      </c>
      <c r="N25" s="83">
        <v>452374</v>
      </c>
      <c r="O25" s="83">
        <v>470893</v>
      </c>
      <c r="P25" s="83">
        <v>479373</v>
      </c>
      <c r="Q25" s="83">
        <v>473472</v>
      </c>
      <c r="R25" s="83">
        <v>449782</v>
      </c>
      <c r="S25" s="83">
        <v>436996</v>
      </c>
      <c r="T25" s="83">
        <v>393253</v>
      </c>
      <c r="U25" s="83">
        <v>358564</v>
      </c>
      <c r="V25" s="83">
        <v>341471</v>
      </c>
      <c r="W25" s="83">
        <v>347690</v>
      </c>
      <c r="X25" s="83">
        <v>384087</v>
      </c>
      <c r="Y25" s="83">
        <v>404966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7421700</v>
      </c>
      <c r="C27" s="71">
        <f t="shared" si="11"/>
        <v>7423695</v>
      </c>
      <c r="D27" s="71">
        <f t="shared" si="11"/>
        <v>7328243</v>
      </c>
      <c r="E27" s="71">
        <f t="shared" si="11"/>
        <v>7363172</v>
      </c>
      <c r="F27" s="71">
        <f t="shared" si="11"/>
        <v>7433522</v>
      </c>
      <c r="G27" s="71">
        <f t="shared" si="11"/>
        <v>7494585</v>
      </c>
      <c r="H27" s="71">
        <f t="shared" si="11"/>
        <v>7500658</v>
      </c>
      <c r="I27" s="71">
        <f t="shared" si="11"/>
        <v>7506395</v>
      </c>
      <c r="J27" s="71">
        <f t="shared" si="11"/>
        <v>7487467</v>
      </c>
      <c r="K27" s="71">
        <f t="shared" si="11"/>
        <v>7509291</v>
      </c>
      <c r="L27" s="71">
        <f t="shared" si="11"/>
        <v>7497112</v>
      </c>
      <c r="M27" s="71">
        <f t="shared" si="11"/>
        <v>7517328</v>
      </c>
      <c r="N27" s="71">
        <f t="shared" si="11"/>
        <v>7515331</v>
      </c>
      <c r="O27" s="71">
        <f t="shared" si="11"/>
        <v>7551895</v>
      </c>
      <c r="P27" s="71">
        <f t="shared" si="11"/>
        <v>7573011</v>
      </c>
      <c r="Q27" s="71">
        <f t="shared" si="11"/>
        <v>7564007</v>
      </c>
      <c r="R27" s="71">
        <f t="shared" ref="R27:V27" si="12">SUM(R28:R32)</f>
        <v>7565308</v>
      </c>
      <c r="S27" s="71">
        <f t="shared" si="12"/>
        <v>7555365</v>
      </c>
      <c r="T27" s="71">
        <f t="shared" si="12"/>
        <v>7576990</v>
      </c>
      <c r="U27" s="71">
        <f t="shared" si="12"/>
        <v>7563092</v>
      </c>
      <c r="V27" s="71">
        <f t="shared" si="12"/>
        <v>7615775</v>
      </c>
      <c r="W27" s="71">
        <f t="shared" ref="W27:Y27" si="13">SUM(W28:W32)</f>
        <v>7674525</v>
      </c>
      <c r="X27" s="71">
        <f t="shared" si="13"/>
        <v>7684607</v>
      </c>
      <c r="Y27" s="71">
        <f t="shared" si="13"/>
        <v>7717516</v>
      </c>
      <c r="DA27" s="88" t="s">
        <v>357</v>
      </c>
    </row>
    <row r="28" spans="1:105" ht="12" customHeight="1" x14ac:dyDescent="0.25">
      <c r="A28" s="28" t="s">
        <v>51</v>
      </c>
      <c r="B28" s="82">
        <v>19211</v>
      </c>
      <c r="C28" s="82">
        <v>13306</v>
      </c>
      <c r="D28" s="82">
        <v>14852</v>
      </c>
      <c r="E28" s="82">
        <v>13733</v>
      </c>
      <c r="F28" s="82">
        <v>16636</v>
      </c>
      <c r="G28" s="82">
        <v>12469</v>
      </c>
      <c r="H28" s="82">
        <v>14462</v>
      </c>
      <c r="I28" s="82">
        <v>16651</v>
      </c>
      <c r="J28" s="82">
        <v>24808</v>
      </c>
      <c r="K28" s="82">
        <v>18763</v>
      </c>
      <c r="L28" s="82">
        <v>17789</v>
      </c>
      <c r="M28" s="82">
        <v>19632</v>
      </c>
      <c r="N28" s="82">
        <v>30505</v>
      </c>
      <c r="O28" s="82">
        <v>43807</v>
      </c>
      <c r="P28" s="82">
        <v>62801</v>
      </c>
      <c r="Q28" s="82">
        <v>66040</v>
      </c>
      <c r="R28" s="82">
        <v>55709</v>
      </c>
      <c r="S28" s="82">
        <v>44900</v>
      </c>
      <c r="T28" s="82">
        <v>40942</v>
      </c>
      <c r="U28" s="82">
        <v>43039</v>
      </c>
      <c r="V28" s="82">
        <v>45495</v>
      </c>
      <c r="W28" s="82">
        <v>46964</v>
      </c>
      <c r="X28" s="82">
        <v>48892</v>
      </c>
      <c r="Y28" s="82">
        <v>52208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4992833</v>
      </c>
      <c r="C29" s="82">
        <v>4883245</v>
      </c>
      <c r="D29" s="82">
        <v>4564601</v>
      </c>
      <c r="E29" s="82">
        <v>4450403</v>
      </c>
      <c r="F29" s="82">
        <v>4393520</v>
      </c>
      <c r="G29" s="82">
        <v>4431938</v>
      </c>
      <c r="H29" s="82">
        <v>4285080</v>
      </c>
      <c r="I29" s="82">
        <v>4398559</v>
      </c>
      <c r="J29" s="82">
        <v>4318126</v>
      </c>
      <c r="K29" s="82">
        <v>4384622</v>
      </c>
      <c r="L29" s="82">
        <v>4214513</v>
      </c>
      <c r="M29" s="82">
        <v>4100867</v>
      </c>
      <c r="N29" s="82">
        <v>3929075</v>
      </c>
      <c r="O29" s="82">
        <v>3933303</v>
      </c>
      <c r="P29" s="82">
        <v>3951502</v>
      </c>
      <c r="Q29" s="82">
        <v>3958057</v>
      </c>
      <c r="R29" s="82">
        <v>3946838</v>
      </c>
      <c r="S29" s="82">
        <v>3912669</v>
      </c>
      <c r="T29" s="82">
        <v>3889062</v>
      </c>
      <c r="U29" s="82">
        <v>3798194</v>
      </c>
      <c r="V29" s="82">
        <v>3727448</v>
      </c>
      <c r="W29" s="82">
        <v>3686452</v>
      </c>
      <c r="X29" s="82">
        <v>3689370</v>
      </c>
      <c r="Y29" s="82">
        <v>3741653</v>
      </c>
      <c r="DA29" s="89" t="s">
        <v>359</v>
      </c>
    </row>
    <row r="30" spans="1:105" ht="12" customHeight="1" x14ac:dyDescent="0.25">
      <c r="A30" s="28" t="s">
        <v>189</v>
      </c>
      <c r="B30" s="82">
        <v>1802952</v>
      </c>
      <c r="C30" s="82">
        <v>1938951</v>
      </c>
      <c r="D30" s="82">
        <v>2150043</v>
      </c>
      <c r="E30" s="82">
        <v>2243111</v>
      </c>
      <c r="F30" s="82">
        <v>2280666</v>
      </c>
      <c r="G30" s="82">
        <v>2234769</v>
      </c>
      <c r="H30" s="82">
        <v>2237705</v>
      </c>
      <c r="I30" s="82">
        <v>2121199</v>
      </c>
      <c r="J30" s="82">
        <v>2060125</v>
      </c>
      <c r="K30" s="82">
        <v>2040300</v>
      </c>
      <c r="L30" s="82">
        <v>2111965</v>
      </c>
      <c r="M30" s="82">
        <v>2245382</v>
      </c>
      <c r="N30" s="82">
        <v>2357378</v>
      </c>
      <c r="O30" s="82">
        <v>2413221</v>
      </c>
      <c r="P30" s="82">
        <v>2409631</v>
      </c>
      <c r="Q30" s="82">
        <v>2456174</v>
      </c>
      <c r="R30" s="82">
        <v>2525712</v>
      </c>
      <c r="S30" s="82">
        <v>2619799</v>
      </c>
      <c r="T30" s="82">
        <v>2707111</v>
      </c>
      <c r="U30" s="82">
        <v>2799797</v>
      </c>
      <c r="V30" s="82">
        <v>2907063</v>
      </c>
      <c r="W30" s="82">
        <v>3001566</v>
      </c>
      <c r="X30" s="82">
        <v>3009596</v>
      </c>
      <c r="Y30" s="82">
        <v>2981984</v>
      </c>
      <c r="DA30" s="89" t="s">
        <v>360</v>
      </c>
    </row>
    <row r="31" spans="1:105" ht="12" customHeight="1" x14ac:dyDescent="0.25">
      <c r="A31" s="28" t="s">
        <v>202</v>
      </c>
      <c r="B31" s="82">
        <v>448940</v>
      </c>
      <c r="C31" s="82">
        <v>414164</v>
      </c>
      <c r="D31" s="82">
        <v>427720</v>
      </c>
      <c r="E31" s="82">
        <v>462845</v>
      </c>
      <c r="F31" s="82">
        <v>552559</v>
      </c>
      <c r="G31" s="82">
        <v>613815</v>
      </c>
      <c r="H31" s="82">
        <v>713400</v>
      </c>
      <c r="I31" s="82">
        <v>772438</v>
      </c>
      <c r="J31" s="82">
        <v>922397</v>
      </c>
      <c r="K31" s="82">
        <v>948977</v>
      </c>
      <c r="L31" s="82">
        <v>1027620</v>
      </c>
      <c r="M31" s="82">
        <v>1032490</v>
      </c>
      <c r="N31" s="82">
        <v>1079914</v>
      </c>
      <c r="O31" s="82">
        <v>1082264</v>
      </c>
      <c r="P31" s="82">
        <v>1075951</v>
      </c>
      <c r="Q31" s="82">
        <v>1003491</v>
      </c>
      <c r="R31" s="82">
        <v>947226</v>
      </c>
      <c r="S31" s="82">
        <v>881928</v>
      </c>
      <c r="T31" s="82">
        <v>852121</v>
      </c>
      <c r="U31" s="82">
        <v>839902</v>
      </c>
      <c r="V31" s="82">
        <v>854783</v>
      </c>
      <c r="W31" s="82">
        <v>858260</v>
      </c>
      <c r="X31" s="82">
        <v>851878</v>
      </c>
      <c r="Y31" s="82">
        <v>853745</v>
      </c>
      <c r="DA31" s="89" t="s">
        <v>361</v>
      </c>
    </row>
    <row r="32" spans="1:105" ht="12" customHeight="1" x14ac:dyDescent="0.25">
      <c r="A32" s="32" t="s">
        <v>53</v>
      </c>
      <c r="B32" s="86">
        <v>157764</v>
      </c>
      <c r="C32" s="86">
        <v>174029</v>
      </c>
      <c r="D32" s="86">
        <v>171027</v>
      </c>
      <c r="E32" s="86">
        <v>193080</v>
      </c>
      <c r="F32" s="86">
        <v>190141</v>
      </c>
      <c r="G32" s="86">
        <v>201594</v>
      </c>
      <c r="H32" s="86">
        <v>250011</v>
      </c>
      <c r="I32" s="86">
        <v>197548</v>
      </c>
      <c r="J32" s="86">
        <v>162011</v>
      </c>
      <c r="K32" s="86">
        <v>116629</v>
      </c>
      <c r="L32" s="86">
        <v>125225</v>
      </c>
      <c r="M32" s="86">
        <v>118957</v>
      </c>
      <c r="N32" s="86">
        <v>118459</v>
      </c>
      <c r="O32" s="86">
        <v>79300</v>
      </c>
      <c r="P32" s="86">
        <v>73126</v>
      </c>
      <c r="Q32" s="86">
        <v>80245</v>
      </c>
      <c r="R32" s="86">
        <v>89823</v>
      </c>
      <c r="S32" s="86">
        <v>96069</v>
      </c>
      <c r="T32" s="86">
        <v>87754</v>
      </c>
      <c r="U32" s="86">
        <v>82160</v>
      </c>
      <c r="V32" s="86">
        <v>80986</v>
      </c>
      <c r="W32" s="86">
        <v>81283</v>
      </c>
      <c r="X32" s="86">
        <v>84871</v>
      </c>
      <c r="Y32" s="86">
        <v>87926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7849.4721734867844</v>
      </c>
      <c r="C3" s="65">
        <f t="shared" si="0"/>
        <v>6751.239042390077</v>
      </c>
      <c r="D3" s="65">
        <f t="shared" si="0"/>
        <v>6661.0235327856635</v>
      </c>
      <c r="E3" s="65">
        <f t="shared" si="0"/>
        <v>7217.731573533988</v>
      </c>
      <c r="F3" s="65">
        <f t="shared" si="0"/>
        <v>7455.3272578925271</v>
      </c>
      <c r="G3" s="65">
        <f t="shared" si="0"/>
        <v>7340.4932008703454</v>
      </c>
      <c r="H3" s="65">
        <f t="shared" si="0"/>
        <v>7120.9593900214741</v>
      </c>
      <c r="I3" s="65">
        <f t="shared" si="0"/>
        <v>6803.717161559578</v>
      </c>
      <c r="J3" s="65">
        <f t="shared" si="0"/>
        <v>7321.0407239548449</v>
      </c>
      <c r="K3" s="65">
        <f t="shared" si="0"/>
        <v>7186.649168076643</v>
      </c>
      <c r="L3" s="65">
        <f t="shared" si="0"/>
        <v>7240.8984384260002</v>
      </c>
      <c r="M3" s="65">
        <f t="shared" si="0"/>
        <v>6988.4506261876604</v>
      </c>
      <c r="N3" s="65">
        <f t="shared" si="0"/>
        <v>7177.3529432067417</v>
      </c>
      <c r="O3" s="65">
        <f t="shared" si="0"/>
        <v>6825.4481070680713</v>
      </c>
      <c r="P3" s="65">
        <f t="shared" si="0"/>
        <v>6510.197321165715</v>
      </c>
      <c r="Q3" s="65">
        <f t="shared" si="0"/>
        <v>6472.807164806607</v>
      </c>
      <c r="R3" s="65">
        <f t="shared" ref="R3:V3" si="1">SUM(R4,R15,R17,R27)</f>
        <v>6498.8199235208922</v>
      </c>
      <c r="S3" s="65">
        <f t="shared" si="1"/>
        <v>6796.0601153058797</v>
      </c>
      <c r="T3" s="65">
        <f t="shared" si="1"/>
        <v>6831.6766079777835</v>
      </c>
      <c r="U3" s="65">
        <f t="shared" si="1"/>
        <v>6800.9053740601139</v>
      </c>
      <c r="V3" s="65">
        <f t="shared" si="1"/>
        <v>7012.5017137032492</v>
      </c>
      <c r="W3" s="65">
        <f t="shared" ref="W3:Y3" si="2">SUM(W4,W15,W17,W27)</f>
        <v>7743.4857101668977</v>
      </c>
      <c r="X3" s="65">
        <f t="shared" si="2"/>
        <v>6900.1232344284836</v>
      </c>
      <c r="Y3" s="65">
        <f t="shared" si="2"/>
        <v>6572.5602961455861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7038.5611759923086</v>
      </c>
      <c r="C4" s="69">
        <f t="shared" si="3"/>
        <v>5619.67100778854</v>
      </c>
      <c r="D4" s="69">
        <f t="shared" si="3"/>
        <v>5424.7225942069717</v>
      </c>
      <c r="E4" s="69">
        <f t="shared" si="3"/>
        <v>5806.1835954944554</v>
      </c>
      <c r="F4" s="69">
        <f t="shared" si="3"/>
        <v>6433.8171408692178</v>
      </c>
      <c r="G4" s="69">
        <f t="shared" si="3"/>
        <v>5687.204144962463</v>
      </c>
      <c r="H4" s="69">
        <f t="shared" si="3"/>
        <v>5726.7400727632394</v>
      </c>
      <c r="I4" s="69">
        <f t="shared" si="3"/>
        <v>5185.2579795252686</v>
      </c>
      <c r="J4" s="69">
        <f t="shared" si="3"/>
        <v>6139.2973067467037</v>
      </c>
      <c r="K4" s="69">
        <f t="shared" si="3"/>
        <v>5847.4542290399168</v>
      </c>
      <c r="L4" s="69">
        <f t="shared" si="3"/>
        <v>6014.2284735532712</v>
      </c>
      <c r="M4" s="69">
        <f t="shared" si="3"/>
        <v>5754.9598843338636</v>
      </c>
      <c r="N4" s="69">
        <f t="shared" si="3"/>
        <v>5928.9840759515764</v>
      </c>
      <c r="O4" s="69">
        <f t="shared" si="3"/>
        <v>5575.9518052297781</v>
      </c>
      <c r="P4" s="69">
        <f t="shared" si="3"/>
        <v>5242.9849742180704</v>
      </c>
      <c r="Q4" s="69">
        <f t="shared" si="3"/>
        <v>5136.3002617424891</v>
      </c>
      <c r="R4" s="69">
        <f t="shared" ref="R4:V4" si="4">SUM(R5:R14)</f>
        <v>5161.6353597606148</v>
      </c>
      <c r="S4" s="69">
        <f t="shared" si="4"/>
        <v>5345.9459551359951</v>
      </c>
      <c r="T4" s="69">
        <f t="shared" si="4"/>
        <v>5394.4838886097332</v>
      </c>
      <c r="U4" s="69">
        <f t="shared" si="4"/>
        <v>5372.9474382086646</v>
      </c>
      <c r="V4" s="69">
        <f t="shared" si="4"/>
        <v>5597.0915563117687</v>
      </c>
      <c r="W4" s="69">
        <f t="shared" ref="W4:Y4" si="5">SUM(W5:W14)</f>
        <v>6199.1279661199369</v>
      </c>
      <c r="X4" s="69">
        <f t="shared" si="5"/>
        <v>5458.0446255935867</v>
      </c>
      <c r="Y4" s="69">
        <f t="shared" si="5"/>
        <v>5216.9855478730233</v>
      </c>
      <c r="DA4" s="88" t="s">
        <v>246</v>
      </c>
    </row>
    <row r="5" spans="1:105" ht="12" customHeight="1" x14ac:dyDescent="0.25">
      <c r="A5" s="28" t="s">
        <v>51</v>
      </c>
      <c r="B5" s="72">
        <v>38.487282924319821</v>
      </c>
      <c r="C5" s="72">
        <v>6.0674907092277284</v>
      </c>
      <c r="D5" s="72">
        <v>19.824546755467065</v>
      </c>
      <c r="E5" s="72">
        <v>13.188540276375067</v>
      </c>
      <c r="F5" s="72">
        <v>32.171886128473552</v>
      </c>
      <c r="G5" s="72">
        <v>10.980337369413235</v>
      </c>
      <c r="H5" s="72">
        <v>8.2253119256306313</v>
      </c>
      <c r="I5" s="72">
        <v>8.4537954234853423</v>
      </c>
      <c r="J5" s="72">
        <v>39.648098675982524</v>
      </c>
      <c r="K5" s="72">
        <v>11.519654074744107</v>
      </c>
      <c r="L5" s="72">
        <v>8.3796860175577059</v>
      </c>
      <c r="M5" s="72">
        <v>16.090789369125361</v>
      </c>
      <c r="N5" s="72">
        <v>23.138037919056877</v>
      </c>
      <c r="O5" s="72">
        <v>20.780957217933867</v>
      </c>
      <c r="P5" s="72">
        <v>56.347454056945374</v>
      </c>
      <c r="Q5" s="72">
        <v>64.243908551565781</v>
      </c>
      <c r="R5" s="72">
        <v>45.638175305102514</v>
      </c>
      <c r="S5" s="72">
        <v>27.207513828193957</v>
      </c>
      <c r="T5" s="72">
        <v>26.725773627421326</v>
      </c>
      <c r="U5" s="72">
        <v>32.33320412872478</v>
      </c>
      <c r="V5" s="72">
        <v>36.027525496439651</v>
      </c>
      <c r="W5" s="72">
        <v>37.386226838115363</v>
      </c>
      <c r="X5" s="72">
        <v>36.202761968084026</v>
      </c>
      <c r="Y5" s="72">
        <v>44.800300948362015</v>
      </c>
      <c r="DA5" s="89" t="s">
        <v>364</v>
      </c>
    </row>
    <row r="6" spans="1:105" ht="12" customHeight="1" x14ac:dyDescent="0.25">
      <c r="A6" s="28" t="s">
        <v>74</v>
      </c>
      <c r="B6" s="72">
        <v>0.70244265991788102</v>
      </c>
      <c r="C6" s="72">
        <v>0.58535290783183624</v>
      </c>
      <c r="D6" s="72">
        <v>0.56595095918883598</v>
      </c>
      <c r="E6" s="72">
        <v>0.61078472489618851</v>
      </c>
      <c r="F6" s="72">
        <v>0.65532055760750973</v>
      </c>
      <c r="G6" s="72">
        <v>0.57763388333881616</v>
      </c>
      <c r="H6" s="72">
        <v>0.5700565432831618</v>
      </c>
      <c r="I6" s="72">
        <v>0.52063996360269382</v>
      </c>
      <c r="J6" s="72">
        <v>0.60844185564907871</v>
      </c>
      <c r="K6" s="72">
        <v>0.59251859566484055</v>
      </c>
      <c r="L6" s="72">
        <v>0.5994662415779165</v>
      </c>
      <c r="M6" s="72">
        <v>0.57226611495519997</v>
      </c>
      <c r="N6" s="72">
        <v>0.59001689000908808</v>
      </c>
      <c r="O6" s="72">
        <v>0.55149505091396844</v>
      </c>
      <c r="P6" s="72">
        <v>0.51639909645381254</v>
      </c>
      <c r="Q6" s="72">
        <v>0.51210591062372357</v>
      </c>
      <c r="R6" s="72">
        <v>0.51273182382729487</v>
      </c>
      <c r="S6" s="72">
        <v>0.3725443348381533</v>
      </c>
      <c r="T6" s="72">
        <v>0.37831905290437362</v>
      </c>
      <c r="U6" s="72">
        <v>0.39089869036024533</v>
      </c>
      <c r="V6" s="72">
        <v>0.34148220884679847</v>
      </c>
      <c r="W6" s="72">
        <v>0.35070437919182479</v>
      </c>
      <c r="X6" s="72">
        <v>0.36334442036883263</v>
      </c>
      <c r="Y6" s="72">
        <v>0.33232337274290558</v>
      </c>
      <c r="DA6" s="89" t="s">
        <v>365</v>
      </c>
    </row>
    <row r="7" spans="1:105" ht="12" customHeight="1" x14ac:dyDescent="0.25">
      <c r="A7" s="28" t="s">
        <v>200</v>
      </c>
      <c r="B7" s="72">
        <v>203.76152165736175</v>
      </c>
      <c r="C7" s="72">
        <v>142.51811371454482</v>
      </c>
      <c r="D7" s="72">
        <v>65.988408345411813</v>
      </c>
      <c r="E7" s="72">
        <v>101.08382895809794</v>
      </c>
      <c r="F7" s="72">
        <v>326.37651517772321</v>
      </c>
      <c r="G7" s="72">
        <v>214.32577788856901</v>
      </c>
      <c r="H7" s="72">
        <v>210.07519955319654</v>
      </c>
      <c r="I7" s="72">
        <v>246.66267209972594</v>
      </c>
      <c r="J7" s="72">
        <v>160.67032567254392</v>
      </c>
      <c r="K7" s="72">
        <v>34.458406833894294</v>
      </c>
      <c r="L7" s="72">
        <v>22.873561387514428</v>
      </c>
      <c r="M7" s="72">
        <v>35.60925628039228</v>
      </c>
      <c r="N7" s="72">
        <v>33.825712644687847</v>
      </c>
      <c r="O7" s="72">
        <v>20.886354706859549</v>
      </c>
      <c r="P7" s="72">
        <v>28.772740250784778</v>
      </c>
      <c r="Q7" s="72">
        <v>33.459735470684073</v>
      </c>
      <c r="R7" s="72">
        <v>22.227055048899778</v>
      </c>
      <c r="S7" s="72">
        <v>27.78939920738549</v>
      </c>
      <c r="T7" s="72">
        <v>33.677473565073797</v>
      </c>
      <c r="U7" s="72">
        <v>44.943488330482168</v>
      </c>
      <c r="V7" s="72">
        <v>36.764806052577349</v>
      </c>
      <c r="W7" s="72">
        <v>38.528283562124926</v>
      </c>
      <c r="X7" s="72">
        <v>53.558170311212486</v>
      </c>
      <c r="Y7" s="72">
        <v>41.059041382670408</v>
      </c>
      <c r="DA7" s="89" t="s">
        <v>366</v>
      </c>
    </row>
    <row r="8" spans="1:105" ht="12" customHeight="1" x14ac:dyDescent="0.25">
      <c r="A8" s="28" t="s">
        <v>189</v>
      </c>
      <c r="B8" s="72">
        <v>2001.1509863263361</v>
      </c>
      <c r="C8" s="72">
        <v>1675.834789666186</v>
      </c>
      <c r="D8" s="72">
        <v>1933.2548441724143</v>
      </c>
      <c r="E8" s="72">
        <v>2078.0626554918831</v>
      </c>
      <c r="F8" s="72">
        <v>2206.3778859686331</v>
      </c>
      <c r="G8" s="72">
        <v>1802.5981135707229</v>
      </c>
      <c r="H8" s="72">
        <v>2063.4728717538369</v>
      </c>
      <c r="I8" s="72">
        <v>1595.4602729796386</v>
      </c>
      <c r="J8" s="72">
        <v>1848.5766304583256</v>
      </c>
      <c r="K8" s="72">
        <v>1764.7790689965752</v>
      </c>
      <c r="L8" s="72">
        <v>1850.7686372874919</v>
      </c>
      <c r="M8" s="72">
        <v>1939.5805150893882</v>
      </c>
      <c r="N8" s="72">
        <v>2125.4871787190204</v>
      </c>
      <c r="O8" s="72">
        <v>2018.0900602196764</v>
      </c>
      <c r="P8" s="72">
        <v>1768.1974150446165</v>
      </c>
      <c r="Q8" s="72">
        <v>1800.0294834178458</v>
      </c>
      <c r="R8" s="72">
        <v>1835.4493068699662</v>
      </c>
      <c r="S8" s="72">
        <v>1963.8024255796456</v>
      </c>
      <c r="T8" s="72">
        <v>2021.2908228607321</v>
      </c>
      <c r="U8" s="72">
        <v>2014.1976269701693</v>
      </c>
      <c r="V8" s="72">
        <v>2207.67678005466</v>
      </c>
      <c r="W8" s="72">
        <v>2609.7534077666951</v>
      </c>
      <c r="X8" s="72">
        <v>2159.3226750019194</v>
      </c>
      <c r="Y8" s="72">
        <v>2094.8045998825928</v>
      </c>
      <c r="DA8" s="89" t="s">
        <v>367</v>
      </c>
    </row>
    <row r="9" spans="1:105" ht="12" customHeight="1" x14ac:dyDescent="0.25">
      <c r="A9" s="28" t="s">
        <v>202</v>
      </c>
      <c r="B9" s="72">
        <v>2336.007199958945</v>
      </c>
      <c r="C9" s="72">
        <v>1571.2546579109526</v>
      </c>
      <c r="D9" s="72">
        <v>1582.8011574313571</v>
      </c>
      <c r="E9" s="72">
        <v>1949.9855140562529</v>
      </c>
      <c r="F9" s="72">
        <v>2406.5904060994071</v>
      </c>
      <c r="G9" s="72">
        <v>2377.3366778793184</v>
      </c>
      <c r="H9" s="72">
        <v>2226.4596604087196</v>
      </c>
      <c r="I9" s="72">
        <v>2261.1714153112948</v>
      </c>
      <c r="J9" s="72">
        <v>3001.4131071330412</v>
      </c>
      <c r="K9" s="72">
        <v>2972.9844518123032</v>
      </c>
      <c r="L9" s="72">
        <v>3095.4861808868282</v>
      </c>
      <c r="M9" s="72">
        <v>2747.8623405648063</v>
      </c>
      <c r="N9" s="72">
        <v>2874.0570460305125</v>
      </c>
      <c r="O9" s="72">
        <v>2696.8051158714284</v>
      </c>
      <c r="P9" s="72">
        <v>2676.4064520455026</v>
      </c>
      <c r="Q9" s="72">
        <v>2527.1858794305931</v>
      </c>
      <c r="R9" s="72">
        <v>2547.5792108531582</v>
      </c>
      <c r="S9" s="72">
        <v>2612.4647081303133</v>
      </c>
      <c r="T9" s="72">
        <v>2590.1955717970768</v>
      </c>
      <c r="U9" s="72">
        <v>2605.9860227381287</v>
      </c>
      <c r="V9" s="72">
        <v>2621.2052068405465</v>
      </c>
      <c r="W9" s="72">
        <v>2785.1893761345164</v>
      </c>
      <c r="X9" s="72">
        <v>2630.4983710709844</v>
      </c>
      <c r="Y9" s="72">
        <v>2516.2131413012321</v>
      </c>
      <c r="DA9" s="89" t="s">
        <v>368</v>
      </c>
    </row>
    <row r="10" spans="1:105" ht="12" customHeight="1" x14ac:dyDescent="0.25">
      <c r="A10" s="28" t="s">
        <v>197</v>
      </c>
      <c r="B10" s="72">
        <v>1.8299839472163844</v>
      </c>
      <c r="C10" s="72">
        <v>1.8590969567591389</v>
      </c>
      <c r="D10" s="72">
        <v>5.8929907055642783</v>
      </c>
      <c r="E10" s="72">
        <v>5.7344983170038306</v>
      </c>
      <c r="F10" s="72">
        <v>5.5277040732113667</v>
      </c>
      <c r="G10" s="72">
        <v>4.8553624569442571</v>
      </c>
      <c r="H10" s="72">
        <v>5.4143163341186344</v>
      </c>
      <c r="I10" s="72">
        <v>5.7859090353525184</v>
      </c>
      <c r="J10" s="72">
        <v>7.3217827074398008</v>
      </c>
      <c r="K10" s="72">
        <v>9.4292066535521819</v>
      </c>
      <c r="L10" s="72">
        <v>13.297720220104198</v>
      </c>
      <c r="M10" s="72">
        <v>10.606964430848375</v>
      </c>
      <c r="N10" s="72">
        <v>10.339128926831586</v>
      </c>
      <c r="O10" s="72">
        <v>9.0065108576123194</v>
      </c>
      <c r="P10" s="72">
        <v>3.5548615806769366</v>
      </c>
      <c r="Q10" s="72">
        <v>3.4775844398631039</v>
      </c>
      <c r="R10" s="72">
        <v>3.0714544447106156</v>
      </c>
      <c r="S10" s="72">
        <v>3.0034450908726531</v>
      </c>
      <c r="T10" s="72">
        <v>3.0803886346839131</v>
      </c>
      <c r="U10" s="72">
        <v>3.0774935775338172</v>
      </c>
      <c r="V10" s="72">
        <v>6.2597558908543335E-2</v>
      </c>
      <c r="W10" s="72">
        <v>2.7756354245527088</v>
      </c>
      <c r="X10" s="72">
        <v>1.1346513108121661</v>
      </c>
      <c r="Y10" s="72">
        <v>0.42089545817018631</v>
      </c>
      <c r="DA10" s="89" t="s">
        <v>369</v>
      </c>
    </row>
    <row r="11" spans="1:105" ht="12" customHeight="1" x14ac:dyDescent="0.25">
      <c r="A11" s="28" t="s">
        <v>198</v>
      </c>
      <c r="B11" s="72">
        <v>2444.185382580793</v>
      </c>
      <c r="C11" s="72">
        <v>2213.0773068599519</v>
      </c>
      <c r="D11" s="72">
        <v>1806.6306411023306</v>
      </c>
      <c r="E11" s="72">
        <v>1646.6897826945192</v>
      </c>
      <c r="F11" s="72">
        <v>1443.8459810425561</v>
      </c>
      <c r="G11" s="72">
        <v>1263.7481998802207</v>
      </c>
      <c r="H11" s="72">
        <v>1200.5653960205022</v>
      </c>
      <c r="I11" s="72">
        <v>1053.1685414814881</v>
      </c>
      <c r="J11" s="72">
        <v>1061.3584604756736</v>
      </c>
      <c r="K11" s="72">
        <v>1026.0358034223298</v>
      </c>
      <c r="L11" s="72">
        <v>994.11651069466473</v>
      </c>
      <c r="M11" s="72">
        <v>974.14312402351095</v>
      </c>
      <c r="N11" s="72">
        <v>833.91902768262571</v>
      </c>
      <c r="O11" s="72">
        <v>778.3387304288068</v>
      </c>
      <c r="P11" s="72">
        <v>679.79147069506689</v>
      </c>
      <c r="Q11" s="72">
        <v>677.9021838963439</v>
      </c>
      <c r="R11" s="72">
        <v>680.79803015052175</v>
      </c>
      <c r="S11" s="72">
        <v>677.90398058293397</v>
      </c>
      <c r="T11" s="72">
        <v>661.94897890817583</v>
      </c>
      <c r="U11" s="72">
        <v>598.44003499943506</v>
      </c>
      <c r="V11" s="72">
        <v>607.18973257890855</v>
      </c>
      <c r="W11" s="72">
        <v>621.54225039469998</v>
      </c>
      <c r="X11" s="72">
        <v>518.81421330666672</v>
      </c>
      <c r="Y11" s="72">
        <v>475.47745476248002</v>
      </c>
      <c r="DA11" s="89" t="s">
        <v>370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4.6269183683107782</v>
      </c>
      <c r="V12" s="72">
        <v>6.9104855723529655</v>
      </c>
      <c r="W12" s="72">
        <v>10.027643280219612</v>
      </c>
      <c r="X12" s="72">
        <v>15.048324621451943</v>
      </c>
      <c r="Y12" s="72">
        <v>21.76053243493957</v>
      </c>
      <c r="DA12" s="89" t="s">
        <v>371</v>
      </c>
    </row>
    <row r="13" spans="1:105" ht="12" customHeight="1" x14ac:dyDescent="0.25">
      <c r="A13" s="73" t="s">
        <v>94</v>
      </c>
      <c r="B13" s="74">
        <v>5.2229337038644985</v>
      </c>
      <c r="C13" s="74">
        <v>2.6226526123984542</v>
      </c>
      <c r="D13" s="74">
        <v>3.9122968112145675</v>
      </c>
      <c r="E13" s="74">
        <v>4.5382923877132697</v>
      </c>
      <c r="F13" s="74">
        <v>4.4363712611995751</v>
      </c>
      <c r="G13" s="74">
        <v>6.4344412422446755</v>
      </c>
      <c r="H13" s="74">
        <v>5.6247905925935857</v>
      </c>
      <c r="I13" s="74">
        <v>9.0266791426173523</v>
      </c>
      <c r="J13" s="74">
        <v>12.830644322217989</v>
      </c>
      <c r="K13" s="74">
        <v>21.138999798061729</v>
      </c>
      <c r="L13" s="74">
        <v>22.444632121779478</v>
      </c>
      <c r="M13" s="74">
        <v>23.844152144675316</v>
      </c>
      <c r="N13" s="74">
        <v>21.580667948473849</v>
      </c>
      <c r="O13" s="74">
        <v>24.634056028395033</v>
      </c>
      <c r="P13" s="74">
        <v>22.860290973020472</v>
      </c>
      <c r="Q13" s="74">
        <v>23.67750644147835</v>
      </c>
      <c r="R13" s="74">
        <v>20.425357073541665</v>
      </c>
      <c r="S13" s="74">
        <v>26.974653333826137</v>
      </c>
      <c r="T13" s="74">
        <v>50.583643650639857</v>
      </c>
      <c r="U13" s="74">
        <v>62.235833014685007</v>
      </c>
      <c r="V13" s="74">
        <v>73.737653361703622</v>
      </c>
      <c r="W13" s="74">
        <v>85.32342027037825</v>
      </c>
      <c r="X13" s="74">
        <v>35.716763286291588</v>
      </c>
      <c r="Y13" s="74">
        <v>14.905985183464843</v>
      </c>
      <c r="DA13" s="90" t="s">
        <v>372</v>
      </c>
    </row>
    <row r="14" spans="1:105" ht="12" customHeight="1" x14ac:dyDescent="0.25">
      <c r="A14" s="75" t="s">
        <v>97</v>
      </c>
      <c r="B14" s="76">
        <v>7.2134422335534598</v>
      </c>
      <c r="C14" s="76">
        <v>5.8515464506883319</v>
      </c>
      <c r="D14" s="76">
        <v>5.8517579240234614</v>
      </c>
      <c r="E14" s="76">
        <v>6.2896985877130849</v>
      </c>
      <c r="F14" s="76">
        <v>7.8350705604063053</v>
      </c>
      <c r="G14" s="76">
        <v>6.347600791691784</v>
      </c>
      <c r="H14" s="76">
        <v>6.332469631357263</v>
      </c>
      <c r="I14" s="76">
        <v>5.0080540880633615</v>
      </c>
      <c r="J14" s="76">
        <v>6.8698154458308291</v>
      </c>
      <c r="K14" s="76">
        <v>6.5161188527921166</v>
      </c>
      <c r="L14" s="76">
        <v>6.2620786957534609</v>
      </c>
      <c r="M14" s="76">
        <v>6.6504763161617069</v>
      </c>
      <c r="N14" s="76">
        <v>6.0472591903581829</v>
      </c>
      <c r="O14" s="76">
        <v>6.8585248481502177</v>
      </c>
      <c r="P14" s="76">
        <v>6.537890475003139</v>
      </c>
      <c r="Q14" s="76">
        <v>5.8118741834914083</v>
      </c>
      <c r="R14" s="76">
        <v>5.9340381908866364</v>
      </c>
      <c r="S14" s="76">
        <v>6.4272850479866026</v>
      </c>
      <c r="T14" s="76">
        <v>6.6029165130255087</v>
      </c>
      <c r="U14" s="76">
        <v>6.715917390836017</v>
      </c>
      <c r="V14" s="76">
        <v>7.1752865868260907</v>
      </c>
      <c r="W14" s="76">
        <v>8.2510180694426118</v>
      </c>
      <c r="X14" s="76">
        <v>7.3853502957955683</v>
      </c>
      <c r="Y14" s="76">
        <v>7.211273146368085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4.1357274137293674</v>
      </c>
      <c r="C15" s="69">
        <f t="shared" si="6"/>
        <v>5.1591333785612887</v>
      </c>
      <c r="D15" s="69">
        <f t="shared" si="6"/>
        <v>6.2253747450522052</v>
      </c>
      <c r="E15" s="69">
        <f t="shared" si="6"/>
        <v>8.0763353372605504</v>
      </c>
      <c r="F15" s="69">
        <f t="shared" si="6"/>
        <v>6.021777887923375</v>
      </c>
      <c r="G15" s="69">
        <f t="shared" si="6"/>
        <v>6.9550916776066547</v>
      </c>
      <c r="H15" s="69">
        <f t="shared" si="6"/>
        <v>9.2751529735907958</v>
      </c>
      <c r="I15" s="69">
        <f t="shared" si="6"/>
        <v>19.871094075726159</v>
      </c>
      <c r="J15" s="69">
        <f t="shared" si="6"/>
        <v>12.188674854004873</v>
      </c>
      <c r="K15" s="69">
        <f t="shared" si="6"/>
        <v>10.96864777821027</v>
      </c>
      <c r="L15" s="69">
        <f t="shared" si="6"/>
        <v>17.985782795069145</v>
      </c>
      <c r="M15" s="69">
        <f t="shared" si="6"/>
        <v>12.517009005584491</v>
      </c>
      <c r="N15" s="69">
        <f t="shared" si="6"/>
        <v>29.101153197423969</v>
      </c>
      <c r="O15" s="69">
        <f t="shared" si="6"/>
        <v>14.531525572812566</v>
      </c>
      <c r="P15" s="69">
        <f t="shared" si="6"/>
        <v>12.772874417191474</v>
      </c>
      <c r="Q15" s="69">
        <f t="shared" si="6"/>
        <v>23.621835291869672</v>
      </c>
      <c r="R15" s="69">
        <f t="shared" si="6"/>
        <v>23.567497850386921</v>
      </c>
      <c r="S15" s="69">
        <f t="shared" si="6"/>
        <v>24.602655966370502</v>
      </c>
      <c r="T15" s="69">
        <f t="shared" si="6"/>
        <v>24.960447119518502</v>
      </c>
      <c r="U15" s="69">
        <f t="shared" si="6"/>
        <v>25.35967803573136</v>
      </c>
      <c r="V15" s="69">
        <f t="shared" si="6"/>
        <v>26.600864622145803</v>
      </c>
      <c r="W15" s="69">
        <f t="shared" si="6"/>
        <v>27.820459539505116</v>
      </c>
      <c r="X15" s="69">
        <f t="shared" si="6"/>
        <v>26.36170822585267</v>
      </c>
      <c r="Y15" s="69">
        <f t="shared" si="6"/>
        <v>25.570053501480857</v>
      </c>
      <c r="DA15" s="88" t="s">
        <v>247</v>
      </c>
    </row>
    <row r="16" spans="1:105" ht="12" customHeight="1" x14ac:dyDescent="0.25">
      <c r="A16" s="28" t="s">
        <v>91</v>
      </c>
      <c r="B16" s="72">
        <v>4.1357274137293674</v>
      </c>
      <c r="C16" s="72">
        <v>5.1591333785612887</v>
      </c>
      <c r="D16" s="72">
        <v>6.2253747450522052</v>
      </c>
      <c r="E16" s="72">
        <v>8.0763353372605504</v>
      </c>
      <c r="F16" s="72">
        <v>6.021777887923375</v>
      </c>
      <c r="G16" s="72">
        <v>6.9550916776066547</v>
      </c>
      <c r="H16" s="72">
        <v>9.2751529735907958</v>
      </c>
      <c r="I16" s="72">
        <v>19.871094075726159</v>
      </c>
      <c r="J16" s="72">
        <v>12.188674854004873</v>
      </c>
      <c r="K16" s="72">
        <v>10.96864777821027</v>
      </c>
      <c r="L16" s="72">
        <v>17.985782795069145</v>
      </c>
      <c r="M16" s="72">
        <v>12.517009005584491</v>
      </c>
      <c r="N16" s="72">
        <v>29.101153197423969</v>
      </c>
      <c r="O16" s="72">
        <v>14.531525572812566</v>
      </c>
      <c r="P16" s="72">
        <v>12.772874417191474</v>
      </c>
      <c r="Q16" s="72">
        <v>23.621835291869672</v>
      </c>
      <c r="R16" s="72">
        <v>23.567497850386921</v>
      </c>
      <c r="S16" s="72">
        <v>24.602655966370502</v>
      </c>
      <c r="T16" s="72">
        <v>24.960447119518502</v>
      </c>
      <c r="U16" s="72">
        <v>25.35967803573136</v>
      </c>
      <c r="V16" s="72">
        <v>26.600864622145803</v>
      </c>
      <c r="W16" s="72">
        <v>27.820459539505116</v>
      </c>
      <c r="X16" s="72">
        <v>26.36170822585267</v>
      </c>
      <c r="Y16" s="72">
        <v>25.570053501480857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453.83579452613492</v>
      </c>
      <c r="C17" s="69">
        <f t="shared" si="7"/>
        <v>753.29658848426652</v>
      </c>
      <c r="D17" s="69">
        <f t="shared" si="7"/>
        <v>807.45088057336613</v>
      </c>
      <c r="E17" s="69">
        <f t="shared" si="7"/>
        <v>902.45565365529364</v>
      </c>
      <c r="F17" s="69">
        <f t="shared" si="7"/>
        <v>681.7315323433379</v>
      </c>
      <c r="G17" s="69">
        <f t="shared" si="7"/>
        <v>945.0906197501273</v>
      </c>
      <c r="H17" s="69">
        <f t="shared" si="7"/>
        <v>953.68326969867394</v>
      </c>
      <c r="I17" s="69">
        <f t="shared" si="7"/>
        <v>1037.133854005524</v>
      </c>
      <c r="J17" s="69">
        <f t="shared" si="7"/>
        <v>872.46954413311664</v>
      </c>
      <c r="K17" s="69">
        <f t="shared" si="7"/>
        <v>928.0169595378602</v>
      </c>
      <c r="L17" s="69">
        <f t="shared" si="7"/>
        <v>884.00045540481324</v>
      </c>
      <c r="M17" s="69">
        <f t="shared" si="7"/>
        <v>892.66077721588863</v>
      </c>
      <c r="N17" s="69">
        <f t="shared" si="7"/>
        <v>916.88796445695937</v>
      </c>
      <c r="O17" s="69">
        <f t="shared" si="7"/>
        <v>925.5944410766424</v>
      </c>
      <c r="P17" s="69">
        <f t="shared" si="7"/>
        <v>939.18208275088205</v>
      </c>
      <c r="Q17" s="69">
        <f t="shared" si="7"/>
        <v>953.92899367773214</v>
      </c>
      <c r="R17" s="69">
        <f t="shared" ref="R17:V17" si="8">SUM(R18:R26)</f>
        <v>947.8982621478591</v>
      </c>
      <c r="S17" s="69">
        <f t="shared" si="8"/>
        <v>1012.7917433629344</v>
      </c>
      <c r="T17" s="69">
        <f t="shared" si="8"/>
        <v>987.73610846761005</v>
      </c>
      <c r="U17" s="69">
        <f t="shared" si="8"/>
        <v>965.21917783523236</v>
      </c>
      <c r="V17" s="69">
        <f t="shared" si="8"/>
        <v>983.06959590721794</v>
      </c>
      <c r="W17" s="69">
        <f t="shared" ref="W17:Y17" si="9">SUM(W18:W26)</f>
        <v>1078.6227481091821</v>
      </c>
      <c r="X17" s="69">
        <f t="shared" si="9"/>
        <v>988.52161718554419</v>
      </c>
      <c r="Y17" s="69">
        <f t="shared" si="9"/>
        <v>931.85372885545451</v>
      </c>
      <c r="DA17" s="88" t="s">
        <v>248</v>
      </c>
    </row>
    <row r="18" spans="1:105" ht="12" customHeight="1" x14ac:dyDescent="0.25">
      <c r="A18" s="28" t="s">
        <v>51</v>
      </c>
      <c r="B18" s="72">
        <v>2.4373320886122629</v>
      </c>
      <c r="C18" s="72">
        <v>0.77224323883293566</v>
      </c>
      <c r="D18" s="72">
        <v>2.80736154455363</v>
      </c>
      <c r="E18" s="72">
        <v>1.9508488632260859</v>
      </c>
      <c r="F18" s="72">
        <v>3.254863234736685</v>
      </c>
      <c r="G18" s="72">
        <v>1.7193018337043804</v>
      </c>
      <c r="H18" s="72">
        <v>1.2938457516929753</v>
      </c>
      <c r="I18" s="72">
        <v>1.6023366337548346</v>
      </c>
      <c r="J18" s="72">
        <v>5.4320655371965554</v>
      </c>
      <c r="K18" s="72">
        <v>1.74841562859514</v>
      </c>
      <c r="L18" s="72">
        <v>1.1781635370731167</v>
      </c>
      <c r="M18" s="72">
        <v>2.4121485633648438</v>
      </c>
      <c r="N18" s="72">
        <v>3.5189018250596309</v>
      </c>
      <c r="O18" s="72">
        <v>3.4202146220233707</v>
      </c>
      <c r="P18" s="72">
        <v>10.074981319739164</v>
      </c>
      <c r="Q18" s="72">
        <v>11.955647195066534</v>
      </c>
      <c r="R18" s="72">
        <v>8.3863408678024882</v>
      </c>
      <c r="S18" s="72">
        <v>5.1039216530223346</v>
      </c>
      <c r="T18" s="72">
        <v>4.8163861746474552</v>
      </c>
      <c r="U18" s="72">
        <v>5.7662299199044567</v>
      </c>
      <c r="V18" s="72">
        <v>6.3252507335294332</v>
      </c>
      <c r="W18" s="72">
        <v>6.5163866388883003</v>
      </c>
      <c r="X18" s="72">
        <v>6.5803798767657034</v>
      </c>
      <c r="Y18" s="72">
        <v>0.76804892472245911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48.642082030503822</v>
      </c>
      <c r="C19" s="72">
        <v>58.318088065885966</v>
      </c>
      <c r="D19" s="72">
        <v>64.52239099509228</v>
      </c>
      <c r="E19" s="72">
        <v>78.973684775401054</v>
      </c>
      <c r="F19" s="72">
        <v>51.655742737408019</v>
      </c>
      <c r="G19" s="72">
        <v>114.87822422239864</v>
      </c>
      <c r="H19" s="72">
        <v>60.260491342049164</v>
      </c>
      <c r="I19" s="72">
        <v>91.650814416258967</v>
      </c>
      <c r="J19" s="72">
        <v>43.955999255404151</v>
      </c>
      <c r="K19" s="72">
        <v>63.853805175172496</v>
      </c>
      <c r="L19" s="72">
        <v>48.509913454747107</v>
      </c>
      <c r="M19" s="72">
        <v>47.557249897159409</v>
      </c>
      <c r="N19" s="72">
        <v>40.126565998012303</v>
      </c>
      <c r="O19" s="72">
        <v>42.530395485349509</v>
      </c>
      <c r="P19" s="72">
        <v>43.496022606662756</v>
      </c>
      <c r="Q19" s="72">
        <v>49.726010039874019</v>
      </c>
      <c r="R19" s="72">
        <v>50.444614884876273</v>
      </c>
      <c r="S19" s="72">
        <v>56.620821957222695</v>
      </c>
      <c r="T19" s="72">
        <v>57.696959114431067</v>
      </c>
      <c r="U19" s="72">
        <v>59.527504244578211</v>
      </c>
      <c r="V19" s="72">
        <v>52.071943957676517</v>
      </c>
      <c r="W19" s="72">
        <v>53.436830006878758</v>
      </c>
      <c r="X19" s="72">
        <v>55.232869994219925</v>
      </c>
      <c r="Y19" s="72">
        <v>50.620986505445686</v>
      </c>
      <c r="DA19" s="89" t="s">
        <v>376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377</v>
      </c>
    </row>
    <row r="21" spans="1:105" ht="12" customHeight="1" x14ac:dyDescent="0.25">
      <c r="A21" s="28" t="s">
        <v>189</v>
      </c>
      <c r="B21" s="72">
        <v>130.86737058850062</v>
      </c>
      <c r="C21" s="72">
        <v>224.88973949244041</v>
      </c>
      <c r="D21" s="72">
        <v>287.64296217768555</v>
      </c>
      <c r="E21" s="72">
        <v>323.47333558263352</v>
      </c>
      <c r="F21" s="72">
        <v>233.2231434446571</v>
      </c>
      <c r="G21" s="72">
        <v>298.37676731875814</v>
      </c>
      <c r="H21" s="72">
        <v>342.82346195679509</v>
      </c>
      <c r="I21" s="72">
        <v>317.3004519575656</v>
      </c>
      <c r="J21" s="72">
        <v>259.99261600667239</v>
      </c>
      <c r="K21" s="72">
        <v>275.23814030158559</v>
      </c>
      <c r="L21" s="72">
        <v>266.2019253314399</v>
      </c>
      <c r="M21" s="72">
        <v>293.56897641326196</v>
      </c>
      <c r="N21" s="72">
        <v>319.76916458585396</v>
      </c>
      <c r="O21" s="72">
        <v>325.17892787735872</v>
      </c>
      <c r="P21" s="72">
        <v>308.12394154261273</v>
      </c>
      <c r="Q21" s="72">
        <v>326.65070094514897</v>
      </c>
      <c r="R21" s="72">
        <v>330.62248714575094</v>
      </c>
      <c r="S21" s="72">
        <v>366.15093962266269</v>
      </c>
      <c r="T21" s="72">
        <v>365.54434435277568</v>
      </c>
      <c r="U21" s="72">
        <v>358.24759686510936</v>
      </c>
      <c r="V21" s="72">
        <v>384.13501990032455</v>
      </c>
      <c r="W21" s="72">
        <v>450.54164864034294</v>
      </c>
      <c r="X21" s="72">
        <v>386.91620648022877</v>
      </c>
      <c r="Y21" s="72">
        <v>371.00247219352264</v>
      </c>
      <c r="DA21" s="89" t="s">
        <v>378</v>
      </c>
    </row>
    <row r="22" spans="1:105" ht="12" customHeight="1" x14ac:dyDescent="0.25">
      <c r="A22" s="28" t="s">
        <v>202</v>
      </c>
      <c r="B22" s="72">
        <v>94.666173810631307</v>
      </c>
      <c r="C22" s="72">
        <v>160.05450637033124</v>
      </c>
      <c r="D22" s="72">
        <v>170.05033099309776</v>
      </c>
      <c r="E22" s="72">
        <v>214.7685784062665</v>
      </c>
      <c r="F22" s="72">
        <v>227.56749653407726</v>
      </c>
      <c r="G22" s="72">
        <v>297.93960602411329</v>
      </c>
      <c r="H22" s="72">
        <v>301.55006255962911</v>
      </c>
      <c r="I22" s="72">
        <v>371.23697066841794</v>
      </c>
      <c r="J22" s="72">
        <v>378.47395833487712</v>
      </c>
      <c r="K22" s="72">
        <v>374.8763670123389</v>
      </c>
      <c r="L22" s="72">
        <v>383.32607577856839</v>
      </c>
      <c r="M22" s="72">
        <v>354.88842722231055</v>
      </c>
      <c r="N22" s="72">
        <v>365.12122801946282</v>
      </c>
      <c r="O22" s="72">
        <v>367.23185399773701</v>
      </c>
      <c r="P22" s="72">
        <v>394.59091396407132</v>
      </c>
      <c r="Q22" s="72">
        <v>377.42536065730388</v>
      </c>
      <c r="R22" s="72">
        <v>380.47114741568726</v>
      </c>
      <c r="S22" s="72">
        <v>390.16141205694095</v>
      </c>
      <c r="T22" s="72">
        <v>386.83560236935119</v>
      </c>
      <c r="U22" s="72">
        <v>389.19384732970286</v>
      </c>
      <c r="V22" s="72">
        <v>391.46677653577922</v>
      </c>
      <c r="W22" s="72">
        <v>415.95717493073465</v>
      </c>
      <c r="X22" s="72">
        <v>392.85466227190204</v>
      </c>
      <c r="Y22" s="72">
        <v>375.78661507595297</v>
      </c>
      <c r="DA22" s="89" t="s">
        <v>379</v>
      </c>
    </row>
    <row r="23" spans="1:105" ht="12" customHeight="1" x14ac:dyDescent="0.25">
      <c r="A23" s="28" t="s">
        <v>197</v>
      </c>
      <c r="B23" s="72">
        <v>0.10466781546633279</v>
      </c>
      <c r="C23" s="72">
        <v>0.21889100540767126</v>
      </c>
      <c r="D23" s="72">
        <v>0.770809810342858</v>
      </c>
      <c r="E23" s="72">
        <v>0.78596599941921119</v>
      </c>
      <c r="F23" s="72">
        <v>0.51511621913601024</v>
      </c>
      <c r="G23" s="72">
        <v>0.70972782680466728</v>
      </c>
      <c r="H23" s="72">
        <v>0.79565787052453063</v>
      </c>
      <c r="I23" s="72">
        <v>1.0212276800387112</v>
      </c>
      <c r="J23" s="72">
        <v>0.9183720647012098</v>
      </c>
      <c r="K23" s="72">
        <v>1.3188586946851359</v>
      </c>
      <c r="L23" s="72">
        <v>1.7256675700935598</v>
      </c>
      <c r="M23" s="72">
        <v>1.4547724565118929</v>
      </c>
      <c r="N23" s="72">
        <v>1.4121178487488018</v>
      </c>
      <c r="O23" s="72">
        <v>1.3116318766955044</v>
      </c>
      <c r="P23" s="72">
        <v>0.55330694898772392</v>
      </c>
      <c r="Q23" s="72">
        <v>0.55887299779811761</v>
      </c>
      <c r="R23" s="72">
        <v>0.48735896887493929</v>
      </c>
      <c r="S23" s="72">
        <v>0.49560907937670184</v>
      </c>
      <c r="T23" s="72">
        <v>0.49424593109424658</v>
      </c>
      <c r="U23" s="72">
        <v>0.48458724791760133</v>
      </c>
      <c r="V23" s="72">
        <v>9.4574711860395955E-3</v>
      </c>
      <c r="W23" s="72">
        <v>0.41482029341805737</v>
      </c>
      <c r="X23" s="72">
        <v>0.1767846307183587</v>
      </c>
      <c r="Y23" s="72">
        <v>6.414323486506722E-2</v>
      </c>
      <c r="DA23" s="89" t="s">
        <v>380</v>
      </c>
    </row>
    <row r="24" spans="1:105" ht="12" customHeight="1" x14ac:dyDescent="0.25">
      <c r="A24" s="28" t="s">
        <v>198</v>
      </c>
      <c r="B24" s="72">
        <v>156.3926053813739</v>
      </c>
      <c r="C24" s="72">
        <v>290.76809296807937</v>
      </c>
      <c r="D24" s="72">
        <v>262.75405365261321</v>
      </c>
      <c r="E24" s="72">
        <v>249.57943484632364</v>
      </c>
      <c r="F24" s="72">
        <v>147.89468963672189</v>
      </c>
      <c r="G24" s="72">
        <v>202.16848111719935</v>
      </c>
      <c r="H24" s="72">
        <v>192.14500810675491</v>
      </c>
      <c r="I24" s="72">
        <v>202.25329858729992</v>
      </c>
      <c r="J24" s="72">
        <v>144.69390409870252</v>
      </c>
      <c r="K24" s="72">
        <v>156.15585607896037</v>
      </c>
      <c r="L24" s="72">
        <v>140.66422877223116</v>
      </c>
      <c r="M24" s="72">
        <v>146.42626548637716</v>
      </c>
      <c r="N24" s="72">
        <v>125.64434291066699</v>
      </c>
      <c r="O24" s="72">
        <v>126.74390069759033</v>
      </c>
      <c r="P24" s="72">
        <v>119.31523609771072</v>
      </c>
      <c r="Q24" s="72">
        <v>123.6407223805265</v>
      </c>
      <c r="R24" s="72">
        <v>123.1811615949638</v>
      </c>
      <c r="S24" s="72">
        <v>127.032820792819</v>
      </c>
      <c r="T24" s="72">
        <v>119.82591361117102</v>
      </c>
      <c r="U24" s="72">
        <v>105.79917394295489</v>
      </c>
      <c r="V24" s="72">
        <v>104.39479020699019</v>
      </c>
      <c r="W24" s="72">
        <v>105.30323541785307</v>
      </c>
      <c r="X24" s="72">
        <v>91.716569152490905</v>
      </c>
      <c r="Y24" s="72">
        <v>82.792278685499468</v>
      </c>
      <c r="DA24" s="89" t="s">
        <v>381</v>
      </c>
    </row>
    <row r="25" spans="1:105" ht="12" customHeight="1" x14ac:dyDescent="0.25">
      <c r="A25" s="73" t="s">
        <v>53</v>
      </c>
      <c r="B25" s="74">
        <v>20.725562811046768</v>
      </c>
      <c r="C25" s="74">
        <v>18.275027343288944</v>
      </c>
      <c r="D25" s="74">
        <v>18.902971399980842</v>
      </c>
      <c r="E25" s="74">
        <v>32.923805182023685</v>
      </c>
      <c r="F25" s="74">
        <v>17.620480536601058</v>
      </c>
      <c r="G25" s="74">
        <v>29.298511407148801</v>
      </c>
      <c r="H25" s="74">
        <v>54.814742111228043</v>
      </c>
      <c r="I25" s="74">
        <v>52.068754062188006</v>
      </c>
      <c r="J25" s="74">
        <v>39.002628835562767</v>
      </c>
      <c r="K25" s="74">
        <v>54.825516646522544</v>
      </c>
      <c r="L25" s="74">
        <v>42.394480960659955</v>
      </c>
      <c r="M25" s="74">
        <v>46.352937176902891</v>
      </c>
      <c r="N25" s="74">
        <v>61.295643269154731</v>
      </c>
      <c r="O25" s="74">
        <v>59.177516519887966</v>
      </c>
      <c r="P25" s="74">
        <v>63.027680271097616</v>
      </c>
      <c r="Q25" s="74">
        <v>63.971679462014102</v>
      </c>
      <c r="R25" s="74">
        <v>54.305151269903526</v>
      </c>
      <c r="S25" s="74">
        <v>67.226218200890202</v>
      </c>
      <c r="T25" s="74">
        <v>52.522656914139368</v>
      </c>
      <c r="U25" s="74">
        <v>46.200238285064955</v>
      </c>
      <c r="V25" s="74">
        <v>44.666357101732054</v>
      </c>
      <c r="W25" s="74">
        <v>46.452652181066391</v>
      </c>
      <c r="X25" s="74">
        <v>55.044144779218556</v>
      </c>
      <c r="Y25" s="74">
        <v>50.819184235446301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352.93947555461222</v>
      </c>
      <c r="C27" s="69">
        <f t="shared" si="10"/>
        <v>373.11231273871022</v>
      </c>
      <c r="D27" s="69">
        <f t="shared" si="10"/>
        <v>422.62468326027357</v>
      </c>
      <c r="E27" s="69">
        <f t="shared" si="10"/>
        <v>501.01598904697869</v>
      </c>
      <c r="F27" s="69">
        <f t="shared" si="10"/>
        <v>333.75680679204805</v>
      </c>
      <c r="G27" s="69">
        <f t="shared" si="10"/>
        <v>701.2433444801477</v>
      </c>
      <c r="H27" s="69">
        <f t="shared" si="10"/>
        <v>431.26089458596999</v>
      </c>
      <c r="I27" s="69">
        <f t="shared" si="10"/>
        <v>561.45423395305909</v>
      </c>
      <c r="J27" s="69">
        <f t="shared" si="10"/>
        <v>297.08519822101943</v>
      </c>
      <c r="K27" s="69">
        <f t="shared" si="10"/>
        <v>400.20933172065531</v>
      </c>
      <c r="L27" s="69">
        <f t="shared" si="10"/>
        <v>324.68372667284751</v>
      </c>
      <c r="M27" s="69">
        <f t="shared" si="10"/>
        <v>328.31295563232368</v>
      </c>
      <c r="N27" s="69">
        <f t="shared" si="10"/>
        <v>302.37974960078174</v>
      </c>
      <c r="O27" s="69">
        <f t="shared" si="10"/>
        <v>309.37033518883834</v>
      </c>
      <c r="P27" s="69">
        <f t="shared" si="10"/>
        <v>315.25738977957093</v>
      </c>
      <c r="Q27" s="69">
        <f t="shared" si="10"/>
        <v>358.95607409451594</v>
      </c>
      <c r="R27" s="69">
        <f t="shared" ref="R27:V27" si="11">SUM(R28:R32)</f>
        <v>365.71880376203177</v>
      </c>
      <c r="S27" s="69">
        <f t="shared" si="11"/>
        <v>412.71976084057957</v>
      </c>
      <c r="T27" s="69">
        <f t="shared" si="11"/>
        <v>424.49616378092105</v>
      </c>
      <c r="U27" s="69">
        <f t="shared" si="11"/>
        <v>437.37907998048513</v>
      </c>
      <c r="V27" s="69">
        <f t="shared" si="11"/>
        <v>405.73969686211575</v>
      </c>
      <c r="W27" s="69">
        <f t="shared" ref="W27:Y27" si="12">SUM(W28:W32)</f>
        <v>437.9145363982737</v>
      </c>
      <c r="X27" s="69">
        <f t="shared" si="12"/>
        <v>427.19528342349992</v>
      </c>
      <c r="Y27" s="69">
        <f t="shared" si="12"/>
        <v>398.15096591562701</v>
      </c>
      <c r="DA27" s="88" t="s">
        <v>249</v>
      </c>
    </row>
    <row r="28" spans="1:105" ht="12" customHeight="1" x14ac:dyDescent="0.25">
      <c r="A28" s="28" t="s">
        <v>51</v>
      </c>
      <c r="B28" s="72">
        <v>1.2387555803611174</v>
      </c>
      <c r="C28" s="72">
        <v>0.2490020794543826</v>
      </c>
      <c r="D28" s="72">
        <v>0.96705988570587398</v>
      </c>
      <c r="E28" s="72">
        <v>0.63928669874794908</v>
      </c>
      <c r="F28" s="72">
        <v>1.1425541621551822</v>
      </c>
      <c r="G28" s="72">
        <v>0.87232984245418088</v>
      </c>
      <c r="H28" s="72">
        <v>0.52108307934019393</v>
      </c>
      <c r="I28" s="72">
        <v>0.60130560398079924</v>
      </c>
      <c r="J28" s="72">
        <v>1.871168546924092</v>
      </c>
      <c r="K28" s="72">
        <v>0.59684861136410705</v>
      </c>
      <c r="L28" s="72">
        <v>0.41970848492205542</v>
      </c>
      <c r="M28" s="72">
        <v>0.84461150861040624</v>
      </c>
      <c r="N28" s="72">
        <v>1.1813233685232107</v>
      </c>
      <c r="O28" s="72">
        <v>1.1463776011433582</v>
      </c>
      <c r="P28" s="72">
        <v>3.3536609259809946</v>
      </c>
      <c r="Q28" s="72">
        <v>3.9229721983376331</v>
      </c>
      <c r="R28" s="72">
        <v>2.3759997342316836</v>
      </c>
      <c r="S28" s="72">
        <v>2.0015481817243841</v>
      </c>
      <c r="T28" s="72">
        <v>2.0848393380859984</v>
      </c>
      <c r="U28" s="72">
        <v>2.5908497002959607</v>
      </c>
      <c r="V28" s="72">
        <v>2.5377654725244896</v>
      </c>
      <c r="W28" s="72">
        <v>2.5534484318527584</v>
      </c>
      <c r="X28" s="72">
        <v>2.6889991697676718</v>
      </c>
      <c r="Y28" s="72">
        <v>2.7995778999164078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238.73948218834008</v>
      </c>
      <c r="C29" s="72">
        <v>251.77532084915407</v>
      </c>
      <c r="D29" s="72">
        <v>261.40684291244287</v>
      </c>
      <c r="E29" s="72">
        <v>300.00856575335717</v>
      </c>
      <c r="F29" s="72">
        <v>196.23201495090018</v>
      </c>
      <c r="G29" s="72">
        <v>436.4042450756898</v>
      </c>
      <c r="H29" s="72">
        <v>228.9200969985886</v>
      </c>
      <c r="I29" s="72">
        <v>348.16698070182366</v>
      </c>
      <c r="J29" s="72">
        <v>166.98190454672834</v>
      </c>
      <c r="K29" s="72">
        <v>242.57052919562864</v>
      </c>
      <c r="L29" s="72">
        <v>184.28150594425969</v>
      </c>
      <c r="M29" s="72">
        <v>180.66248742726629</v>
      </c>
      <c r="N29" s="72">
        <v>152.4344919185134</v>
      </c>
      <c r="O29" s="72">
        <v>161.56626079649664</v>
      </c>
      <c r="P29" s="72">
        <v>165.23452584632454</v>
      </c>
      <c r="Q29" s="72">
        <v>188.90126496093814</v>
      </c>
      <c r="R29" s="72">
        <v>191.63113136524314</v>
      </c>
      <c r="S29" s="72">
        <v>215.09588564259099</v>
      </c>
      <c r="T29" s="72">
        <v>219.18198752483994</v>
      </c>
      <c r="U29" s="72">
        <v>226.13851881914587</v>
      </c>
      <c r="V29" s="72">
        <v>197.81451880338207</v>
      </c>
      <c r="W29" s="72">
        <v>203.00154557953564</v>
      </c>
      <c r="X29" s="72">
        <v>209.82235824233305</v>
      </c>
      <c r="Y29" s="72">
        <v>192.30386982946402</v>
      </c>
      <c r="DA29" s="89" t="s">
        <v>385</v>
      </c>
    </row>
    <row r="30" spans="1:105" ht="12" customHeight="1" x14ac:dyDescent="0.25">
      <c r="A30" s="28" t="s">
        <v>189</v>
      </c>
      <c r="B30" s="72">
        <v>84.85610568189523</v>
      </c>
      <c r="C30" s="72">
        <v>94.094903343523256</v>
      </c>
      <c r="D30" s="72">
        <v>130.92936475910025</v>
      </c>
      <c r="E30" s="72">
        <v>159.64199688765041</v>
      </c>
      <c r="F30" s="72">
        <v>103.90713911637384</v>
      </c>
      <c r="G30" s="72">
        <v>199.69149916211032</v>
      </c>
      <c r="H30" s="72">
        <v>141.29609965136373</v>
      </c>
      <c r="I30" s="72">
        <v>154.62964479624458</v>
      </c>
      <c r="J30" s="72">
        <v>80.016308135174228</v>
      </c>
      <c r="K30" s="72">
        <v>106.80136335876159</v>
      </c>
      <c r="L30" s="72">
        <v>88.72591201563381</v>
      </c>
      <c r="M30" s="72">
        <v>98.815254843006983</v>
      </c>
      <c r="N30" s="72">
        <v>98.402298139663884</v>
      </c>
      <c r="O30" s="72">
        <v>101.39997149023945</v>
      </c>
      <c r="P30" s="72">
        <v>96.937456826357817</v>
      </c>
      <c r="Q30" s="72">
        <v>116.14010798438298</v>
      </c>
      <c r="R30" s="72">
        <v>121.58942696450735</v>
      </c>
      <c r="S30" s="72">
        <v>143.98498389485488</v>
      </c>
      <c r="T30" s="72">
        <v>152.37085170308796</v>
      </c>
      <c r="U30" s="72">
        <v>157.66105303488573</v>
      </c>
      <c r="V30" s="72">
        <v>154.15836341560905</v>
      </c>
      <c r="W30" s="72">
        <v>178.07923422065011</v>
      </c>
      <c r="X30" s="72">
        <v>163.02302737425754</v>
      </c>
      <c r="Y30" s="72">
        <v>153.67865449310091</v>
      </c>
      <c r="DA30" s="89" t="s">
        <v>386</v>
      </c>
    </row>
    <row r="31" spans="1:105" ht="12" customHeight="1" x14ac:dyDescent="0.25">
      <c r="A31" s="28" t="s">
        <v>202</v>
      </c>
      <c r="B31" s="72">
        <v>22.871080228703775</v>
      </c>
      <c r="C31" s="72">
        <v>19.574584643909329</v>
      </c>
      <c r="D31" s="72">
        <v>23.254358523094396</v>
      </c>
      <c r="E31" s="72">
        <v>28.376689996638024</v>
      </c>
      <c r="F31" s="72">
        <v>26.394289971846685</v>
      </c>
      <c r="G31" s="72">
        <v>57.001360120642708</v>
      </c>
      <c r="H31" s="72">
        <v>42.903604632682438</v>
      </c>
      <c r="I31" s="72">
        <v>48.732370684087229</v>
      </c>
      <c r="J31" s="72">
        <v>43.51508414515046</v>
      </c>
      <c r="K31" s="72">
        <v>46.712611957818211</v>
      </c>
      <c r="L31" s="72">
        <v>47.389119086968108</v>
      </c>
      <c r="M31" s="72">
        <v>43.924468670319314</v>
      </c>
      <c r="N31" s="72">
        <v>44.522843748820804</v>
      </c>
      <c r="O31" s="72">
        <v>44.996220156628929</v>
      </c>
      <c r="P31" s="72">
        <v>48.043390654227402</v>
      </c>
      <c r="Q31" s="72">
        <v>46.329774529473582</v>
      </c>
      <c r="R31" s="72">
        <v>46.703640011464593</v>
      </c>
      <c r="S31" s="72">
        <v>47.893140345848856</v>
      </c>
      <c r="T31" s="72">
        <v>47.484904939333127</v>
      </c>
      <c r="U31" s="72">
        <v>47.774386166045666</v>
      </c>
      <c r="V31" s="72">
        <v>48.053382057896243</v>
      </c>
      <c r="W31" s="72">
        <v>51.059639820387886</v>
      </c>
      <c r="X31" s="72">
        <v>48.223750835960615</v>
      </c>
      <c r="Y31" s="72">
        <v>46.128618515333905</v>
      </c>
      <c r="DA31" s="89" t="s">
        <v>387</v>
      </c>
    </row>
    <row r="32" spans="1:105" ht="12" customHeight="1" x14ac:dyDescent="0.25">
      <c r="A32" s="32" t="s">
        <v>53</v>
      </c>
      <c r="B32" s="77">
        <v>5.2340518753120646</v>
      </c>
      <c r="C32" s="77">
        <v>7.4185018226692305</v>
      </c>
      <c r="D32" s="77">
        <v>6.0670571799301269</v>
      </c>
      <c r="E32" s="77">
        <v>12.34944971058513</v>
      </c>
      <c r="F32" s="77">
        <v>6.0808085907721567</v>
      </c>
      <c r="G32" s="77">
        <v>7.2739102792507158</v>
      </c>
      <c r="H32" s="77">
        <v>17.620010223994981</v>
      </c>
      <c r="I32" s="77">
        <v>9.3239321669229263</v>
      </c>
      <c r="J32" s="77">
        <v>4.7007328470423113</v>
      </c>
      <c r="K32" s="77">
        <v>3.5279785970827651</v>
      </c>
      <c r="L32" s="77">
        <v>3.8674811410637968</v>
      </c>
      <c r="M32" s="77">
        <v>4.0661331831207006</v>
      </c>
      <c r="N32" s="77">
        <v>5.83879242526044</v>
      </c>
      <c r="O32" s="77">
        <v>0.26150514432997146</v>
      </c>
      <c r="P32" s="77">
        <v>1.6883555266801835</v>
      </c>
      <c r="Q32" s="77">
        <v>3.6619544213835962</v>
      </c>
      <c r="R32" s="77">
        <v>3.4186056865849901</v>
      </c>
      <c r="S32" s="77">
        <v>3.7442027755604474</v>
      </c>
      <c r="T32" s="77">
        <v>3.3735802755740023</v>
      </c>
      <c r="U32" s="77">
        <v>3.2142722601119709</v>
      </c>
      <c r="V32" s="77">
        <v>3.1756671127039193</v>
      </c>
      <c r="W32" s="77">
        <v>3.2206683458473555</v>
      </c>
      <c r="X32" s="77">
        <v>3.437147801181029</v>
      </c>
      <c r="Y32" s="77">
        <v>3.2402451778117558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3979.611279305665</v>
      </c>
      <c r="C3" s="65">
        <f t="shared" si="0"/>
        <v>3545.0913518480411</v>
      </c>
      <c r="D3" s="65">
        <f t="shared" si="0"/>
        <v>3465.0069378482413</v>
      </c>
      <c r="E3" s="65">
        <f t="shared" si="0"/>
        <v>3731.3595985859647</v>
      </c>
      <c r="F3" s="65">
        <f t="shared" si="0"/>
        <v>3786.89717264091</v>
      </c>
      <c r="G3" s="65">
        <f t="shared" si="0"/>
        <v>3820.6818613601758</v>
      </c>
      <c r="H3" s="65">
        <f t="shared" si="0"/>
        <v>3727.2213954483473</v>
      </c>
      <c r="I3" s="65">
        <f t="shared" si="0"/>
        <v>3639.9337384255405</v>
      </c>
      <c r="J3" s="65">
        <f t="shared" si="0"/>
        <v>3912.0408168088525</v>
      </c>
      <c r="K3" s="65">
        <f t="shared" si="0"/>
        <v>3927.0619124496029</v>
      </c>
      <c r="L3" s="65">
        <f t="shared" si="0"/>
        <v>4026.2882525220643</v>
      </c>
      <c r="M3" s="65">
        <f t="shared" si="0"/>
        <v>3951.4850381804122</v>
      </c>
      <c r="N3" s="65">
        <f t="shared" si="0"/>
        <v>4147.6565502588328</v>
      </c>
      <c r="O3" s="65">
        <f t="shared" si="0"/>
        <v>4009.7564906201687</v>
      </c>
      <c r="P3" s="65">
        <f t="shared" si="0"/>
        <v>3856.587325198263</v>
      </c>
      <c r="Q3" s="65">
        <f t="shared" si="0"/>
        <v>3911.6105673951406</v>
      </c>
      <c r="R3" s="65">
        <f t="shared" ref="R3:V3" si="1">SUM(R4,R15,R17,R27)</f>
        <v>3990.8753550899833</v>
      </c>
      <c r="S3" s="65">
        <f t="shared" si="1"/>
        <v>4253.9677654910211</v>
      </c>
      <c r="T3" s="65">
        <f t="shared" si="1"/>
        <v>4366.7738755673463</v>
      </c>
      <c r="U3" s="65">
        <f t="shared" si="1"/>
        <v>4436.2547940797995</v>
      </c>
      <c r="V3" s="65">
        <f t="shared" si="1"/>
        <v>4672.0398650236903</v>
      </c>
      <c r="W3" s="65">
        <f t="shared" ref="W3:Y3" si="2">SUM(W4,W15,W17,W27)</f>
        <v>5247.4261731128809</v>
      </c>
      <c r="X3" s="65">
        <f t="shared" si="2"/>
        <v>4763.4100376787865</v>
      </c>
      <c r="Y3" s="65">
        <f t="shared" si="2"/>
        <v>4629.5351866609562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3524.1965108538125</v>
      </c>
      <c r="C4" s="69">
        <f t="shared" si="3"/>
        <v>2902.2308497920626</v>
      </c>
      <c r="D4" s="69">
        <f t="shared" si="3"/>
        <v>2766.9522789121183</v>
      </c>
      <c r="E4" s="69">
        <f t="shared" si="3"/>
        <v>2933.8688773449858</v>
      </c>
      <c r="F4" s="69">
        <f t="shared" si="3"/>
        <v>3215.3377388983217</v>
      </c>
      <c r="G4" s="69">
        <f t="shared" si="3"/>
        <v>2886.2327587837335</v>
      </c>
      <c r="H4" s="69">
        <f t="shared" si="3"/>
        <v>2928.9310525724491</v>
      </c>
      <c r="I4" s="69">
        <f t="shared" si="3"/>
        <v>2689.6777024559506</v>
      </c>
      <c r="J4" s="69">
        <f t="shared" si="3"/>
        <v>3219.8168342944837</v>
      </c>
      <c r="K4" s="69">
        <f t="shared" si="3"/>
        <v>3136.9845230574729</v>
      </c>
      <c r="L4" s="69">
        <f t="shared" si="3"/>
        <v>3277.4269154613439</v>
      </c>
      <c r="M4" s="69">
        <f t="shared" si="3"/>
        <v>3197.9520926448022</v>
      </c>
      <c r="N4" s="69">
        <f t="shared" si="3"/>
        <v>3339.0006431436464</v>
      </c>
      <c r="O4" s="69">
        <f t="shared" si="3"/>
        <v>3219.0500682673037</v>
      </c>
      <c r="P4" s="69">
        <f t="shared" si="3"/>
        <v>3051.8382749737616</v>
      </c>
      <c r="Q4" s="69">
        <f t="shared" si="3"/>
        <v>3027.3580885163292</v>
      </c>
      <c r="R4" s="69">
        <f t="shared" ref="R4:V4" si="4">SUM(R5:R14)</f>
        <v>3092.5825666290089</v>
      </c>
      <c r="S4" s="69">
        <f t="shared" si="4"/>
        <v>3265.3404116394508</v>
      </c>
      <c r="T4" s="69">
        <f t="shared" si="4"/>
        <v>3367.0711047261261</v>
      </c>
      <c r="U4" s="69">
        <f t="shared" si="4"/>
        <v>3425.2213948474368</v>
      </c>
      <c r="V4" s="69">
        <f t="shared" si="4"/>
        <v>3645.656039375112</v>
      </c>
      <c r="W4" s="69">
        <f t="shared" ref="W4:Y4" si="5">SUM(W5:W14)</f>
        <v>4113.0576991769021</v>
      </c>
      <c r="X4" s="69">
        <f t="shared" si="5"/>
        <v>3690.2055693541333</v>
      </c>
      <c r="Y4" s="69">
        <f t="shared" si="5"/>
        <v>3604.4559643459716</v>
      </c>
      <c r="DA4" s="88" t="s">
        <v>391</v>
      </c>
    </row>
    <row r="5" spans="1:105" ht="12" customHeight="1" x14ac:dyDescent="0.25">
      <c r="A5" s="28" t="s">
        <v>51</v>
      </c>
      <c r="B5" s="72">
        <v>20.458854051905714</v>
      </c>
      <c r="C5" s="72">
        <v>3.2253226897174576</v>
      </c>
      <c r="D5" s="72">
        <v>10.620593238956261</v>
      </c>
      <c r="E5" s="72">
        <v>7.0654911994940148</v>
      </c>
      <c r="F5" s="72">
        <v>17.421171323697958</v>
      </c>
      <c r="G5" s="72">
        <v>5.9515005683244802</v>
      </c>
      <c r="H5" s="72">
        <v>4.4582508644076286</v>
      </c>
      <c r="I5" s="72">
        <v>4.628497648479402</v>
      </c>
      <c r="J5" s="72">
        <v>22.55310354087727</v>
      </c>
      <c r="K5" s="72">
        <v>6.5933624250779763</v>
      </c>
      <c r="L5" s="72">
        <v>4.8133649161920333</v>
      </c>
      <c r="M5" s="72">
        <v>9.4423781169347283</v>
      </c>
      <c r="N5" s="72">
        <v>14.07614067897903</v>
      </c>
      <c r="O5" s="72">
        <v>12.91188154633597</v>
      </c>
      <c r="P5" s="72">
        <v>35.395190050358821</v>
      </c>
      <c r="Q5" s="72">
        <v>40.51584518597155</v>
      </c>
      <c r="R5" s="72">
        <v>28.800049793719683</v>
      </c>
      <c r="S5" s="72">
        <v>17.180700362372367</v>
      </c>
      <c r="T5" s="72">
        <v>16.891338558224259</v>
      </c>
      <c r="U5" s="72">
        <v>20.456350125887059</v>
      </c>
      <c r="V5" s="72">
        <v>23.044625547725474</v>
      </c>
      <c r="W5" s="72">
        <v>24.135028991311543</v>
      </c>
      <c r="X5" s="72">
        <v>23.801692239184106</v>
      </c>
      <c r="Y5" s="72">
        <v>30.228298110269691</v>
      </c>
      <c r="DA5" s="89" t="s">
        <v>392</v>
      </c>
    </row>
    <row r="6" spans="1:105" ht="12" customHeight="1" x14ac:dyDescent="0.25">
      <c r="A6" s="28" t="s">
        <v>74</v>
      </c>
      <c r="B6" s="72">
        <v>0.3394304790872899</v>
      </c>
      <c r="C6" s="72">
        <v>0.28548317737635109</v>
      </c>
      <c r="D6" s="72">
        <v>0.27895747990909392</v>
      </c>
      <c r="E6" s="72">
        <v>0.30441392517054605</v>
      </c>
      <c r="F6" s="72">
        <v>0.33011235741264094</v>
      </c>
      <c r="G6" s="72">
        <v>0.29418251679223134</v>
      </c>
      <c r="H6" s="72">
        <v>0.29360835107062788</v>
      </c>
      <c r="I6" s="72">
        <v>0.27149896346522673</v>
      </c>
      <c r="J6" s="72">
        <v>0.32159051900412672</v>
      </c>
      <c r="K6" s="72">
        <v>0.31779396742257721</v>
      </c>
      <c r="L6" s="72">
        <v>0.32669829048218157</v>
      </c>
      <c r="M6" s="72">
        <v>0.31779386461368325</v>
      </c>
      <c r="N6" s="72">
        <v>0.33528592357173859</v>
      </c>
      <c r="O6" s="72">
        <v>0.32103235901396304</v>
      </c>
      <c r="P6" s="72">
        <v>0.30379005302736811</v>
      </c>
      <c r="Q6" s="72">
        <v>0.30409095361021821</v>
      </c>
      <c r="R6" s="72">
        <v>0.3061110133593864</v>
      </c>
      <c r="S6" s="72">
        <v>0.22409387040359088</v>
      </c>
      <c r="T6" s="72">
        <v>0.22905299158803638</v>
      </c>
      <c r="U6" s="72">
        <v>0.23939795730330585</v>
      </c>
      <c r="V6" s="72">
        <v>0.21295293405994606</v>
      </c>
      <c r="W6" s="72">
        <v>0.22371187833818351</v>
      </c>
      <c r="X6" s="72">
        <v>0.23908242596151366</v>
      </c>
      <c r="Y6" s="72">
        <v>0.2250702671759601</v>
      </c>
      <c r="DA6" s="89" t="s">
        <v>393</v>
      </c>
    </row>
    <row r="7" spans="1:105" ht="12" customHeight="1" x14ac:dyDescent="0.25">
      <c r="A7" s="28" t="s">
        <v>200</v>
      </c>
      <c r="B7" s="72">
        <v>79.892244825388616</v>
      </c>
      <c r="C7" s="72">
        <v>55.879500409706623</v>
      </c>
      <c r="D7" s="72">
        <v>25.873197413761492</v>
      </c>
      <c r="E7" s="72">
        <v>40.774072221013952</v>
      </c>
      <c r="F7" s="72">
        <v>137.52913154254981</v>
      </c>
      <c r="G7" s="72">
        <v>91.685981722708263</v>
      </c>
      <c r="H7" s="72">
        <v>90.739306952996117</v>
      </c>
      <c r="I7" s="72">
        <v>107.0796235518058</v>
      </c>
      <c r="J7" s="72">
        <v>70.06819761981663</v>
      </c>
      <c r="K7" s="72">
        <v>15.027285508739725</v>
      </c>
      <c r="L7" s="72">
        <v>9.9751938106740816</v>
      </c>
      <c r="M7" s="72">
        <v>15.529266444698065</v>
      </c>
      <c r="N7" s="72">
        <v>14.751513425929529</v>
      </c>
      <c r="O7" s="72">
        <v>10.018602377654558</v>
      </c>
      <c r="P7" s="72">
        <v>13.995476123823208</v>
      </c>
      <c r="Q7" s="72">
        <v>16.451523389045338</v>
      </c>
      <c r="R7" s="72">
        <v>10.927123932646595</v>
      </c>
      <c r="S7" s="72">
        <v>13.930863824999877</v>
      </c>
      <c r="T7" s="72">
        <v>17.330760803870376</v>
      </c>
      <c r="U7" s="72">
        <v>24.59851535421776</v>
      </c>
      <c r="V7" s="72">
        <v>21.986499174427347</v>
      </c>
      <c r="W7" s="72">
        <v>23.902209074516954</v>
      </c>
      <c r="X7" s="72">
        <v>33.910677724968338</v>
      </c>
      <c r="Y7" s="72">
        <v>26.042564989626271</v>
      </c>
      <c r="DA7" s="89" t="s">
        <v>394</v>
      </c>
    </row>
    <row r="8" spans="1:105" ht="12" customHeight="1" x14ac:dyDescent="0.25">
      <c r="A8" s="28" t="s">
        <v>189</v>
      </c>
      <c r="B8" s="72">
        <v>865.23470488563498</v>
      </c>
      <c r="C8" s="72">
        <v>734.14689484066082</v>
      </c>
      <c r="D8" s="72">
        <v>860.68545054993513</v>
      </c>
      <c r="E8" s="72">
        <v>935.5078732050207</v>
      </c>
      <c r="F8" s="72">
        <v>1002.9701788513341</v>
      </c>
      <c r="G8" s="72">
        <v>825.46449374525093</v>
      </c>
      <c r="H8" s="72">
        <v>954.6714406555343</v>
      </c>
      <c r="I8" s="72">
        <v>742.73531517525521</v>
      </c>
      <c r="J8" s="72">
        <v>869.2535034648497</v>
      </c>
      <c r="K8" s="72">
        <v>841.31834498725425</v>
      </c>
      <c r="L8" s="72">
        <v>899.92248502773293</v>
      </c>
      <c r="M8" s="72">
        <v>967.11336122664034</v>
      </c>
      <c r="N8" s="72">
        <v>1089.9763286396412</v>
      </c>
      <c r="O8" s="72">
        <v>1064.1331432644779</v>
      </c>
      <c r="P8" s="72">
        <v>945.1269308811336</v>
      </c>
      <c r="Q8" s="72">
        <v>985.14013507935988</v>
      </c>
      <c r="R8" s="72">
        <v>1034.9083358991602</v>
      </c>
      <c r="S8" s="72">
        <v>1147.9666141633268</v>
      </c>
      <c r="T8" s="72">
        <v>1220.6342248338308</v>
      </c>
      <c r="U8" s="72">
        <v>1249.6451584409231</v>
      </c>
      <c r="V8" s="72">
        <v>1403.5798838799367</v>
      </c>
      <c r="W8" s="72">
        <v>1695.3173167391606</v>
      </c>
      <c r="X8" s="72">
        <v>1428.4318336648398</v>
      </c>
      <c r="Y8" s="72">
        <v>1408.2280697606009</v>
      </c>
      <c r="DA8" s="89" t="s">
        <v>395</v>
      </c>
    </row>
    <row r="9" spans="1:105" ht="12" customHeight="1" x14ac:dyDescent="0.25">
      <c r="A9" s="28" t="s">
        <v>202</v>
      </c>
      <c r="B9" s="72">
        <v>915.28089061971286</v>
      </c>
      <c r="C9" s="72">
        <v>618.02713582384956</v>
      </c>
      <c r="D9" s="72">
        <v>647.15900542882969</v>
      </c>
      <c r="E9" s="72">
        <v>834.11094103892356</v>
      </c>
      <c r="F9" s="72">
        <v>1075.4044214344958</v>
      </c>
      <c r="G9" s="72">
        <v>1102.4247914442417</v>
      </c>
      <c r="H9" s="72">
        <v>1060.6111508187698</v>
      </c>
      <c r="I9" s="72">
        <v>1110.6518252989256</v>
      </c>
      <c r="J9" s="72">
        <v>1516.9162236871298</v>
      </c>
      <c r="K9" s="72">
        <v>1540.8490036972726</v>
      </c>
      <c r="L9" s="72">
        <v>1637.3875918622198</v>
      </c>
      <c r="M9" s="72">
        <v>1481.3608929302709</v>
      </c>
      <c r="N9" s="72">
        <v>1584.8959434050307</v>
      </c>
      <c r="O9" s="72">
        <v>1520.5028149215382</v>
      </c>
      <c r="P9" s="72">
        <v>1523.821246116064</v>
      </c>
      <c r="Q9" s="72">
        <v>1451.3409863487486</v>
      </c>
      <c r="R9" s="72">
        <v>1480.6562112229617</v>
      </c>
      <c r="S9" s="72">
        <v>1541.5842642855414</v>
      </c>
      <c r="T9" s="72">
        <v>1560.7033779937542</v>
      </c>
      <c r="U9" s="72">
        <v>1602.0905514064252</v>
      </c>
      <c r="V9" s="72">
        <v>1646.0377042022324</v>
      </c>
      <c r="W9" s="72">
        <v>1783.9430868015866</v>
      </c>
      <c r="X9" s="72">
        <v>1715.8658544868247</v>
      </c>
      <c r="Y9" s="72">
        <v>1670.7843276862172</v>
      </c>
      <c r="DA9" s="89" t="s">
        <v>396</v>
      </c>
    </row>
    <row r="10" spans="1:105" ht="12" customHeight="1" x14ac:dyDescent="0.25">
      <c r="A10" s="28" t="s">
        <v>197</v>
      </c>
      <c r="B10" s="72">
        <v>1.1604477688455759</v>
      </c>
      <c r="C10" s="72">
        <v>1.2196257902498666</v>
      </c>
      <c r="D10" s="72">
        <v>3.9442789634588555</v>
      </c>
      <c r="E10" s="72">
        <v>3.8618327900456322</v>
      </c>
      <c r="F10" s="72">
        <v>3.7349592555400153</v>
      </c>
      <c r="G10" s="72">
        <v>3.2897537704880815</v>
      </c>
      <c r="H10" s="72">
        <v>3.6916969427667468</v>
      </c>
      <c r="I10" s="72">
        <v>3.9833130974549338</v>
      </c>
      <c r="J10" s="72">
        <v>5.0978328391872578</v>
      </c>
      <c r="K10" s="72">
        <v>6.6400097288481428</v>
      </c>
      <c r="L10" s="72">
        <v>9.4485412722334647</v>
      </c>
      <c r="M10" s="72">
        <v>7.5576219276771628</v>
      </c>
      <c r="N10" s="72">
        <v>7.3845375224419705</v>
      </c>
      <c r="O10" s="72">
        <v>6.4447988961360556</v>
      </c>
      <c r="P10" s="72">
        <v>2.5442107182150262</v>
      </c>
      <c r="Q10" s="72">
        <v>2.4889045380296295</v>
      </c>
      <c r="R10" s="72">
        <v>2.2008059259754522</v>
      </c>
      <c r="S10" s="72">
        <v>2.1717001302898025</v>
      </c>
      <c r="T10" s="72">
        <v>2.2458863522872652</v>
      </c>
      <c r="U10" s="72">
        <v>2.2506528102075536</v>
      </c>
      <c r="V10" s="72">
        <v>4.583330854104848E-2</v>
      </c>
      <c r="W10" s="72">
        <v>2.0346773067392276</v>
      </c>
      <c r="X10" s="72">
        <v>0.83366341516950249</v>
      </c>
      <c r="Y10" s="72">
        <v>0.3102762723799688</v>
      </c>
      <c r="DA10" s="89" t="s">
        <v>397</v>
      </c>
    </row>
    <row r="11" spans="1:105" ht="12" customHeight="1" x14ac:dyDescent="0.25">
      <c r="A11" s="28" t="s">
        <v>198</v>
      </c>
      <c r="B11" s="72">
        <v>1631.506675049349</v>
      </c>
      <c r="C11" s="72">
        <v>1482.0337699532258</v>
      </c>
      <c r="D11" s="72">
        <v>1210.1767225426559</v>
      </c>
      <c r="E11" s="72">
        <v>1103.1785999183915</v>
      </c>
      <c r="F11" s="72">
        <v>967.36571073235223</v>
      </c>
      <c r="G11" s="72">
        <v>846.71941743182492</v>
      </c>
      <c r="H11" s="72">
        <v>804.54179045992271</v>
      </c>
      <c r="I11" s="72">
        <v>709.45582242026535</v>
      </c>
      <c r="J11" s="72">
        <v>720.30217611385785</v>
      </c>
      <c r="K11" s="72">
        <v>705.67662607807927</v>
      </c>
      <c r="L11" s="72">
        <v>694.29423448683247</v>
      </c>
      <c r="M11" s="72">
        <v>693.97512755903574</v>
      </c>
      <c r="N11" s="72">
        <v>607.01082386847202</v>
      </c>
      <c r="O11" s="72">
        <v>581.21277943065331</v>
      </c>
      <c r="P11" s="72">
        <v>508.63776955444791</v>
      </c>
      <c r="Q11" s="72">
        <v>509.21608989484696</v>
      </c>
      <c r="R11" s="72">
        <v>514.81594027445931</v>
      </c>
      <c r="S11" s="72">
        <v>516.74614122312209</v>
      </c>
      <c r="T11" s="72">
        <v>505.05399871703423</v>
      </c>
      <c r="U11" s="72">
        <v>457.10829715325968</v>
      </c>
      <c r="V11" s="72">
        <v>464.41259558243513</v>
      </c>
      <c r="W11" s="72">
        <v>476.68279123345832</v>
      </c>
      <c r="X11" s="72">
        <v>403.43030960279793</v>
      </c>
      <c r="Y11" s="72">
        <v>379.21985218188718</v>
      </c>
      <c r="DA11" s="89" t="s">
        <v>398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14.589650632988203</v>
      </c>
      <c r="V12" s="72">
        <v>21.815557765633525</v>
      </c>
      <c r="W12" s="72">
        <v>31.840962913396744</v>
      </c>
      <c r="X12" s="72">
        <v>48.238921707399243</v>
      </c>
      <c r="Y12" s="72">
        <v>70.462166140872483</v>
      </c>
      <c r="DA12" s="89" t="s">
        <v>399</v>
      </c>
    </row>
    <row r="13" spans="1:105" ht="12" customHeight="1" x14ac:dyDescent="0.25">
      <c r="A13" s="73" t="s">
        <v>94</v>
      </c>
      <c r="B13" s="74">
        <v>3.1098209403349326</v>
      </c>
      <c r="C13" s="74">
        <v>1.5615706565882965</v>
      </c>
      <c r="D13" s="74">
        <v>2.362315370588616</v>
      </c>
      <c r="E13" s="74">
        <v>2.7759544592127203</v>
      </c>
      <c r="F13" s="74">
        <v>2.7469828405327932</v>
      </c>
      <c r="G13" s="74">
        <v>4.0550367924111894</v>
      </c>
      <c r="H13" s="74">
        <v>3.591337895624144</v>
      </c>
      <c r="I13" s="74">
        <v>5.8637522122355028</v>
      </c>
      <c r="J13" s="74">
        <v>8.4343910639304731</v>
      </c>
      <c r="K13" s="74">
        <v>14.04597781198615</v>
      </c>
      <c r="L13" s="74">
        <v>14.996727099223158</v>
      </c>
      <c r="M13" s="74">
        <v>16.005174258770325</v>
      </c>
      <c r="N13" s="74">
        <v>14.522810489222183</v>
      </c>
      <c r="O13" s="74">
        <v>16.646490623343411</v>
      </c>
      <c r="P13" s="74">
        <v>15.47577100168834</v>
      </c>
      <c r="Q13" s="74">
        <v>16.088638943225796</v>
      </c>
      <c r="R13" s="74">
        <v>14.033950375840476</v>
      </c>
      <c r="S13" s="74">
        <v>19.108748731408273</v>
      </c>
      <c r="T13" s="74">
        <v>37.37954796251173</v>
      </c>
      <c r="U13" s="74">
        <v>47.526903575389142</v>
      </c>
      <c r="V13" s="74">
        <v>57.345100393293933</v>
      </c>
      <c r="W13" s="74">
        <v>66.726896168951797</v>
      </c>
      <c r="X13" s="74">
        <v>28.068183791192482</v>
      </c>
      <c r="Y13" s="74">
        <v>11.744065790573639</v>
      </c>
      <c r="DA13" s="90" t="s">
        <v>400</v>
      </c>
    </row>
    <row r="14" spans="1:105" ht="12" customHeight="1" x14ac:dyDescent="0.25">
      <c r="A14" s="75" t="s">
        <v>97</v>
      </c>
      <c r="B14" s="76">
        <v>7.2134422335534598</v>
      </c>
      <c r="C14" s="76">
        <v>5.8515464506883319</v>
      </c>
      <c r="D14" s="76">
        <v>5.8517579240234614</v>
      </c>
      <c r="E14" s="76">
        <v>6.2896985877130849</v>
      </c>
      <c r="F14" s="76">
        <v>7.8350705604063053</v>
      </c>
      <c r="G14" s="76">
        <v>6.347600791691784</v>
      </c>
      <c r="H14" s="76">
        <v>6.332469631357263</v>
      </c>
      <c r="I14" s="76">
        <v>5.0080540880633615</v>
      </c>
      <c r="J14" s="76">
        <v>6.8698154458308291</v>
      </c>
      <c r="K14" s="76">
        <v>6.5161188527921166</v>
      </c>
      <c r="L14" s="76">
        <v>6.2620786957534609</v>
      </c>
      <c r="M14" s="76">
        <v>6.6504763161617069</v>
      </c>
      <c r="N14" s="76">
        <v>6.0472591903581829</v>
      </c>
      <c r="O14" s="76">
        <v>6.8585248481502177</v>
      </c>
      <c r="P14" s="76">
        <v>6.537890475003139</v>
      </c>
      <c r="Q14" s="76">
        <v>5.8118741834914083</v>
      </c>
      <c r="R14" s="76">
        <v>5.9340381908866364</v>
      </c>
      <c r="S14" s="76">
        <v>6.4272850479866026</v>
      </c>
      <c r="T14" s="76">
        <v>6.6029165130255087</v>
      </c>
      <c r="U14" s="76">
        <v>6.715917390836017</v>
      </c>
      <c r="V14" s="76">
        <v>7.1752865868260907</v>
      </c>
      <c r="W14" s="76">
        <v>8.2510180694426118</v>
      </c>
      <c r="X14" s="76">
        <v>7.3853502957955683</v>
      </c>
      <c r="Y14" s="76">
        <v>7.211273146368085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6.7238487615922802</v>
      </c>
      <c r="C15" s="69">
        <f t="shared" si="6"/>
        <v>9.1966135687131079</v>
      </c>
      <c r="D15" s="69">
        <f t="shared" si="6"/>
        <v>11.961946099746196</v>
      </c>
      <c r="E15" s="69">
        <f t="shared" si="6"/>
        <v>16.392302914557007</v>
      </c>
      <c r="F15" s="69">
        <f t="shared" si="6"/>
        <v>12.663493071746515</v>
      </c>
      <c r="G15" s="69">
        <f t="shared" si="6"/>
        <v>15.234125925639999</v>
      </c>
      <c r="H15" s="69">
        <f t="shared" si="6"/>
        <v>21.124670157868064</v>
      </c>
      <c r="I15" s="69">
        <f t="shared" si="6"/>
        <v>46.758724355507837</v>
      </c>
      <c r="J15" s="69">
        <f t="shared" si="6"/>
        <v>29.452332718456795</v>
      </c>
      <c r="K15" s="69">
        <f t="shared" si="6"/>
        <v>27.5656175422437</v>
      </c>
      <c r="L15" s="69">
        <f t="shared" si="6"/>
        <v>47.136018090446889</v>
      </c>
      <c r="M15" s="69">
        <f t="shared" si="6"/>
        <v>33.880253377593213</v>
      </c>
      <c r="N15" s="69">
        <f t="shared" si="6"/>
        <v>81.253781143793873</v>
      </c>
      <c r="O15" s="69">
        <f t="shared" si="6"/>
        <v>41.830043653701786</v>
      </c>
      <c r="P15" s="69">
        <f t="shared" si="6"/>
        <v>38.266315605570561</v>
      </c>
      <c r="Q15" s="69">
        <f t="shared" si="6"/>
        <v>73.805359835641383</v>
      </c>
      <c r="R15" s="69">
        <f t="shared" si="6"/>
        <v>75.908227554969741</v>
      </c>
      <c r="S15" s="69">
        <f t="shared" si="6"/>
        <v>81.509434737283442</v>
      </c>
      <c r="T15" s="69">
        <f t="shared" si="6"/>
        <v>84.491406163178127</v>
      </c>
      <c r="U15" s="69">
        <f t="shared" si="6"/>
        <v>86.955216605666095</v>
      </c>
      <c r="V15" s="69">
        <f t="shared" si="6"/>
        <v>92.0006036883874</v>
      </c>
      <c r="W15" s="69">
        <f t="shared" si="6"/>
        <v>96.798396855055913</v>
      </c>
      <c r="X15" s="69">
        <f t="shared" si="6"/>
        <v>92.28644932600686</v>
      </c>
      <c r="Y15" s="69">
        <f t="shared" si="6"/>
        <v>90.079802575382928</v>
      </c>
      <c r="DA15" s="88" t="s">
        <v>402</v>
      </c>
    </row>
    <row r="16" spans="1:105" ht="12" customHeight="1" x14ac:dyDescent="0.25">
      <c r="A16" s="28" t="s">
        <v>91</v>
      </c>
      <c r="B16" s="72">
        <v>6.7238487615922802</v>
      </c>
      <c r="C16" s="72">
        <v>9.1966135687131079</v>
      </c>
      <c r="D16" s="72">
        <v>11.961946099746196</v>
      </c>
      <c r="E16" s="72">
        <v>16.392302914557007</v>
      </c>
      <c r="F16" s="72">
        <v>12.663493071746515</v>
      </c>
      <c r="G16" s="72">
        <v>15.234125925639999</v>
      </c>
      <c r="H16" s="72">
        <v>21.124670157868064</v>
      </c>
      <c r="I16" s="72">
        <v>46.758724355507837</v>
      </c>
      <c r="J16" s="72">
        <v>29.452332718456795</v>
      </c>
      <c r="K16" s="72">
        <v>27.5656175422437</v>
      </c>
      <c r="L16" s="72">
        <v>47.136018090446889</v>
      </c>
      <c r="M16" s="72">
        <v>33.880253377593213</v>
      </c>
      <c r="N16" s="72">
        <v>81.253781143793873</v>
      </c>
      <c r="O16" s="72">
        <v>41.830043653701786</v>
      </c>
      <c r="P16" s="72">
        <v>38.266315605570561</v>
      </c>
      <c r="Q16" s="72">
        <v>73.805359835641383</v>
      </c>
      <c r="R16" s="72">
        <v>75.908227554969741</v>
      </c>
      <c r="S16" s="72">
        <v>81.509434737283442</v>
      </c>
      <c r="T16" s="72">
        <v>84.491406163178127</v>
      </c>
      <c r="U16" s="72">
        <v>86.955216605666095</v>
      </c>
      <c r="V16" s="72">
        <v>92.0006036883874</v>
      </c>
      <c r="W16" s="72">
        <v>96.798396855055913</v>
      </c>
      <c r="X16" s="72">
        <v>92.28644932600686</v>
      </c>
      <c r="Y16" s="72">
        <v>90.079802575382928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248.52401563427097</v>
      </c>
      <c r="C17" s="69">
        <f t="shared" si="7"/>
        <v>421.37000612809197</v>
      </c>
      <c r="D17" s="69">
        <f t="shared" si="7"/>
        <v>445.61403160265195</v>
      </c>
      <c r="E17" s="69">
        <f t="shared" si="7"/>
        <v>494.56717774713763</v>
      </c>
      <c r="F17" s="69">
        <f t="shared" si="7"/>
        <v>367.96529745481598</v>
      </c>
      <c r="G17" s="69">
        <f t="shared" si="7"/>
        <v>518.09165568625917</v>
      </c>
      <c r="H17" s="69">
        <f t="shared" si="7"/>
        <v>527.61437258857291</v>
      </c>
      <c r="I17" s="69">
        <f t="shared" si="7"/>
        <v>580.54730314397125</v>
      </c>
      <c r="J17" s="69">
        <f t="shared" si="7"/>
        <v>491.8397909779502</v>
      </c>
      <c r="K17" s="69">
        <f t="shared" si="7"/>
        <v>532.53360970319136</v>
      </c>
      <c r="L17" s="69">
        <f t="shared" si="7"/>
        <v>514.83168914887233</v>
      </c>
      <c r="M17" s="69">
        <f t="shared" si="7"/>
        <v>530.47192141505866</v>
      </c>
      <c r="N17" s="69">
        <f t="shared" si="7"/>
        <v>552.66291179734606</v>
      </c>
      <c r="O17" s="69">
        <f t="shared" si="7"/>
        <v>571.0016393287143</v>
      </c>
      <c r="P17" s="69">
        <f t="shared" si="7"/>
        <v>584.88917427349168</v>
      </c>
      <c r="Q17" s="69">
        <f t="shared" si="7"/>
        <v>603.18043309458153</v>
      </c>
      <c r="R17" s="69">
        <f t="shared" ref="R17:V17" si="8">SUM(R18:R26)</f>
        <v>610.91353323425267</v>
      </c>
      <c r="S17" s="69">
        <f t="shared" si="8"/>
        <v>667.66829828256994</v>
      </c>
      <c r="T17" s="69">
        <f t="shared" si="8"/>
        <v>667.86580557645493</v>
      </c>
      <c r="U17" s="69">
        <f t="shared" si="8"/>
        <v>667.86498430022107</v>
      </c>
      <c r="V17" s="69">
        <f t="shared" si="8"/>
        <v>695.24334034957599</v>
      </c>
      <c r="W17" s="69">
        <f t="shared" ref="W17:Y17" si="9">SUM(W18:W26)</f>
        <v>777.9588572854525</v>
      </c>
      <c r="X17" s="69">
        <f t="shared" si="9"/>
        <v>726.40132717452218</v>
      </c>
      <c r="Y17" s="69">
        <f t="shared" si="9"/>
        <v>696.70540698137768</v>
      </c>
      <c r="DA17" s="88" t="s">
        <v>404</v>
      </c>
    </row>
    <row r="18" spans="1:105" ht="12" customHeight="1" x14ac:dyDescent="0.25">
      <c r="A18" s="28" t="s">
        <v>51</v>
      </c>
      <c r="B18" s="72">
        <v>1.4000402050703216</v>
      </c>
      <c r="C18" s="72">
        <v>0.44963715630308931</v>
      </c>
      <c r="D18" s="72">
        <v>1.6434434130368878</v>
      </c>
      <c r="E18" s="72">
        <v>1.1457181148782936</v>
      </c>
      <c r="F18" s="72">
        <v>1.9250621658631832</v>
      </c>
      <c r="G18" s="72">
        <v>1.0311967070918377</v>
      </c>
      <c r="H18" s="72">
        <v>0.77607081704059633</v>
      </c>
      <c r="I18" s="72">
        <v>0.96609480570649098</v>
      </c>
      <c r="J18" s="72">
        <v>3.3453751891501184</v>
      </c>
      <c r="K18" s="72">
        <v>1.0869392362499313</v>
      </c>
      <c r="L18" s="72">
        <v>0.73518466891024958</v>
      </c>
      <c r="M18" s="72">
        <v>1.5231532670438368</v>
      </c>
      <c r="N18" s="72">
        <v>2.268904640666213</v>
      </c>
      <c r="O18" s="72">
        <v>2.2331637928551915</v>
      </c>
      <c r="P18" s="72">
        <v>6.620809604339021</v>
      </c>
      <c r="Q18" s="72">
        <v>7.8769278745230258</v>
      </c>
      <c r="R18" s="72">
        <v>5.554474705120394</v>
      </c>
      <c r="S18" s="72">
        <v>3.4298782392032012</v>
      </c>
      <c r="T18" s="72">
        <v>3.2735444519346344</v>
      </c>
      <c r="U18" s="72">
        <v>3.9238204965570982</v>
      </c>
      <c r="V18" s="72">
        <v>4.3332981465141129</v>
      </c>
      <c r="W18" s="72">
        <v>4.4981463963801254</v>
      </c>
      <c r="X18" s="72">
        <v>4.605977859273839</v>
      </c>
      <c r="Y18" s="72">
        <v>0.5620629978339724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23.96051089259074</v>
      </c>
      <c r="C19" s="72">
        <v>28.728060112518591</v>
      </c>
      <c r="D19" s="72">
        <v>32.022987419777252</v>
      </c>
      <c r="E19" s="72">
        <v>39.663104149425905</v>
      </c>
      <c r="F19" s="72">
        <v>26.222371054899874</v>
      </c>
      <c r="G19" s="72">
        <v>59.466787657536806</v>
      </c>
      <c r="H19" s="72">
        <v>31.547443870756503</v>
      </c>
      <c r="I19" s="72">
        <v>48.342655746463478</v>
      </c>
      <c r="J19" s="72">
        <v>23.297094694230498</v>
      </c>
      <c r="K19" s="72">
        <v>33.887258250562077</v>
      </c>
      <c r="L19" s="72">
        <v>25.901151594450877</v>
      </c>
      <c r="M19" s="72">
        <v>25.951373766653887</v>
      </c>
      <c r="N19" s="72">
        <v>22.564364210021129</v>
      </c>
      <c r="O19" s="72">
        <v>25.445094451137336</v>
      </c>
      <c r="P19" s="72">
        <v>26.956081347578259</v>
      </c>
      <c r="Q19" s="72">
        <v>32.297769312543572</v>
      </c>
      <c r="R19" s="72">
        <v>34.163554881677655</v>
      </c>
      <c r="S19" s="72">
        <v>39.807890304758757</v>
      </c>
      <c r="T19" s="72">
        <v>42.435040360730362</v>
      </c>
      <c r="U19" s="72">
        <v>46.158025361563134</v>
      </c>
      <c r="V19" s="72">
        <v>42.072937149955393</v>
      </c>
      <c r="W19" s="72">
        <v>44.864064649594091</v>
      </c>
      <c r="X19" s="72">
        <v>47.580191768201487</v>
      </c>
      <c r="Y19" s="72">
        <v>44.461932974841829</v>
      </c>
      <c r="DA19" s="89" t="s">
        <v>406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407</v>
      </c>
    </row>
    <row r="21" spans="1:105" ht="12" customHeight="1" x14ac:dyDescent="0.25">
      <c r="A21" s="28" t="s">
        <v>189</v>
      </c>
      <c r="B21" s="72">
        <v>60.158567174473852</v>
      </c>
      <c r="C21" s="72">
        <v>104.74466828609755</v>
      </c>
      <c r="D21" s="72">
        <v>136.22971915805726</v>
      </c>
      <c r="E21" s="72">
        <v>155.03169529627084</v>
      </c>
      <c r="F21" s="72">
        <v>112.95423348908542</v>
      </c>
      <c r="G21" s="72">
        <v>145.79416707051385</v>
      </c>
      <c r="H21" s="72">
        <v>169.25208899749992</v>
      </c>
      <c r="I21" s="72">
        <v>157.76849294678024</v>
      </c>
      <c r="J21" s="72">
        <v>130.77640769380884</v>
      </c>
      <c r="K21" s="72">
        <v>140.65498705346195</v>
      </c>
      <c r="L21" s="72">
        <v>139.20795629144891</v>
      </c>
      <c r="M21" s="72">
        <v>157.99776285845675</v>
      </c>
      <c r="N21" s="72">
        <v>177.57414373138892</v>
      </c>
      <c r="O21" s="72">
        <v>185.87570003936287</v>
      </c>
      <c r="P21" s="72">
        <v>178.37017091834932</v>
      </c>
      <c r="Q21" s="72">
        <v>193.25131799456165</v>
      </c>
      <c r="R21" s="72">
        <v>201.30865213293828</v>
      </c>
      <c r="S21" s="72">
        <v>231.10634247475713</v>
      </c>
      <c r="T21" s="72">
        <v>238.33342435610962</v>
      </c>
      <c r="U21" s="72">
        <v>239.92436704261729</v>
      </c>
      <c r="V21" s="72">
        <v>263.50276778762833</v>
      </c>
      <c r="W21" s="72">
        <v>315.87901720410019</v>
      </c>
      <c r="X21" s="72">
        <v>275.70404271265164</v>
      </c>
      <c r="Y21" s="72">
        <v>268.68308527507901</v>
      </c>
      <c r="DA21" s="89" t="s">
        <v>408</v>
      </c>
    </row>
    <row r="22" spans="1:105" ht="12" customHeight="1" x14ac:dyDescent="0.25">
      <c r="A22" s="28" t="s">
        <v>202</v>
      </c>
      <c r="B22" s="72">
        <v>38.028773899710217</v>
      </c>
      <c r="C22" s="72">
        <v>65.618986028872939</v>
      </c>
      <c r="D22" s="72">
        <v>72.921419749319114</v>
      </c>
      <c r="E22" s="72">
        <v>96.683717735678215</v>
      </c>
      <c r="F22" s="72">
        <v>107.50744062972002</v>
      </c>
      <c r="G22" s="72">
        <v>145.01817459372555</v>
      </c>
      <c r="H22" s="72">
        <v>151.27887070962655</v>
      </c>
      <c r="I22" s="72">
        <v>192.02173547856773</v>
      </c>
      <c r="J22" s="72">
        <v>202.8221612580719</v>
      </c>
      <c r="K22" s="72">
        <v>206.0545714914891</v>
      </c>
      <c r="L22" s="72">
        <v>215.51103753906929</v>
      </c>
      <c r="M22" s="72">
        <v>203.37317800672383</v>
      </c>
      <c r="N22" s="72">
        <v>214.13627220221312</v>
      </c>
      <c r="O22" s="72">
        <v>219.74286318409929</v>
      </c>
      <c r="P22" s="72">
        <v>238.6631829299196</v>
      </c>
      <c r="Q22" s="72">
        <v>230.43581480223315</v>
      </c>
      <c r="R22" s="72">
        <v>235.7551879520112</v>
      </c>
      <c r="S22" s="72">
        <v>246.41605594307862</v>
      </c>
      <c r="T22" s="72">
        <v>251.22058773636397</v>
      </c>
      <c r="U22" s="72">
        <v>259.70908705965297</v>
      </c>
      <c r="V22" s="72">
        <v>268.46360343977506</v>
      </c>
      <c r="W22" s="72">
        <v>291.92391356664353</v>
      </c>
      <c r="X22" s="72">
        <v>281.68636045348336</v>
      </c>
      <c r="Y22" s="72">
        <v>274.95783373144496</v>
      </c>
      <c r="DA22" s="89" t="s">
        <v>409</v>
      </c>
    </row>
    <row r="23" spans="1:105" ht="12" customHeight="1" x14ac:dyDescent="0.25">
      <c r="A23" s="28" t="s">
        <v>197</v>
      </c>
      <c r="B23" s="72">
        <v>8.065161377829444E-2</v>
      </c>
      <c r="C23" s="72">
        <v>0.17399092320747039</v>
      </c>
      <c r="D23" s="72">
        <v>0.62419519660707734</v>
      </c>
      <c r="E23" s="72">
        <v>0.63976080475200925</v>
      </c>
      <c r="F23" s="72">
        <v>0.42045488566691985</v>
      </c>
      <c r="G23" s="72">
        <v>0.58059903192611895</v>
      </c>
      <c r="H23" s="72">
        <v>0.65389136330609055</v>
      </c>
      <c r="I23" s="72">
        <v>0.84498666621324769</v>
      </c>
      <c r="J23" s="72">
        <v>0.76583121205156968</v>
      </c>
      <c r="K23" s="72">
        <v>1.1083782291559658</v>
      </c>
      <c r="L23" s="72">
        <v>1.459218263344169</v>
      </c>
      <c r="M23" s="72">
        <v>1.2327641344008871</v>
      </c>
      <c r="N23" s="72">
        <v>1.2011741921193195</v>
      </c>
      <c r="O23" s="72">
        <v>1.123822131615281</v>
      </c>
      <c r="P23" s="72">
        <v>0.47918366532641288</v>
      </c>
      <c r="Q23" s="72">
        <v>0.48731506182592899</v>
      </c>
      <c r="R23" s="72">
        <v>0.42719352989161302</v>
      </c>
      <c r="S23" s="72">
        <v>0.43625611702098333</v>
      </c>
      <c r="T23" s="72">
        <v>0.43757828443978358</v>
      </c>
      <c r="U23" s="72">
        <v>0.43100062235946657</v>
      </c>
      <c r="V23" s="72">
        <v>8.4687560224050579E-3</v>
      </c>
      <c r="W23" s="72">
        <v>0.37232597562179681</v>
      </c>
      <c r="X23" s="72">
        <v>0.15939323737323757</v>
      </c>
      <c r="Y23" s="72">
        <v>5.8303365617549709E-2</v>
      </c>
      <c r="DA23" s="89" t="s">
        <v>410</v>
      </c>
    </row>
    <row r="24" spans="1:105" ht="12" customHeight="1" x14ac:dyDescent="0.25">
      <c r="A24" s="28" t="s">
        <v>198</v>
      </c>
      <c r="B24" s="72">
        <v>113.37816404175348</v>
      </c>
      <c r="C24" s="72">
        <v>211.42597009165533</v>
      </c>
      <c r="D24" s="72">
        <v>191.52207403257538</v>
      </c>
      <c r="E24" s="72">
        <v>182.771685501729</v>
      </c>
      <c r="F24" s="72">
        <v>108.89588222258909</v>
      </c>
      <c r="G24" s="72">
        <v>149.4185361852669</v>
      </c>
      <c r="H24" s="72">
        <v>142.49535149149341</v>
      </c>
      <c r="I24" s="72">
        <v>150.48119454685909</v>
      </c>
      <c r="J24" s="72">
        <v>108.20258850421003</v>
      </c>
      <c r="K24" s="72">
        <v>117.78501165460214</v>
      </c>
      <c r="L24" s="72">
        <v>107.22503854531116</v>
      </c>
      <c r="M24" s="72">
        <v>113.19889020053381</v>
      </c>
      <c r="N24" s="72">
        <v>98.741287097066831</v>
      </c>
      <c r="O24" s="72">
        <v>101.3429708412117</v>
      </c>
      <c r="P24" s="72">
        <v>95.784670580621565</v>
      </c>
      <c r="Q24" s="72">
        <v>99.669801599494633</v>
      </c>
      <c r="R24" s="72">
        <v>99.909534367743234</v>
      </c>
      <c r="S24" s="72">
        <v>103.79202380209104</v>
      </c>
      <c r="T24" s="72">
        <v>98.408032462794154</v>
      </c>
      <c r="U24" s="72">
        <v>87.533544422179929</v>
      </c>
      <c r="V24" s="72">
        <v>86.990844222943196</v>
      </c>
      <c r="W24" s="72">
        <v>88.504063948068506</v>
      </c>
      <c r="X24" s="72">
        <v>77.970591621370318</v>
      </c>
      <c r="Y24" s="72">
        <v>71.618970782910168</v>
      </c>
      <c r="DA24" s="89" t="s">
        <v>411</v>
      </c>
    </row>
    <row r="25" spans="1:105" ht="12" customHeight="1" x14ac:dyDescent="0.25">
      <c r="A25" s="73" t="s">
        <v>53</v>
      </c>
      <c r="B25" s="74">
        <v>11.517307806894053</v>
      </c>
      <c r="C25" s="74">
        <v>10.228693529436983</v>
      </c>
      <c r="D25" s="74">
        <v>10.650192633278932</v>
      </c>
      <c r="E25" s="74">
        <v>18.631496144403314</v>
      </c>
      <c r="F25" s="74">
        <v>10.039853006991478</v>
      </c>
      <c r="G25" s="74">
        <v>16.782194440198055</v>
      </c>
      <c r="H25" s="74">
        <v>31.610655338849757</v>
      </c>
      <c r="I25" s="74">
        <v>30.122142953380987</v>
      </c>
      <c r="J25" s="74">
        <v>22.630332426427248</v>
      </c>
      <c r="K25" s="74">
        <v>31.956463787670142</v>
      </c>
      <c r="L25" s="74">
        <v>24.792102246337635</v>
      </c>
      <c r="M25" s="74">
        <v>27.19479918124561</v>
      </c>
      <c r="N25" s="74">
        <v>36.176765723870474</v>
      </c>
      <c r="O25" s="74">
        <v>35.238024888432577</v>
      </c>
      <c r="P25" s="74">
        <v>38.015075227357556</v>
      </c>
      <c r="Q25" s="74">
        <v>39.161486449399511</v>
      </c>
      <c r="R25" s="74">
        <v>33.794935664870351</v>
      </c>
      <c r="S25" s="74">
        <v>42.679851401660144</v>
      </c>
      <c r="T25" s="74">
        <v>33.75759792408239</v>
      </c>
      <c r="U25" s="74">
        <v>30.185139295291258</v>
      </c>
      <c r="V25" s="74">
        <v>29.871420846737426</v>
      </c>
      <c r="W25" s="74">
        <v>31.917325545044143</v>
      </c>
      <c r="X25" s="74">
        <v>38.694769522168372</v>
      </c>
      <c r="Y25" s="74">
        <v>36.36321785365022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200.16690405598911</v>
      </c>
      <c r="C27" s="69">
        <f t="shared" si="10"/>
        <v>212.29388235917327</v>
      </c>
      <c r="D27" s="69">
        <f t="shared" si="10"/>
        <v>240.47868123372521</v>
      </c>
      <c r="E27" s="69">
        <f t="shared" si="10"/>
        <v>286.53124057928426</v>
      </c>
      <c r="F27" s="69">
        <f t="shared" si="10"/>
        <v>190.93064321602583</v>
      </c>
      <c r="G27" s="69">
        <f t="shared" si="10"/>
        <v>401.12332096454287</v>
      </c>
      <c r="H27" s="69">
        <f t="shared" si="10"/>
        <v>249.55130012945691</v>
      </c>
      <c r="I27" s="69">
        <f t="shared" si="10"/>
        <v>322.95000847011107</v>
      </c>
      <c r="J27" s="69">
        <f t="shared" si="10"/>
        <v>170.9318588179616</v>
      </c>
      <c r="K27" s="69">
        <f t="shared" si="10"/>
        <v>229.97816214669496</v>
      </c>
      <c r="L27" s="69">
        <f t="shared" si="10"/>
        <v>186.89362982140179</v>
      </c>
      <c r="M27" s="69">
        <f t="shared" si="10"/>
        <v>189.18077074295815</v>
      </c>
      <c r="N27" s="69">
        <f t="shared" si="10"/>
        <v>174.73921417404671</v>
      </c>
      <c r="O27" s="69">
        <f t="shared" si="10"/>
        <v>177.87473937044891</v>
      </c>
      <c r="P27" s="69">
        <f t="shared" si="10"/>
        <v>181.59356034543916</v>
      </c>
      <c r="Q27" s="69">
        <f t="shared" si="10"/>
        <v>207.26668594858842</v>
      </c>
      <c r="R27" s="69">
        <f t="shared" ref="R27:V27" si="11">SUM(R28:R32)</f>
        <v>211.47102767175187</v>
      </c>
      <c r="S27" s="69">
        <f t="shared" si="11"/>
        <v>239.44962083171711</v>
      </c>
      <c r="T27" s="69">
        <f t="shared" si="11"/>
        <v>247.34555910158767</v>
      </c>
      <c r="U27" s="69">
        <f t="shared" si="11"/>
        <v>256.21319832647544</v>
      </c>
      <c r="V27" s="69">
        <f t="shared" si="11"/>
        <v>239.13988161061442</v>
      </c>
      <c r="W27" s="69">
        <f t="shared" ref="W27:Y27" si="12">SUM(W28:W32)</f>
        <v>259.61121979546982</v>
      </c>
      <c r="X27" s="69">
        <f t="shared" si="12"/>
        <v>254.51669182412417</v>
      </c>
      <c r="Y27" s="69">
        <f t="shared" si="12"/>
        <v>238.29401275822454</v>
      </c>
      <c r="DA27" s="88" t="s">
        <v>414</v>
      </c>
    </row>
    <row r="28" spans="1:105" ht="12" customHeight="1" x14ac:dyDescent="0.25">
      <c r="A28" s="28" t="s">
        <v>51</v>
      </c>
      <c r="B28" s="72">
        <v>0.70985548351530448</v>
      </c>
      <c r="C28" s="72">
        <v>0.14279741985962185</v>
      </c>
      <c r="D28" s="72">
        <v>0.55517959407436501</v>
      </c>
      <c r="E28" s="72">
        <v>0.36737530409835717</v>
      </c>
      <c r="F28" s="72">
        <v>0.65907063379901831</v>
      </c>
      <c r="G28" s="72">
        <v>0.50417198915787198</v>
      </c>
      <c r="H28" s="72">
        <v>0.30196829124639651</v>
      </c>
      <c r="I28" s="72">
        <v>0.34891568459835448</v>
      </c>
      <c r="J28" s="72">
        <v>1.0864797606775904</v>
      </c>
      <c r="K28" s="72">
        <v>0.34661790872061465</v>
      </c>
      <c r="L28" s="72">
        <v>0.2437889434176789</v>
      </c>
      <c r="M28" s="72">
        <v>0.49085661858950819</v>
      </c>
      <c r="N28" s="72">
        <v>0.68713498796421235</v>
      </c>
      <c r="O28" s="72">
        <v>0.667045596878308</v>
      </c>
      <c r="P28" s="72">
        <v>1.9520518061637997</v>
      </c>
      <c r="Q28" s="72">
        <v>2.2840937506606509</v>
      </c>
      <c r="R28" s="72">
        <v>1.3838084154778458</v>
      </c>
      <c r="S28" s="72">
        <v>1.1668512831222539</v>
      </c>
      <c r="T28" s="72">
        <v>1.2171213022153646</v>
      </c>
      <c r="U28" s="72">
        <v>1.5169612754355435</v>
      </c>
      <c r="V28" s="72">
        <v>1.4942006008664679</v>
      </c>
      <c r="W28" s="72">
        <v>1.5125790861734161</v>
      </c>
      <c r="X28" s="72">
        <v>1.6016522283122701</v>
      </c>
      <c r="Y28" s="72">
        <v>1.6712901512390281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134.85088816882313</v>
      </c>
      <c r="C29" s="72">
        <v>142.42962153082973</v>
      </c>
      <c r="D29" s="72">
        <v>148.06559355003174</v>
      </c>
      <c r="E29" s="72">
        <v>170.25957468070237</v>
      </c>
      <c r="F29" s="72">
        <v>111.61646181042028</v>
      </c>
      <c r="G29" s="72">
        <v>248.86654348303924</v>
      </c>
      <c r="H29" s="72">
        <v>130.88712284587592</v>
      </c>
      <c r="I29" s="72">
        <v>199.35054509246237</v>
      </c>
      <c r="J29" s="72">
        <v>95.658168502591195</v>
      </c>
      <c r="K29" s="72">
        <v>139.07738063837334</v>
      </c>
      <c r="L29" s="72">
        <v>105.73051084536006</v>
      </c>
      <c r="M29" s="72">
        <v>103.73458641946159</v>
      </c>
      <c r="N29" s="72">
        <v>87.592129576136941</v>
      </c>
      <c r="O29" s="72">
        <v>92.905845585425553</v>
      </c>
      <c r="P29" s="72">
        <v>95.054730780948717</v>
      </c>
      <c r="Q29" s="72">
        <v>108.75431934274012</v>
      </c>
      <c r="R29" s="72">
        <v>110.50469894133366</v>
      </c>
      <c r="S29" s="72">
        <v>124.41182182917187</v>
      </c>
      <c r="T29" s="72">
        <v>127.28037042532578</v>
      </c>
      <c r="U29" s="72">
        <v>131.96229089260811</v>
      </c>
      <c r="V29" s="72">
        <v>116.08458271312305</v>
      </c>
      <c r="W29" s="72">
        <v>119.85307528544318</v>
      </c>
      <c r="X29" s="72">
        <v>124.55800658414708</v>
      </c>
      <c r="Y29" s="72">
        <v>114.7266614504517</v>
      </c>
      <c r="DA29" s="89" t="s">
        <v>416</v>
      </c>
    </row>
    <row r="30" spans="1:105" ht="12" customHeight="1" x14ac:dyDescent="0.25">
      <c r="A30" s="28" t="s">
        <v>189</v>
      </c>
      <c r="B30" s="72">
        <v>47.855975881926106</v>
      </c>
      <c r="C30" s="72">
        <v>53.192493009476941</v>
      </c>
      <c r="D30" s="72">
        <v>74.202802289687554</v>
      </c>
      <c r="E30" s="72">
        <v>90.655550409048999</v>
      </c>
      <c r="F30" s="72">
        <v>59.11721357431361</v>
      </c>
      <c r="G30" s="72">
        <v>113.8252976226253</v>
      </c>
      <c r="H30" s="72">
        <v>80.720917517664091</v>
      </c>
      <c r="I30" s="72">
        <v>88.436437861326908</v>
      </c>
      <c r="J30" s="72">
        <v>45.797452542883121</v>
      </c>
      <c r="K30" s="72">
        <v>61.205247374549096</v>
      </c>
      <c r="L30" s="72">
        <v>50.918877134796922</v>
      </c>
      <c r="M30" s="72">
        <v>56.777315891100599</v>
      </c>
      <c r="N30" s="72">
        <v>56.593617735700064</v>
      </c>
      <c r="O30" s="72">
        <v>58.357565788598123</v>
      </c>
      <c r="P30" s="72">
        <v>55.813428520422377</v>
      </c>
      <c r="Q30" s="72">
        <v>66.922936754948537</v>
      </c>
      <c r="R30" s="72">
        <v>70.218420878611823</v>
      </c>
      <c r="S30" s="72">
        <v>83.530396662887597</v>
      </c>
      <c r="T30" s="72">
        <v>88.972740631073208</v>
      </c>
      <c r="U30" s="72">
        <v>92.752861534475358</v>
      </c>
      <c r="V30" s="72">
        <v>91.368311303772117</v>
      </c>
      <c r="W30" s="72">
        <v>106.21677027041572</v>
      </c>
      <c r="X30" s="72">
        <v>97.71580014965194</v>
      </c>
      <c r="Y30" s="72">
        <v>92.563765595647027</v>
      </c>
      <c r="DA30" s="89" t="s">
        <v>417</v>
      </c>
    </row>
    <row r="31" spans="1:105" ht="12" customHeight="1" x14ac:dyDescent="0.25">
      <c r="A31" s="28" t="s">
        <v>202</v>
      </c>
      <c r="B31" s="72">
        <v>12.936530536225893</v>
      </c>
      <c r="C31" s="72">
        <v>11.081544648296271</v>
      </c>
      <c r="D31" s="72">
        <v>13.190980420760786</v>
      </c>
      <c r="E31" s="72">
        <v>16.131555665792423</v>
      </c>
      <c r="F31" s="72">
        <v>15.038661137585825</v>
      </c>
      <c r="G31" s="72">
        <v>32.529432667836197</v>
      </c>
      <c r="H31" s="72">
        <v>24.518039184050576</v>
      </c>
      <c r="I31" s="72">
        <v>27.862827297765257</v>
      </c>
      <c r="J31" s="72">
        <v>24.883272600065528</v>
      </c>
      <c r="K31" s="72">
        <v>26.714211698736499</v>
      </c>
      <c r="L31" s="72">
        <v>27.105166820457359</v>
      </c>
      <c r="M31" s="72">
        <v>25.126727986420164</v>
      </c>
      <c r="N31" s="72">
        <v>25.472869195796232</v>
      </c>
      <c r="O31" s="72">
        <v>25.746603726127102</v>
      </c>
      <c r="P31" s="72">
        <v>27.492350568400038</v>
      </c>
      <c r="Q31" s="72">
        <v>26.51421368791528</v>
      </c>
      <c r="R31" s="72">
        <v>26.735655016190201</v>
      </c>
      <c r="S31" s="72">
        <v>27.427577063099005</v>
      </c>
      <c r="T31" s="72">
        <v>27.220054201770967</v>
      </c>
      <c r="U31" s="72">
        <v>27.420515959369197</v>
      </c>
      <c r="V31" s="72">
        <v>27.623960184722218</v>
      </c>
      <c r="W31" s="72">
        <v>29.387539443887707</v>
      </c>
      <c r="X31" s="72">
        <v>27.78065158252792</v>
      </c>
      <c r="Y31" s="72">
        <v>26.592510300240921</v>
      </c>
      <c r="DA31" s="89" t="s">
        <v>418</v>
      </c>
    </row>
    <row r="32" spans="1:105" ht="12" customHeight="1" x14ac:dyDescent="0.25">
      <c r="A32" s="32" t="s">
        <v>53</v>
      </c>
      <c r="B32" s="77">
        <v>3.8136539854986897</v>
      </c>
      <c r="C32" s="77">
        <v>5.4474257507106909</v>
      </c>
      <c r="D32" s="77">
        <v>4.4641253791707713</v>
      </c>
      <c r="E32" s="77">
        <v>9.1171845196421213</v>
      </c>
      <c r="F32" s="77">
        <v>4.4992360599070951</v>
      </c>
      <c r="G32" s="77">
        <v>5.3978752018842373</v>
      </c>
      <c r="H32" s="77">
        <v>13.123252290619934</v>
      </c>
      <c r="I32" s="77">
        <v>6.9512825339581861</v>
      </c>
      <c r="J32" s="77">
        <v>3.5064854117441748</v>
      </c>
      <c r="K32" s="77">
        <v>2.6347045263154065</v>
      </c>
      <c r="L32" s="77">
        <v>2.8952860773697711</v>
      </c>
      <c r="M32" s="77">
        <v>3.0512838273862632</v>
      </c>
      <c r="N32" s="77">
        <v>4.3934626784492439</v>
      </c>
      <c r="O32" s="77">
        <v>0.19767867341982831</v>
      </c>
      <c r="P32" s="77">
        <v>1.2809986695042443</v>
      </c>
      <c r="Q32" s="77">
        <v>2.7911224123238227</v>
      </c>
      <c r="R32" s="77">
        <v>2.6284444201383366</v>
      </c>
      <c r="S32" s="77">
        <v>2.9129739934363852</v>
      </c>
      <c r="T32" s="77">
        <v>2.655272541202335</v>
      </c>
      <c r="U32" s="77">
        <v>2.5605686645872305</v>
      </c>
      <c r="V32" s="77">
        <v>2.5688268081305621</v>
      </c>
      <c r="W32" s="77">
        <v>2.6412557095498079</v>
      </c>
      <c r="X32" s="77">
        <v>2.8605812794849479</v>
      </c>
      <c r="Y32" s="77">
        <v>2.7397852606458741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0.50699094045426707</v>
      </c>
      <c r="C3" s="66">
        <f>IF(RES_hh_tes!C3=0,"",RES_hh_tes!C3/RES_hh_fec!C3)</f>
        <v>0.52510233004473883</v>
      </c>
      <c r="D3" s="66">
        <f>IF(RES_hh_tes!D3=0,"",RES_hh_tes!D3/RES_hh_fec!D3)</f>
        <v>0.52019136710648473</v>
      </c>
      <c r="E3" s="66">
        <f>IF(RES_hh_tes!E3=0,"",RES_hh_tes!E3/RES_hh_fec!E3)</f>
        <v>0.51697123404646017</v>
      </c>
      <c r="F3" s="66">
        <f>IF(RES_hh_tes!F3=0,"",RES_hh_tes!F3/RES_hh_fec!F3)</f>
        <v>0.50794512992463736</v>
      </c>
      <c r="G3" s="66">
        <f>IF(RES_hh_tes!G3=0,"",RES_hh_tes!G3/RES_hh_fec!G3)</f>
        <v>0.52049389009817026</v>
      </c>
      <c r="H3" s="66">
        <f>IF(RES_hh_tes!H3=0,"",RES_hh_tes!H3/RES_hh_fec!H3)</f>
        <v>0.52341562299474187</v>
      </c>
      <c r="I3" s="66">
        <f>IF(RES_hh_tes!I3=0,"",RES_hh_tes!I3/RES_hh_fec!I3)</f>
        <v>0.53499192456012956</v>
      </c>
      <c r="J3" s="66">
        <f>IF(RES_hh_tes!J3=0,"",RES_hh_tes!J3/RES_hh_fec!J3)</f>
        <v>0.53435583331867575</v>
      </c>
      <c r="K3" s="66">
        <f>IF(RES_hh_tes!K3=0,"",RES_hh_tes!K3/RES_hh_fec!K3)</f>
        <v>0.54643851683949662</v>
      </c>
      <c r="L3" s="66">
        <f>IF(RES_hh_tes!L3=0,"",RES_hh_tes!L3/RES_hh_fec!L3)</f>
        <v>0.55604815987410594</v>
      </c>
      <c r="M3" s="66">
        <f>IF(RES_hh_tes!M3=0,"",RES_hh_tes!M3/RES_hh_fec!M3)</f>
        <v>0.56543077279148302</v>
      </c>
      <c r="N3" s="66">
        <f>IF(RES_hh_tes!N3=0,"",RES_hh_tes!N3/RES_hh_fec!N3)</f>
        <v>0.57788109113186759</v>
      </c>
      <c r="O3" s="66">
        <f>IF(RES_hh_tes!O3=0,"",RES_hh_tes!O3/RES_hh_fec!O3)</f>
        <v>0.58747153706551192</v>
      </c>
      <c r="P3" s="66">
        <f>IF(RES_hh_tes!P3=0,"",RES_hh_tes!P3/RES_hh_fec!P3)</f>
        <v>0.59239177169943336</v>
      </c>
      <c r="Q3" s="66">
        <f>IF(RES_hh_tes!Q3=0,"",RES_hh_tes!Q3/RES_hh_fec!Q3)</f>
        <v>0.6043143983437379</v>
      </c>
      <c r="R3" s="66">
        <f>IF(RES_hh_tes!R3=0,"",RES_hh_tes!R3/RES_hh_fec!R3)</f>
        <v>0.61409231245906415</v>
      </c>
      <c r="S3" s="66">
        <f>IF(RES_hh_tes!S3=0,"",RES_hh_tes!S3/RES_hh_fec!S3)</f>
        <v>0.62594616488314525</v>
      </c>
      <c r="T3" s="66">
        <f>IF(RES_hh_tes!T3=0,"",RES_hh_tes!T3/RES_hh_fec!T3)</f>
        <v>0.6391950506655989</v>
      </c>
      <c r="U3" s="66">
        <f>IF(RES_hh_tes!U3=0,"",RES_hh_tes!U3/RES_hh_fec!U3)</f>
        <v>0.65230356108180532</v>
      </c>
      <c r="V3" s="66">
        <f>IF(RES_hh_tes!V3=0,"",RES_hh_tes!V3/RES_hh_fec!V3)</f>
        <v>0.66624438121618956</v>
      </c>
      <c r="W3" s="66">
        <f>IF(RES_hh_tes!W3=0,"",RES_hh_tes!W3/RES_hh_fec!W3)</f>
        <v>0.67765685500306572</v>
      </c>
      <c r="X3" s="66">
        <f>IF(RES_hh_tes!X3=0,"",RES_hh_tes!X3/RES_hh_fec!X3)</f>
        <v>0.69033695136219198</v>
      </c>
      <c r="Y3" s="66">
        <f>IF(RES_hh_tes!Y3=0,"",RES_hh_tes!Y3/RES_hh_fec!Y3)</f>
        <v>0.70437317849725956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0.50069842724027547</v>
      </c>
      <c r="C4" s="70">
        <f>IF(RES_hh_tes!C4=0,"",RES_hh_tes!C4/RES_hh_fec!C4)</f>
        <v>0.51644141547961397</v>
      </c>
      <c r="D4" s="70">
        <f>IF(RES_hh_tes!D4=0,"",RES_hh_tes!D4/RES_hh_fec!D4)</f>
        <v>0.51006336837701705</v>
      </c>
      <c r="E4" s="70">
        <f>IF(RES_hh_tes!E4=0,"",RES_hh_tes!E4/RES_hh_fec!E4)</f>
        <v>0.50530074171640749</v>
      </c>
      <c r="F4" s="70">
        <f>IF(RES_hh_tes!F4=0,"",RES_hh_tes!F4/RES_hh_fec!F4)</f>
        <v>0.4997558476559259</v>
      </c>
      <c r="G4" s="70">
        <f>IF(RES_hh_tes!G4=0,"",RES_hh_tes!G4/RES_hh_fec!G4)</f>
        <v>0.50749589520894245</v>
      </c>
      <c r="H4" s="70">
        <f>IF(RES_hh_tes!H4=0,"",RES_hh_tes!H4/RES_hh_fec!H4)</f>
        <v>0.51144822627844455</v>
      </c>
      <c r="I4" s="70">
        <f>IF(RES_hh_tes!I4=0,"",RES_hh_tes!I4/RES_hh_fec!I4)</f>
        <v>0.51871627469192993</v>
      </c>
      <c r="J4" s="70">
        <f>IF(RES_hh_tes!J4=0,"",RES_hh_tes!J4/RES_hh_fec!J4)</f>
        <v>0.52446015780276778</v>
      </c>
      <c r="K4" s="70">
        <f>IF(RES_hh_tes!K4=0,"",RES_hh_tes!K4/RES_hh_fec!K4)</f>
        <v>0.53647012874054234</v>
      </c>
      <c r="L4" s="70">
        <f>IF(RES_hh_tes!L4=0,"",RES_hh_tes!L4/RES_hh_fec!L4)</f>
        <v>0.54494552873629098</v>
      </c>
      <c r="M4" s="70">
        <f>IF(RES_hh_tes!M4=0,"",RES_hh_tes!M4/RES_hh_fec!M4)</f>
        <v>0.55568625271398653</v>
      </c>
      <c r="N4" s="70">
        <f>IF(RES_hh_tes!N4=0,"",RES_hh_tes!N4/RES_hh_fec!N4)</f>
        <v>0.56316572963771216</v>
      </c>
      <c r="O4" s="70">
        <f>IF(RES_hh_tes!O4=0,"",RES_hh_tes!O4/RES_hh_fec!O4)</f>
        <v>0.57730952144315573</v>
      </c>
      <c r="P4" s="70">
        <f>IF(RES_hh_tes!P4=0,"",RES_hh_tes!P4/RES_hh_fec!P4)</f>
        <v>0.58208030158028579</v>
      </c>
      <c r="Q4" s="70">
        <f>IF(RES_hh_tes!Q4=0,"",RES_hh_tes!Q4/RES_hh_fec!Q4)</f>
        <v>0.58940442229701318</v>
      </c>
      <c r="R4" s="70">
        <f>IF(RES_hh_tes!R4=0,"",RES_hh_tes!R4/RES_hh_fec!R4)</f>
        <v>0.59914781868133282</v>
      </c>
      <c r="S4" s="70">
        <f>IF(RES_hh_tes!S4=0,"",RES_hh_tes!S4/RES_hh_fec!S4)</f>
        <v>0.61080685046999961</v>
      </c>
      <c r="T4" s="70">
        <f>IF(RES_hh_tes!T4=0,"",RES_hh_tes!T4/RES_hh_fec!T4)</f>
        <v>0.62416927629269237</v>
      </c>
      <c r="U4" s="70">
        <f>IF(RES_hh_tes!U4=0,"",RES_hh_tes!U4/RES_hh_fec!U4)</f>
        <v>0.63749393312312064</v>
      </c>
      <c r="V4" s="70">
        <f>IF(RES_hh_tes!V4=0,"",RES_hh_tes!V4/RES_hh_fec!V4)</f>
        <v>0.65134829450198151</v>
      </c>
      <c r="W4" s="70">
        <f>IF(RES_hh_tes!W4=0,"",RES_hh_tes!W4/RES_hh_fec!W4)</f>
        <v>0.66348972333785905</v>
      </c>
      <c r="X4" s="70">
        <f>IF(RES_hh_tes!X4=0,"",RES_hh_tes!X4/RES_hh_fec!X4)</f>
        <v>0.6761039570930234</v>
      </c>
      <c r="Y4" s="70">
        <f>IF(RES_hh_tes!Y4=0,"",RES_hh_tes!Y4/RES_hh_fec!Y4)</f>
        <v>0.69090779172572492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0.53157439282308805</v>
      </c>
      <c r="C5" s="78">
        <f>IF(RES_hh_tes!C5=0,"",RES_hh_tes!C5/RES_hh_fec!C5)</f>
        <v>0.53157439282308805</v>
      </c>
      <c r="D5" s="78">
        <f>IF(RES_hh_tes!D5=0,"",RES_hh_tes!D5/RES_hh_fec!D5)</f>
        <v>0.535729435328825</v>
      </c>
      <c r="E5" s="78">
        <f>IF(RES_hh_tes!E5=0,"",RES_hh_tes!E5/RES_hh_fec!E5)</f>
        <v>0.5357295842778439</v>
      </c>
      <c r="F5" s="78">
        <f>IF(RES_hh_tes!F5=0,"",RES_hh_tes!F5/RES_hh_fec!F5)</f>
        <v>0.54150295242651147</v>
      </c>
      <c r="G5" s="78">
        <f>IF(RES_hh_tes!G5=0,"",RES_hh_tes!G5/RES_hh_fec!G5)</f>
        <v>0.54201436332028796</v>
      </c>
      <c r="H5" s="78">
        <f>IF(RES_hh_tes!H5=0,"",RES_hh_tes!H5/RES_hh_fec!H5)</f>
        <v>0.54201602379545211</v>
      </c>
      <c r="I5" s="78">
        <f>IF(RES_hh_tes!I5=0,"",RES_hh_tes!I5/RES_hh_fec!I5)</f>
        <v>0.54750528213884297</v>
      </c>
      <c r="J5" s="78">
        <f>IF(RES_hh_tes!J5=0,"",RES_hh_tes!J5/RES_hh_fec!J5)</f>
        <v>0.56883190604393796</v>
      </c>
      <c r="K5" s="78">
        <f>IF(RES_hh_tes!K5=0,"",RES_hh_tes!K5/RES_hh_fec!K5)</f>
        <v>0.57235767517823133</v>
      </c>
      <c r="L5" s="78">
        <f>IF(RES_hh_tes!L5=0,"",RES_hh_tes!L5/RES_hh_fec!L5)</f>
        <v>0.5744087434907148</v>
      </c>
      <c r="M5" s="78">
        <f>IF(RES_hh_tes!M5=0,"",RES_hh_tes!M5/RES_hh_fec!M5)</f>
        <v>0.58681882537425711</v>
      </c>
      <c r="N5" s="78">
        <f>IF(RES_hh_tes!N5=0,"",RES_hh_tes!N5/RES_hh_fec!N5)</f>
        <v>0.60835498360842788</v>
      </c>
      <c r="O5" s="78">
        <f>IF(RES_hh_tes!O5=0,"",RES_hh_tes!O5/RES_hh_fec!O5)</f>
        <v>0.62133237708574263</v>
      </c>
      <c r="P5" s="78">
        <f>IF(RES_hh_tes!P5=0,"",RES_hh_tes!P5/RES_hh_fec!P5)</f>
        <v>0.62815952633082661</v>
      </c>
      <c r="Q5" s="78">
        <f>IF(RES_hh_tes!Q5=0,"",RES_hh_tes!Q5/RES_hh_fec!Q5)</f>
        <v>0.63065660386231404</v>
      </c>
      <c r="R5" s="78">
        <f>IF(RES_hh_tes!R5=0,"",RES_hh_tes!R5/RES_hh_fec!R5)</f>
        <v>0.63105173686687099</v>
      </c>
      <c r="S5" s="78">
        <f>IF(RES_hh_tes!S5=0,"",RES_hh_tes!S5/RES_hh_fec!S5)</f>
        <v>0.63146895636486855</v>
      </c>
      <c r="T5" s="78">
        <f>IF(RES_hh_tes!T5=0,"",RES_hh_tes!T5/RES_hh_fec!T5)</f>
        <v>0.63202430708659874</v>
      </c>
      <c r="U5" s="78">
        <f>IF(RES_hh_tes!U5=0,"",RES_hh_tes!U5/RES_hh_fec!U5)</f>
        <v>0.63267315062393281</v>
      </c>
      <c r="V5" s="78">
        <f>IF(RES_hh_tes!V5=0,"",RES_hh_tes!V5/RES_hh_fec!V5)</f>
        <v>0.63963942097557636</v>
      </c>
      <c r="W5" s="78">
        <f>IF(RES_hh_tes!W5=0,"",RES_hh_tes!W5/RES_hh_fec!W5)</f>
        <v>0.64555936858291929</v>
      </c>
      <c r="X5" s="78">
        <f>IF(RES_hh_tes!X5=0,"",RES_hh_tes!X5/RES_hh_fec!X5)</f>
        <v>0.65745514831623697</v>
      </c>
      <c r="Y5" s="78">
        <f>IF(RES_hh_tes!Y5=0,"",RES_hh_tes!Y5/RES_hh_fec!Y5)</f>
        <v>0.67473426451111584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0.48321450056431792</v>
      </c>
      <c r="C6" s="78">
        <f>IF(RES_hh_tes!C6=0,"",RES_hh_tes!C6/RES_hh_fec!C6)</f>
        <v>0.48771121413539886</v>
      </c>
      <c r="D6" s="78">
        <f>IF(RES_hh_tes!D6=0,"",RES_hh_tes!D6/RES_hh_fec!D6)</f>
        <v>0.49290044548898199</v>
      </c>
      <c r="E6" s="78">
        <f>IF(RES_hh_tes!E6=0,"",RES_hh_tes!E6/RES_hh_fec!E6)</f>
        <v>0.49839806524677821</v>
      </c>
      <c r="F6" s="78">
        <f>IF(RES_hh_tes!F6=0,"",RES_hh_tes!F6/RES_hh_fec!F6)</f>
        <v>0.50374180022344839</v>
      </c>
      <c r="G6" s="78">
        <f>IF(RES_hh_tes!G6=0,"",RES_hh_tes!G6/RES_hh_fec!G6)</f>
        <v>0.50928888570699726</v>
      </c>
      <c r="H6" s="78">
        <f>IF(RES_hh_tes!H6=0,"",RES_hh_tes!H6/RES_hh_fec!H6)</f>
        <v>0.51505127786031746</v>
      </c>
      <c r="I6" s="78">
        <f>IF(RES_hh_tes!I6=0,"",RES_hh_tes!I6/RES_hh_fec!I6)</f>
        <v>0.52147161655921326</v>
      </c>
      <c r="J6" s="78">
        <f>IF(RES_hh_tes!J6=0,"",RES_hh_tes!J6/RES_hh_fec!J6)</f>
        <v>0.52854765992562702</v>
      </c>
      <c r="K6" s="78">
        <f>IF(RES_hh_tes!K6=0,"",RES_hh_tes!K6/RES_hh_fec!K6)</f>
        <v>0.53634429323858401</v>
      </c>
      <c r="L6" s="78">
        <f>IF(RES_hh_tes!L6=0,"",RES_hh_tes!L6/RES_hh_fec!L6)</f>
        <v>0.54498196532676391</v>
      </c>
      <c r="M6" s="78">
        <f>IF(RES_hh_tes!M6=0,"",RES_hh_tes!M6/RES_hh_fec!M6)</f>
        <v>0.55532532209872643</v>
      </c>
      <c r="N6" s="78">
        <f>IF(RES_hh_tes!N6=0,"",RES_hh_tes!N6/RES_hh_fec!N6)</f>
        <v>0.56826495859563297</v>
      </c>
      <c r="O6" s="78">
        <f>IF(RES_hh_tes!O6=0,"",RES_hh_tes!O6/RES_hh_fec!O6)</f>
        <v>0.58211285573992055</v>
      </c>
      <c r="P6" s="78">
        <f>IF(RES_hh_tes!P6=0,"",RES_hh_tes!P6/RES_hh_fec!P6)</f>
        <v>0.58828540776608329</v>
      </c>
      <c r="Q6" s="78">
        <f>IF(RES_hh_tes!Q6=0,"",RES_hh_tes!Q6/RES_hh_fec!Q6)</f>
        <v>0.59380481127399631</v>
      </c>
      <c r="R6" s="78">
        <f>IF(RES_hh_tes!R6=0,"",RES_hh_tes!R6/RES_hh_fec!R6)</f>
        <v>0.59701972675387271</v>
      </c>
      <c r="S6" s="78">
        <f>IF(RES_hh_tes!S6=0,"",RES_hh_tes!S6/RES_hh_fec!S6)</f>
        <v>0.60152268991271962</v>
      </c>
      <c r="T6" s="78">
        <f>IF(RES_hh_tes!T6=0,"",RES_hh_tes!T6/RES_hh_fec!T6)</f>
        <v>0.60544926254595299</v>
      </c>
      <c r="U6" s="78">
        <f>IF(RES_hh_tes!U6=0,"",RES_hh_tes!U6/RES_hh_fec!U6)</f>
        <v>0.61242967348568222</v>
      </c>
      <c r="V6" s="78">
        <f>IF(RES_hh_tes!V6=0,"",RES_hh_tes!V6/RES_hh_fec!V6)</f>
        <v>0.62361355450727041</v>
      </c>
      <c r="W6" s="78">
        <f>IF(RES_hh_tes!W6=0,"",RES_hh_tes!W6/RES_hh_fec!W6)</f>
        <v>0.63789302789350066</v>
      </c>
      <c r="X6" s="78">
        <f>IF(RES_hh_tes!X6=0,"",RES_hh_tes!X6/RES_hh_fec!X6)</f>
        <v>0.65800494670819487</v>
      </c>
      <c r="Y6" s="78">
        <f>IF(RES_hh_tes!Y6=0,"",RES_hh_tes!Y6/RES_hh_fec!Y6)</f>
        <v>0.67726282782427283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0.39208700531660057</v>
      </c>
      <c r="C7" s="78">
        <f>IF(RES_hh_tes!C7=0,"",RES_hh_tes!C7/RES_hh_fec!C7)</f>
        <v>0.39208700531660057</v>
      </c>
      <c r="D7" s="78">
        <f>IF(RES_hh_tes!D7=0,"",RES_hh_tes!D7/RES_hh_fec!D7)</f>
        <v>0.39208700531660057</v>
      </c>
      <c r="E7" s="78">
        <f>IF(RES_hh_tes!E7=0,"",RES_hh_tes!E7/RES_hh_fec!E7)</f>
        <v>0.40336889333620257</v>
      </c>
      <c r="F7" s="78">
        <f>IF(RES_hh_tes!F7=0,"",RES_hh_tes!F7/RES_hh_fec!F7)</f>
        <v>0.42138182481561359</v>
      </c>
      <c r="G7" s="78">
        <f>IF(RES_hh_tes!G7=0,"",RES_hh_tes!G7/RES_hh_fec!G7)</f>
        <v>0.42778793398513687</v>
      </c>
      <c r="H7" s="78">
        <f>IF(RES_hh_tes!H7=0,"",RES_hh_tes!H7/RES_hh_fec!H7)</f>
        <v>0.43193726411298039</v>
      </c>
      <c r="I7" s="78">
        <f>IF(RES_hh_tes!I7=0,"",RES_hh_tes!I7/RES_hh_fec!I7)</f>
        <v>0.43411361208522631</v>
      </c>
      <c r="J7" s="78">
        <f>IF(RES_hh_tes!J7=0,"",RES_hh_tes!J7/RES_hh_fec!J7)</f>
        <v>0.43609918213908372</v>
      </c>
      <c r="K7" s="78">
        <f>IF(RES_hh_tes!K7=0,"",RES_hh_tes!K7/RES_hh_fec!K7)</f>
        <v>0.436099253838934</v>
      </c>
      <c r="L7" s="78">
        <f>IF(RES_hh_tes!L7=0,"",RES_hh_tes!L7/RES_hh_fec!L7)</f>
        <v>0.43610147286111106</v>
      </c>
      <c r="M7" s="78">
        <f>IF(RES_hh_tes!M7=0,"",RES_hh_tes!M7/RES_hh_fec!M7)</f>
        <v>0.43610195962584675</v>
      </c>
      <c r="N7" s="78">
        <f>IF(RES_hh_tes!N7=0,"",RES_hh_tes!N7/RES_hh_fec!N7)</f>
        <v>0.4361035517827051</v>
      </c>
      <c r="O7" s="78">
        <f>IF(RES_hh_tes!O7=0,"",RES_hh_tes!O7/RES_hh_fec!O7)</f>
        <v>0.47967213610349263</v>
      </c>
      <c r="P7" s="78">
        <f>IF(RES_hh_tes!P7=0,"",RES_hh_tes!P7/RES_hh_fec!P7)</f>
        <v>0.48641443261357353</v>
      </c>
      <c r="Q7" s="78">
        <f>IF(RES_hh_tes!Q7=0,"",RES_hh_tes!Q7/RES_hh_fec!Q7)</f>
        <v>0.49168121497730993</v>
      </c>
      <c r="R7" s="78">
        <f>IF(RES_hh_tes!R7=0,"",RES_hh_tes!R7/RES_hh_fec!R7)</f>
        <v>0.49161366220611752</v>
      </c>
      <c r="S7" s="78">
        <f>IF(RES_hh_tes!S7=0,"",RES_hh_tes!S7/RES_hh_fec!S7)</f>
        <v>0.50130136751202314</v>
      </c>
      <c r="T7" s="78">
        <f>IF(RES_hh_tes!T7=0,"",RES_hh_tes!T7/RES_hh_fec!T7)</f>
        <v>0.51460988516204331</v>
      </c>
      <c r="U7" s="78">
        <f>IF(RES_hh_tes!U7=0,"",RES_hh_tes!U7/RES_hh_fec!U7)</f>
        <v>0.54732100840366293</v>
      </c>
      <c r="V7" s="78">
        <f>IF(RES_hh_tes!V7=0,"",RES_hh_tes!V7/RES_hh_fec!V7)</f>
        <v>0.59803114813075464</v>
      </c>
      <c r="W7" s="78">
        <f>IF(RES_hh_tes!W7=0,"",RES_hh_tes!W7/RES_hh_fec!W7)</f>
        <v>0.62038084400972182</v>
      </c>
      <c r="X7" s="78">
        <f>IF(RES_hh_tes!X7=0,"",RES_hh_tes!X7/RES_hh_fec!X7)</f>
        <v>0.63315601574740665</v>
      </c>
      <c r="Y7" s="78">
        <f>IF(RES_hh_tes!Y7=0,"",RES_hh_tes!Y7/RES_hh_fec!Y7)</f>
        <v>0.63427114011039554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0.43236852731138076</v>
      </c>
      <c r="C8" s="78">
        <f>IF(RES_hh_tes!C8=0,"",RES_hh_tes!C8/RES_hh_fec!C8)</f>
        <v>0.43807832333335051</v>
      </c>
      <c r="D8" s="78">
        <f>IF(RES_hh_tes!D8=0,"",RES_hh_tes!D8/RES_hh_fec!D8)</f>
        <v>0.44520020376226005</v>
      </c>
      <c r="E8" s="78">
        <f>IF(RES_hh_tes!E8=0,"",RES_hh_tes!E8/RES_hh_fec!E8)</f>
        <v>0.45018270778923336</v>
      </c>
      <c r="F8" s="78">
        <f>IF(RES_hh_tes!F8=0,"",RES_hh_tes!F8/RES_hh_fec!F8)</f>
        <v>0.45457769733357128</v>
      </c>
      <c r="G8" s="78">
        <f>IF(RES_hh_tes!G8=0,"",RES_hh_tes!G8/RES_hh_fec!G8)</f>
        <v>0.45793041029545312</v>
      </c>
      <c r="H8" s="78">
        <f>IF(RES_hh_tes!H8=0,"",RES_hh_tes!H8/RES_hh_fec!H8)</f>
        <v>0.46265277034832875</v>
      </c>
      <c r="I8" s="78">
        <f>IF(RES_hh_tes!I8=0,"",RES_hh_tes!I8/RES_hh_fec!I8)</f>
        <v>0.46553043516912068</v>
      </c>
      <c r="J8" s="78">
        <f>IF(RES_hh_tes!J8=0,"",RES_hh_tes!J8/RES_hh_fec!J8)</f>
        <v>0.47022854727387303</v>
      </c>
      <c r="K8" s="78">
        <f>IF(RES_hh_tes!K8=0,"",RES_hh_tes!K8/RES_hh_fec!K8)</f>
        <v>0.47672729111957013</v>
      </c>
      <c r="L8" s="78">
        <f>IF(RES_hh_tes!L8=0,"",RES_hh_tes!L8/RES_hh_fec!L8)</f>
        <v>0.48624256262882748</v>
      </c>
      <c r="M8" s="78">
        <f>IF(RES_hh_tes!M8=0,"",RES_hh_tes!M8/RES_hh_fec!M8)</f>
        <v>0.4986198581099221</v>
      </c>
      <c r="N8" s="78">
        <f>IF(RES_hh_tes!N8=0,"",RES_hh_tes!N8/RES_hh_fec!N8)</f>
        <v>0.512812469325994</v>
      </c>
      <c r="O8" s="78">
        <f>IF(RES_hh_tes!O8=0,"",RES_hh_tes!O8/RES_hh_fec!O8)</f>
        <v>0.52729715300646351</v>
      </c>
      <c r="P8" s="78">
        <f>IF(RES_hh_tes!P8=0,"",RES_hh_tes!P8/RES_hh_fec!P8)</f>
        <v>0.534514372003697</v>
      </c>
      <c r="Q8" s="78">
        <f>IF(RES_hh_tes!Q8=0,"",RES_hh_tes!Q8/RES_hh_fec!Q8)</f>
        <v>0.54729111059270164</v>
      </c>
      <c r="R8" s="78">
        <f>IF(RES_hh_tes!R8=0,"",RES_hh_tes!R8/RES_hh_fec!R8)</f>
        <v>0.56384468480037353</v>
      </c>
      <c r="S8" s="78">
        <f>IF(RES_hh_tes!S8=0,"",RES_hh_tes!S8/RES_hh_fec!S8)</f>
        <v>0.58456319190281436</v>
      </c>
      <c r="T8" s="78">
        <f>IF(RES_hh_tes!T8=0,"",RES_hh_tes!T8/RES_hh_fec!T8)</f>
        <v>0.60388847118311639</v>
      </c>
      <c r="U8" s="78">
        <f>IF(RES_hh_tes!U8=0,"",RES_hh_tes!U8/RES_hh_fec!U8)</f>
        <v>0.62041834510583038</v>
      </c>
      <c r="V8" s="78">
        <f>IF(RES_hh_tes!V8=0,"",RES_hh_tes!V8/RES_hh_fec!V8)</f>
        <v>0.63577236330998843</v>
      </c>
      <c r="W8" s="78">
        <f>IF(RES_hh_tes!W8=0,"",RES_hh_tes!W8/RES_hh_fec!W8)</f>
        <v>0.64960823949644109</v>
      </c>
      <c r="X8" s="78">
        <f>IF(RES_hh_tes!X8=0,"",RES_hh_tes!X8/RES_hh_fec!X8)</f>
        <v>0.66151847067672276</v>
      </c>
      <c r="Y8" s="78">
        <f>IF(RES_hh_tes!Y8=0,"",RES_hh_tes!Y8/RES_hh_fec!Y8)</f>
        <v>0.6722479365567211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0.39181424211183885</v>
      </c>
      <c r="C9" s="78">
        <f>IF(RES_hh_tes!C9=0,"",RES_hh_tes!C9/RES_hh_fec!C9)</f>
        <v>0.39333352662613069</v>
      </c>
      <c r="D9" s="78">
        <f>IF(RES_hh_tes!D9=0,"",RES_hh_tes!D9/RES_hh_fec!D9)</f>
        <v>0.40886942898062401</v>
      </c>
      <c r="E9" s="78">
        <f>IF(RES_hh_tes!E9=0,"",RES_hh_tes!E9/RES_hh_fec!E9)</f>
        <v>0.42775237817221101</v>
      </c>
      <c r="F9" s="78">
        <f>IF(RES_hh_tes!F9=0,"",RES_hh_tes!F9/RES_hh_fec!F9)</f>
        <v>0.44685810211364857</v>
      </c>
      <c r="G9" s="78">
        <f>IF(RES_hh_tes!G9=0,"",RES_hh_tes!G9/RES_hh_fec!G9)</f>
        <v>0.46372261939257581</v>
      </c>
      <c r="H9" s="78">
        <f>IF(RES_hh_tes!H9=0,"",RES_hh_tes!H9/RES_hh_fec!H9)</f>
        <v>0.47636665944536782</v>
      </c>
      <c r="I9" s="78">
        <f>IF(RES_hh_tes!I9=0,"",RES_hh_tes!I9/RES_hh_fec!I9)</f>
        <v>0.49118426748996491</v>
      </c>
      <c r="J9" s="78">
        <f>IF(RES_hh_tes!J9=0,"",RES_hh_tes!J9/RES_hh_fec!J9)</f>
        <v>0.50540067946064671</v>
      </c>
      <c r="K9" s="78">
        <f>IF(RES_hh_tes!K9=0,"",RES_hh_tes!K9/RES_hh_fec!K9)</f>
        <v>0.51828357284478421</v>
      </c>
      <c r="L9" s="78">
        <f>IF(RES_hh_tes!L9=0,"",RES_hh_tes!L9/RES_hh_fec!L9)</f>
        <v>0.52895974854364347</v>
      </c>
      <c r="M9" s="78">
        <f>IF(RES_hh_tes!M9=0,"",RES_hh_tes!M9/RES_hh_fec!M9)</f>
        <v>0.53909574401233873</v>
      </c>
      <c r="N9" s="78">
        <f>IF(RES_hh_tes!N9=0,"",RES_hh_tes!N9/RES_hh_fec!N9)</f>
        <v>0.55144902067758217</v>
      </c>
      <c r="O9" s="78">
        <f>IF(RES_hh_tes!O9=0,"",RES_hh_tes!O9/RES_hh_fec!O9)</f>
        <v>0.5638163491951893</v>
      </c>
      <c r="P9" s="78">
        <f>IF(RES_hh_tes!P9=0,"",RES_hh_tes!P9/RES_hh_fec!P9)</f>
        <v>0.56935344964194434</v>
      </c>
      <c r="Q9" s="78">
        <f>IF(RES_hh_tes!Q9=0,"",RES_hh_tes!Q9/RES_hh_fec!Q9)</f>
        <v>0.57429134839727503</v>
      </c>
      <c r="R9" s="78">
        <f>IF(RES_hh_tes!R9=0,"",RES_hh_tes!R9/RES_hh_fec!R9)</f>
        <v>0.58120124583961619</v>
      </c>
      <c r="S9" s="78">
        <f>IF(RES_hh_tes!S9=0,"",RES_hh_tes!S9/RES_hh_fec!S9)</f>
        <v>0.59008807257297702</v>
      </c>
      <c r="T9" s="78">
        <f>IF(RES_hh_tes!T9=0,"",RES_hh_tes!T9/RES_hh_fec!T9)</f>
        <v>0.60254267862520461</v>
      </c>
      <c r="U9" s="78">
        <f>IF(RES_hh_tes!U9=0,"",RES_hh_tes!U9/RES_hh_fec!U9)</f>
        <v>0.61477327101052404</v>
      </c>
      <c r="V9" s="78">
        <f>IF(RES_hh_tes!V9=0,"",RES_hh_tes!V9/RES_hh_fec!V9)</f>
        <v>0.62796979797940877</v>
      </c>
      <c r="W9" s="78">
        <f>IF(RES_hh_tes!W9=0,"",RES_hh_tes!W9/RES_hh_fec!W9)</f>
        <v>0.64051051683870397</v>
      </c>
      <c r="X9" s="78">
        <f>IF(RES_hh_tes!X9=0,"",RES_hh_tes!X9/RES_hh_fec!X9)</f>
        <v>0.6522968701889843</v>
      </c>
      <c r="Y9" s="78">
        <f>IF(RES_hh_tes!Y9=0,"",RES_hh_tes!Y9/RES_hh_fec!Y9)</f>
        <v>0.66400747228519341</v>
      </c>
      <c r="DA9" s="89" t="s">
        <v>425</v>
      </c>
    </row>
    <row r="10" spans="1:105" ht="12" customHeight="1" x14ac:dyDescent="0.25">
      <c r="A10" s="28" t="s">
        <v>197</v>
      </c>
      <c r="B10" s="78">
        <f>IF(RES_hh_tes!B10=0,"",RES_hh_tes!B10/RES_hh_fec!B10)</f>
        <v>0.63413002644681671</v>
      </c>
      <c r="C10" s="78">
        <f>IF(RES_hh_tes!C10=0,"",RES_hh_tes!C10/RES_hh_fec!C10)</f>
        <v>0.65603129832237095</v>
      </c>
      <c r="D10" s="78">
        <f>IF(RES_hh_tes!D10=0,"",RES_hh_tes!D10/RES_hh_fec!D10)</f>
        <v>0.66931701754333151</v>
      </c>
      <c r="E10" s="78">
        <f>IF(RES_hh_tes!E10=0,"",RES_hh_tes!E10/RES_hh_fec!E10)</f>
        <v>0.67343864738692061</v>
      </c>
      <c r="F10" s="78">
        <f>IF(RES_hh_tes!F10=0,"",RES_hh_tes!F10/RES_hh_fec!F10)</f>
        <v>0.67568003027523849</v>
      </c>
      <c r="G10" s="78">
        <f>IF(RES_hh_tes!G10=0,"",RES_hh_tes!G10/RES_hh_fec!G10)</f>
        <v>0.67755060505997777</v>
      </c>
      <c r="H10" s="78">
        <f>IF(RES_hh_tes!H10=0,"",RES_hh_tes!H10/RES_hh_fec!H10)</f>
        <v>0.68183990645380288</v>
      </c>
      <c r="I10" s="78">
        <f>IF(RES_hh_tes!I10=0,"",RES_hh_tes!I10/RES_hh_fec!I10)</f>
        <v>0.68845069514858737</v>
      </c>
      <c r="J10" s="78">
        <f>IF(RES_hh_tes!J10=0,"",RES_hh_tes!J10/RES_hh_fec!J10)</f>
        <v>0.69625568565525087</v>
      </c>
      <c r="K10" s="78">
        <f>IF(RES_hh_tes!K10=0,"",RES_hh_tes!K10/RES_hh_fec!K10)</f>
        <v>0.70419601275221921</v>
      </c>
      <c r="L10" s="78">
        <f>IF(RES_hh_tes!L10=0,"",RES_hh_tes!L10/RES_hh_fec!L10)</f>
        <v>0.71053843183951637</v>
      </c>
      <c r="M10" s="78">
        <f>IF(RES_hh_tes!M10=0,"",RES_hh_tes!M10/RES_hh_fec!M10)</f>
        <v>0.71251506281073507</v>
      </c>
      <c r="N10" s="78">
        <f>IF(RES_hh_tes!N10=0,"",RES_hh_tes!N10/RES_hh_fec!N10)</f>
        <v>0.71423207648354115</v>
      </c>
      <c r="O10" s="78">
        <f>IF(RES_hh_tes!O10=0,"",RES_hh_tes!O10/RES_hh_fec!O10)</f>
        <v>0.71557110162021287</v>
      </c>
      <c r="P10" s="78">
        <f>IF(RES_hh_tes!P10=0,"",RES_hh_tes!P10/RES_hh_fec!P10)</f>
        <v>0.71569895493105062</v>
      </c>
      <c r="Q10" s="78">
        <f>IF(RES_hh_tes!Q10=0,"",RES_hh_tes!Q10/RES_hh_fec!Q10)</f>
        <v>0.71569923924769052</v>
      </c>
      <c r="R10" s="78">
        <f>IF(RES_hh_tes!R10=0,"",RES_hh_tes!R10/RES_hh_fec!R10)</f>
        <v>0.71653542827746752</v>
      </c>
      <c r="S10" s="78">
        <f>IF(RES_hh_tes!S10=0,"",RES_hh_tes!S10/RES_hh_fec!S10)</f>
        <v>0.7230696964927078</v>
      </c>
      <c r="T10" s="78">
        <f>IF(RES_hh_tes!T10=0,"",RES_hh_tes!T10/RES_hh_fec!T10)</f>
        <v>0.72909188373165179</v>
      </c>
      <c r="U10" s="78">
        <f>IF(RES_hh_tes!U10=0,"",RES_hh_tes!U10/RES_hh_fec!U10)</f>
        <v>0.73132656608535918</v>
      </c>
      <c r="V10" s="78">
        <f>IF(RES_hh_tes!V10=0,"",RES_hh_tes!V10/RES_hh_fec!V10)</f>
        <v>0.73219003009385941</v>
      </c>
      <c r="W10" s="78">
        <f>IF(RES_hh_tes!W10=0,"",RES_hh_tes!W10/RES_hh_fec!W10)</f>
        <v>0.73304919253475587</v>
      </c>
      <c r="X10" s="78">
        <f>IF(RES_hh_tes!X10=0,"",RES_hh_tes!X10/RES_hh_fec!X10)</f>
        <v>0.73473093207179119</v>
      </c>
      <c r="Y10" s="78">
        <f>IF(RES_hh_tes!Y10=0,"",RES_hh_tes!Y10/RES_hh_fec!Y10)</f>
        <v>0.73718132699476802</v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0.66750529099664935</v>
      </c>
      <c r="C11" s="78">
        <f>IF(RES_hh_tes!C11=0,"",RES_hh_tes!C11/RES_hh_fec!C11)</f>
        <v>0.66967103469874945</v>
      </c>
      <c r="D11" s="78">
        <f>IF(RES_hh_tes!D11=0,"",RES_hh_tes!D11/RES_hh_fec!D11)</f>
        <v>0.66985287142271455</v>
      </c>
      <c r="E11" s="78">
        <f>IF(RES_hh_tes!E11=0,"",RES_hh_tes!E11/RES_hh_fec!E11)</f>
        <v>0.66993711354255991</v>
      </c>
      <c r="F11" s="78">
        <f>IF(RES_hh_tes!F11=0,"",RES_hh_tes!F11/RES_hh_fec!F11)</f>
        <v>0.66999231457765851</v>
      </c>
      <c r="G11" s="78">
        <f>IF(RES_hh_tes!G11=0,"",RES_hh_tes!G11/RES_hh_fec!G11)</f>
        <v>0.67000642810971189</v>
      </c>
      <c r="H11" s="78">
        <f>IF(RES_hh_tes!H11=0,"",RES_hh_tes!H11/RES_hh_fec!H11)</f>
        <v>0.67013574864536862</v>
      </c>
      <c r="I11" s="78">
        <f>IF(RES_hh_tes!I11=0,"",RES_hh_tes!I11/RES_hh_fec!I11)</f>
        <v>0.67363939813686102</v>
      </c>
      <c r="J11" s="78">
        <f>IF(RES_hh_tes!J11=0,"",RES_hh_tes!J11/RES_hh_fec!J11)</f>
        <v>0.6786606061358732</v>
      </c>
      <c r="K11" s="78">
        <f>IF(RES_hh_tes!K11=0,"",RES_hh_tes!K11/RES_hh_fec!K11)</f>
        <v>0.68776998202626416</v>
      </c>
      <c r="L11" s="78">
        <f>IF(RES_hh_tes!L11=0,"",RES_hh_tes!L11/RES_hh_fec!L11)</f>
        <v>0.6984032827315948</v>
      </c>
      <c r="M11" s="78">
        <f>IF(RES_hh_tes!M11=0,"",RES_hh_tes!M11/RES_hh_fec!M11)</f>
        <v>0.7123954483122612</v>
      </c>
      <c r="N11" s="78">
        <f>IF(RES_hh_tes!N11=0,"",RES_hh_tes!N11/RES_hh_fec!N11)</f>
        <v>0.72790139536124032</v>
      </c>
      <c r="O11" s="78">
        <f>IF(RES_hh_tes!O11=0,"",RES_hh_tes!O11/RES_hh_fec!O11)</f>
        <v>0.74673500971800322</v>
      </c>
      <c r="P11" s="78">
        <f>IF(RES_hh_tes!P11=0,"",RES_hh_tes!P11/RES_hh_fec!P11)</f>
        <v>0.74822617152636628</v>
      </c>
      <c r="Q11" s="78">
        <f>IF(RES_hh_tes!Q11=0,"",RES_hh_tes!Q11/RES_hh_fec!Q11)</f>
        <v>0.75116455145202743</v>
      </c>
      <c r="R11" s="78">
        <f>IF(RES_hh_tes!R11=0,"",RES_hh_tes!R11/RES_hh_fec!R11)</f>
        <v>0.75619481472447203</v>
      </c>
      <c r="S11" s="78">
        <f>IF(RES_hh_tes!S11=0,"",RES_hh_tes!S11/RES_hh_fec!S11)</f>
        <v>0.76227040410467684</v>
      </c>
      <c r="T11" s="78">
        <f>IF(RES_hh_tes!T11=0,"",RES_hh_tes!T11/RES_hh_fec!T11)</f>
        <v>0.7629802519675678</v>
      </c>
      <c r="U11" s="78">
        <f>IF(RES_hh_tes!U11=0,"",RES_hh_tes!U11/RES_hh_fec!U11)</f>
        <v>0.76383308338268374</v>
      </c>
      <c r="V11" s="78">
        <f>IF(RES_hh_tes!V11=0,"",RES_hh_tes!V11/RES_hh_fec!V11)</f>
        <v>0.76485581139513337</v>
      </c>
      <c r="W11" s="78">
        <f>IF(RES_hh_tes!W11=0,"",RES_hh_tes!W11/RES_hh_fec!W11)</f>
        <v>0.76693545922380801</v>
      </c>
      <c r="X11" s="78">
        <f>IF(RES_hh_tes!X11=0,"",RES_hh_tes!X11/RES_hh_fec!X11)</f>
        <v>0.77760072730377117</v>
      </c>
      <c r="Y11" s="78">
        <f>IF(RES_hh_tes!Y11=0,"",RES_hh_tes!Y11/RES_hh_fec!Y11)</f>
        <v>0.79755590592896275</v>
      </c>
      <c r="DA11" s="89" t="s">
        <v>427</v>
      </c>
    </row>
    <row r="12" spans="1:105" ht="12" customHeight="1" x14ac:dyDescent="0.25">
      <c r="A12" s="28" t="s">
        <v>95</v>
      </c>
      <c r="B12" s="78" t="str">
        <f>IF(RES_hh_tes!B12=0,"",RES_hh_tes!B12/RES_hh_fec!B12)</f>
        <v/>
      </c>
      <c r="C12" s="78" t="str">
        <f>IF(RES_hh_tes!C12=0,"",RES_hh_tes!C12/RES_hh_fec!C12)</f>
        <v/>
      </c>
      <c r="D12" s="78" t="str">
        <f>IF(RES_hh_tes!D12=0,"",RES_hh_tes!D12/RES_hh_fec!D12)</f>
        <v/>
      </c>
      <c r="E12" s="78" t="str">
        <f>IF(RES_hh_tes!E12=0,"",RES_hh_tes!E12/RES_hh_fec!E12)</f>
        <v/>
      </c>
      <c r="F12" s="78" t="str">
        <f>IF(RES_hh_tes!F12=0,"",RES_hh_tes!F12/RES_hh_fec!F12)</f>
        <v/>
      </c>
      <c r="G12" s="78" t="str">
        <f>IF(RES_hh_tes!G12=0,"",RES_hh_tes!G12/RES_hh_fec!G12)</f>
        <v/>
      </c>
      <c r="H12" s="78" t="str">
        <f>IF(RES_hh_tes!H12=0,"",RES_hh_tes!H12/RES_hh_fec!H12)</f>
        <v/>
      </c>
      <c r="I12" s="78" t="str">
        <f>IF(RES_hh_tes!I12=0,"",RES_hh_tes!I12/RES_hh_fec!I12)</f>
        <v/>
      </c>
      <c r="J12" s="78" t="str">
        <f>IF(RES_hh_tes!J12=0,"",RES_hh_tes!J12/RES_hh_fec!J12)</f>
        <v/>
      </c>
      <c r="K12" s="78" t="str">
        <f>IF(RES_hh_tes!K12=0,"",RES_hh_tes!K12/RES_hh_fec!K12)</f>
        <v/>
      </c>
      <c r="L12" s="78" t="str">
        <f>IF(RES_hh_tes!L12=0,"",RES_hh_tes!L12/RES_hh_fec!L12)</f>
        <v/>
      </c>
      <c r="M12" s="78" t="str">
        <f>IF(RES_hh_tes!M12=0,"",RES_hh_tes!M12/RES_hh_fec!M12)</f>
        <v/>
      </c>
      <c r="N12" s="78" t="str">
        <f>IF(RES_hh_tes!N12=0,"",RES_hh_tes!N12/RES_hh_fec!N12)</f>
        <v/>
      </c>
      <c r="O12" s="78" t="str">
        <f>IF(RES_hh_tes!O12=0,"",RES_hh_tes!O12/RES_hh_fec!O12)</f>
        <v/>
      </c>
      <c r="P12" s="78" t="str">
        <f>IF(RES_hh_tes!P12=0,"",RES_hh_tes!P12/RES_hh_fec!P12)</f>
        <v/>
      </c>
      <c r="Q12" s="78" t="str">
        <f>IF(RES_hh_tes!Q12=0,"",RES_hh_tes!Q12/RES_hh_fec!Q12)</f>
        <v/>
      </c>
      <c r="R12" s="78" t="str">
        <f>IF(RES_hh_tes!R12=0,"",RES_hh_tes!R12/RES_hh_fec!R12)</f>
        <v/>
      </c>
      <c r="S12" s="78" t="str">
        <f>IF(RES_hh_tes!S12=0,"",RES_hh_tes!S12/RES_hh_fec!S12)</f>
        <v/>
      </c>
      <c r="T12" s="78" t="str">
        <f>IF(RES_hh_tes!T12=0,"",RES_hh_tes!T12/RES_hh_fec!T12)</f>
        <v/>
      </c>
      <c r="U12" s="78">
        <f>IF(RES_hh_tes!U12=0,"",RES_hh_tes!U12/RES_hh_fec!U12)</f>
        <v>3.1532111594859789</v>
      </c>
      <c r="V12" s="78">
        <f>IF(RES_hh_tes!V12=0,"",RES_hh_tes!V12/RES_hh_fec!V12)</f>
        <v>3.1568776950945141</v>
      </c>
      <c r="W12" s="78">
        <f>IF(RES_hh_tes!W12=0,"",RES_hh_tes!W12/RES_hh_fec!W12)</f>
        <v>3.1753186689643993</v>
      </c>
      <c r="X12" s="78">
        <f>IF(RES_hh_tes!X12=0,"",RES_hh_tes!X12/RES_hh_fec!X12)</f>
        <v>3.2056008174247435</v>
      </c>
      <c r="Y12" s="78">
        <f>IF(RES_hh_tes!Y12=0,"",RES_hh_tes!Y12/RES_hh_fec!Y12)</f>
        <v>3.2380717866873354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0.59541650663379975</v>
      </c>
      <c r="C13" s="79">
        <f>IF(RES_hh_tes!C13=0,"",RES_hh_tes!C13/RES_hh_fec!C13)</f>
        <v>0.59541650663379975</v>
      </c>
      <c r="D13" s="79">
        <f>IF(RES_hh_tes!D13=0,"",RES_hh_tes!D13/RES_hh_fec!D13)</f>
        <v>0.60381803441320148</v>
      </c>
      <c r="E13" s="79">
        <f>IF(RES_hh_tes!E13=0,"",RES_hh_tes!E13/RES_hh_fec!E13)</f>
        <v>0.61167377992836935</v>
      </c>
      <c r="F13" s="79">
        <f>IF(RES_hh_tes!F13=0,"",RES_hh_tes!F13/RES_hh_fec!F13)</f>
        <v>0.61919588753940791</v>
      </c>
      <c r="G13" s="79">
        <f>IF(RES_hh_tes!G13=0,"",RES_hh_tes!G13/RES_hh_fec!G13)</f>
        <v>0.63020806931738749</v>
      </c>
      <c r="H13" s="79">
        <f>IF(RES_hh_tes!H13=0,"",RES_hh_tes!H13/RES_hh_fec!H13)</f>
        <v>0.63848383979894641</v>
      </c>
      <c r="I13" s="79">
        <f>IF(RES_hh_tes!I13=0,"",RES_hh_tes!I13/RES_hh_fec!I13)</f>
        <v>0.64960237531332754</v>
      </c>
      <c r="J13" s="79">
        <f>IF(RES_hh_tes!J13=0,"",RES_hh_tes!J13/RES_hh_fec!J13)</f>
        <v>0.65736301717328327</v>
      </c>
      <c r="K13" s="79">
        <f>IF(RES_hh_tes!K13=0,"",RES_hh_tes!K13/RES_hh_fec!K13)</f>
        <v>0.66445801344271971</v>
      </c>
      <c r="L13" s="79">
        <f>IF(RES_hh_tes!L13=0,"",RES_hh_tes!L13/RES_hh_fec!L13)</f>
        <v>0.66816542226463427</v>
      </c>
      <c r="M13" s="79">
        <f>IF(RES_hh_tes!M13=0,"",RES_hh_tes!M13/RES_hh_fec!M13)</f>
        <v>0.67124107251364229</v>
      </c>
      <c r="N13" s="79">
        <f>IF(RES_hh_tes!N13=0,"",RES_hh_tes!N13/RES_hh_fec!N13)</f>
        <v>0.67295463346625528</v>
      </c>
      <c r="O13" s="79">
        <f>IF(RES_hh_tes!O13=0,"",RES_hh_tes!O13/RES_hh_fec!O13)</f>
        <v>0.67575110668561589</v>
      </c>
      <c r="P13" s="79">
        <f>IF(RES_hh_tes!P13=0,"",RES_hh_tes!P13/RES_hh_fec!P13)</f>
        <v>0.6769717419586968</v>
      </c>
      <c r="Q13" s="79">
        <f>IF(RES_hh_tes!Q13=0,"",RES_hh_tes!Q13/RES_hh_fec!Q13)</f>
        <v>0.67949042619799072</v>
      </c>
      <c r="R13" s="79">
        <f>IF(RES_hh_tes!R13=0,"",RES_hh_tes!R13/RES_hh_fec!R13)</f>
        <v>0.68708470188849691</v>
      </c>
      <c r="S13" s="79">
        <f>IF(RES_hh_tes!S13=0,"",RES_hh_tes!S13/RES_hh_fec!S13)</f>
        <v>0.70839645258558182</v>
      </c>
      <c r="T13" s="79">
        <f>IF(RES_hh_tes!T13=0,"",RES_hh_tes!T13/RES_hh_fec!T13)</f>
        <v>0.73896511332154491</v>
      </c>
      <c r="U13" s="79">
        <f>IF(RES_hh_tes!U13=0,"",RES_hh_tes!U13/RES_hh_fec!U13)</f>
        <v>0.76365818971483546</v>
      </c>
      <c r="V13" s="79">
        <f>IF(RES_hh_tes!V13=0,"",RES_hh_tes!V13/RES_hh_fec!V13)</f>
        <v>0.77769087811894866</v>
      </c>
      <c r="W13" s="79">
        <f>IF(RES_hh_tes!W13=0,"",RES_hh_tes!W13/RES_hh_fec!W13)</f>
        <v>0.78204666382926735</v>
      </c>
      <c r="X13" s="79">
        <f>IF(RES_hh_tes!X13=0,"",RES_hh_tes!X13/RES_hh_fec!X13)</f>
        <v>0.78585462983330578</v>
      </c>
      <c r="Y13" s="79">
        <f>IF(RES_hh_tes!Y13=0,"",RES_hh_tes!Y13/RES_hh_fec!Y13)</f>
        <v>0.78787585295611928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1.6257959214795277</v>
      </c>
      <c r="C15" s="70">
        <f>IF(RES_hh_tes!C15=0,"",RES_hh_tes!C15/RES_hh_fec!C15)</f>
        <v>1.7825888369022431</v>
      </c>
      <c r="D15" s="70">
        <f>IF(RES_hh_tes!D15=0,"",RES_hh_tes!D15/RES_hh_fec!D15)</f>
        <v>1.9214820937893411</v>
      </c>
      <c r="E15" s="70">
        <f>IF(RES_hh_tes!E15=0,"",RES_hh_tes!E15/RES_hh_fec!E15)</f>
        <v>2.0296709126143329</v>
      </c>
      <c r="F15" s="70">
        <f>IF(RES_hh_tes!F15=0,"",RES_hh_tes!F15/RES_hh_fec!F15)</f>
        <v>2.102949213245318</v>
      </c>
      <c r="G15" s="70">
        <f>IF(RES_hh_tes!G15=0,"",RES_hh_tes!G15/RES_hh_fec!G15)</f>
        <v>2.190355876212156</v>
      </c>
      <c r="H15" s="70">
        <f>IF(RES_hh_tes!H15=0,"",RES_hh_tes!H15/RES_hh_fec!H15)</f>
        <v>2.2775549058885041</v>
      </c>
      <c r="I15" s="70">
        <f>IF(RES_hh_tes!I15=0,"",RES_hh_tes!I15/RES_hh_fec!I15)</f>
        <v>2.353102661449662</v>
      </c>
      <c r="J15" s="70">
        <f>IF(RES_hh_tes!J15=0,"",RES_hh_tes!J15/RES_hh_fec!J15)</f>
        <v>2.4163687251678181</v>
      </c>
      <c r="K15" s="70">
        <f>IF(RES_hh_tes!K15=0,"",RES_hh_tes!K15/RES_hh_fec!K15)</f>
        <v>2.5131281539556847</v>
      </c>
      <c r="L15" s="70">
        <f>IF(RES_hh_tes!L15=0,"",RES_hh_tes!L15/RES_hh_fec!L15)</f>
        <v>2.6207376474806181</v>
      </c>
      <c r="M15" s="70">
        <f>IF(RES_hh_tes!M15=0,"",RES_hh_tes!M15/RES_hh_fec!M15)</f>
        <v>2.7067371576130896</v>
      </c>
      <c r="N15" s="70">
        <f>IF(RES_hh_tes!N15=0,"",RES_hh_tes!N15/RES_hh_fec!N15)</f>
        <v>2.7921155080200206</v>
      </c>
      <c r="O15" s="70">
        <f>IF(RES_hh_tes!O15=0,"",RES_hh_tes!O15/RES_hh_fec!O15)</f>
        <v>2.8785720703656041</v>
      </c>
      <c r="P15" s="70">
        <f>IF(RES_hh_tes!P15=0,"",RES_hh_tes!P15/RES_hh_fec!P15)</f>
        <v>2.995904786636479</v>
      </c>
      <c r="Q15" s="70">
        <f>IF(RES_hh_tes!Q15=0,"",RES_hh_tes!Q15/RES_hh_fec!Q15)</f>
        <v>3.1244549343312129</v>
      </c>
      <c r="R15" s="70">
        <f>IF(RES_hh_tes!R15=0,"",RES_hh_tes!R15/RES_hh_fec!R15)</f>
        <v>3.220886155876896</v>
      </c>
      <c r="S15" s="70">
        <f>IF(RES_hh_tes!S15=0,"",RES_hh_tes!S15/RES_hh_fec!S15)</f>
        <v>3.3130339605894221</v>
      </c>
      <c r="T15" s="70">
        <f>IF(RES_hh_tes!T15=0,"",RES_hh_tes!T15/RES_hh_fec!T15)</f>
        <v>3.3850117250947709</v>
      </c>
      <c r="U15" s="70">
        <f>IF(RES_hh_tes!U15=0,"",RES_hh_tes!U15/RES_hh_fec!U15)</f>
        <v>3.4288769945402167</v>
      </c>
      <c r="V15" s="70">
        <f>IF(RES_hh_tes!V15=0,"",RES_hh_tes!V15/RES_hh_fec!V15)</f>
        <v>3.4585568926129899</v>
      </c>
      <c r="W15" s="70">
        <f>IF(RES_hh_tes!W15=0,"",RES_hh_tes!W15/RES_hh_fec!W15)</f>
        <v>3.4793960436779261</v>
      </c>
      <c r="X15" s="70">
        <f>IF(RES_hh_tes!X15=0,"",RES_hh_tes!X15/RES_hh_fec!X15)</f>
        <v>3.5007765253809477</v>
      </c>
      <c r="Y15" s="70">
        <f>IF(RES_hh_tes!Y15=0,"",RES_hh_tes!Y15/RES_hh_fec!Y15)</f>
        <v>3.5228632810708072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1.6257959214795277</v>
      </c>
      <c r="C16" s="78">
        <f>IF(RES_hh_tes!C16=0,"",RES_hh_tes!C16/RES_hh_fec!C16)</f>
        <v>1.7825888369022431</v>
      </c>
      <c r="D16" s="78">
        <f>IF(RES_hh_tes!D16=0,"",RES_hh_tes!D16/RES_hh_fec!D16)</f>
        <v>1.9214820937893411</v>
      </c>
      <c r="E16" s="78">
        <f>IF(RES_hh_tes!E16=0,"",RES_hh_tes!E16/RES_hh_fec!E16)</f>
        <v>2.0296709126143329</v>
      </c>
      <c r="F16" s="78">
        <f>IF(RES_hh_tes!F16=0,"",RES_hh_tes!F16/RES_hh_fec!F16)</f>
        <v>2.102949213245318</v>
      </c>
      <c r="G16" s="78">
        <f>IF(RES_hh_tes!G16=0,"",RES_hh_tes!G16/RES_hh_fec!G16)</f>
        <v>2.190355876212156</v>
      </c>
      <c r="H16" s="78">
        <f>IF(RES_hh_tes!H16=0,"",RES_hh_tes!H16/RES_hh_fec!H16)</f>
        <v>2.2775549058885041</v>
      </c>
      <c r="I16" s="78">
        <f>IF(RES_hh_tes!I16=0,"",RES_hh_tes!I16/RES_hh_fec!I16)</f>
        <v>2.353102661449662</v>
      </c>
      <c r="J16" s="78">
        <f>IF(RES_hh_tes!J16=0,"",RES_hh_tes!J16/RES_hh_fec!J16)</f>
        <v>2.4163687251678181</v>
      </c>
      <c r="K16" s="78">
        <f>IF(RES_hh_tes!K16=0,"",RES_hh_tes!K16/RES_hh_fec!K16)</f>
        <v>2.5131281539556847</v>
      </c>
      <c r="L16" s="78">
        <f>IF(RES_hh_tes!L16=0,"",RES_hh_tes!L16/RES_hh_fec!L16)</f>
        <v>2.6207376474806181</v>
      </c>
      <c r="M16" s="78">
        <f>IF(RES_hh_tes!M16=0,"",RES_hh_tes!M16/RES_hh_fec!M16)</f>
        <v>2.7067371576130896</v>
      </c>
      <c r="N16" s="78">
        <f>IF(RES_hh_tes!N16=0,"",RES_hh_tes!N16/RES_hh_fec!N16)</f>
        <v>2.7921155080200206</v>
      </c>
      <c r="O16" s="78">
        <f>IF(RES_hh_tes!O16=0,"",RES_hh_tes!O16/RES_hh_fec!O16)</f>
        <v>2.8785720703656041</v>
      </c>
      <c r="P16" s="78">
        <f>IF(RES_hh_tes!P16=0,"",RES_hh_tes!P16/RES_hh_fec!P16)</f>
        <v>2.995904786636479</v>
      </c>
      <c r="Q16" s="78">
        <f>IF(RES_hh_tes!Q16=0,"",RES_hh_tes!Q16/RES_hh_fec!Q16)</f>
        <v>3.1244549343312129</v>
      </c>
      <c r="R16" s="78">
        <f>IF(RES_hh_tes!R16=0,"",RES_hh_tes!R16/RES_hh_fec!R16)</f>
        <v>3.220886155876896</v>
      </c>
      <c r="S16" s="78">
        <f>IF(RES_hh_tes!S16=0,"",RES_hh_tes!S16/RES_hh_fec!S16)</f>
        <v>3.3130339605894221</v>
      </c>
      <c r="T16" s="78">
        <f>IF(RES_hh_tes!T16=0,"",RES_hh_tes!T16/RES_hh_fec!T16)</f>
        <v>3.3850117250947709</v>
      </c>
      <c r="U16" s="78">
        <f>IF(RES_hh_tes!U16=0,"",RES_hh_tes!U16/RES_hh_fec!U16)</f>
        <v>3.4288769945402167</v>
      </c>
      <c r="V16" s="78">
        <f>IF(RES_hh_tes!V16=0,"",RES_hh_tes!V16/RES_hh_fec!V16)</f>
        <v>3.4585568926129899</v>
      </c>
      <c r="W16" s="78">
        <f>IF(RES_hh_tes!W16=0,"",RES_hh_tes!W16/RES_hh_fec!W16)</f>
        <v>3.4793960436779261</v>
      </c>
      <c r="X16" s="78">
        <f>IF(RES_hh_tes!X16=0,"",RES_hh_tes!X16/RES_hh_fec!X16)</f>
        <v>3.5007765253809477</v>
      </c>
      <c r="Y16" s="78">
        <f>IF(RES_hh_tes!Y16=0,"",RES_hh_tes!Y16/RES_hh_fec!Y16)</f>
        <v>3.5228632810708072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0.54760778817317213</v>
      </c>
      <c r="C17" s="70">
        <f>IF(RES_hh_tes!C17=0,"",RES_hh_tes!C17/RES_hh_fec!C17)</f>
        <v>0.55936800002764486</v>
      </c>
      <c r="D17" s="70">
        <f>IF(RES_hh_tes!D17=0,"",RES_hh_tes!D17/RES_hh_fec!D17)</f>
        <v>0.55187757215178712</v>
      </c>
      <c r="E17" s="70">
        <f>IF(RES_hh_tes!E17=0,"",RES_hh_tes!E17/RES_hh_fec!E17)</f>
        <v>0.54802380121831995</v>
      </c>
      <c r="F17" s="70">
        <f>IF(RES_hh_tes!F17=0,"",RES_hh_tes!F17/RES_hh_fec!F17)</f>
        <v>0.53975103101069266</v>
      </c>
      <c r="G17" s="70">
        <f>IF(RES_hh_tes!G17=0,"",RES_hh_tes!G17/RES_hh_fec!G17)</f>
        <v>0.54819256996036791</v>
      </c>
      <c r="H17" s="70">
        <f>IF(RES_hh_tes!H17=0,"",RES_hh_tes!H17/RES_hh_fec!H17)</f>
        <v>0.55323857443287028</v>
      </c>
      <c r="I17" s="70">
        <f>IF(RES_hh_tes!I17=0,"",RES_hh_tes!I17/RES_hh_fec!I17)</f>
        <v>0.55976121201890605</v>
      </c>
      <c r="J17" s="70">
        <f>IF(RES_hh_tes!J17=0,"",RES_hh_tes!J17/RES_hh_fec!J17)</f>
        <v>0.56373290538942633</v>
      </c>
      <c r="K17" s="70">
        <f>IF(RES_hh_tes!K17=0,"",RES_hh_tes!K17/RES_hh_fec!K17)</f>
        <v>0.57384038538302773</v>
      </c>
      <c r="L17" s="70">
        <f>IF(RES_hh_tes!L17=0,"",RES_hh_tes!L17/RES_hh_fec!L17)</f>
        <v>0.58238848860447001</v>
      </c>
      <c r="M17" s="70">
        <f>IF(RES_hh_tes!M17=0,"",RES_hh_tes!M17/RES_hh_fec!M17)</f>
        <v>0.59425924713477674</v>
      </c>
      <c r="N17" s="70">
        <f>IF(RES_hh_tes!N17=0,"",RES_hh_tes!N17/RES_hh_fec!N17)</f>
        <v>0.60275947904351534</v>
      </c>
      <c r="O17" s="70">
        <f>IF(RES_hh_tes!O17=0,"",RES_hh_tes!O17/RES_hh_fec!O17)</f>
        <v>0.61690262385816708</v>
      </c>
      <c r="P17" s="70">
        <f>IF(RES_hh_tes!P17=0,"",RES_hh_tes!P17/RES_hh_fec!P17)</f>
        <v>0.62276440853762904</v>
      </c>
      <c r="Q17" s="70">
        <f>IF(RES_hh_tes!Q17=0,"",RES_hh_tes!Q17/RES_hh_fec!Q17)</f>
        <v>0.63231166794617344</v>
      </c>
      <c r="R17" s="70">
        <f>IF(RES_hh_tes!R17=0,"",RES_hh_tes!R17/RES_hh_fec!R17)</f>
        <v>0.64449272419803061</v>
      </c>
      <c r="S17" s="70">
        <f>IF(RES_hh_tes!S17=0,"",RES_hh_tes!S17/RES_hh_fec!S17)</f>
        <v>0.65923552661044027</v>
      </c>
      <c r="T17" s="70">
        <f>IF(RES_hh_tes!T17=0,"",RES_hh_tes!T17/RES_hh_fec!T17)</f>
        <v>0.6761581356103229</v>
      </c>
      <c r="U17" s="70">
        <f>IF(RES_hh_tes!U17=0,"",RES_hh_tes!U17/RES_hh_fec!U17)</f>
        <v>0.69193091023956932</v>
      </c>
      <c r="V17" s="70">
        <f>IF(RES_hh_tes!V17=0,"",RES_hh_tes!V17/RES_hh_fec!V17)</f>
        <v>0.70721680666766651</v>
      </c>
      <c r="W17" s="70">
        <f>IF(RES_hh_tes!W17=0,"",RES_hh_tes!W17/RES_hh_fec!W17)</f>
        <v>0.72125203983432462</v>
      </c>
      <c r="X17" s="70">
        <f>IF(RES_hh_tes!X17=0,"",RES_hh_tes!X17/RES_hh_fec!X17)</f>
        <v>0.73483605673964503</v>
      </c>
      <c r="Y17" s="70">
        <f>IF(RES_hh_tes!Y17=0,"",RES_hh_tes!Y17/RES_hh_fec!Y17)</f>
        <v>0.74765532980922145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0.57441503831653018</v>
      </c>
      <c r="C18" s="78">
        <f>IF(RES_hh_tes!C18=0,"",RES_hh_tes!C18/RES_hh_fec!C18)</f>
        <v>0.5822480970925823</v>
      </c>
      <c r="D18" s="78">
        <f>IF(RES_hh_tes!D18=0,"",RES_hh_tes!D18/RES_hh_fec!D18)</f>
        <v>0.58540497437005212</v>
      </c>
      <c r="E18" s="78">
        <f>IF(RES_hh_tes!E18=0,"",RES_hh_tes!E18/RES_hh_fec!E18)</f>
        <v>0.58729209446991137</v>
      </c>
      <c r="F18" s="78">
        <f>IF(RES_hh_tes!F18=0,"",RES_hh_tes!F18/RES_hh_fec!F18)</f>
        <v>0.59144179863487223</v>
      </c>
      <c r="G18" s="78">
        <f>IF(RES_hh_tes!G18=0,"",RES_hh_tes!G18/RES_hh_fec!G18)</f>
        <v>0.59977642487011007</v>
      </c>
      <c r="H18" s="78">
        <f>IF(RES_hh_tes!H18=0,"",RES_hh_tes!H18/RES_hh_fec!H18)</f>
        <v>0.59981710804794219</v>
      </c>
      <c r="I18" s="78">
        <f>IF(RES_hh_tes!I18=0,"",RES_hh_tes!I18/RES_hh_fec!I18)</f>
        <v>0.6029287387897968</v>
      </c>
      <c r="J18" s="78">
        <f>IF(RES_hh_tes!J18=0,"",RES_hh_tes!J18/RES_hh_fec!J18)</f>
        <v>0.61585692702754824</v>
      </c>
      <c r="K18" s="78">
        <f>IF(RES_hh_tes!K18=0,"",RES_hh_tes!K18/RES_hh_fec!K18)</f>
        <v>0.62167096797418353</v>
      </c>
      <c r="L18" s="78">
        <f>IF(RES_hh_tes!L18=0,"",RES_hh_tes!L18/RES_hh_fec!L18)</f>
        <v>0.62400901553671495</v>
      </c>
      <c r="M18" s="78">
        <f>IF(RES_hh_tes!M18=0,"",RES_hh_tes!M18/RES_hh_fec!M18)</f>
        <v>0.63145085264528789</v>
      </c>
      <c r="N18" s="78">
        <f>IF(RES_hh_tes!N18=0,"",RES_hh_tes!N18/RES_hh_fec!N18)</f>
        <v>0.64477634030831887</v>
      </c>
      <c r="O18" s="78">
        <f>IF(RES_hh_tes!O18=0,"",RES_hh_tes!O18/RES_hh_fec!O18)</f>
        <v>0.65293089459224352</v>
      </c>
      <c r="P18" s="78">
        <f>IF(RES_hh_tes!P18=0,"",RES_hh_tes!P18/RES_hh_fec!P18)</f>
        <v>0.65715353649017283</v>
      </c>
      <c r="Q18" s="78">
        <f>IF(RES_hh_tes!Q18=0,"",RES_hh_tes!Q18/RES_hh_fec!Q18)</f>
        <v>0.65884579446049718</v>
      </c>
      <c r="R18" s="78">
        <f>IF(RES_hh_tes!R18=0,"",RES_hh_tes!R18/RES_hh_fec!R18)</f>
        <v>0.66232398523718228</v>
      </c>
      <c r="S18" s="78">
        <f>IF(RES_hh_tes!S18=0,"",RES_hh_tes!S18/RES_hh_fec!S18)</f>
        <v>0.67200840302322573</v>
      </c>
      <c r="T18" s="78">
        <f>IF(RES_hh_tes!T18=0,"",RES_hh_tes!T18/RES_hh_fec!T18)</f>
        <v>0.67966818548852093</v>
      </c>
      <c r="U18" s="78">
        <f>IF(RES_hh_tes!U18=0,"",RES_hh_tes!U18/RES_hh_fec!U18)</f>
        <v>0.68048283732364834</v>
      </c>
      <c r="V18" s="78">
        <f>IF(RES_hh_tes!V18=0,"",RES_hh_tes!V18/RES_hh_fec!V18)</f>
        <v>0.6850792686436592</v>
      </c>
      <c r="W18" s="78">
        <f>IF(RES_hh_tes!W18=0,"",RES_hh_tes!W18/RES_hh_fec!W18)</f>
        <v>0.69028230607684016</v>
      </c>
      <c r="X18" s="78">
        <f>IF(RES_hh_tes!X18=0,"",RES_hh_tes!X18/RES_hh_fec!X18)</f>
        <v>0.69995622525332157</v>
      </c>
      <c r="Y18" s="78">
        <f>IF(RES_hh_tes!Y18=0,"",RES_hh_tes!Y18/RES_hh_fec!Y18)</f>
        <v>0.73180624273001693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0.49258810257268432</v>
      </c>
      <c r="C19" s="78">
        <f>IF(RES_hh_tes!C19=0,"",RES_hh_tes!C19/RES_hh_fec!C19)</f>
        <v>0.49260977280432305</v>
      </c>
      <c r="D19" s="78">
        <f>IF(RES_hh_tes!D19=0,"",RES_hh_tes!D19/RES_hh_fec!D19)</f>
        <v>0.49630813312874583</v>
      </c>
      <c r="E19" s="78">
        <f>IF(RES_hh_tes!E19=0,"",RES_hh_tes!E19/RES_hh_fec!E19)</f>
        <v>0.50223190499755277</v>
      </c>
      <c r="F19" s="78">
        <f>IF(RES_hh_tes!F19=0,"",RES_hh_tes!F19/RES_hh_fec!F19)</f>
        <v>0.5076370925145981</v>
      </c>
      <c r="G19" s="78">
        <f>IF(RES_hh_tes!G19=0,"",RES_hh_tes!G19/RES_hh_fec!G19)</f>
        <v>0.51765065189736914</v>
      </c>
      <c r="H19" s="78">
        <f>IF(RES_hh_tes!H19=0,"",RES_hh_tes!H19/RES_hh_fec!H19)</f>
        <v>0.5235178666514293</v>
      </c>
      <c r="I19" s="78">
        <f>IF(RES_hh_tes!I19=0,"",RES_hh_tes!I19/RES_hh_fec!I19)</f>
        <v>0.52746564287908204</v>
      </c>
      <c r="J19" s="78">
        <f>IF(RES_hh_tes!J19=0,"",RES_hh_tes!J19/RES_hh_fec!J19)</f>
        <v>0.5300094432813115</v>
      </c>
      <c r="K19" s="78">
        <f>IF(RES_hh_tes!K19=0,"",RES_hh_tes!K19/RES_hh_fec!K19)</f>
        <v>0.53070068663250236</v>
      </c>
      <c r="L19" s="78">
        <f>IF(RES_hh_tes!L19=0,"",RES_hh_tes!L19/RES_hh_fec!L19)</f>
        <v>0.53393522580931818</v>
      </c>
      <c r="M19" s="78">
        <f>IF(RES_hh_tes!M19=0,"",RES_hh_tes!M19/RES_hh_fec!M19)</f>
        <v>0.54568701560272437</v>
      </c>
      <c r="N19" s="78">
        <f>IF(RES_hh_tes!N19=0,"",RES_hh_tes!N19/RES_hh_fec!N19)</f>
        <v>0.56232980941202071</v>
      </c>
      <c r="O19" s="78">
        <f>IF(RES_hh_tes!O19=0,"",RES_hh_tes!O19/RES_hh_fec!O19)</f>
        <v>0.5982802219627239</v>
      </c>
      <c r="P19" s="78">
        <f>IF(RES_hh_tes!P19=0,"",RES_hh_tes!P19/RES_hh_fec!P19)</f>
        <v>0.61973669618814997</v>
      </c>
      <c r="Q19" s="78">
        <f>IF(RES_hh_tes!Q19=0,"",RES_hh_tes!Q19/RES_hh_fec!Q19)</f>
        <v>0.64951459581504356</v>
      </c>
      <c r="R19" s="78">
        <f>IF(RES_hh_tes!R19=0,"",RES_hh_tes!R19/RES_hh_fec!R19)</f>
        <v>0.67724879969140528</v>
      </c>
      <c r="S19" s="78">
        <f>IF(RES_hh_tes!S19=0,"",RES_hh_tes!S19/RES_hh_fec!S19)</f>
        <v>0.70306097525100941</v>
      </c>
      <c r="T19" s="78">
        <f>IF(RES_hh_tes!T19=0,"",RES_hh_tes!T19/RES_hh_fec!T19)</f>
        <v>0.73548140165530107</v>
      </c>
      <c r="U19" s="78">
        <f>IF(RES_hh_tes!U19=0,"",RES_hh_tes!U19/RES_hh_fec!U19)</f>
        <v>0.77540669556572628</v>
      </c>
      <c r="V19" s="78">
        <f>IF(RES_hh_tes!V19=0,"",RES_hh_tes!V19/RES_hh_fec!V19)</f>
        <v>0.8079770784849476</v>
      </c>
      <c r="W19" s="78">
        <f>IF(RES_hh_tes!W19=0,"",RES_hh_tes!W19/RES_hh_fec!W19)</f>
        <v>0.8395719701902018</v>
      </c>
      <c r="X19" s="78">
        <f>IF(RES_hh_tes!X19=0,"",RES_hh_tes!X19/RES_hh_fec!X19)</f>
        <v>0.86144702915457261</v>
      </c>
      <c r="Y19" s="78">
        <f>IF(RES_hh_tes!Y19=0,"",RES_hh_tes!Y19/RES_hh_fec!Y19)</f>
        <v>0.87833003748472427</v>
      </c>
      <c r="DA19" s="89" t="s">
        <v>433</v>
      </c>
    </row>
    <row r="20" spans="1:105" ht="12" customHeight="1" x14ac:dyDescent="0.25">
      <c r="A20" s="28" t="s">
        <v>200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X20" s="78" t="str">
        <f>IF(RES_hh_tes!X20=0,"",RES_hh_tes!X20/RES_hh_fec!X20)</f>
        <v/>
      </c>
      <c r="Y20" s="78" t="str">
        <f>IF(RES_hh_tes!Y20=0,"",RES_hh_tes!Y20/RES_hh_fec!Y20)</f>
        <v/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0.45969111249003741</v>
      </c>
      <c r="C21" s="78">
        <f>IF(RES_hh_tes!C21=0,"",RES_hh_tes!C21/RES_hh_fec!C21)</f>
        <v>0.46576010325103562</v>
      </c>
      <c r="D21" s="78">
        <f>IF(RES_hh_tes!D21=0,"",RES_hh_tes!D21/RES_hh_fec!D21)</f>
        <v>0.47360699572376169</v>
      </c>
      <c r="E21" s="78">
        <f>IF(RES_hh_tes!E21=0,"",RES_hh_tes!E21/RES_hh_fec!E21)</f>
        <v>0.47927194684232916</v>
      </c>
      <c r="F21" s="78">
        <f>IF(RES_hh_tes!F21=0,"",RES_hh_tes!F21/RES_hh_fec!F21)</f>
        <v>0.48431828771696922</v>
      </c>
      <c r="G21" s="78">
        <f>IF(RES_hh_tes!G21=0,"",RES_hh_tes!G21/RES_hh_fec!G21)</f>
        <v>0.48862439385155226</v>
      </c>
      <c r="H21" s="78">
        <f>IF(RES_hh_tes!H21=0,"",RES_hh_tes!H21/RES_hh_fec!H21)</f>
        <v>0.49370042537762543</v>
      </c>
      <c r="I21" s="78">
        <f>IF(RES_hh_tes!I21=0,"",RES_hh_tes!I21/RES_hh_fec!I21)</f>
        <v>0.49722114158185793</v>
      </c>
      <c r="J21" s="78">
        <f>IF(RES_hh_tes!J21=0,"",RES_hh_tes!J21/RES_hh_fec!J21)</f>
        <v>0.50300046863812709</v>
      </c>
      <c r="K21" s="78">
        <f>IF(RES_hh_tes!K21=0,"",RES_hh_tes!K21/RES_hh_fec!K21)</f>
        <v>0.51103014611035602</v>
      </c>
      <c r="L21" s="78">
        <f>IF(RES_hh_tes!L21=0,"",RES_hh_tes!L21/RES_hh_fec!L21)</f>
        <v>0.522941207574383</v>
      </c>
      <c r="M21" s="78">
        <f>IF(RES_hh_tes!M21=0,"",RES_hh_tes!M21/RES_hh_fec!M21)</f>
        <v>0.53819638842232653</v>
      </c>
      <c r="N21" s="78">
        <f>IF(RES_hh_tes!N21=0,"",RES_hh_tes!N21/RES_hh_fec!N21)</f>
        <v>0.55531978501233037</v>
      </c>
      <c r="O21" s="78">
        <f>IF(RES_hh_tes!O21=0,"",RES_hh_tes!O21/RES_hh_fec!O21)</f>
        <v>0.57161053224662184</v>
      </c>
      <c r="P21" s="78">
        <f>IF(RES_hh_tes!P21=0,"",RES_hh_tes!P21/RES_hh_fec!P21)</f>
        <v>0.57889098141918061</v>
      </c>
      <c r="Q21" s="78">
        <f>IF(RES_hh_tes!Q21=0,"",RES_hh_tes!Q21/RES_hh_fec!Q21)</f>
        <v>0.59161458229049479</v>
      </c>
      <c r="R21" s="78">
        <f>IF(RES_hh_tes!R21=0,"",RES_hh_tes!R21/RES_hh_fec!R21)</f>
        <v>0.60887767759182632</v>
      </c>
      <c r="S21" s="78">
        <f>IF(RES_hh_tes!S21=0,"",RES_hh_tes!S21/RES_hh_fec!S21)</f>
        <v>0.6311777943624125</v>
      </c>
      <c r="T21" s="78">
        <f>IF(RES_hh_tes!T21=0,"",RES_hh_tes!T21/RES_hh_fec!T21)</f>
        <v>0.65199592891553892</v>
      </c>
      <c r="U21" s="78">
        <f>IF(RES_hh_tes!U21=0,"",RES_hh_tes!U21/RES_hh_fec!U21)</f>
        <v>0.66971661259448945</v>
      </c>
      <c r="V21" s="78">
        <f>IF(RES_hh_tes!V21=0,"",RES_hh_tes!V21/RES_hh_fec!V21)</f>
        <v>0.68596392970368103</v>
      </c>
      <c r="W21" s="78">
        <f>IF(RES_hh_tes!W21=0,"",RES_hh_tes!W21/RES_hh_fec!W21)</f>
        <v>0.70110947158241343</v>
      </c>
      <c r="X21" s="78">
        <f>IF(RES_hh_tes!X21=0,"",RES_hh_tes!X21/RES_hh_fec!X21)</f>
        <v>0.71256783276339697</v>
      </c>
      <c r="Y21" s="78">
        <f>IF(RES_hh_tes!Y21=0,"",RES_hh_tes!Y21/RES_hh_fec!Y21)</f>
        <v>0.72420834202670303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0.40171449176537299</v>
      </c>
      <c r="C22" s="78">
        <f>IF(RES_hh_tes!C22=0,"",RES_hh_tes!C22/RES_hh_fec!C22)</f>
        <v>0.40997899726137615</v>
      </c>
      <c r="D22" s="78">
        <f>IF(RES_hh_tes!D22=0,"",RES_hh_tes!D22/RES_hh_fec!D22)</f>
        <v>0.42882256872689622</v>
      </c>
      <c r="E22" s="78">
        <f>IF(RES_hh_tes!E22=0,"",RES_hh_tes!E22/RES_hh_fec!E22)</f>
        <v>0.45017627091048057</v>
      </c>
      <c r="F22" s="78">
        <f>IF(RES_hh_tes!F22=0,"",RES_hh_tes!F22/RES_hh_fec!F22)</f>
        <v>0.47242001721287663</v>
      </c>
      <c r="G22" s="78">
        <f>IF(RES_hh_tes!G22=0,"",RES_hh_tes!G22/RES_hh_fec!G22)</f>
        <v>0.48673681397695318</v>
      </c>
      <c r="H22" s="78">
        <f>IF(RES_hh_tes!H22=0,"",RES_hh_tes!H22/RES_hh_fec!H22)</f>
        <v>0.5016708317867199</v>
      </c>
      <c r="I22" s="78">
        <f>IF(RES_hh_tes!I22=0,"",RES_hh_tes!I22/RES_hh_fec!I22)</f>
        <v>0.51724841718439196</v>
      </c>
      <c r="J22" s="78">
        <f>IF(RES_hh_tes!J22=0,"",RES_hh_tes!J22/RES_hh_fec!J22)</f>
        <v>0.53589462839240598</v>
      </c>
      <c r="K22" s="78">
        <f>IF(RES_hh_tes!K22=0,"",RES_hh_tes!K22/RES_hh_fec!K22)</f>
        <v>0.54966007362290437</v>
      </c>
      <c r="L22" s="78">
        <f>IF(RES_hh_tes!L22=0,"",RES_hh_tes!L22/RES_hh_fec!L22)</f>
        <v>0.5622133508693552</v>
      </c>
      <c r="M22" s="78">
        <f>IF(RES_hh_tes!M22=0,"",RES_hh_tes!M22/RES_hh_fec!M22)</f>
        <v>0.57306229904004746</v>
      </c>
      <c r="N22" s="78">
        <f>IF(RES_hh_tes!N22=0,"",RES_hh_tes!N22/RES_hh_fec!N22)</f>
        <v>0.58647992986811104</v>
      </c>
      <c r="O22" s="78">
        <f>IF(RES_hh_tes!O22=0,"",RES_hh_tes!O22/RES_hh_fec!O22)</f>
        <v>0.59837636847661213</v>
      </c>
      <c r="P22" s="78">
        <f>IF(RES_hh_tes!P22=0,"",RES_hh_tes!P22/RES_hh_fec!P22)</f>
        <v>0.60483699569334382</v>
      </c>
      <c r="Q22" s="78">
        <f>IF(RES_hh_tes!Q22=0,"",RES_hh_tes!Q22/RES_hh_fec!Q22)</f>
        <v>0.61054671684202255</v>
      </c>
      <c r="R22" s="78">
        <f>IF(RES_hh_tes!R22=0,"",RES_hh_tes!R22/RES_hh_fec!R22)</f>
        <v>0.61964012134259083</v>
      </c>
      <c r="S22" s="78">
        <f>IF(RES_hh_tes!S22=0,"",RES_hh_tes!S22/RES_hh_fec!S22)</f>
        <v>0.63157464661604246</v>
      </c>
      <c r="T22" s="78">
        <f>IF(RES_hh_tes!T22=0,"",RES_hh_tes!T22/RES_hh_fec!T22)</f>
        <v>0.6494246811763158</v>
      </c>
      <c r="U22" s="78">
        <f>IF(RES_hh_tes!U22=0,"",RES_hh_tes!U22/RES_hh_fec!U22)</f>
        <v>0.66730008411371988</v>
      </c>
      <c r="V22" s="78">
        <f>IF(RES_hh_tes!V22=0,"",RES_hh_tes!V22/RES_hh_fec!V22)</f>
        <v>0.68578898525054799</v>
      </c>
      <c r="W22" s="78">
        <f>IF(RES_hh_tes!W22=0,"",RES_hh_tes!W22/RES_hh_fec!W22)</f>
        <v>0.70181242483737616</v>
      </c>
      <c r="X22" s="78">
        <f>IF(RES_hh_tes!X22=0,"",RES_hh_tes!X22/RES_hh_fec!X22)</f>
        <v>0.71702435405621578</v>
      </c>
      <c r="Y22" s="78">
        <f>IF(RES_hh_tes!Y22=0,"",RES_hh_tes!Y22/RES_hh_fec!Y22)</f>
        <v>0.73168607582223555</v>
      </c>
      <c r="DA22" s="89" t="s">
        <v>436</v>
      </c>
    </row>
    <row r="23" spans="1:105" ht="12" customHeight="1" x14ac:dyDescent="0.25">
      <c r="A23" s="28" t="s">
        <v>197</v>
      </c>
      <c r="B23" s="78">
        <f>IF(RES_hh_tes!B23=0,"",RES_hh_tes!B23/RES_hh_fec!B23)</f>
        <v>0.77054836215853428</v>
      </c>
      <c r="C23" s="78">
        <f>IF(RES_hh_tes!C23=0,"",RES_hh_tes!C23/RES_hh_fec!C23)</f>
        <v>0.79487470434622398</v>
      </c>
      <c r="D23" s="78">
        <f>IF(RES_hh_tes!D23=0,"",RES_hh_tes!D23/RES_hh_fec!D23)</f>
        <v>0.80979145339293734</v>
      </c>
      <c r="E23" s="78">
        <f>IF(RES_hh_tes!E23=0,"",RES_hh_tes!E23/RES_hh_fec!E23)</f>
        <v>0.8139802551570422</v>
      </c>
      <c r="F23" s="78">
        <f>IF(RES_hh_tes!F23=0,"",RES_hh_tes!F23/RES_hh_fec!F23)</f>
        <v>0.81623305585705852</v>
      </c>
      <c r="G23" s="78">
        <f>IF(RES_hh_tes!G23=0,"",RES_hh_tes!G23/RES_hh_fec!G23)</f>
        <v>0.81805871208416436</v>
      </c>
      <c r="H23" s="78">
        <f>IF(RES_hh_tes!H23=0,"",RES_hh_tes!H23/RES_hh_fec!H23)</f>
        <v>0.82182479119450957</v>
      </c>
      <c r="I23" s="78">
        <f>IF(RES_hh_tes!I23=0,"",RES_hh_tes!I23/RES_hh_fec!I23)</f>
        <v>0.82742240807771406</v>
      </c>
      <c r="J23" s="78">
        <f>IF(RES_hh_tes!J23=0,"",RES_hh_tes!J23/RES_hh_fec!J23)</f>
        <v>0.83390081371947111</v>
      </c>
      <c r="K23" s="78">
        <f>IF(RES_hh_tes!K23=0,"",RES_hh_tes!K23/RES_hh_fec!K23)</f>
        <v>0.84040711383457178</v>
      </c>
      <c r="L23" s="78">
        <f>IF(RES_hh_tes!L23=0,"",RES_hh_tes!L23/RES_hh_fec!L23)</f>
        <v>0.8455963875273238</v>
      </c>
      <c r="M23" s="78">
        <f>IF(RES_hh_tes!M23=0,"",RES_hh_tes!M23/RES_hh_fec!M23)</f>
        <v>0.84739309497011306</v>
      </c>
      <c r="N23" s="78">
        <f>IF(RES_hh_tes!N23=0,"",RES_hh_tes!N23/RES_hh_fec!N23)</f>
        <v>0.85061894315946251</v>
      </c>
      <c r="O23" s="78">
        <f>IF(RES_hh_tes!O23=0,"",RES_hh_tes!O23/RES_hh_fec!O23)</f>
        <v>0.85681215254284071</v>
      </c>
      <c r="P23" s="78">
        <f>IF(RES_hh_tes!P23=0,"",RES_hh_tes!P23/RES_hh_fec!P23)</f>
        <v>0.86603587069181087</v>
      </c>
      <c r="Q23" s="78">
        <f>IF(RES_hh_tes!Q23=0,"",RES_hh_tes!Q23/RES_hh_fec!Q23)</f>
        <v>0.8719602910605504</v>
      </c>
      <c r="R23" s="78">
        <f>IF(RES_hh_tes!R23=0,"",RES_hh_tes!R23/RES_hh_fec!R23)</f>
        <v>0.87654800090738605</v>
      </c>
      <c r="S23" s="78">
        <f>IF(RES_hh_tes!S23=0,"",RES_hh_tes!S23/RES_hh_fec!S23)</f>
        <v>0.88024238290718315</v>
      </c>
      <c r="T23" s="78">
        <f>IF(RES_hh_tes!T23=0,"",RES_hh_tes!T23/RES_hh_fec!T23)</f>
        <v>0.88534524395779557</v>
      </c>
      <c r="U23" s="78">
        <f>IF(RES_hh_tes!U23=0,"",RES_hh_tes!U23/RES_hh_fec!U23)</f>
        <v>0.8894180030770299</v>
      </c>
      <c r="V23" s="78">
        <f>IF(RES_hh_tes!V23=0,"",RES_hh_tes!V23/RES_hh_fec!V23)</f>
        <v>0.89545670886166651</v>
      </c>
      <c r="W23" s="78">
        <f>IF(RES_hh_tes!W23=0,"",RES_hh_tes!W23/RES_hh_fec!W23)</f>
        <v>0.89755969399155067</v>
      </c>
      <c r="X23" s="78">
        <f>IF(RES_hh_tes!X23=0,"",RES_hh_tes!X23/RES_hh_fec!X23)</f>
        <v>0.90162383871011997</v>
      </c>
      <c r="Y23" s="78">
        <f>IF(RES_hh_tes!Y23=0,"",RES_hh_tes!Y23/RES_hh_fec!Y23)</f>
        <v>0.90895580399394638</v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0.72495859868357071</v>
      </c>
      <c r="C24" s="78">
        <f>IF(RES_hh_tes!C24=0,"",RES_hh_tes!C24/RES_hh_fec!C24)</f>
        <v>0.72712919747651183</v>
      </c>
      <c r="D24" s="78">
        <f>IF(RES_hh_tes!D24=0,"",RES_hh_tes!D24/RES_hh_fec!D24)</f>
        <v>0.72890245219884009</v>
      </c>
      <c r="E24" s="78">
        <f>IF(RES_hh_tes!E24=0,"",RES_hh_tes!E24/RES_hh_fec!E24)</f>
        <v>0.73231869290139662</v>
      </c>
      <c r="F24" s="78">
        <f>IF(RES_hh_tes!F24=0,"",RES_hh_tes!F24/RES_hh_fec!F24)</f>
        <v>0.73630691196602982</v>
      </c>
      <c r="G24" s="78">
        <f>IF(RES_hh_tes!G24=0,"",RES_hh_tes!G24/RES_hh_fec!G24)</f>
        <v>0.7390792835736214</v>
      </c>
      <c r="H24" s="78">
        <f>IF(RES_hh_tes!H24=0,"",RES_hh_tes!H24/RES_hh_fec!H24)</f>
        <v>0.74160319279449416</v>
      </c>
      <c r="I24" s="78">
        <f>IF(RES_hh_tes!I24=0,"",RES_hh_tes!I24/RES_hh_fec!I24)</f>
        <v>0.74402343792630854</v>
      </c>
      <c r="J24" s="78">
        <f>IF(RES_hh_tes!J24=0,"",RES_hh_tes!J24/RES_hh_fec!J24)</f>
        <v>0.74780336585845353</v>
      </c>
      <c r="K24" s="78">
        <f>IF(RES_hh_tes!K24=0,"",RES_hh_tes!K24/RES_hh_fec!K24)</f>
        <v>0.75427854332305044</v>
      </c>
      <c r="L24" s="78">
        <f>IF(RES_hh_tes!L24=0,"",RES_hh_tes!L24/RES_hh_fec!L24)</f>
        <v>0.76227651821085241</v>
      </c>
      <c r="M24" s="78">
        <f>IF(RES_hh_tes!M24=0,"",RES_hh_tes!M24/RES_hh_fec!M24)</f>
        <v>0.77307776596313815</v>
      </c>
      <c r="N24" s="78">
        <f>IF(RES_hh_tes!N24=0,"",RES_hh_tes!N24/RES_hh_fec!N24)</f>
        <v>0.78587929077930541</v>
      </c>
      <c r="O24" s="78">
        <f>IF(RES_hh_tes!O24=0,"",RES_hh_tes!O24/RES_hh_fec!O24)</f>
        <v>0.79958854259200207</v>
      </c>
      <c r="P24" s="78">
        <f>IF(RES_hh_tes!P24=0,"",RES_hh_tes!P24/RES_hh_fec!P24)</f>
        <v>0.8027865821107768</v>
      </c>
      <c r="Q24" s="78">
        <f>IF(RES_hh_tes!Q24=0,"",RES_hh_tes!Q24/RES_hh_fec!Q24)</f>
        <v>0.80612438750351967</v>
      </c>
      <c r="R24" s="78">
        <f>IF(RES_hh_tes!R24=0,"",RES_hh_tes!R24/RES_hh_fec!R24)</f>
        <v>0.81107803396317368</v>
      </c>
      <c r="S24" s="78">
        <f>IF(RES_hh_tes!S24=0,"",RES_hh_tes!S24/RES_hh_fec!S24)</f>
        <v>0.81704887881981336</v>
      </c>
      <c r="T24" s="78">
        <f>IF(RES_hh_tes!T24=0,"",RES_hh_tes!T24/RES_hh_fec!T24)</f>
        <v>0.82125835303140859</v>
      </c>
      <c r="U24" s="78">
        <f>IF(RES_hh_tes!U24=0,"",RES_hh_tes!U24/RES_hh_fec!U24)</f>
        <v>0.8273556508992832</v>
      </c>
      <c r="V24" s="78">
        <f>IF(RES_hh_tes!V24=0,"",RES_hh_tes!V24/RES_hh_fec!V24)</f>
        <v>0.83328721721132748</v>
      </c>
      <c r="W24" s="78">
        <f>IF(RES_hh_tes!W24=0,"",RES_hh_tes!W24/RES_hh_fec!W24)</f>
        <v>0.84046861045509302</v>
      </c>
      <c r="X24" s="78">
        <f>IF(RES_hh_tes!X24=0,"",RES_hh_tes!X24/RES_hh_fec!X24)</f>
        <v>0.85012547178617115</v>
      </c>
      <c r="Y24" s="78">
        <f>IF(RES_hh_tes!Y24=0,"",RES_hh_tes!Y24/RES_hh_fec!Y24)</f>
        <v>0.86504408285423562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0.5557054306267285</v>
      </c>
      <c r="C25" s="79">
        <f>IF(RES_hh_tes!C25=0,"",RES_hh_tes!C25/RES_hh_fec!C25)</f>
        <v>0.55970879481026992</v>
      </c>
      <c r="D25" s="79">
        <f>IF(RES_hh_tes!D25=0,"",RES_hh_tes!D25/RES_hh_fec!D25)</f>
        <v>0.56341367756022342</v>
      </c>
      <c r="E25" s="79">
        <f>IF(RES_hh_tes!E25=0,"",RES_hh_tes!E25/RES_hh_fec!E25)</f>
        <v>0.56589741196063403</v>
      </c>
      <c r="F25" s="79">
        <f>IF(RES_hh_tes!F25=0,"",RES_hh_tes!F25/RES_hh_fec!F25)</f>
        <v>0.56978315580763039</v>
      </c>
      <c r="G25" s="79">
        <f>IF(RES_hh_tes!G25=0,"",RES_hh_tes!G25/RES_hh_fec!G25)</f>
        <v>0.57280024254417305</v>
      </c>
      <c r="H25" s="79">
        <f>IF(RES_hh_tes!H25=0,"",RES_hh_tes!H25/RES_hh_fec!H25)</f>
        <v>0.5766816393062032</v>
      </c>
      <c r="I25" s="79">
        <f>IF(RES_hh_tes!I25=0,"",RES_hh_tes!I25/RES_hh_fec!I25)</f>
        <v>0.57850708156766695</v>
      </c>
      <c r="J25" s="79">
        <f>IF(RES_hh_tes!J25=0,"",RES_hh_tes!J25/RES_hh_fec!J25)</f>
        <v>0.58022582328586048</v>
      </c>
      <c r="K25" s="79">
        <f>IF(RES_hh_tes!K25=0,"",RES_hh_tes!K25/RES_hh_fec!K25)</f>
        <v>0.58287574367431094</v>
      </c>
      <c r="L25" s="79">
        <f>IF(RES_hh_tes!L25=0,"",RES_hh_tes!L25/RES_hh_fec!L25)</f>
        <v>0.58479551310802735</v>
      </c>
      <c r="M25" s="79">
        <f>IF(RES_hh_tes!M25=0,"",RES_hh_tes!M25/RES_hh_fec!M25)</f>
        <v>0.58668988067484207</v>
      </c>
      <c r="N25" s="79">
        <f>IF(RES_hh_tes!N25=0,"",RES_hh_tes!N25/RES_hh_fec!N25)</f>
        <v>0.59020125729026152</v>
      </c>
      <c r="O25" s="79">
        <f>IF(RES_hh_tes!O25=0,"",RES_hh_tes!O25/RES_hh_fec!O25)</f>
        <v>0.59546305692956936</v>
      </c>
      <c r="P25" s="79">
        <f>IF(RES_hh_tes!P25=0,"",RES_hh_tes!P25/RES_hh_fec!P25)</f>
        <v>0.60314888734355021</v>
      </c>
      <c r="Q25" s="79">
        <f>IF(RES_hh_tes!Q25=0,"",RES_hh_tes!Q25/RES_hh_fec!Q25)</f>
        <v>0.61216911575149913</v>
      </c>
      <c r="R25" s="79">
        <f>IF(RES_hh_tes!R25=0,"",RES_hh_tes!R25/RES_hh_fec!R25)</f>
        <v>0.62231546869108623</v>
      </c>
      <c r="S25" s="79">
        <f>IF(RES_hh_tes!S25=0,"",RES_hh_tes!S25/RES_hh_fec!S25)</f>
        <v>0.63486914099676339</v>
      </c>
      <c r="T25" s="79">
        <f>IF(RES_hh_tes!T25=0,"",RES_hh_tes!T25/RES_hh_fec!T25)</f>
        <v>0.64272449086623928</v>
      </c>
      <c r="U25" s="79">
        <f>IF(RES_hh_tes!U25=0,"",RES_hh_tes!U25/RES_hh_fec!U25)</f>
        <v>0.65335462360697694</v>
      </c>
      <c r="V25" s="79">
        <f>IF(RES_hh_tes!V25=0,"",RES_hh_tes!V25/RES_hh_fec!V25)</f>
        <v>0.66876778821926997</v>
      </c>
      <c r="W25" s="79">
        <f>IF(RES_hh_tes!W25=0,"",RES_hh_tes!W25/RES_hh_fec!W25)</f>
        <v>0.68709371901166294</v>
      </c>
      <c r="X25" s="79">
        <f>IF(RES_hh_tes!X25=0,"",RES_hh_tes!X25/RES_hh_fec!X25)</f>
        <v>0.70297703193269068</v>
      </c>
      <c r="Y25" s="79">
        <f>IF(RES_hh_tes!Y25=0,"",RES_hh_tes!Y25/RES_hh_fec!Y25)</f>
        <v>0.71554115637076543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 t="str">
        <f>IF(RES_hh_tes!E26=0,"",RES_hh_tes!E26/RES_hh_fec!E26)</f>
        <v/>
      </c>
      <c r="F26" s="81" t="str">
        <f>IF(RES_hh_tes!F26=0,"",RES_hh_tes!F26/RES_hh_fec!F26)</f>
        <v/>
      </c>
      <c r="G26" s="81" t="str">
        <f>IF(RES_hh_tes!G26=0,"",RES_hh_tes!G26/RES_hh_fec!G26)</f>
        <v/>
      </c>
      <c r="H26" s="81" t="str">
        <f>IF(RES_hh_tes!H26=0,"",RES_hh_tes!H26/RES_hh_fec!H26)</f>
        <v/>
      </c>
      <c r="I26" s="81" t="str">
        <f>IF(RES_hh_tes!I26=0,"",RES_hh_tes!I26/RES_hh_fec!I26)</f>
        <v/>
      </c>
      <c r="J26" s="81" t="str">
        <f>IF(RES_hh_tes!J26=0,"",RES_hh_tes!J26/RES_hh_fec!J26)</f>
        <v/>
      </c>
      <c r="K26" s="81" t="str">
        <f>IF(RES_hh_tes!K26=0,"",RES_hh_tes!K26/RES_hh_fec!K26)</f>
        <v/>
      </c>
      <c r="L26" s="81" t="str">
        <f>IF(RES_hh_tes!L26=0,"",RES_hh_tes!L26/RES_hh_fec!L26)</f>
        <v/>
      </c>
      <c r="M26" s="81" t="str">
        <f>IF(RES_hh_tes!M26=0,"",RES_hh_tes!M26/RES_hh_fec!M26)</f>
        <v/>
      </c>
      <c r="N26" s="81" t="str">
        <f>IF(RES_hh_tes!N26=0,"",RES_hh_tes!N26/RES_hh_fec!N26)</f>
        <v/>
      </c>
      <c r="O26" s="81" t="str">
        <f>IF(RES_hh_tes!O26=0,"",RES_hh_tes!O26/RES_hh_fec!O26)</f>
        <v/>
      </c>
      <c r="P26" s="81" t="str">
        <f>IF(RES_hh_tes!P26=0,"",RES_hh_tes!P26/RES_hh_fec!P26)</f>
        <v/>
      </c>
      <c r="Q26" s="81" t="str">
        <f>IF(RES_hh_tes!Q26=0,"",RES_hh_tes!Q26/RES_hh_fec!Q26)</f>
        <v/>
      </c>
      <c r="R26" s="81" t="str">
        <f>IF(RES_hh_tes!R26=0,"",RES_hh_tes!R26/RES_hh_fec!R26)</f>
        <v/>
      </c>
      <c r="S26" s="81" t="str">
        <f>IF(RES_hh_tes!S26=0,"",RES_hh_tes!S26/RES_hh_fec!S26)</f>
        <v/>
      </c>
      <c r="T26" s="81" t="str">
        <f>IF(RES_hh_tes!T26=0,"",RES_hh_tes!T26/RES_hh_fec!T26)</f>
        <v/>
      </c>
      <c r="U26" s="81" t="str">
        <f>IF(RES_hh_tes!U26=0,"",RES_hh_tes!U26/RES_hh_fec!U26)</f>
        <v/>
      </c>
      <c r="V26" s="81" t="str">
        <f>IF(RES_hh_tes!V26=0,"",RES_hh_tes!V26/RES_hh_fec!V26)</f>
        <v/>
      </c>
      <c r="W26" s="81" t="str">
        <f>IF(RES_hh_tes!W26=0,"",RES_hh_tes!W26/RES_hh_fec!W26)</f>
        <v/>
      </c>
      <c r="X26" s="81" t="str">
        <f>IF(RES_hh_tes!X26=0,"",RES_hh_tes!X26/RES_hh_fec!X26)</f>
        <v/>
      </c>
      <c r="Y26" s="81" t="str">
        <f>IF(RES_hh_tes!Y26=0,"",RES_hh_tes!Y26/RES_hh_fec!Y26)</f>
        <v/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0.56714229469924005</v>
      </c>
      <c r="C27" s="70">
        <f>IF(RES_hh_tes!C27=0,"",RES_hh_tes!C27/RES_hh_fec!C27)</f>
        <v>0.56898117567039996</v>
      </c>
      <c r="D27" s="70">
        <f>IF(RES_hh_tes!D27=0,"",RES_hh_tes!D27/RES_hh_fec!D27)</f>
        <v>0.56901239032843309</v>
      </c>
      <c r="E27" s="70">
        <f>IF(RES_hh_tes!E27=0,"",RES_hh_tes!E27/RES_hh_fec!E27)</f>
        <v>0.57190039208991617</v>
      </c>
      <c r="F27" s="70">
        <f>IF(RES_hh_tes!F27=0,"",RES_hh_tes!F27/RES_hh_fec!F27)</f>
        <v>0.57206516640419525</v>
      </c>
      <c r="G27" s="70">
        <f>IF(RES_hh_tes!G27=0,"",RES_hh_tes!G27/RES_hh_fec!G27)</f>
        <v>0.57201729488342934</v>
      </c>
      <c r="H27" s="70">
        <f>IF(RES_hh_tes!H27=0,"",RES_hh_tes!H27/RES_hh_fec!H27)</f>
        <v>0.57865506300782843</v>
      </c>
      <c r="I27" s="70">
        <f>IF(RES_hh_tes!I27=0,"",RES_hh_tes!I27/RES_hh_fec!I27)</f>
        <v>0.57520273058820959</v>
      </c>
      <c r="J27" s="70">
        <f>IF(RES_hh_tes!J27=0,"",RES_hh_tes!J27/RES_hh_fec!J27)</f>
        <v>0.57536309395931329</v>
      </c>
      <c r="K27" s="70">
        <f>IF(RES_hh_tes!K27=0,"",RES_hh_tes!K27/RES_hh_fec!K27)</f>
        <v>0.57464467696924892</v>
      </c>
      <c r="L27" s="70">
        <f>IF(RES_hh_tes!L27=0,"",RES_hh_tes!L27/RES_hh_fec!L27)</f>
        <v>0.5756174839329613</v>
      </c>
      <c r="M27" s="70">
        <f>IF(RES_hh_tes!M27=0,"",RES_hh_tes!M27/RES_hh_fec!M27)</f>
        <v>0.57622085116501132</v>
      </c>
      <c r="N27" s="70">
        <f>IF(RES_hh_tes!N27=0,"",RES_hh_tes!N27/RES_hh_fec!N27)</f>
        <v>0.57788001479843465</v>
      </c>
      <c r="O27" s="70">
        <f>IF(RES_hh_tes!O27=0,"",RES_hh_tes!O27/RES_hh_fec!O27)</f>
        <v>0.57495732181909076</v>
      </c>
      <c r="P27" s="70">
        <f>IF(RES_hh_tes!P27=0,"",RES_hh_tes!P27/RES_hh_fec!P27)</f>
        <v>0.57601682381627917</v>
      </c>
      <c r="Q27" s="70">
        <f>IF(RES_hh_tes!Q27=0,"",RES_hh_tes!Q27/RES_hh_fec!Q27)</f>
        <v>0.57741517947963039</v>
      </c>
      <c r="R27" s="70">
        <f>IF(RES_hh_tes!R27=0,"",RES_hh_tes!R27/RES_hh_fec!R27)</f>
        <v>0.57823394776647352</v>
      </c>
      <c r="S27" s="70">
        <f>IF(RES_hh_tes!S27=0,"",RES_hh_tes!S27/RES_hh_fec!S27)</f>
        <v>0.58017483908217526</v>
      </c>
      <c r="T27" s="70">
        <f>IF(RES_hh_tes!T27=0,"",RES_hh_tes!T27/RES_hh_fec!T27)</f>
        <v>0.5826803165864195</v>
      </c>
      <c r="U27" s="70">
        <f>IF(RES_hh_tes!U27=0,"",RES_hh_tes!U27/RES_hh_fec!U27)</f>
        <v>0.58579207386395138</v>
      </c>
      <c r="V27" s="70">
        <f>IF(RES_hh_tes!V27=0,"",RES_hh_tes!V27/RES_hh_fec!V27)</f>
        <v>0.58939237018231017</v>
      </c>
      <c r="W27" s="70">
        <f>IF(RES_hh_tes!W27=0,"",RES_hh_tes!W27/RES_hh_fec!W27)</f>
        <v>0.59283535534284959</v>
      </c>
      <c r="X27" s="70">
        <f>IF(RES_hh_tes!X27=0,"",RES_hh_tes!X27/RES_hh_fec!X27)</f>
        <v>0.59578535086916939</v>
      </c>
      <c r="Y27" s="70">
        <f>IF(RES_hh_tes!Y27=0,"",RES_hh_tes!Y27/RES_hh_fec!Y27)</f>
        <v>0.59850165680301759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0.57303918123086883</v>
      </c>
      <c r="C28" s="78">
        <f>IF(RES_hh_tes!C28=0,"",RES_hh_tes!C28/RES_hh_fec!C28)</f>
        <v>0.5734788246448459</v>
      </c>
      <c r="D28" s="78">
        <f>IF(RES_hh_tes!D28=0,"",RES_hh_tes!D28/RES_hh_fec!D28)</f>
        <v>0.57409019056677102</v>
      </c>
      <c r="E28" s="78">
        <f>IF(RES_hh_tes!E28=0,"",RES_hh_tes!E28/RES_hh_fec!E28)</f>
        <v>0.57466439520463397</v>
      </c>
      <c r="F28" s="78">
        <f>IF(RES_hh_tes!F28=0,"",RES_hh_tes!F28/RES_hh_fec!F28)</f>
        <v>0.57683972946702466</v>
      </c>
      <c r="G28" s="78">
        <f>IF(RES_hh_tes!G28=0,"",RES_hh_tes!G28/RES_hh_fec!G28)</f>
        <v>0.57796026757430763</v>
      </c>
      <c r="H28" s="78">
        <f>IF(RES_hh_tes!H28=0,"",RES_hh_tes!H28/RES_hh_fec!H28)</f>
        <v>0.57950124120083679</v>
      </c>
      <c r="I28" s="78">
        <f>IF(RES_hh_tes!I28=0,"",RES_hh_tes!I28/RES_hh_fec!I28)</f>
        <v>0.58026348380664017</v>
      </c>
      <c r="J28" s="78">
        <f>IF(RES_hh_tes!J28=0,"",RES_hh_tes!J28/RES_hh_fec!J28)</f>
        <v>0.58064238118131739</v>
      </c>
      <c r="K28" s="78">
        <f>IF(RES_hh_tes!K28=0,"",RES_hh_tes!K28/RES_hh_fec!K28)</f>
        <v>0.58074677920153639</v>
      </c>
      <c r="L28" s="78">
        <f>IF(RES_hh_tes!L28=0,"",RES_hh_tes!L28/RES_hh_fec!L28)</f>
        <v>0.58085302579230258</v>
      </c>
      <c r="M28" s="78">
        <f>IF(RES_hh_tes!M28=0,"",RES_hh_tes!M28/RES_hh_fec!M28)</f>
        <v>0.58116259793462688</v>
      </c>
      <c r="N28" s="78">
        <f>IF(RES_hh_tes!N28=0,"",RES_hh_tes!N28/RES_hh_fec!N28)</f>
        <v>0.58166544933688191</v>
      </c>
      <c r="O28" s="78">
        <f>IF(RES_hh_tes!O28=0,"",RES_hh_tes!O28/RES_hh_fec!O28)</f>
        <v>0.58187249664771823</v>
      </c>
      <c r="P28" s="78">
        <f>IF(RES_hh_tes!P28=0,"",RES_hh_tes!P28/RES_hh_fec!P28)</f>
        <v>0.58206594203998008</v>
      </c>
      <c r="Q28" s="78">
        <f>IF(RES_hh_tes!Q28=0,"",RES_hh_tes!Q28/RES_hh_fec!Q28)</f>
        <v>0.58223551816873442</v>
      </c>
      <c r="R28" s="78">
        <f>IF(RES_hh_tes!R28=0,"",RES_hh_tes!R28/RES_hh_fec!R28)</f>
        <v>0.58241101442097665</v>
      </c>
      <c r="S28" s="78">
        <f>IF(RES_hh_tes!S28=0,"",RES_hh_tes!S28/RES_hh_fec!S28)</f>
        <v>0.58297436643118039</v>
      </c>
      <c r="T28" s="78">
        <f>IF(RES_hh_tes!T28=0,"",RES_hh_tes!T28/RES_hh_fec!T28)</f>
        <v>0.58379620912791841</v>
      </c>
      <c r="U28" s="78">
        <f>IF(RES_hh_tes!U28=0,"",RES_hh_tes!U28/RES_hh_fec!U28)</f>
        <v>0.58550724700944878</v>
      </c>
      <c r="V28" s="78">
        <f>IF(RES_hh_tes!V28=0,"",RES_hh_tes!V28/RES_hh_fec!V28)</f>
        <v>0.58878592881953107</v>
      </c>
      <c r="W28" s="78">
        <f>IF(RES_hh_tes!W28=0,"",RES_hh_tes!W28/RES_hh_fec!W28)</f>
        <v>0.59236719539932237</v>
      </c>
      <c r="X28" s="78">
        <f>IF(RES_hh_tes!X28=0,"",RES_hh_tes!X28/RES_hh_fec!X28)</f>
        <v>0.59563135843238357</v>
      </c>
      <c r="Y28" s="78">
        <f>IF(RES_hh_tes!Y28=0,"",RES_hh_tes!Y28/RES_hh_fec!Y28)</f>
        <v>0.59697933438070461</v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0.56484535751166665</v>
      </c>
      <c r="C29" s="78">
        <f>IF(RES_hh_tes!C29=0,"",RES_hh_tes!C29/RES_hh_fec!C29)</f>
        <v>0.56570128100904482</v>
      </c>
      <c r="D29" s="78">
        <f>IF(RES_hh_tes!D29=0,"",RES_hh_tes!D29/RES_hh_fec!D29)</f>
        <v>0.56641820045860736</v>
      </c>
      <c r="E29" s="78">
        <f>IF(RES_hh_tes!E29=0,"",RES_hh_tes!E29/RES_hh_fec!E29)</f>
        <v>0.5675157116036349</v>
      </c>
      <c r="F29" s="78">
        <f>IF(RES_hh_tes!F29=0,"",RES_hh_tes!F29/RES_hh_fec!F29)</f>
        <v>0.56879842893295562</v>
      </c>
      <c r="G29" s="78">
        <f>IF(RES_hh_tes!G29=0,"",RES_hh_tes!G29/RES_hh_fec!G29)</f>
        <v>0.57026609225553226</v>
      </c>
      <c r="H29" s="78">
        <f>IF(RES_hh_tes!H29=0,"",RES_hh_tes!H29/RES_hh_fec!H29)</f>
        <v>0.571758987358296</v>
      </c>
      <c r="I29" s="78">
        <f>IF(RES_hh_tes!I29=0,"",RES_hh_tes!I29/RES_hh_fec!I29)</f>
        <v>0.57257165711296931</v>
      </c>
      <c r="J29" s="78">
        <f>IF(RES_hh_tes!J29=0,"",RES_hh_tes!J29/RES_hh_fec!J29)</f>
        <v>0.5728654776231884</v>
      </c>
      <c r="K29" s="78">
        <f>IF(RES_hh_tes!K29=0,"",RES_hh_tes!K29/RES_hh_fec!K29)</f>
        <v>0.57334821793710156</v>
      </c>
      <c r="L29" s="78">
        <f>IF(RES_hh_tes!L29=0,"",RES_hh_tes!L29/RES_hh_fec!L29)</f>
        <v>0.57374455620815668</v>
      </c>
      <c r="M29" s="78">
        <f>IF(RES_hh_tes!M29=0,"",RES_hh_tes!M29/RES_hh_fec!M29)</f>
        <v>0.5741899599451965</v>
      </c>
      <c r="N29" s="78">
        <f>IF(RES_hh_tes!N29=0,"",RES_hh_tes!N29/RES_hh_fec!N29)</f>
        <v>0.57462145524754915</v>
      </c>
      <c r="O29" s="78">
        <f>IF(RES_hh_tes!O29=0,"",RES_hh_tes!O29/RES_hh_fec!O29)</f>
        <v>0.57503246734444513</v>
      </c>
      <c r="P29" s="78">
        <f>IF(RES_hh_tes!P29=0,"",RES_hh_tes!P29/RES_hh_fec!P29)</f>
        <v>0.57527160437010505</v>
      </c>
      <c r="Q29" s="78">
        <f>IF(RES_hh_tes!Q29=0,"",RES_hh_tes!Q29/RES_hh_fec!Q29)</f>
        <v>0.57572043980345411</v>
      </c>
      <c r="R29" s="78">
        <f>IF(RES_hh_tes!R29=0,"",RES_hh_tes!R29/RES_hh_fec!R29)</f>
        <v>0.57665316775025999</v>
      </c>
      <c r="S29" s="78">
        <f>IF(RES_hh_tes!S29=0,"",RES_hh_tes!S29/RES_hh_fec!S29)</f>
        <v>0.5784016809875101</v>
      </c>
      <c r="T29" s="78">
        <f>IF(RES_hh_tes!T29=0,"",RES_hh_tes!T29/RES_hh_fec!T29)</f>
        <v>0.58070634299226376</v>
      </c>
      <c r="U29" s="78">
        <f>IF(RES_hh_tes!U29=0,"",RES_hh_tes!U29/RES_hh_fec!U29)</f>
        <v>0.58354627766066192</v>
      </c>
      <c r="V29" s="78">
        <f>IF(RES_hh_tes!V29=0,"",RES_hh_tes!V29/RES_hh_fec!V29)</f>
        <v>0.58683550335607793</v>
      </c>
      <c r="W29" s="78">
        <f>IF(RES_hh_tes!W29=0,"",RES_hh_tes!W29/RES_hh_fec!W29)</f>
        <v>0.59040474269928633</v>
      </c>
      <c r="X29" s="78">
        <f>IF(RES_hh_tes!X29=0,"",RES_hh_tes!X29/RES_hh_fec!X29)</f>
        <v>0.59363552877567782</v>
      </c>
      <c r="Y29" s="78">
        <f>IF(RES_hh_tes!Y29=0,"",RES_hh_tes!Y29/RES_hh_fec!Y29)</f>
        <v>0.59659049790413399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0.56396620487542104</v>
      </c>
      <c r="C30" s="78">
        <f>IF(RES_hh_tes!C30=0,"",RES_hh_tes!C30/RES_hh_fec!C30)</f>
        <v>0.56530684574148393</v>
      </c>
      <c r="D30" s="78">
        <f>IF(RES_hh_tes!D30=0,"",RES_hh_tes!D30/RES_hh_fec!D30)</f>
        <v>0.56673919121363558</v>
      </c>
      <c r="E30" s="78">
        <f>IF(RES_hh_tes!E30=0,"",RES_hh_tes!E30/RES_hh_fec!E30)</f>
        <v>0.56786780531722314</v>
      </c>
      <c r="F30" s="78">
        <f>IF(RES_hh_tes!F30=0,"",RES_hh_tes!F30/RES_hh_fec!F30)</f>
        <v>0.56894275097020575</v>
      </c>
      <c r="G30" s="78">
        <f>IF(RES_hh_tes!G30=0,"",RES_hh_tes!G30/RES_hh_fec!G30)</f>
        <v>0.57000572433091656</v>
      </c>
      <c r="H30" s="78">
        <f>IF(RES_hh_tes!H30=0,"",RES_hh_tes!H30/RES_hh_fec!H30)</f>
        <v>0.57128907108431293</v>
      </c>
      <c r="I30" s="78">
        <f>IF(RES_hh_tes!I30=0,"",RES_hh_tes!I30/RES_hh_fec!I30)</f>
        <v>0.57192421270746352</v>
      </c>
      <c r="J30" s="78">
        <f>IF(RES_hh_tes!J30=0,"",RES_hh_tes!J30/RES_hh_fec!J30)</f>
        <v>0.57235148196934993</v>
      </c>
      <c r="K30" s="78">
        <f>IF(RES_hh_tes!K30=0,"",RES_hh_tes!K30/RES_hh_fec!K30)</f>
        <v>0.57307552497201375</v>
      </c>
      <c r="L30" s="78">
        <f>IF(RES_hh_tes!L30=0,"",RES_hh_tes!L30/RES_hh_fec!L30)</f>
        <v>0.57388958848712468</v>
      </c>
      <c r="M30" s="78">
        <f>IF(RES_hh_tes!M30=0,"",RES_hh_tes!M30/RES_hh_fec!M30)</f>
        <v>0.57458047324075334</v>
      </c>
      <c r="N30" s="78">
        <f>IF(RES_hh_tes!N30=0,"",RES_hh_tes!N30/RES_hh_fec!N30)</f>
        <v>0.57512495953474463</v>
      </c>
      <c r="O30" s="78">
        <f>IF(RES_hh_tes!O30=0,"",RES_hh_tes!O30/RES_hh_fec!O30)</f>
        <v>0.5755185620956067</v>
      </c>
      <c r="P30" s="78">
        <f>IF(RES_hh_tes!P30=0,"",RES_hh_tes!P30/RES_hh_fec!P30)</f>
        <v>0.57576741073783155</v>
      </c>
      <c r="Q30" s="78">
        <f>IF(RES_hh_tes!Q30=0,"",RES_hh_tes!Q30/RES_hh_fec!Q30)</f>
        <v>0.57622588713235456</v>
      </c>
      <c r="R30" s="78">
        <f>IF(RES_hh_tes!R30=0,"",RES_hh_tes!R30/RES_hh_fec!R30)</f>
        <v>0.57750433266791346</v>
      </c>
      <c r="S30" s="78">
        <f>IF(RES_hh_tes!S30=0,"",RES_hh_tes!S30/RES_hh_fec!S30)</f>
        <v>0.5801326944196189</v>
      </c>
      <c r="T30" s="78">
        <f>IF(RES_hh_tes!T30=0,"",RES_hh_tes!T30/RES_hh_fec!T30)</f>
        <v>0.58392231609000111</v>
      </c>
      <c r="U30" s="78">
        <f>IF(RES_hh_tes!U30=0,"",RES_hh_tes!U30/RES_hh_fec!U30)</f>
        <v>0.58830548032653252</v>
      </c>
      <c r="V30" s="78">
        <f>IF(RES_hh_tes!V30=0,"",RES_hh_tes!V30/RES_hh_fec!V30)</f>
        <v>0.59269123827842074</v>
      </c>
      <c r="W30" s="78">
        <f>IF(RES_hh_tes!W30=0,"",RES_hh_tes!W30/RES_hh_fec!W30)</f>
        <v>0.59645792354883564</v>
      </c>
      <c r="X30" s="78">
        <f>IF(RES_hh_tes!X30=0,"",RES_hh_tes!X30/RES_hh_fec!X30)</f>
        <v>0.59939875809889387</v>
      </c>
      <c r="Y30" s="78">
        <f>IF(RES_hh_tes!Y30=0,"",RES_hh_tes!Y30/RES_hh_fec!Y30)</f>
        <v>0.6023202500110546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0.5656283134362069</v>
      </c>
      <c r="C31" s="78">
        <f>IF(RES_hh_tes!C31=0,"",RES_hh_tes!C31/RES_hh_fec!C31)</f>
        <v>0.56611901860938418</v>
      </c>
      <c r="D31" s="78">
        <f>IF(RES_hh_tes!D31=0,"",RES_hh_tes!D31/RES_hh_fec!D31)</f>
        <v>0.56724765844048308</v>
      </c>
      <c r="E31" s="78">
        <f>IF(RES_hh_tes!E31=0,"",RES_hh_tes!E31/RES_hh_fec!E31)</f>
        <v>0.56847911675757934</v>
      </c>
      <c r="F31" s="78">
        <f>IF(RES_hh_tes!F31=0,"",RES_hh_tes!F31/RES_hh_fec!F31)</f>
        <v>0.5697694900535959</v>
      </c>
      <c r="G31" s="78">
        <f>IF(RES_hh_tes!G31=0,"",RES_hh_tes!G31/RES_hh_fec!G31)</f>
        <v>0.57067818380101865</v>
      </c>
      <c r="H31" s="78">
        <f>IF(RES_hh_tes!H31=0,"",RES_hh_tes!H31/RES_hh_fec!H31)</f>
        <v>0.57146804782397254</v>
      </c>
      <c r="I31" s="78">
        <f>IF(RES_hh_tes!I31=0,"",RES_hh_tes!I31/RES_hh_fec!I31)</f>
        <v>0.57175193627227772</v>
      </c>
      <c r="J31" s="78">
        <f>IF(RES_hh_tes!J31=0,"",RES_hh_tes!J31/RES_hh_fec!J31)</f>
        <v>0.57183096594881899</v>
      </c>
      <c r="K31" s="78">
        <f>IF(RES_hh_tes!K31=0,"",RES_hh_tes!K31/RES_hh_fec!K31)</f>
        <v>0.57188434940995381</v>
      </c>
      <c r="L31" s="78">
        <f>IF(RES_hh_tes!L31=0,"",RES_hh_tes!L31/RES_hh_fec!L31)</f>
        <v>0.57197026116299376</v>
      </c>
      <c r="M31" s="78">
        <f>IF(RES_hh_tes!M31=0,"",RES_hh_tes!M31/RES_hh_fec!M31)</f>
        <v>0.5720439824784681</v>
      </c>
      <c r="N31" s="78">
        <f>IF(RES_hh_tes!N31=0,"",RES_hh_tes!N31/RES_hh_fec!N31)</f>
        <v>0.57213032796160701</v>
      </c>
      <c r="O31" s="78">
        <f>IF(RES_hh_tes!O31=0,"",RES_hh_tes!O31/RES_hh_fec!O31)</f>
        <v>0.5721948118420801</v>
      </c>
      <c r="P31" s="78">
        <f>IF(RES_hh_tes!P31=0,"",RES_hh_tes!P31/RES_hh_fec!P31)</f>
        <v>0.57224001457900742</v>
      </c>
      <c r="Q31" s="78">
        <f>IF(RES_hh_tes!Q31=0,"",RES_hh_tes!Q31/RES_hh_fec!Q31)</f>
        <v>0.57229317338999242</v>
      </c>
      <c r="R31" s="78">
        <f>IF(RES_hh_tes!R31=0,"",RES_hh_tes!R31/RES_hh_fec!R31)</f>
        <v>0.57245334645494994</v>
      </c>
      <c r="S31" s="78">
        <f>IF(RES_hh_tes!S31=0,"",RES_hh_tes!S31/RES_hh_fec!S31)</f>
        <v>0.57268278640818537</v>
      </c>
      <c r="T31" s="78">
        <f>IF(RES_hh_tes!T31=0,"",RES_hh_tes!T31/RES_hh_fec!T31)</f>
        <v>0.57323594174922321</v>
      </c>
      <c r="U31" s="78">
        <f>IF(RES_hh_tes!U31=0,"",RES_hh_tes!U31/RES_hh_fec!U31)</f>
        <v>0.57395851961479682</v>
      </c>
      <c r="V31" s="78">
        <f>IF(RES_hh_tes!V31=0,"",RES_hh_tes!V31/RES_hh_fec!V31)</f>
        <v>0.57485985380675164</v>
      </c>
      <c r="W31" s="78">
        <f>IF(RES_hh_tes!W31=0,"",RES_hh_tes!W31/RES_hh_fec!W31)</f>
        <v>0.57555320694121692</v>
      </c>
      <c r="X31" s="78">
        <f>IF(RES_hh_tes!X31=0,"",RES_hh_tes!X31/RES_hh_fec!X31)</f>
        <v>0.57607820007670973</v>
      </c>
      <c r="Y31" s="78">
        <f>IF(RES_hh_tes!Y31=0,"",RES_hh_tes!Y31/RES_hh_fec!Y31)</f>
        <v>0.57648616317007495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0.72862365072973456</v>
      </c>
      <c r="C32" s="81">
        <f>IF(RES_hh_tes!C32=0,"",RES_hh_tes!C32/RES_hh_fec!C32)</f>
        <v>0.73430267740376021</v>
      </c>
      <c r="D32" s="81">
        <f>IF(RES_hh_tes!D32=0,"",RES_hh_tes!D32/RES_hh_fec!D32)</f>
        <v>0.7357974792026245</v>
      </c>
      <c r="E32" s="81">
        <f>IF(RES_hh_tes!E32=0,"",RES_hh_tes!E32/RES_hh_fec!E32)</f>
        <v>0.73826645990772166</v>
      </c>
      <c r="F32" s="81">
        <f>IF(RES_hh_tes!F32=0,"",RES_hh_tes!F32/RES_hh_fec!F32)</f>
        <v>0.73990752919518721</v>
      </c>
      <c r="G32" s="81">
        <f>IF(RES_hh_tes!G32=0,"",RES_hh_tes!G32/RES_hh_fec!G32)</f>
        <v>0.7420871298456917</v>
      </c>
      <c r="H32" s="81">
        <f>IF(RES_hh_tes!H32=0,"",RES_hh_tes!H32/RES_hh_fec!H32)</f>
        <v>0.74479254687086682</v>
      </c>
      <c r="I32" s="81">
        <f>IF(RES_hh_tes!I32=0,"",RES_hh_tes!I32/RES_hh_fec!I32)</f>
        <v>0.74553122111057146</v>
      </c>
      <c r="J32" s="81">
        <f>IF(RES_hh_tes!J32=0,"",RES_hh_tes!J32/RES_hh_fec!J32)</f>
        <v>0.74594441459281102</v>
      </c>
      <c r="K32" s="81">
        <f>IF(RES_hh_tes!K32=0,"",RES_hh_tes!K32/RES_hh_fec!K32)</f>
        <v>0.74680286566761089</v>
      </c>
      <c r="L32" s="81">
        <f>IF(RES_hh_tes!L32=0,"",RES_hh_tes!L32/RES_hh_fec!L32)</f>
        <v>0.74862319214138118</v>
      </c>
      <c r="M32" s="81">
        <f>IF(RES_hh_tes!M32=0,"",RES_hh_tes!M32/RES_hh_fec!M32)</f>
        <v>0.75041413794627487</v>
      </c>
      <c r="N32" s="81">
        <f>IF(RES_hh_tes!N32=0,"",RES_hh_tes!N32/RES_hh_fec!N32)</f>
        <v>0.7524608443762707</v>
      </c>
      <c r="O32" s="81">
        <f>IF(RES_hh_tes!O32=0,"",RES_hh_tes!O32/RES_hh_fec!O32)</f>
        <v>0.75592651886952611</v>
      </c>
      <c r="P32" s="81">
        <f>IF(RES_hh_tes!P32=0,"",RES_hh_tes!P32/RES_hh_fec!P32)</f>
        <v>0.75872566486223092</v>
      </c>
      <c r="Q32" s="81">
        <f>IF(RES_hh_tes!Q32=0,"",RES_hh_tes!Q32/RES_hh_fec!Q32)</f>
        <v>0.7621947438846749</v>
      </c>
      <c r="R32" s="81">
        <f>IF(RES_hh_tes!R32=0,"",RES_hh_tes!R32/RES_hh_fec!R32)</f>
        <v>0.76886446145358645</v>
      </c>
      <c r="S32" s="81">
        <f>IF(RES_hh_tes!S32=0,"",RES_hh_tes!S32/RES_hh_fec!S32)</f>
        <v>0.77799578923723212</v>
      </c>
      <c r="T32" s="81">
        <f>IF(RES_hh_tes!T32=0,"",RES_hh_tes!T32/RES_hh_fec!T32)</f>
        <v>0.78707851134520579</v>
      </c>
      <c r="U32" s="81">
        <f>IF(RES_hh_tes!U32=0,"",RES_hh_tes!U32/RES_hh_fec!U32)</f>
        <v>0.79662469678222958</v>
      </c>
      <c r="V32" s="81">
        <f>IF(RES_hh_tes!V32=0,"",RES_hh_tes!V32/RES_hh_fec!V32)</f>
        <v>0.80890934627695799</v>
      </c>
      <c r="W32" s="81">
        <f>IF(RES_hh_tes!W32=0,"",RES_hh_tes!W32/RES_hh_fec!W32)</f>
        <v>0.82009552860522661</v>
      </c>
      <c r="X32" s="81">
        <f>IF(RES_hh_tes!X32=0,"",RES_hh_tes!X32/RES_hh_fec!X32)</f>
        <v>0.83225437047019957</v>
      </c>
      <c r="Y32" s="81">
        <f>IF(RES_hh_tes!Y32=0,"",RES_hh_tes!Y32/RES_hh_fec!Y32)</f>
        <v>0.8455487502634419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6770.2464992704863</v>
      </c>
      <c r="C3" s="65">
        <f t="shared" si="0"/>
        <v>5978.066760966859</v>
      </c>
      <c r="D3" s="65">
        <f t="shared" si="0"/>
        <v>6690.4107911594128</v>
      </c>
      <c r="E3" s="65">
        <f t="shared" si="0"/>
        <v>7400.2541188622217</v>
      </c>
      <c r="F3" s="65">
        <f t="shared" si="0"/>
        <v>7741.5336788806198</v>
      </c>
      <c r="G3" s="65">
        <f t="shared" si="0"/>
        <v>7592.1210681900611</v>
      </c>
      <c r="H3" s="65">
        <f t="shared" si="0"/>
        <v>7436.3219276815762</v>
      </c>
      <c r="I3" s="65">
        <f t="shared" si="0"/>
        <v>6840.9633097667956</v>
      </c>
      <c r="J3" s="65">
        <f t="shared" si="0"/>
        <v>6381.7011941106202</v>
      </c>
      <c r="K3" s="65">
        <f t="shared" si="0"/>
        <v>6016.3762663042162</v>
      </c>
      <c r="L3" s="65">
        <f t="shared" si="0"/>
        <v>5909.9395959269514</v>
      </c>
      <c r="M3" s="65">
        <f t="shared" si="0"/>
        <v>6269.7354796744048</v>
      </c>
      <c r="N3" s="65">
        <f t="shared" si="0"/>
        <v>6704.2725414445813</v>
      </c>
      <c r="O3" s="65">
        <f t="shared" si="0"/>
        <v>6452.0851683967476</v>
      </c>
      <c r="P3" s="65">
        <f t="shared" si="0"/>
        <v>6037.1857265689932</v>
      </c>
      <c r="Q3" s="65">
        <f t="shared" si="0"/>
        <v>6340.8102101910599</v>
      </c>
      <c r="R3" s="65">
        <f t="shared" ref="R3:V3" si="1">SUM(R4,R15,R17,R27)</f>
        <v>6317.2959113509833</v>
      </c>
      <c r="S3" s="65">
        <f t="shared" si="1"/>
        <v>6766.1624579575036</v>
      </c>
      <c r="T3" s="65">
        <f t="shared" si="1"/>
        <v>6954.3692119659245</v>
      </c>
      <c r="U3" s="65">
        <f t="shared" si="1"/>
        <v>7031.4591246769669</v>
      </c>
      <c r="V3" s="65">
        <f t="shared" si="1"/>
        <v>7428.6187727944534</v>
      </c>
      <c r="W3" s="65">
        <f t="shared" ref="W3:Y3" si="2">SUM(W4,W15,W17,W27)</f>
        <v>8606.3924268010724</v>
      </c>
      <c r="X3" s="65">
        <f t="shared" si="2"/>
        <v>7443.8511981455904</v>
      </c>
      <c r="Y3" s="65">
        <f t="shared" si="2"/>
        <v>7135.4671381754588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5489.3558567506579</v>
      </c>
      <c r="C4" s="69">
        <f t="shared" si="3"/>
        <v>4405.3015767770166</v>
      </c>
      <c r="D4" s="69">
        <f t="shared" si="3"/>
        <v>4830.4101364546459</v>
      </c>
      <c r="E4" s="69">
        <f t="shared" si="3"/>
        <v>5253.399628899735</v>
      </c>
      <c r="F4" s="69">
        <f t="shared" si="3"/>
        <v>6276.301778699456</v>
      </c>
      <c r="G4" s="69">
        <f t="shared" si="3"/>
        <v>4954.943995435453</v>
      </c>
      <c r="H4" s="69">
        <f t="shared" si="3"/>
        <v>5527.6134558702588</v>
      </c>
      <c r="I4" s="69">
        <f t="shared" si="3"/>
        <v>4561.3882049922031</v>
      </c>
      <c r="J4" s="69">
        <f t="shared" si="3"/>
        <v>4997.4471100742012</v>
      </c>
      <c r="K4" s="69">
        <f t="shared" si="3"/>
        <v>4299.856513685857</v>
      </c>
      <c r="L4" s="69">
        <f t="shared" si="3"/>
        <v>4454.6728840545966</v>
      </c>
      <c r="M4" s="69">
        <f t="shared" si="3"/>
        <v>4732.2425257758805</v>
      </c>
      <c r="N4" s="69">
        <f t="shared" si="3"/>
        <v>5194.000805753938</v>
      </c>
      <c r="O4" s="69">
        <f t="shared" si="3"/>
        <v>4892.0959239212643</v>
      </c>
      <c r="P4" s="69">
        <f t="shared" si="3"/>
        <v>4480.0811170161141</v>
      </c>
      <c r="Q4" s="69">
        <f t="shared" si="3"/>
        <v>4606.5209604974634</v>
      </c>
      <c r="R4" s="69">
        <f t="shared" ref="R4:V4" si="4">SUM(R5:R14)</f>
        <v>4572.2801680030525</v>
      </c>
      <c r="S4" s="69">
        <f t="shared" si="4"/>
        <v>4820.9356802200737</v>
      </c>
      <c r="T4" s="69">
        <f t="shared" si="4"/>
        <v>4978.213018188776</v>
      </c>
      <c r="U4" s="69">
        <f t="shared" si="4"/>
        <v>5031.1215771563366</v>
      </c>
      <c r="V4" s="69">
        <f t="shared" si="4"/>
        <v>5468.3018533661188</v>
      </c>
      <c r="W4" s="69">
        <f t="shared" ref="W4:Y4" si="5">SUM(W5:W14)</f>
        <v>6416.0449369281605</v>
      </c>
      <c r="X4" s="69">
        <f t="shared" si="5"/>
        <v>5414.6021208395259</v>
      </c>
      <c r="Y4" s="69">
        <f t="shared" si="5"/>
        <v>5246.9616118751492</v>
      </c>
      <c r="DA4" s="88" t="s">
        <v>266</v>
      </c>
    </row>
    <row r="5" spans="1:105" ht="12" customHeight="1" x14ac:dyDescent="0.25">
      <c r="A5" s="28" t="s">
        <v>51</v>
      </c>
      <c r="B5" s="72">
        <v>156.78796779417073</v>
      </c>
      <c r="C5" s="72">
        <v>25.60086750654763</v>
      </c>
      <c r="D5" s="72">
        <v>82.972399481473005</v>
      </c>
      <c r="E5" s="72">
        <v>55.468239060831046</v>
      </c>
      <c r="F5" s="72">
        <v>135.30821708969967</v>
      </c>
      <c r="G5" s="72">
        <v>46.180999975123328</v>
      </c>
      <c r="H5" s="72">
        <v>34.593939790142201</v>
      </c>
      <c r="I5" s="72">
        <v>35.164741433466375</v>
      </c>
      <c r="J5" s="72">
        <v>154.02818355160321</v>
      </c>
      <c r="K5" s="72">
        <v>47.418550761993558</v>
      </c>
      <c r="L5" s="72">
        <v>34.660484599859686</v>
      </c>
      <c r="M5" s="72">
        <v>63.912619795367199</v>
      </c>
      <c r="N5" s="72">
        <v>95.261838726532957</v>
      </c>
      <c r="O5" s="72">
        <v>85.761286368217284</v>
      </c>
      <c r="P5" s="72">
        <v>227.6758045702577</v>
      </c>
      <c r="Q5" s="72">
        <v>258.30105397987876</v>
      </c>
      <c r="R5" s="72">
        <v>183.74235679732956</v>
      </c>
      <c r="S5" s="72">
        <v>111.73962424960239</v>
      </c>
      <c r="T5" s="72">
        <v>109.21259730202692</v>
      </c>
      <c r="U5" s="72">
        <v>131.0852617865734</v>
      </c>
      <c r="V5" s="72">
        <v>145.5588656608474</v>
      </c>
      <c r="W5" s="72">
        <v>149.91437528978008</v>
      </c>
      <c r="X5" s="72">
        <v>145.73074735130447</v>
      </c>
      <c r="Y5" s="72">
        <v>180.33931622465312</v>
      </c>
      <c r="DA5" s="89" t="s">
        <v>447</v>
      </c>
    </row>
    <row r="6" spans="1:105" ht="12" customHeight="1" x14ac:dyDescent="0.25">
      <c r="A6" s="28" t="s">
        <v>74</v>
      </c>
      <c r="B6" s="72">
        <v>1.8557627519113806</v>
      </c>
      <c r="C6" s="72">
        <v>1.5464267548960198</v>
      </c>
      <c r="D6" s="72">
        <v>1.4951693133129778</v>
      </c>
      <c r="E6" s="72">
        <v>1.6136143297892738</v>
      </c>
      <c r="F6" s="72">
        <v>1.7312722457829981</v>
      </c>
      <c r="G6" s="72">
        <v>1.5260340894834252</v>
      </c>
      <c r="H6" s="72">
        <v>1.5060157360487214</v>
      </c>
      <c r="I6" s="72">
        <v>1.37546351715502</v>
      </c>
      <c r="J6" s="72">
        <v>1.6074247719371166</v>
      </c>
      <c r="K6" s="72">
        <v>1.5653575763439491</v>
      </c>
      <c r="L6" s="72">
        <v>1.5837123592104438</v>
      </c>
      <c r="M6" s="72">
        <v>1.5118531389295864</v>
      </c>
      <c r="N6" s="72">
        <v>1.5587483932218218</v>
      </c>
      <c r="O6" s="72">
        <v>1.4569786713541268</v>
      </c>
      <c r="P6" s="72">
        <v>1.3642596940677112</v>
      </c>
      <c r="Q6" s="72">
        <v>1.3529176517842254</v>
      </c>
      <c r="R6" s="72">
        <v>1.3545712336000748</v>
      </c>
      <c r="S6" s="72">
        <v>0.98421399991434011</v>
      </c>
      <c r="T6" s="72">
        <v>0.99947005895172003</v>
      </c>
      <c r="U6" s="72">
        <v>1.0327038358209737</v>
      </c>
      <c r="V6" s="72">
        <v>0.90215187627185867</v>
      </c>
      <c r="W6" s="72">
        <v>0.92651565881900966</v>
      </c>
      <c r="X6" s="72">
        <v>0.95990901451534427</v>
      </c>
      <c r="Y6" s="72">
        <v>0.87795541460699833</v>
      </c>
      <c r="DA6" s="89" t="s">
        <v>448</v>
      </c>
    </row>
    <row r="7" spans="1:105" ht="12" customHeight="1" x14ac:dyDescent="0.25">
      <c r="A7" s="28" t="s">
        <v>200</v>
      </c>
      <c r="B7" s="72">
        <v>630.41909550640628</v>
      </c>
      <c r="C7" s="72">
        <v>441.9622428885416</v>
      </c>
      <c r="D7" s="72">
        <v>205.12364259288248</v>
      </c>
      <c r="E7" s="72">
        <v>315.37501621558738</v>
      </c>
      <c r="F7" s="72">
        <v>956.93338396585443</v>
      </c>
      <c r="G7" s="72">
        <v>673.30388572612173</v>
      </c>
      <c r="H7" s="72">
        <v>644.83914922758822</v>
      </c>
      <c r="I7" s="72">
        <v>777.43920726042552</v>
      </c>
      <c r="J7" s="72">
        <v>499.88432472862308</v>
      </c>
      <c r="K7" s="72">
        <v>105.76870493952198</v>
      </c>
      <c r="L7" s="72">
        <v>71.352935831578861</v>
      </c>
      <c r="M7" s="72">
        <v>111.14142481830719</v>
      </c>
      <c r="N7" s="72">
        <v>104.8469857922772</v>
      </c>
      <c r="O7" s="72">
        <v>64.798219506029568</v>
      </c>
      <c r="P7" s="72">
        <v>97.90815892155149</v>
      </c>
      <c r="Q7" s="72">
        <v>118.9670983672772</v>
      </c>
      <c r="R7" s="72">
        <v>76.089452332341679</v>
      </c>
      <c r="S7" s="72">
        <v>95.642916541697801</v>
      </c>
      <c r="T7" s="72">
        <v>120.40357680478792</v>
      </c>
      <c r="U7" s="72">
        <v>168.06669913406864</v>
      </c>
      <c r="V7" s="72">
        <v>136.46109475586991</v>
      </c>
      <c r="W7" s="72">
        <v>135.42881253486732</v>
      </c>
      <c r="X7" s="72">
        <v>196.10559390710742</v>
      </c>
      <c r="Y7" s="72">
        <v>145.47818901557454</v>
      </c>
      <c r="DA7" s="89" t="s">
        <v>449</v>
      </c>
    </row>
    <row r="8" spans="1:105" ht="12" customHeight="1" x14ac:dyDescent="0.25">
      <c r="A8" s="28" t="s">
        <v>189</v>
      </c>
      <c r="B8" s="72">
        <v>4700.2930306981698</v>
      </c>
      <c r="C8" s="72">
        <v>3936.1920396270311</v>
      </c>
      <c r="D8" s="72">
        <v>4540.8189250669775</v>
      </c>
      <c r="E8" s="72">
        <v>4880.9427592935272</v>
      </c>
      <c r="F8" s="72">
        <v>5182.3289053981189</v>
      </c>
      <c r="G8" s="72">
        <v>4233.9330756447243</v>
      </c>
      <c r="H8" s="72">
        <v>4846.6743511164796</v>
      </c>
      <c r="I8" s="72">
        <v>3747.4087927811561</v>
      </c>
      <c r="J8" s="72">
        <v>4341.9271770220375</v>
      </c>
      <c r="K8" s="72">
        <v>4145.1039004079976</v>
      </c>
      <c r="L8" s="72">
        <v>4347.0757512639475</v>
      </c>
      <c r="M8" s="72">
        <v>4555.6766280232769</v>
      </c>
      <c r="N8" s="72">
        <v>4992.3332328419065</v>
      </c>
      <c r="O8" s="72">
        <v>4740.0794393756632</v>
      </c>
      <c r="P8" s="72">
        <v>4153.1328938302377</v>
      </c>
      <c r="Q8" s="72">
        <v>4227.8998904985228</v>
      </c>
      <c r="R8" s="72">
        <v>4311.0937876397811</v>
      </c>
      <c r="S8" s="72">
        <v>4612.5689254288591</v>
      </c>
      <c r="T8" s="72">
        <v>4747.5973740230093</v>
      </c>
      <c r="U8" s="72">
        <v>4730.936912399874</v>
      </c>
      <c r="V8" s="72">
        <v>5185.3797410731295</v>
      </c>
      <c r="W8" s="72">
        <v>6129.7752334446941</v>
      </c>
      <c r="X8" s="72">
        <v>5071.805870566599</v>
      </c>
      <c r="Y8" s="72">
        <v>4920.2661512203149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445.8158025583009</v>
      </c>
      <c r="C17" s="69">
        <f t="shared" si="7"/>
        <v>685.54706925020764</v>
      </c>
      <c r="D17" s="69">
        <f t="shared" si="7"/>
        <v>857.82386732632244</v>
      </c>
      <c r="E17" s="69">
        <f t="shared" si="7"/>
        <v>976.61562219276379</v>
      </c>
      <c r="F17" s="69">
        <f t="shared" si="7"/>
        <v>697.95037823327334</v>
      </c>
      <c r="G17" s="69">
        <f t="shared" si="7"/>
        <v>1011.5502491830316</v>
      </c>
      <c r="H17" s="69">
        <f t="shared" si="7"/>
        <v>969.86404156588196</v>
      </c>
      <c r="I17" s="69">
        <f t="shared" si="7"/>
        <v>994.06840476450145</v>
      </c>
      <c r="J17" s="69">
        <f t="shared" si="7"/>
        <v>747.89830887874302</v>
      </c>
      <c r="K17" s="69">
        <f t="shared" si="7"/>
        <v>822.3684494723459</v>
      </c>
      <c r="L17" s="69">
        <f t="shared" si="7"/>
        <v>758.28380193364637</v>
      </c>
      <c r="M17" s="69">
        <f t="shared" si="7"/>
        <v>824.75444982886222</v>
      </c>
      <c r="N17" s="69">
        <f t="shared" si="7"/>
        <v>871.56905858357993</v>
      </c>
      <c r="O17" s="69">
        <f t="shared" si="7"/>
        <v>890.2533268037032</v>
      </c>
      <c r="P17" s="69">
        <f t="shared" si="7"/>
        <v>879.33944597963637</v>
      </c>
      <c r="Q17" s="69">
        <f t="shared" si="7"/>
        <v>946.67440814658949</v>
      </c>
      <c r="R17" s="69">
        <f t="shared" ref="R17:V17" si="8">SUM(R18:R26)</f>
        <v>943.59650483800783</v>
      </c>
      <c r="S17" s="69">
        <f t="shared" si="8"/>
        <v>1030.5598187090409</v>
      </c>
      <c r="T17" s="69">
        <f t="shared" si="8"/>
        <v>1030.6983185388076</v>
      </c>
      <c r="U17" s="69">
        <f t="shared" si="8"/>
        <v>1022.0915146645133</v>
      </c>
      <c r="V17" s="69">
        <f t="shared" si="8"/>
        <v>1065.3770437549611</v>
      </c>
      <c r="W17" s="69">
        <f t="shared" ref="W17:Y17" si="9">SUM(W18:W26)</f>
        <v>1225.5330268434818</v>
      </c>
      <c r="X17" s="69">
        <f t="shared" si="9"/>
        <v>1081.1935685523379</v>
      </c>
      <c r="Y17" s="69">
        <f t="shared" si="9"/>
        <v>1008.2344909007585</v>
      </c>
      <c r="DA17" s="88" t="s">
        <v>268</v>
      </c>
    </row>
    <row r="18" spans="1:105" ht="12" customHeight="1" x14ac:dyDescent="0.25">
      <c r="A18" s="28" t="s">
        <v>51</v>
      </c>
      <c r="B18" s="72">
        <v>9.9291068627649022</v>
      </c>
      <c r="C18" s="72">
        <v>3.2583645839163631</v>
      </c>
      <c r="D18" s="72">
        <v>11.749752790660507</v>
      </c>
      <c r="E18" s="72">
        <v>8.2048618610821045</v>
      </c>
      <c r="F18" s="72">
        <v>13.689273280538293</v>
      </c>
      <c r="G18" s="72">
        <v>7.2310235349147911</v>
      </c>
      <c r="H18" s="72">
        <v>5.4416443335510793</v>
      </c>
      <c r="I18" s="72">
        <v>6.6651427663871008</v>
      </c>
      <c r="J18" s="72">
        <v>21.102933446200488</v>
      </c>
      <c r="K18" s="72">
        <v>7.1970334091341384</v>
      </c>
      <c r="L18" s="72">
        <v>4.8731800985474996</v>
      </c>
      <c r="M18" s="72">
        <v>9.5810547564614854</v>
      </c>
      <c r="N18" s="72">
        <v>14.487704589559973</v>
      </c>
      <c r="O18" s="72">
        <v>14.114941990591987</v>
      </c>
      <c r="P18" s="72">
        <v>40.708662288162309</v>
      </c>
      <c r="Q18" s="72">
        <v>48.069246425418484</v>
      </c>
      <c r="R18" s="72">
        <v>33.763971185401729</v>
      </c>
      <c r="S18" s="72">
        <v>20.961499507431576</v>
      </c>
      <c r="T18" s="72">
        <v>19.6817518203897</v>
      </c>
      <c r="U18" s="72">
        <v>23.377446774621884</v>
      </c>
      <c r="V18" s="72">
        <v>25.555358274161044</v>
      </c>
      <c r="W18" s="72">
        <v>26.129944493881318</v>
      </c>
      <c r="X18" s="72">
        <v>26.488688297925023</v>
      </c>
      <c r="Y18" s="72">
        <v>3.0917073095374565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128.50609616759277</v>
      </c>
      <c r="C19" s="72">
        <v>154.06885397309259</v>
      </c>
      <c r="D19" s="72">
        <v>170.45982071611726</v>
      </c>
      <c r="E19" s="72">
        <v>208.63827177653661</v>
      </c>
      <c r="F19" s="72">
        <v>136.46779839027039</v>
      </c>
      <c r="G19" s="72">
        <v>303.4934261290079</v>
      </c>
      <c r="H19" s="72">
        <v>159.20043247021258</v>
      </c>
      <c r="I19" s="72">
        <v>242.12961040253367</v>
      </c>
      <c r="J19" s="72">
        <v>116.12607091767396</v>
      </c>
      <c r="K19" s="72">
        <v>168.69350336117714</v>
      </c>
      <c r="L19" s="72">
        <v>128.15692386662363</v>
      </c>
      <c r="M19" s="72">
        <v>125.6401098316084</v>
      </c>
      <c r="N19" s="72">
        <v>106.00920301442154</v>
      </c>
      <c r="O19" s="72">
        <v>112.3598099451966</v>
      </c>
      <c r="P19" s="72">
        <v>114.91087204068218</v>
      </c>
      <c r="Q19" s="72">
        <v>131.36969392485005</v>
      </c>
      <c r="R19" s="72">
        <v>133.26815508159976</v>
      </c>
      <c r="S19" s="72">
        <v>149.58489620078544</v>
      </c>
      <c r="T19" s="72">
        <v>152.42791153320928</v>
      </c>
      <c r="U19" s="72">
        <v>157.26397526062721</v>
      </c>
      <c r="V19" s="72">
        <v>137.56734824102188</v>
      </c>
      <c r="W19" s="72">
        <v>141.17320083973664</v>
      </c>
      <c r="X19" s="72">
        <v>145.91810643792593</v>
      </c>
      <c r="Y19" s="72">
        <v>133.73410611593104</v>
      </c>
      <c r="DA19" s="89" t="s">
        <v>459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460</v>
      </c>
    </row>
    <row r="21" spans="1:105" ht="12" customHeight="1" x14ac:dyDescent="0.25">
      <c r="A21" s="28" t="s">
        <v>189</v>
      </c>
      <c r="B21" s="72">
        <v>307.38059952794322</v>
      </c>
      <c r="C21" s="72">
        <v>528.21985069319862</v>
      </c>
      <c r="D21" s="72">
        <v>675.61429381954474</v>
      </c>
      <c r="E21" s="72">
        <v>759.77248855514506</v>
      </c>
      <c r="F21" s="72">
        <v>547.79330656246464</v>
      </c>
      <c r="G21" s="72">
        <v>700.82579951910884</v>
      </c>
      <c r="H21" s="72">
        <v>805.22196476211832</v>
      </c>
      <c r="I21" s="72">
        <v>745.27365159558065</v>
      </c>
      <c r="J21" s="72">
        <v>610.6693045148686</v>
      </c>
      <c r="K21" s="72">
        <v>646.47791270203459</v>
      </c>
      <c r="L21" s="72">
        <v>625.25369796847519</v>
      </c>
      <c r="M21" s="72">
        <v>689.53328524079234</v>
      </c>
      <c r="N21" s="72">
        <v>751.0721509795984</v>
      </c>
      <c r="O21" s="72">
        <v>763.77857486791459</v>
      </c>
      <c r="P21" s="72">
        <v>723.71991165079191</v>
      </c>
      <c r="Q21" s="72">
        <v>767.2354677963209</v>
      </c>
      <c r="R21" s="72">
        <v>776.56437857100639</v>
      </c>
      <c r="S21" s="72">
        <v>860.01342300082376</v>
      </c>
      <c r="T21" s="72">
        <v>858.58865518520849</v>
      </c>
      <c r="U21" s="72">
        <v>841.45009262926419</v>
      </c>
      <c r="V21" s="72">
        <v>902.25433723977812</v>
      </c>
      <c r="W21" s="72">
        <v>1058.2298815098638</v>
      </c>
      <c r="X21" s="72">
        <v>908.78677381648686</v>
      </c>
      <c r="Y21" s="72">
        <v>871.40867747529001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835.0748399615278</v>
      </c>
      <c r="C27" s="69">
        <f t="shared" si="10"/>
        <v>887.21811493963503</v>
      </c>
      <c r="D27" s="69">
        <f t="shared" si="10"/>
        <v>1002.1767873784447</v>
      </c>
      <c r="E27" s="69">
        <f t="shared" si="10"/>
        <v>1170.2388677697222</v>
      </c>
      <c r="F27" s="69">
        <f t="shared" si="10"/>
        <v>767.28152194789027</v>
      </c>
      <c r="G27" s="69">
        <f t="shared" si="10"/>
        <v>1625.6268235715756</v>
      </c>
      <c r="H27" s="69">
        <f t="shared" si="10"/>
        <v>938.84443024543498</v>
      </c>
      <c r="I27" s="69">
        <f t="shared" si="10"/>
        <v>1285.5067000100908</v>
      </c>
      <c r="J27" s="69">
        <f t="shared" si="10"/>
        <v>636.35577515767613</v>
      </c>
      <c r="K27" s="69">
        <f t="shared" si="10"/>
        <v>894.15130314601402</v>
      </c>
      <c r="L27" s="69">
        <f t="shared" si="10"/>
        <v>696.98290993870773</v>
      </c>
      <c r="M27" s="69">
        <f t="shared" si="10"/>
        <v>712.73850406966164</v>
      </c>
      <c r="N27" s="69">
        <f t="shared" si="10"/>
        <v>638.70267710706287</v>
      </c>
      <c r="O27" s="69">
        <f t="shared" si="10"/>
        <v>669.73591767178016</v>
      </c>
      <c r="P27" s="69">
        <f t="shared" si="10"/>
        <v>677.7651635732426</v>
      </c>
      <c r="Q27" s="69">
        <f t="shared" si="10"/>
        <v>787.61484154700725</v>
      </c>
      <c r="R27" s="69">
        <f t="shared" ref="R27:V27" si="11">SUM(R28:R32)</f>
        <v>801.41923850992316</v>
      </c>
      <c r="S27" s="69">
        <f t="shared" si="11"/>
        <v>914.66695902838933</v>
      </c>
      <c r="T27" s="69">
        <f t="shared" si="11"/>
        <v>945.45787523834088</v>
      </c>
      <c r="U27" s="69">
        <f t="shared" si="11"/>
        <v>978.24603285611715</v>
      </c>
      <c r="V27" s="69">
        <f t="shared" si="11"/>
        <v>894.93987567337365</v>
      </c>
      <c r="W27" s="69">
        <f t="shared" ref="W27:Y27" si="12">SUM(W28:W32)</f>
        <v>964.81446302942993</v>
      </c>
      <c r="X27" s="69">
        <f t="shared" si="12"/>
        <v>948.0555087537266</v>
      </c>
      <c r="Y27" s="69">
        <f t="shared" si="12"/>
        <v>880.27103539955056</v>
      </c>
      <c r="DA27" s="88" t="s">
        <v>269</v>
      </c>
    </row>
    <row r="28" spans="1:105" ht="12" customHeight="1" x14ac:dyDescent="0.25">
      <c r="A28" s="28" t="s">
        <v>51</v>
      </c>
      <c r="B28" s="72">
        <v>5.0463933871460895</v>
      </c>
      <c r="C28" s="72">
        <v>1.0506269478536809</v>
      </c>
      <c r="D28" s="72">
        <v>4.0474710543971257</v>
      </c>
      <c r="E28" s="72">
        <v>2.6887060047184459</v>
      </c>
      <c r="F28" s="72">
        <v>4.8053435845282353</v>
      </c>
      <c r="G28" s="72">
        <v>3.6688366738979918</v>
      </c>
      <c r="H28" s="72">
        <v>2.1915663302914181</v>
      </c>
      <c r="I28" s="72">
        <v>2.5012145465144875</v>
      </c>
      <c r="J28" s="72">
        <v>7.2692689441927838</v>
      </c>
      <c r="K28" s="72">
        <v>2.4568182335651394</v>
      </c>
      <c r="L28" s="72">
        <v>1.7360196369638217</v>
      </c>
      <c r="M28" s="72">
        <v>3.3547971442710294</v>
      </c>
      <c r="N28" s="72">
        <v>4.8636378162150482</v>
      </c>
      <c r="O28" s="72">
        <v>4.73100525191016</v>
      </c>
      <c r="P28" s="72">
        <v>13.550700069020122</v>
      </c>
      <c r="Q28" s="72">
        <v>15.772823858483541</v>
      </c>
      <c r="R28" s="72">
        <v>9.5659343959079663</v>
      </c>
      <c r="S28" s="72">
        <v>8.2202380987709578</v>
      </c>
      <c r="T28" s="72">
        <v>8.5195183587199637</v>
      </c>
      <c r="U28" s="72">
        <v>10.503821701705116</v>
      </c>
      <c r="V28" s="72">
        <v>10.253112263578394</v>
      </c>
      <c r="W28" s="72">
        <v>10.239028082545373</v>
      </c>
      <c r="X28" s="72">
        <v>10.824308349256572</v>
      </c>
      <c r="Y28" s="72">
        <v>11.269432425699698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630.71886680049579</v>
      </c>
      <c r="C29" s="72">
        <v>665.15786831201137</v>
      </c>
      <c r="D29" s="72">
        <v>690.60310521056977</v>
      </c>
      <c r="E29" s="72">
        <v>792.58386961367444</v>
      </c>
      <c r="F29" s="72">
        <v>518.41963032394654</v>
      </c>
      <c r="G29" s="72">
        <v>1152.9236320615084</v>
      </c>
      <c r="H29" s="72">
        <v>604.77731979373834</v>
      </c>
      <c r="I29" s="72">
        <v>919.81217984031014</v>
      </c>
      <c r="J29" s="72">
        <v>441.14461775038831</v>
      </c>
      <c r="K29" s="72">
        <v>640.83999802247899</v>
      </c>
      <c r="L29" s="72">
        <v>486.84792953416542</v>
      </c>
      <c r="M29" s="72">
        <v>477.28695018946109</v>
      </c>
      <c r="N29" s="72">
        <v>402.71223311235531</v>
      </c>
      <c r="O29" s="72">
        <v>426.83718666344697</v>
      </c>
      <c r="P29" s="72">
        <v>436.52826898524859</v>
      </c>
      <c r="Q29" s="72">
        <v>499.05273598336629</v>
      </c>
      <c r="R29" s="72">
        <v>506.26469032480026</v>
      </c>
      <c r="S29" s="72">
        <v>568.25553947929927</v>
      </c>
      <c r="T29" s="72">
        <v>579.05049272783685</v>
      </c>
      <c r="U29" s="72">
        <v>597.4287496235487</v>
      </c>
      <c r="V29" s="72">
        <v>522.60040104270229</v>
      </c>
      <c r="W29" s="72">
        <v>536.3038556214409</v>
      </c>
      <c r="X29" s="72">
        <v>554.32356142755668</v>
      </c>
      <c r="Y29" s="72">
        <v>508.04197842945894</v>
      </c>
      <c r="DA29" s="89" t="s">
        <v>468</v>
      </c>
    </row>
    <row r="30" spans="1:105" ht="12" customHeight="1" x14ac:dyDescent="0.25">
      <c r="A30" s="28" t="s">
        <v>189</v>
      </c>
      <c r="B30" s="72">
        <v>199.30957977388599</v>
      </c>
      <c r="C30" s="72">
        <v>221.00961967977</v>
      </c>
      <c r="D30" s="72">
        <v>307.52621111347787</v>
      </c>
      <c r="E30" s="72">
        <v>374.96629215132936</v>
      </c>
      <c r="F30" s="72">
        <v>244.05654803941553</v>
      </c>
      <c r="G30" s="72">
        <v>469.0343548361692</v>
      </c>
      <c r="H30" s="72">
        <v>331.87554412140526</v>
      </c>
      <c r="I30" s="72">
        <v>363.19330562326616</v>
      </c>
      <c r="J30" s="72">
        <v>187.94188846309498</v>
      </c>
      <c r="K30" s="72">
        <v>250.85448688996979</v>
      </c>
      <c r="L30" s="72">
        <v>208.39896076757856</v>
      </c>
      <c r="M30" s="72">
        <v>232.09675673592955</v>
      </c>
      <c r="N30" s="72">
        <v>231.1268061784925</v>
      </c>
      <c r="O30" s="72">
        <v>238.16772575642304</v>
      </c>
      <c r="P30" s="72">
        <v>227.68619451897385</v>
      </c>
      <c r="Q30" s="72">
        <v>272.78928170515741</v>
      </c>
      <c r="R30" s="72">
        <v>285.58861378921495</v>
      </c>
      <c r="S30" s="72">
        <v>338.19118145031911</v>
      </c>
      <c r="T30" s="72">
        <v>357.88786415178407</v>
      </c>
      <c r="U30" s="72">
        <v>370.31346153086344</v>
      </c>
      <c r="V30" s="72">
        <v>362.08636236709299</v>
      </c>
      <c r="W30" s="72">
        <v>418.27157932544367</v>
      </c>
      <c r="X30" s="72">
        <v>382.90763897691329</v>
      </c>
      <c r="Y30" s="72">
        <v>360.95962454439189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12300.330298671639</v>
      </c>
      <c r="C3" s="65">
        <f>IF(RES_hh_fec!C3=0,0,1000*11630*RES_hh_fec!C3/RES_hh_num!C3)</f>
        <v>10576.526926684972</v>
      </c>
      <c r="D3" s="65">
        <f>IF(RES_hh_fec!D3=0,0,1000*11630*RES_hh_fec!D3/RES_hh_num!D3)</f>
        <v>10571.115571126295</v>
      </c>
      <c r="E3" s="65">
        <f>IF(RES_hh_fec!E3=0,0,1000*11630*RES_hh_fec!E3/RES_hh_num!E3)</f>
        <v>11400.27941764776</v>
      </c>
      <c r="F3" s="65">
        <f>IF(RES_hh_fec!F3=0,0,1000*11630*RES_hh_fec!F3/RES_hh_num!F3)</f>
        <v>11664.115073486038</v>
      </c>
      <c r="G3" s="65">
        <f>IF(RES_hh_fec!G3=0,0,1000*11630*RES_hh_fec!G3/RES_hh_num!G3)</f>
        <v>11390.882340532813</v>
      </c>
      <c r="H3" s="65">
        <f>IF(RES_hh_fec!H3=0,0,1000*11630*RES_hh_fec!H3/RES_hh_num!H3)</f>
        <v>11041.265673751521</v>
      </c>
      <c r="I3" s="65">
        <f>IF(RES_hh_fec!I3=0,0,1000*11630*RES_hh_fec!I3/RES_hh_num!I3)</f>
        <v>10541.309188889993</v>
      </c>
      <c r="J3" s="65">
        <f>IF(RES_hh_fec!J3=0,0,1000*11630*RES_hh_fec!J3/RES_hh_num!J3)</f>
        <v>11371.496344437292</v>
      </c>
      <c r="K3" s="65">
        <f>IF(RES_hh_fec!K3=0,0,1000*11630*RES_hh_fec!K3/RES_hh_num!K3)</f>
        <v>11130.30908307207</v>
      </c>
      <c r="L3" s="65">
        <f>IF(RES_hh_fec!L3=0,0,1000*11630*RES_hh_fec!L3/RES_hh_num!L3)</f>
        <v>11232.545123894959</v>
      </c>
      <c r="M3" s="65">
        <f>IF(RES_hh_fec!M3=0,0,1000*11630*RES_hh_fec!M3/RES_hh_num!M3)</f>
        <v>10811.777906000973</v>
      </c>
      <c r="N3" s="65">
        <f>IF(RES_hh_fec!N3=0,0,1000*11630*RES_hh_fec!N3/RES_hh_num!N3)</f>
        <v>11106.977820337441</v>
      </c>
      <c r="O3" s="65">
        <f>IF(RES_hh_fec!O3=0,0,1000*11630*RES_hh_fec!O3/RES_hh_num!O3)</f>
        <v>10511.263925836056</v>
      </c>
      <c r="P3" s="65">
        <f>IF(RES_hh_fec!P3=0,0,1000*11630*RES_hh_fec!P3/RES_hh_num!P3)</f>
        <v>9997.8192089193144</v>
      </c>
      <c r="Q3" s="65">
        <f>IF(RES_hh_fec!Q3=0,0,1000*11630*RES_hh_fec!Q3/RES_hh_num!Q3)</f>
        <v>9952.2313142625117</v>
      </c>
      <c r="R3" s="65">
        <f>IF(RES_hh_fec!R3=0,0,1000*11630*RES_hh_fec!R3/RES_hh_num!R3)</f>
        <v>9990.5087420826712</v>
      </c>
      <c r="S3" s="65">
        <f>IF(RES_hh_fec!S3=0,0,1000*11630*RES_hh_fec!S3/RES_hh_num!S3)</f>
        <v>10461.199312145394</v>
      </c>
      <c r="T3" s="65">
        <f>IF(RES_hh_fec!T3=0,0,1000*11630*RES_hh_fec!T3/RES_hh_num!T3)</f>
        <v>10486.010797266674</v>
      </c>
      <c r="U3" s="65">
        <f>IF(RES_hh_fec!U3=0,0,1000*11630*RES_hh_fec!U3/RES_hh_num!U3)</f>
        <v>10457.962100727998</v>
      </c>
      <c r="V3" s="65">
        <f>IF(RES_hh_fec!V3=0,0,1000*11630*RES_hh_fec!V3/RES_hh_num!V3)</f>
        <v>10708.745325376443</v>
      </c>
      <c r="W3" s="65">
        <f>IF(RES_hh_fec!W3=0,0,1000*11630*RES_hh_fec!W3/RES_hh_num!W3)</f>
        <v>11734.503283166192</v>
      </c>
      <c r="X3" s="65">
        <f>IF(RES_hh_fec!X3=0,0,1000*11630*RES_hh_fec!X3/RES_hh_num!X3)</f>
        <v>10442.750451181597</v>
      </c>
      <c r="Y3" s="65">
        <f>IF(RES_hh_fec!Y3=0,0,1000*11630*RES_hh_fec!Y3/RES_hh_num!Y3)</f>
        <v>9904.5957590723719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11029.611339287569</v>
      </c>
      <c r="C4" s="69">
        <f>IF(RES_hh_fec!C4=0,0,1000*11630*RES_hh_fec!C4/RES_hh_num!C4)</f>
        <v>8803.8064360915578</v>
      </c>
      <c r="D4" s="69">
        <f>IF(RES_hh_fec!D4=0,0,1000*11630*RES_hh_fec!D4/RES_hh_num!D4)</f>
        <v>8609.0927621569153</v>
      </c>
      <c r="E4" s="69">
        <f>IF(RES_hh_fec!E4=0,0,1000*11630*RES_hh_fec!E4/RES_hh_num!E4)</f>
        <v>9170.7643411834615</v>
      </c>
      <c r="F4" s="69">
        <f>IF(RES_hh_fec!F4=0,0,1000*11630*RES_hh_fec!F4/RES_hh_num!F4)</f>
        <v>10065.927476680503</v>
      </c>
      <c r="G4" s="69">
        <f>IF(RES_hh_fec!G4=0,0,1000*11630*RES_hh_fec!G4/RES_hh_num!G4)</f>
        <v>8825.3297822245586</v>
      </c>
      <c r="H4" s="69">
        <f>IF(RES_hh_fec!H4=0,0,1000*11630*RES_hh_fec!H4/RES_hh_num!H4)</f>
        <v>8879.4859126007977</v>
      </c>
      <c r="I4" s="69">
        <f>IF(RES_hh_fec!I4=0,0,1000*11630*RES_hh_fec!I4/RES_hh_num!I4)</f>
        <v>8033.7565904643807</v>
      </c>
      <c r="J4" s="69">
        <f>IF(RES_hh_fec!J4=0,0,1000*11630*RES_hh_fec!J4/RES_hh_num!J4)</f>
        <v>9535.9388799261687</v>
      </c>
      <c r="K4" s="69">
        <f>IF(RES_hh_fec!K4=0,0,1000*11630*RES_hh_fec!K4/RES_hh_num!K4)</f>
        <v>9056.2334957766634</v>
      </c>
      <c r="L4" s="69">
        <f>IF(RES_hh_fec!L4=0,0,1000*11630*RES_hh_fec!L4/RES_hh_num!L4)</f>
        <v>9329.656159254997</v>
      </c>
      <c r="M4" s="69">
        <f>IF(RES_hh_fec!M4=0,0,1000*11630*RES_hh_fec!M4/RES_hh_num!M4)</f>
        <v>8903.453920701988</v>
      </c>
      <c r="N4" s="69">
        <f>IF(RES_hh_fec!N4=0,0,1000*11630*RES_hh_fec!N4/RES_hh_num!N4)</f>
        <v>9175.1227994238488</v>
      </c>
      <c r="O4" s="69">
        <f>IF(RES_hh_fec!O4=0,0,1000*11630*RES_hh_fec!O4/RES_hh_num!O4)</f>
        <v>8587.0261033584702</v>
      </c>
      <c r="P4" s="69">
        <f>IF(RES_hh_fec!P4=0,0,1000*11630*RES_hh_fec!P4/RES_hh_num!P4)</f>
        <v>8051.7399552379047</v>
      </c>
      <c r="Q4" s="69">
        <f>IF(RES_hh_fec!Q4=0,0,1000*11630*RES_hh_fec!Q4/RES_hh_num!Q4)</f>
        <v>7897.2920099181756</v>
      </c>
      <c r="R4" s="69">
        <f>IF(RES_hh_fec!R4=0,0,1000*11630*RES_hh_fec!R4/RES_hh_num!R4)</f>
        <v>7934.8810694840122</v>
      </c>
      <c r="S4" s="69">
        <f>IF(RES_hh_fec!S4=0,0,1000*11630*RES_hh_fec!S4/RES_hh_num!S4)</f>
        <v>8229.0334693600671</v>
      </c>
      <c r="T4" s="69">
        <f>IF(RES_hh_fec!T4=0,0,1000*11630*RES_hh_fec!T4/RES_hh_num!T4)</f>
        <v>8280.0488880850044</v>
      </c>
      <c r="U4" s="69">
        <f>IF(RES_hh_fec!U4=0,0,1000*11630*RES_hh_fec!U4/RES_hh_num!U4)</f>
        <v>8262.147109458243</v>
      </c>
      <c r="V4" s="69">
        <f>IF(RES_hh_fec!V4=0,0,1000*11630*RES_hh_fec!V4/RES_hh_num!V4)</f>
        <v>8547.2817671091743</v>
      </c>
      <c r="W4" s="69">
        <f>IF(RES_hh_fec!W4=0,0,1000*11630*RES_hh_fec!W4/RES_hh_num!W4)</f>
        <v>9394.17856427269</v>
      </c>
      <c r="X4" s="69">
        <f>IF(RES_hh_fec!X4=0,0,1000*11630*RES_hh_fec!X4/RES_hh_num!X4)</f>
        <v>8260.2869601078382</v>
      </c>
      <c r="Y4" s="69">
        <f>IF(RES_hh_fec!Y4=0,0,1000*11630*RES_hh_fec!Y4/RES_hh_num!Y4)</f>
        <v>7861.7967130567995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14197.129548650073</v>
      </c>
      <c r="C5" s="72">
        <f>IF(RES_hh_fec!C5=0,0,1000*11630*RES_hh_fec!C5/RES_hh_num!C5)</f>
        <v>3212.314696969021</v>
      </c>
      <c r="D5" s="72">
        <f>IF(RES_hh_fec!D5=0,0,1000*11630*RES_hh_fec!D5/RES_hh_num!D5)</f>
        <v>9287.0167874841682</v>
      </c>
      <c r="E5" s="72">
        <f>IF(RES_hh_fec!E5=0,0,1000*11630*RES_hh_fec!E5/RES_hh_num!E5)</f>
        <v>6615.8869657626828</v>
      </c>
      <c r="F5" s="72">
        <f>IF(RES_hh_fec!F5=0,0,1000*11630*RES_hh_fec!F5/RES_hh_num!F5)</f>
        <v>13988.299524231623</v>
      </c>
      <c r="G5" s="72">
        <f>IF(RES_hh_fec!G5=0,0,1000*11630*RES_hh_fec!G5/RES_hh_num!G5)</f>
        <v>6509.3956369801163</v>
      </c>
      <c r="H5" s="72">
        <f>IF(RES_hh_fec!H5=0,0,1000*11630*RES_hh_fec!H5/RES_hh_num!H5)</f>
        <v>4894.3657045323225</v>
      </c>
      <c r="I5" s="72">
        <f>IF(RES_hh_fec!I5=0,0,1000*11630*RES_hh_fec!I5/RES_hh_num!I5)</f>
        <v>4660.4873329130896</v>
      </c>
      <c r="J5" s="72">
        <f>IF(RES_hh_fec!J5=0,0,1000*11630*RES_hh_fec!J5/RES_hh_num!J5)</f>
        <v>15896.417678549204</v>
      </c>
      <c r="K5" s="72">
        <f>IF(RES_hh_fec!K5=0,0,1000*11630*RES_hh_fec!K5/RES_hh_num!K5)</f>
        <v>5940.6516889532622</v>
      </c>
      <c r="L5" s="72">
        <f>IF(RES_hh_fec!L5=0,0,1000*11630*RES_hh_fec!L5/RES_hh_num!L5)</f>
        <v>4766.9608875071472</v>
      </c>
      <c r="M5" s="72">
        <f>IF(RES_hh_fec!M5=0,0,1000*11630*RES_hh_fec!M5/RES_hh_num!M5)</f>
        <v>8484.1946032065989</v>
      </c>
      <c r="N5" s="72">
        <f>IF(RES_hh_fec!N5=0,0,1000*11630*RES_hh_fec!N5/RES_hh_num!N5)</f>
        <v>8129.278623606775</v>
      </c>
      <c r="O5" s="72">
        <f>IF(RES_hh_fec!O5=0,0,1000*11630*RES_hh_fec!O5/RES_hh_num!O5)</f>
        <v>4990.0384540410641</v>
      </c>
      <c r="P5" s="72">
        <f>IF(RES_hh_fec!P5=0,0,1000*11630*RES_hh_fec!P5/RES_hh_num!P5)</f>
        <v>9132.6285005055288</v>
      </c>
      <c r="Q5" s="72">
        <f>IF(RES_hh_fec!Q5=0,0,1000*11630*RES_hh_fec!Q5/RES_hh_num!Q5)</f>
        <v>9426.060133157258</v>
      </c>
      <c r="R5" s="72">
        <f>IF(RES_hh_fec!R5=0,0,1000*11630*RES_hh_fec!R5/RES_hh_num!R5)</f>
        <v>7685.9982159425144</v>
      </c>
      <c r="S5" s="72">
        <f>IF(RES_hh_fec!S5=0,0,1000*11630*RES_hh_fec!S5/RES_hh_num!S5)</f>
        <v>6049.5819868443878</v>
      </c>
      <c r="T5" s="72">
        <f>IF(RES_hh_fec!T5=0,0,1000*11630*RES_hh_fec!T5/RES_hh_num!T5)</f>
        <v>7046.9709408236786</v>
      </c>
      <c r="U5" s="72">
        <f>IF(RES_hh_fec!U5=0,0,1000*11630*RES_hh_fec!U5/RES_hh_num!U5)</f>
        <v>8578.4228132102016</v>
      </c>
      <c r="V5" s="72">
        <f>IF(RES_hh_fec!V5=0,0,1000*11630*RES_hh_fec!V5/RES_hh_num!V5)</f>
        <v>9085.9833356520248</v>
      </c>
      <c r="W5" s="72">
        <f>IF(RES_hh_fec!W5=0,0,1000*11630*RES_hh_fec!W5/RES_hh_num!W5)</f>
        <v>8945.2510569934711</v>
      </c>
      <c r="X5" s="72">
        <f>IF(RES_hh_fec!X5=0,0,1000*11630*RES_hh_fec!X5/RES_hh_num!X5)</f>
        <v>8051.9816731462461</v>
      </c>
      <c r="Y5" s="72">
        <f>IF(RES_hh_fec!Y5=0,0,1000*11630*RES_hh_fec!Y5/RES_hh_num!Y5)</f>
        <v>8720.4174203228595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11299.319688582234</v>
      </c>
      <c r="C6" s="72">
        <f>IF(RES_hh_fec!C6=0,0,1000*11630*RES_hh_fec!C6/RES_hh_num!C6)</f>
        <v>9300.0742050331355</v>
      </c>
      <c r="D6" s="72">
        <f>IF(RES_hh_fec!D6=0,0,1000*11630*RES_hh_fec!D6/RES_hh_num!D6)</f>
        <v>8834.9122890820981</v>
      </c>
      <c r="E6" s="72">
        <f>IF(RES_hh_fec!E6=0,0,1000*11630*RES_hh_fec!E6/RES_hh_num!E6)</f>
        <v>9358.9279980799365</v>
      </c>
      <c r="F6" s="72">
        <f>IF(RES_hh_fec!F6=0,0,1000*11630*RES_hh_fec!F6/RES_hh_num!F6)</f>
        <v>9988.6999803084382</v>
      </c>
      <c r="G6" s="72">
        <f>IF(RES_hh_fec!G6=0,0,1000*11630*RES_hh_fec!G6/RES_hh_num!G6)</f>
        <v>8793.0393497780515</v>
      </c>
      <c r="H6" s="72">
        <f>IF(RES_hh_fec!H6=0,0,1000*11630*RES_hh_fec!H6/RES_hh_num!H6)</f>
        <v>8734.8584958935062</v>
      </c>
      <c r="I6" s="72">
        <f>IF(RES_hh_fec!I6=0,0,1000*11630*RES_hh_fec!I6/RES_hh_num!I6)</f>
        <v>7988.1830827167923</v>
      </c>
      <c r="J6" s="72">
        <f>IF(RES_hh_fec!J6=0,0,1000*11630*RES_hh_fec!J6/RES_hh_num!J6)</f>
        <v>9360.0248428555369</v>
      </c>
      <c r="K6" s="72">
        <f>IF(RES_hh_fec!K6=0,0,1000*11630*RES_hh_fec!K6/RES_hh_num!K6)</f>
        <v>9103.0267735562684</v>
      </c>
      <c r="L6" s="72">
        <f>IF(RES_hh_fec!L6=0,0,1000*11630*RES_hh_fec!L6/RES_hh_num!L6)</f>
        <v>9246.4090047097743</v>
      </c>
      <c r="M6" s="72">
        <f>IF(RES_hh_fec!M6=0,0,1000*11630*RES_hh_fec!M6/RES_hh_num!M6)</f>
        <v>8838.5855470504321</v>
      </c>
      <c r="N6" s="72">
        <f>IF(RES_hh_fec!N6=0,0,1000*11630*RES_hh_fec!N6/RES_hh_num!N6)</f>
        <v>9088.6045441135029</v>
      </c>
      <c r="O6" s="72">
        <f>IF(RES_hh_fec!O6=0,0,1000*11630*RES_hh_fec!O6/RES_hh_num!O6)</f>
        <v>8483.9780980548312</v>
      </c>
      <c r="P6" s="72">
        <f>IF(RES_hh_fec!P6=0,0,1000*11630*RES_hh_fec!P6/RES_hh_num!P6)</f>
        <v>7933.5818913577805</v>
      </c>
      <c r="Q6" s="72">
        <f>IF(RES_hh_fec!Q6=0,0,1000*11630*RES_hh_fec!Q6/RES_hh_num!Q6)</f>
        <v>8114.1576846783446</v>
      </c>
      <c r="R6" s="72">
        <f>IF(RES_hh_fec!R6=0,0,1000*11630*RES_hh_fec!R6/RES_hh_num!R6)</f>
        <v>8717.9402209231575</v>
      </c>
      <c r="S6" s="72">
        <f>IF(RES_hh_fec!S6=0,0,1000*11630*RES_hh_fec!S6/RES_hh_num!S6)</f>
        <v>7331.1177904699207</v>
      </c>
      <c r="T6" s="72">
        <f>IF(RES_hh_fec!T6=0,0,1000*11630*RES_hh_fec!T6/RES_hh_num!T6)</f>
        <v>8193.3902891580365</v>
      </c>
      <c r="U6" s="72">
        <f>IF(RES_hh_fec!U6=0,0,1000*11630*RES_hh_fec!U6/RES_hh_num!U6)</f>
        <v>9110.5245869532137</v>
      </c>
      <c r="V6" s="72">
        <f>IF(RES_hh_fec!V6=0,0,1000*11630*RES_hh_fec!V6/RES_hh_num!V6)</f>
        <v>8449.8682742303536</v>
      </c>
      <c r="W6" s="72">
        <f>IF(RES_hh_fec!W6=0,0,1000*11630*RES_hh_fec!W6/RES_hh_num!W6)</f>
        <v>8905.4408951985206</v>
      </c>
      <c r="X6" s="72">
        <f>IF(RES_hh_fec!X6=0,0,1000*11630*RES_hh_fec!X6/RES_hh_num!X6)</f>
        <v>8877.5117833813529</v>
      </c>
      <c r="Y6" s="72">
        <f>IF(RES_hh_fec!Y6=0,0,1000*11630*RES_hh_fec!Y6/RES_hh_num!Y6)</f>
        <v>7903.723568507141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14763.855815058983</v>
      </c>
      <c r="C7" s="72">
        <f>IF(RES_hh_fec!C7=0,0,1000*11630*RES_hh_fec!C7/RES_hh_num!C7)</f>
        <v>12630.386820850083</v>
      </c>
      <c r="D7" s="72">
        <f>IF(RES_hh_fec!D7=0,0,1000*11630*RES_hh_fec!D7/RES_hh_num!D7)</f>
        <v>6109.1623207490675</v>
      </c>
      <c r="E7" s="72">
        <f>IF(RES_hh_fec!E7=0,0,1000*11630*RES_hh_fec!E7/RES_hh_num!E7)</f>
        <v>7488.0248842831061</v>
      </c>
      <c r="F7" s="72">
        <f>IF(RES_hh_fec!F7=0,0,1000*11630*RES_hh_fec!F7/RES_hh_num!F7)</f>
        <v>16771.942202570393</v>
      </c>
      <c r="G7" s="72">
        <f>IF(RES_hh_fec!G7=0,0,1000*11630*RES_hh_fec!G7/RES_hh_num!G7)</f>
        <v>10115.450282627986</v>
      </c>
      <c r="H7" s="72">
        <f>IF(RES_hh_fec!H7=0,0,1000*11630*RES_hh_fec!H7/RES_hh_num!H7)</f>
        <v>9796.4448655688411</v>
      </c>
      <c r="I7" s="72">
        <f>IF(RES_hh_fec!I7=0,0,1000*11630*RES_hh_fec!I7/RES_hh_num!I7)</f>
        <v>12646.07781788283</v>
      </c>
      <c r="J7" s="72">
        <f>IF(RES_hh_fec!J7=0,0,1000*11630*RES_hh_fec!J7/RES_hh_num!J7)</f>
        <v>11807.425232355714</v>
      </c>
      <c r="K7" s="72">
        <f>IF(RES_hh_fec!K7=0,0,1000*11630*RES_hh_fec!K7/RES_hh_num!K7)</f>
        <v>4692.6927888873479</v>
      </c>
      <c r="L7" s="72">
        <f>IF(RES_hh_fec!L7=0,0,1000*11630*RES_hh_fec!L7/RES_hh_num!L7)</f>
        <v>6128.9171259974382</v>
      </c>
      <c r="M7" s="72">
        <f>IF(RES_hh_fec!M7=0,0,1000*11630*RES_hh_fec!M7/RES_hh_num!M7)</f>
        <v>12994.121632235017</v>
      </c>
      <c r="N7" s="72">
        <f>IF(RES_hh_fec!N7=0,0,1000*11630*RES_hh_fec!N7/RES_hh_num!N7)</f>
        <v>12629.800887945283</v>
      </c>
      <c r="O7" s="72">
        <f>IF(RES_hh_fec!O7=0,0,1000*11630*RES_hh_fec!O7/RES_hh_num!O7)</f>
        <v>7871.0445300144702</v>
      </c>
      <c r="P7" s="72">
        <f>IF(RES_hh_fec!P7=0,0,1000*11630*RES_hh_fec!P7/RES_hh_num!P7)</f>
        <v>10163.000945047288</v>
      </c>
      <c r="Q7" s="72">
        <f>IF(RES_hh_fec!Q7=0,0,1000*11630*RES_hh_fec!Q7/RES_hh_num!Q7)</f>
        <v>11302.58571332469</v>
      </c>
      <c r="R7" s="72">
        <f>IF(RES_hh_fec!R7=0,0,1000*11630*RES_hh_fec!R7/RES_hh_num!R7)</f>
        <v>7870.3196900199246</v>
      </c>
      <c r="S7" s="72">
        <f>IF(RES_hh_fec!S7=0,0,1000*11630*RES_hh_fec!S7/RES_hh_num!S7)</f>
        <v>9052.4540020697223</v>
      </c>
      <c r="T7" s="72">
        <f>IF(RES_hh_fec!T7=0,0,1000*11630*RES_hh_fec!T7/RES_hh_num!T7)</f>
        <v>9716.4231595586261</v>
      </c>
      <c r="U7" s="72">
        <f>IF(RES_hh_fec!U7=0,0,1000*11630*RES_hh_fec!U7/RES_hh_num!U7)</f>
        <v>11228.872140830257</v>
      </c>
      <c r="V7" s="72">
        <f>IF(RES_hh_fec!V7=0,0,1000*11630*RES_hh_fec!V7/RES_hh_num!V7)</f>
        <v>8676.7866875984128</v>
      </c>
      <c r="W7" s="72">
        <f>IF(RES_hh_fec!W7=0,0,1000*11630*RES_hh_fec!W7/RES_hh_num!W7)</f>
        <v>8562.9861226783541</v>
      </c>
      <c r="X7" s="72">
        <f>IF(RES_hh_fec!X7=0,0,1000*11630*RES_hh_fec!X7/RES_hh_num!X7)</f>
        <v>10279.081814601403</v>
      </c>
      <c r="Y7" s="72">
        <f>IF(RES_hh_fec!Y7=0,0,1000*11630*RES_hh_fec!Y7/RES_hh_num!Y7)</f>
        <v>7839.4511964876683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12588.530672425764</v>
      </c>
      <c r="C8" s="72">
        <f>IF(RES_hh_fec!C8=0,0,1000*11630*RES_hh_fec!C8/RES_hh_num!C8)</f>
        <v>9879.0328380041683</v>
      </c>
      <c r="D8" s="72">
        <f>IF(RES_hh_fec!D8=0,0,1000*11630*RES_hh_fec!D8/RES_hh_num!D8)</f>
        <v>10312.37132911299</v>
      </c>
      <c r="E8" s="72">
        <f>IF(RES_hh_fec!E8=0,0,1000*11630*RES_hh_fec!E8/RES_hh_num!E8)</f>
        <v>10644.481155083377</v>
      </c>
      <c r="F8" s="72">
        <f>IF(RES_hh_fec!F8=0,0,1000*11630*RES_hh_fec!F8/RES_hh_num!F8)</f>
        <v>11118.369889014295</v>
      </c>
      <c r="G8" s="72">
        <f>IF(RES_hh_fec!G8=0,0,1000*11630*RES_hh_fec!G8/RES_hh_num!G8)</f>
        <v>9270.6640108021784</v>
      </c>
      <c r="H8" s="72">
        <f>IF(RES_hh_fec!H8=0,0,1000*11630*RES_hh_fec!H8/RES_hh_num!H8)</f>
        <v>10599.677612320724</v>
      </c>
      <c r="I8" s="72">
        <f>IF(RES_hh_fec!I8=0,0,1000*11630*RES_hh_fec!I8/RES_hh_num!I8)</f>
        <v>8645.4947818932542</v>
      </c>
      <c r="J8" s="72">
        <f>IF(RES_hh_fec!J8=0,0,1000*11630*RES_hh_fec!J8/RES_hh_num!J8)</f>
        <v>10314.78733811243</v>
      </c>
      <c r="K8" s="72">
        <f>IF(RES_hh_fec!K8=0,0,1000*11630*RES_hh_fec!K8/RES_hh_num!K8)</f>
        <v>9943.1301542601086</v>
      </c>
      <c r="L8" s="72">
        <f>IF(RES_hh_fec!L8=0,0,1000*11630*RES_hh_fec!L8/RES_hh_num!L8)</f>
        <v>10075.244141650403</v>
      </c>
      <c r="M8" s="72">
        <f>IF(RES_hh_fec!M8=0,0,1000*11630*RES_hh_fec!M8/RES_hh_num!M8)</f>
        <v>9932.1930167377268</v>
      </c>
      <c r="N8" s="72">
        <f>IF(RES_hh_fec!N8=0,0,1000*11630*RES_hh_fec!N8/RES_hh_num!N8)</f>
        <v>10368.169257023514</v>
      </c>
      <c r="O8" s="72">
        <f>IF(RES_hh_fec!O8=0,0,1000*11630*RES_hh_fec!O8/RES_hh_num!O8)</f>
        <v>9616.2485287443378</v>
      </c>
      <c r="P8" s="72">
        <f>IF(RES_hh_fec!P8=0,0,1000*11630*RES_hh_fec!P8/RES_hh_num!P8)</f>
        <v>8438.0952356791076</v>
      </c>
      <c r="Q8" s="72">
        <f>IF(RES_hh_fec!Q8=0,0,1000*11630*RES_hh_fec!Q8/RES_hh_num!Q8)</f>
        <v>8427.7624854968471</v>
      </c>
      <c r="R8" s="72">
        <f>IF(RES_hh_fec!R8=0,0,1000*11630*RES_hh_fec!R8/RES_hh_num!R8)</f>
        <v>8357.5033676231033</v>
      </c>
      <c r="S8" s="72">
        <f>IF(RES_hh_fec!S8=0,0,1000*11630*RES_hh_fec!S8/RES_hh_num!S8)</f>
        <v>8621.2089345410386</v>
      </c>
      <c r="T8" s="72">
        <f>IF(RES_hh_fec!T8=0,0,1000*11630*RES_hh_fec!T8/RES_hh_num!T8)</f>
        <v>8587.7512820357533</v>
      </c>
      <c r="U8" s="72">
        <f>IF(RES_hh_fec!U8=0,0,1000*11630*RES_hh_fec!U8/RES_hh_num!U8)</f>
        <v>8275.0409781713352</v>
      </c>
      <c r="V8" s="72">
        <f>IF(RES_hh_fec!V8=0,0,1000*11630*RES_hh_fec!V8/RES_hh_num!V8)</f>
        <v>8737.7399711192156</v>
      </c>
      <c r="W8" s="72">
        <f>IF(RES_hh_fec!W8=0,0,1000*11630*RES_hh_fec!W8/RES_hh_num!W8)</f>
        <v>10004.401113164269</v>
      </c>
      <c r="X8" s="72">
        <f>IF(RES_hh_fec!X8=0,0,1000*11630*RES_hh_fec!X8/RES_hh_num!X8)</f>
        <v>8255.7378953021816</v>
      </c>
      <c r="Y8" s="72">
        <f>IF(RES_hh_fec!Y8=0,0,1000*11630*RES_hh_fec!Y8/RES_hh_num!Y8)</f>
        <v>8089.7594336952498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14967.293873163933</v>
      </c>
      <c r="C9" s="72">
        <f>IF(RES_hh_fec!C9=0,0,1000*11630*RES_hh_fec!C9/RES_hh_num!C9)</f>
        <v>10725.501799550746</v>
      </c>
      <c r="D9" s="72">
        <f>IF(RES_hh_fec!D9=0,0,1000*11630*RES_hh_fec!D9/RES_hh_num!D9)</f>
        <v>9870.2768329319988</v>
      </c>
      <c r="E9" s="72">
        <f>IF(RES_hh_fec!E9=0,0,1000*11630*RES_hh_fec!E9/RES_hh_num!E9)</f>
        <v>10670.524050897731</v>
      </c>
      <c r="F9" s="72">
        <f>IF(RES_hh_fec!F9=0,0,1000*11630*RES_hh_fec!F9/RES_hh_num!F9)</f>
        <v>11477.925730224986</v>
      </c>
      <c r="G9" s="72">
        <f>IF(RES_hh_fec!G9=0,0,1000*11630*RES_hh_fec!G9/RES_hh_num!G9)</f>
        <v>10119.58093535744</v>
      </c>
      <c r="H9" s="72">
        <f>IF(RES_hh_fec!H9=0,0,1000*11630*RES_hh_fec!H9/RES_hh_num!H9)</f>
        <v>8950.8747021742111</v>
      </c>
      <c r="I9" s="72">
        <f>IF(RES_hh_fec!I9=0,0,1000*11630*RES_hh_fec!I9/RES_hh_num!I9)</f>
        <v>8337.0579729803267</v>
      </c>
      <c r="J9" s="72">
        <f>IF(RES_hh_fec!J9=0,0,1000*11630*RES_hh_fec!J9/RES_hh_num!J9)</f>
        <v>10237.5598261746</v>
      </c>
      <c r="K9" s="72">
        <f>IF(RES_hh_fec!K9=0,0,1000*11630*RES_hh_fec!K9/RES_hh_num!K9)</f>
        <v>9604.2740518107803</v>
      </c>
      <c r="L9" s="72">
        <f>IF(RES_hh_fec!L9=0,0,1000*11630*RES_hh_fec!L9/RES_hh_num!L9)</f>
        <v>9890.3245090110067</v>
      </c>
      <c r="M9" s="72">
        <f>IF(RES_hh_fec!M9=0,0,1000*11630*RES_hh_fec!M9/RES_hh_num!M9)</f>
        <v>8906.5879118886933</v>
      </c>
      <c r="N9" s="72">
        <f>IF(RES_hh_fec!N9=0,0,1000*11630*RES_hh_fec!N9/RES_hh_num!N9)</f>
        <v>9329.0543629698041</v>
      </c>
      <c r="O9" s="72">
        <f>IF(RES_hh_fec!O9=0,0,1000*11630*RES_hh_fec!O9/RES_hh_num!O9)</f>
        <v>8668.7698841342844</v>
      </c>
      <c r="P9" s="72">
        <f>IF(RES_hh_fec!P9=0,0,1000*11630*RES_hh_fec!P9/RES_hh_num!P9)</f>
        <v>8439.832062734662</v>
      </c>
      <c r="Q9" s="72">
        <f>IF(RES_hh_fec!Q9=0,0,1000*11630*RES_hh_fec!Q9/RES_hh_num!Q9)</f>
        <v>8052.9075420535428</v>
      </c>
      <c r="R9" s="72">
        <f>IF(RES_hh_fec!R9=0,0,1000*11630*RES_hh_fec!R9/RES_hh_num!R9)</f>
        <v>8179.876276875204</v>
      </c>
      <c r="S9" s="72">
        <f>IF(RES_hh_fec!S9=0,0,1000*11630*RES_hh_fec!S9/RES_hh_num!S9)</f>
        <v>8510.4364675990837</v>
      </c>
      <c r="T9" s="72">
        <f>IF(RES_hh_fec!T9=0,0,1000*11630*RES_hh_fec!T9/RES_hh_num!T9)</f>
        <v>8481.0396912092619</v>
      </c>
      <c r="U9" s="72">
        <f>IF(RES_hh_fec!U9=0,0,1000*11630*RES_hh_fec!U9/RES_hh_num!U9)</f>
        <v>8719.9779277288144</v>
      </c>
      <c r="V9" s="72">
        <f>IF(RES_hh_fec!V9=0,0,1000*11630*RES_hh_fec!V9/RES_hh_num!V9)</f>
        <v>8816.8922487755844</v>
      </c>
      <c r="W9" s="72">
        <f>IF(RES_hh_fec!W9=0,0,1000*11630*RES_hh_fec!W9/RES_hh_num!W9)</f>
        <v>9344.5258997101373</v>
      </c>
      <c r="X9" s="72">
        <f>IF(RES_hh_fec!X9=0,0,1000*11630*RES_hh_fec!X9/RES_hh_num!X9)</f>
        <v>8710.9341078487596</v>
      </c>
      <c r="Y9" s="72">
        <f>IF(RES_hh_fec!Y9=0,0,1000*11630*RES_hh_fec!Y9/RES_hh_num!Y9)</f>
        <v>8147.7279160594653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7968.0693770597345</v>
      </c>
      <c r="C10" s="72">
        <f>IF(RES_hh_fec!C10=0,0,1000*11630*RES_hh_fec!C10/RES_hh_num!C10)</f>
        <v>4517.6133738213093</v>
      </c>
      <c r="D10" s="72">
        <f>IF(RES_hh_fec!D10=0,0,1000*11630*RES_hh_fec!D10/RES_hh_num!D10)</f>
        <v>8725.0772636171296</v>
      </c>
      <c r="E10" s="72">
        <f>IF(RES_hh_fec!E10=0,0,1000*11630*RES_hh_fec!E10/RES_hh_num!E10)</f>
        <v>7521.3956723530564</v>
      </c>
      <c r="F10" s="72">
        <f>IF(RES_hh_fec!F10=0,0,1000*11630*RES_hh_fec!F10/RES_hh_num!F10)</f>
        <v>7066.0802782422725</v>
      </c>
      <c r="G10" s="72">
        <f>IF(RES_hh_fec!G10=0,0,1000*11630*RES_hh_fec!G10/RES_hh_num!G10)</f>
        <v>6189.6158472280731</v>
      </c>
      <c r="H10" s="72">
        <f>IF(RES_hh_fec!H10=0,0,1000*11630*RES_hh_fec!H10/RES_hh_num!H10)</f>
        <v>6445.0868951688553</v>
      </c>
      <c r="I10" s="72">
        <f>IF(RES_hh_fec!I10=0,0,1000*11630*RES_hh_fec!I10/RES_hh_num!I10)</f>
        <v>6029.5808316442462</v>
      </c>
      <c r="J10" s="72">
        <f>IF(RES_hh_fec!J10=0,0,1000*11630*RES_hh_fec!J10/RES_hh_num!J10)</f>
        <v>6421.2603037120043</v>
      </c>
      <c r="K10" s="72">
        <f>IF(RES_hh_fec!K10=0,0,1000*11630*RES_hh_fec!K10/RES_hh_num!K10)</f>
        <v>6874.4780203618275</v>
      </c>
      <c r="L10" s="72">
        <f>IF(RES_hh_fec!L10=0,0,1000*11630*RES_hh_fec!L10/RES_hh_num!L10)</f>
        <v>8479.2195931691331</v>
      </c>
      <c r="M10" s="72">
        <f>IF(RES_hh_fec!M10=0,0,1000*11630*RES_hh_fec!M10/RES_hh_num!M10)</f>
        <v>6903.906219541449</v>
      </c>
      <c r="N10" s="72">
        <f>IF(RES_hh_fec!N10=0,0,1000*11630*RES_hh_fec!N10/RES_hh_num!N10)</f>
        <v>7501.1896081753803</v>
      </c>
      <c r="O10" s="72">
        <f>IF(RES_hh_fec!O10=0,0,1000*11630*RES_hh_fec!O10/RES_hh_num!O10)</f>
        <v>8030.7997603336107</v>
      </c>
      <c r="P10" s="72">
        <f>IF(RES_hh_fec!P10=0,0,1000*11630*RES_hh_fec!P10/RES_hh_num!P10)</f>
        <v>4593.6711314747527</v>
      </c>
      <c r="Q10" s="72">
        <f>IF(RES_hh_fec!Q10=0,0,1000*11630*RES_hh_fec!Q10/RES_hh_num!Q10)</f>
        <v>5907.7281676318871</v>
      </c>
      <c r="R10" s="72">
        <f>IF(RES_hh_fec!R10=0,0,1000*11630*RES_hh_fec!R10/RES_hh_num!R10)</f>
        <v>6444.3469586838282</v>
      </c>
      <c r="S10" s="72">
        <f>IF(RES_hh_fec!S10=0,0,1000*11630*RES_hh_fec!S10/RES_hh_num!S10)</f>
        <v>6691.5836028446265</v>
      </c>
      <c r="T10" s="72">
        <f>IF(RES_hh_fec!T10=0,0,1000*11630*RES_hh_fec!T10/RES_hh_num!T10)</f>
        <v>7837.4359705477818</v>
      </c>
      <c r="U10" s="72">
        <f>IF(RES_hh_fec!U10=0,0,1000*11630*RES_hh_fec!U10/RES_hh_num!U10)</f>
        <v>9170.1896763305904</v>
      </c>
      <c r="V10" s="72">
        <f>IF(RES_hh_fec!V10=0,0,1000*11630*RES_hh_fec!V10/RES_hh_num!V10)</f>
        <v>229.51122638914219</v>
      </c>
      <c r="W10" s="72">
        <f>IF(RES_hh_fec!W10=0,0,1000*11630*RES_hh_fec!W10/RES_hh_num!W10)</f>
        <v>12181.373580206795</v>
      </c>
      <c r="X10" s="72">
        <f>IF(RES_hh_fec!X10=0,0,1000*11630*RES_hh_fec!X10/RES_hh_num!X10)</f>
        <v>6647.8562945821113</v>
      </c>
      <c r="Y10" s="72">
        <f>IF(RES_hh_fec!Y10=0,0,1000*11630*RES_hh_fec!Y10/RES_hh_num!Y10)</f>
        <v>4789.6420533456621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7992.3129953154321</v>
      </c>
      <c r="C11" s="72">
        <f>IF(RES_hh_fec!C11=0,0,1000*11630*RES_hh_fec!C11/RES_hh_num!C11)</f>
        <v>7183.0719984185025</v>
      </c>
      <c r="D11" s="72">
        <f>IF(RES_hh_fec!D11=0,0,1000*11630*RES_hh_fec!D11/RES_hh_num!D11)</f>
        <v>6738.7613960395447</v>
      </c>
      <c r="E11" s="72">
        <f>IF(RES_hh_fec!E11=0,0,1000*11630*RES_hh_fec!E11/RES_hh_num!E11)</f>
        <v>6911.6781299736249</v>
      </c>
      <c r="F11" s="72">
        <f>IF(RES_hh_fec!F11=0,0,1000*11630*RES_hh_fec!F11/RES_hh_num!F11)</f>
        <v>6948.4954902140198</v>
      </c>
      <c r="G11" s="72">
        <f>IF(RES_hh_fec!G11=0,0,1000*11630*RES_hh_fec!G11/RES_hh_num!G11)</f>
        <v>6633.9296645285222</v>
      </c>
      <c r="H11" s="72">
        <f>IF(RES_hh_fec!H11=0,0,1000*11630*RES_hh_fec!H11/RES_hh_num!H11)</f>
        <v>6802.3320268956495</v>
      </c>
      <c r="I11" s="72">
        <f>IF(RES_hh_fec!I11=0,0,1000*11630*RES_hh_fec!I11/RES_hh_num!I11)</f>
        <v>6348.5848458458113</v>
      </c>
      <c r="J11" s="72">
        <f>IF(RES_hh_fec!J11=0,0,1000*11630*RES_hh_fec!J11/RES_hh_num!J11)</f>
        <v>6973.5246568953271</v>
      </c>
      <c r="K11" s="72">
        <f>IF(RES_hh_fec!K11=0,0,1000*11630*RES_hh_fec!K11/RES_hh_num!K11)</f>
        <v>7057.5772773254057</v>
      </c>
      <c r="L11" s="72">
        <f>IF(RES_hh_fec!L11=0,0,1000*11630*RES_hh_fec!L11/RES_hh_num!L11)</f>
        <v>7204.6900251562411</v>
      </c>
      <c r="M11" s="72">
        <f>IF(RES_hh_fec!M11=0,0,1000*11630*RES_hh_fec!M11/RES_hh_num!M11)</f>
        <v>7309.9609717593357</v>
      </c>
      <c r="N11" s="72">
        <f>IF(RES_hh_fec!N11=0,0,1000*11630*RES_hh_fec!N11/RES_hh_num!N11)</f>
        <v>6774.9134435015849</v>
      </c>
      <c r="O11" s="72">
        <f>IF(RES_hh_fec!O11=0,0,1000*11630*RES_hh_fec!O11/RES_hh_num!O11)</f>
        <v>6643.9572116520894</v>
      </c>
      <c r="P11" s="72">
        <f>IF(RES_hh_fec!P11=0,0,1000*11630*RES_hh_fec!P11/RES_hh_num!P11)</f>
        <v>6102.4551956586656</v>
      </c>
      <c r="Q11" s="72">
        <f>IF(RES_hh_fec!Q11=0,0,1000*11630*RES_hh_fec!Q11/RES_hh_num!Q11)</f>
        <v>6207.6461727120959</v>
      </c>
      <c r="R11" s="72">
        <f>IF(RES_hh_fec!R11=0,0,1000*11630*RES_hh_fec!R11/RES_hh_num!R11)</f>
        <v>6395.206302294765</v>
      </c>
      <c r="S11" s="72">
        <f>IF(RES_hh_fec!S11=0,0,1000*11630*RES_hh_fec!S11/RES_hh_num!S11)</f>
        <v>6645.2883781797855</v>
      </c>
      <c r="T11" s="72">
        <f>IF(RES_hh_fec!T11=0,0,1000*11630*RES_hh_fec!T11/RES_hh_num!T11)</f>
        <v>6877.8497388148662</v>
      </c>
      <c r="U11" s="72">
        <f>IF(RES_hh_fec!U11=0,0,1000*11630*RES_hh_fec!U11/RES_hh_num!U11)</f>
        <v>6729.2853730221968</v>
      </c>
      <c r="V11" s="72">
        <f>IF(RES_hh_fec!V11=0,0,1000*11630*RES_hh_fec!V11/RES_hh_num!V11)</f>
        <v>7309.276816257976</v>
      </c>
      <c r="W11" s="72">
        <f>IF(RES_hh_fec!W11=0,0,1000*11630*RES_hh_fec!W11/RES_hh_num!W11)</f>
        <v>8026.8196388092147</v>
      </c>
      <c r="X11" s="72">
        <f>IF(RES_hh_fec!X11=0,0,1000*11630*RES_hh_fec!X11/RES_hh_num!X11)</f>
        <v>7132.4910968195145</v>
      </c>
      <c r="Y11" s="72">
        <f>IF(RES_hh_fec!Y11=0,0,1000*11630*RES_hh_fec!Y11/RES_hh_num!Y11)</f>
        <v>6728.2362375135581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0</v>
      </c>
      <c r="C12" s="72">
        <f>IF(RES_hh_fec!C12=0,0,1000*11630*RES_hh_fec!C12/RES_hh_num!C12)</f>
        <v>0</v>
      </c>
      <c r="D12" s="72">
        <f>IF(RES_hh_fec!D12=0,0,1000*11630*RES_hh_fec!D12/RES_hh_num!D12)</f>
        <v>0</v>
      </c>
      <c r="E12" s="72">
        <f>IF(RES_hh_fec!E12=0,0,1000*11630*RES_hh_fec!E12/RES_hh_num!E12)</f>
        <v>0</v>
      </c>
      <c r="F12" s="72">
        <f>IF(RES_hh_fec!F12=0,0,1000*11630*RES_hh_fec!F12/RES_hh_num!F12)</f>
        <v>0</v>
      </c>
      <c r="G12" s="72">
        <f>IF(RES_hh_fec!G12=0,0,1000*11630*RES_hh_fec!G12/RES_hh_num!G12)</f>
        <v>0</v>
      </c>
      <c r="H12" s="72">
        <f>IF(RES_hh_fec!H12=0,0,1000*11630*RES_hh_fec!H12/RES_hh_num!H12)</f>
        <v>0</v>
      </c>
      <c r="I12" s="72">
        <f>IF(RES_hh_fec!I12=0,0,1000*11630*RES_hh_fec!I12/RES_hh_num!I12)</f>
        <v>0</v>
      </c>
      <c r="J12" s="72">
        <f>IF(RES_hh_fec!J12=0,0,1000*11630*RES_hh_fec!J12/RES_hh_num!J12)</f>
        <v>0</v>
      </c>
      <c r="K12" s="72">
        <f>IF(RES_hh_fec!K12=0,0,1000*11630*RES_hh_fec!K12/RES_hh_num!K12)</f>
        <v>0</v>
      </c>
      <c r="L12" s="72">
        <f>IF(RES_hh_fec!L12=0,0,1000*11630*RES_hh_fec!L12/RES_hh_num!L12)</f>
        <v>0</v>
      </c>
      <c r="M12" s="72">
        <f>IF(RES_hh_fec!M12=0,0,1000*11630*RES_hh_fec!M12/RES_hh_num!M12)</f>
        <v>0</v>
      </c>
      <c r="N12" s="72">
        <f>IF(RES_hh_fec!N12=0,0,1000*11630*RES_hh_fec!N12/RES_hh_num!N12)</f>
        <v>0</v>
      </c>
      <c r="O12" s="72">
        <f>IF(RES_hh_fec!O12=0,0,1000*11630*RES_hh_fec!O12/RES_hh_num!O12)</f>
        <v>0</v>
      </c>
      <c r="P12" s="72">
        <f>IF(RES_hh_fec!P12=0,0,1000*11630*RES_hh_fec!P12/RES_hh_num!P12)</f>
        <v>0</v>
      </c>
      <c r="Q12" s="72">
        <f>IF(RES_hh_fec!Q12=0,0,1000*11630*RES_hh_fec!Q12/RES_hh_num!Q12)</f>
        <v>0</v>
      </c>
      <c r="R12" s="72">
        <f>IF(RES_hh_fec!R12=0,0,1000*11630*RES_hh_fec!R12/RES_hh_num!R12)</f>
        <v>0</v>
      </c>
      <c r="S12" s="72">
        <f>IF(RES_hh_fec!S12=0,0,1000*11630*RES_hh_fec!S12/RES_hh_num!S12)</f>
        <v>0</v>
      </c>
      <c r="T12" s="72">
        <f>IF(RES_hh_fec!T12=0,0,1000*11630*RES_hh_fec!T12/RES_hh_num!T12)</f>
        <v>0</v>
      </c>
      <c r="U12" s="72">
        <f>IF(RES_hh_fec!U12=0,0,1000*11630*RES_hh_fec!U12/RES_hh_num!U12)</f>
        <v>1925.8127773049298</v>
      </c>
      <c r="V12" s="72">
        <f>IF(RES_hh_fec!V12=0,0,1000*11630*RES_hh_fec!V12/RES_hh_num!V12)</f>
        <v>1724.6555194520383</v>
      </c>
      <c r="W12" s="72">
        <f>IF(RES_hh_fec!W12=0,0,1000*11630*RES_hh_fec!W12/RES_hh_num!W12)</f>
        <v>1636.1498828383806</v>
      </c>
      <c r="X12" s="72">
        <f>IF(RES_hh_fec!X12=0,0,1000*11630*RES_hh_fec!X12/RES_hh_num!X12)</f>
        <v>1702.5011950493313</v>
      </c>
      <c r="Y12" s="72">
        <f>IF(RES_hh_fec!Y12=0,0,1000*11630*RES_hh_fec!Y12/RES_hh_num!Y12)</f>
        <v>1887.7318292022944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10662.229063707937</v>
      </c>
      <c r="C13" s="74">
        <f>IF(RES_hh_fec!C13=0,0,1000*11630*RES_hh_fec!C13/RES_hh_num!C13)</f>
        <v>5866.7916680503986</v>
      </c>
      <c r="D13" s="74">
        <f>IF(RES_hh_fec!D13=0,0,1000*11630*RES_hh_fec!D13/RES_hh_num!D13)</f>
        <v>7602.3411720009053</v>
      </c>
      <c r="E13" s="74">
        <f>IF(RES_hh_fec!E13=0,0,1000*11630*RES_hh_fec!E13/RES_hh_num!E13)</f>
        <v>7806.5878522563708</v>
      </c>
      <c r="F13" s="74">
        <f>IF(RES_hh_fec!F13=0,0,1000*11630*RES_hh_fec!F13/RES_hh_num!F13)</f>
        <v>6802.2409713580828</v>
      </c>
      <c r="G13" s="74">
        <f>IF(RES_hh_fec!G13=0,0,1000*11630*RES_hh_fec!G13/RES_hh_num!G13)</f>
        <v>7750.6526822688329</v>
      </c>
      <c r="H13" s="74">
        <f>IF(RES_hh_fec!H13=0,0,1000*11630*RES_hh_fec!H13/RES_hh_num!H13)</f>
        <v>5613.2070183510723</v>
      </c>
      <c r="I13" s="74">
        <f>IF(RES_hh_fec!I13=0,0,1000*11630*RES_hh_fec!I13/RES_hh_num!I13)</f>
        <v>6277.2230583975015</v>
      </c>
      <c r="J13" s="74">
        <f>IF(RES_hh_fec!J13=0,0,1000*11630*RES_hh_fec!J13/RES_hh_num!J13)</f>
        <v>6723.7594497091522</v>
      </c>
      <c r="K13" s="74">
        <f>IF(RES_hh_fec!K13=0,0,1000*11630*RES_hh_fec!K13/RES_hh_num!K13)</f>
        <v>8296.6579256026562</v>
      </c>
      <c r="L13" s="74">
        <f>IF(RES_hh_fec!L13=0,0,1000*11630*RES_hh_fec!L13/RES_hh_num!L13)</f>
        <v>7862.144862392558</v>
      </c>
      <c r="M13" s="74">
        <f>IF(RES_hh_fec!M13=0,0,1000*11630*RES_hh_fec!M13/RES_hh_num!M13)</f>
        <v>7764.4544153037632</v>
      </c>
      <c r="N13" s="74">
        <f>IF(RES_hh_fec!N13=0,0,1000*11630*RES_hh_fec!N13/RES_hh_num!N13)</f>
        <v>7034.0844774740299</v>
      </c>
      <c r="O13" s="74">
        <f>IF(RES_hh_fec!O13=0,0,1000*11630*RES_hh_fec!O13/RES_hh_num!O13)</f>
        <v>7615.2699718304739</v>
      </c>
      <c r="P13" s="74">
        <f>IF(RES_hh_fec!P13=0,0,1000*11630*RES_hh_fec!P13/RES_hh_num!P13)</f>
        <v>7012.5071615601</v>
      </c>
      <c r="Q13" s="74">
        <f>IF(RES_hh_fec!Q13=0,0,1000*11630*RES_hh_fec!Q13/RES_hh_num!Q13)</f>
        <v>7069.2732245114157</v>
      </c>
      <c r="R13" s="74">
        <f>IF(RES_hh_fec!R13=0,0,1000*11630*RES_hh_fec!R13/RES_hh_num!R13)</f>
        <v>5541.4865226232205</v>
      </c>
      <c r="S13" s="74">
        <f>IF(RES_hh_fec!S13=0,0,1000*11630*RES_hh_fec!S13/RES_hh_num!S13)</f>
        <v>5613.1836009303797</v>
      </c>
      <c r="T13" s="74">
        <f>IF(RES_hh_fec!T13=0,0,1000*11630*RES_hh_fec!T13/RES_hh_num!T13)</f>
        <v>7457.0639581308342</v>
      </c>
      <c r="U13" s="74">
        <f>IF(RES_hh_fec!U13=0,0,1000*11630*RES_hh_fec!U13/RES_hh_num!U13)</f>
        <v>7264.8346193532798</v>
      </c>
      <c r="V13" s="74">
        <f>IF(RES_hh_fec!V13=0,0,1000*11630*RES_hh_fec!V13/RES_hh_num!V13)</f>
        <v>7935.7501905964355</v>
      </c>
      <c r="W13" s="74">
        <f>IF(RES_hh_fec!W13=0,0,1000*11630*RES_hh_fec!W13/RES_hh_num!W13)</f>
        <v>10078.319903966069</v>
      </c>
      <c r="X13" s="74">
        <f>IF(RES_hh_fec!X13=0,0,1000*11630*RES_hh_fec!X13/RES_hh_num!X13)</f>
        <v>6233.4697472849002</v>
      </c>
      <c r="Y13" s="74">
        <f>IF(RES_hh_fec!Y13=0,0,1000*11630*RES_hh_fec!Y13/RES_hh_num!Y13)</f>
        <v>4782.6470517200351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11.312338085114952</v>
      </c>
      <c r="C14" s="76">
        <f>IF(RES_hh_fec!C14=0,0,1000*11630*RES_hh_fec!C14/RES_hh_num!C14)</f>
        <v>9.1734881600671212</v>
      </c>
      <c r="D14" s="76">
        <f>IF(RES_hh_fec!D14=0,0,1000*11630*RES_hh_fec!D14/RES_hh_num!D14)</f>
        <v>9.2943931580112107</v>
      </c>
      <c r="E14" s="76">
        <f>IF(RES_hh_fec!E14=0,0,1000*11630*RES_hh_fec!E14/RES_hh_num!E14)</f>
        <v>9.9435981180365225</v>
      </c>
      <c r="F14" s="76">
        <f>IF(RES_hh_fec!F14=0,0,1000*11630*RES_hh_fec!F14/RES_hh_num!F14)</f>
        <v>12.270757295345399</v>
      </c>
      <c r="G14" s="76">
        <f>IF(RES_hh_fec!G14=0,0,1000*11630*RES_hh_fec!G14/RES_hh_num!G14)</f>
        <v>9.8628306754205379</v>
      </c>
      <c r="H14" s="76">
        <f>IF(RES_hh_fec!H14=0,0,1000*11630*RES_hh_fec!H14/RES_hh_num!H14)</f>
        <v>9.8339674825497454</v>
      </c>
      <c r="I14" s="76">
        <f>IF(RES_hh_fec!I14=0,0,1000*11630*RES_hh_fec!I14/RES_hh_num!I14)</f>
        <v>7.7765323796167936</v>
      </c>
      <c r="J14" s="76">
        <f>IF(RES_hh_fec!J14=0,0,1000*11630*RES_hh_fec!J14/RES_hh_num!J14)</f>
        <v>10.702347112110358</v>
      </c>
      <c r="K14" s="76">
        <f>IF(RES_hh_fec!K14=0,0,1000*11630*RES_hh_fec!K14/RES_hh_num!K14)</f>
        <v>10.131807112860669</v>
      </c>
      <c r="L14" s="76">
        <f>IF(RES_hh_fec!L14=0,0,1000*11630*RES_hh_fec!L14/RES_hh_num!L14)</f>
        <v>9.7573477539607261</v>
      </c>
      <c r="M14" s="76">
        <f>IF(RES_hh_fec!M14=0,0,1000*11630*RES_hh_fec!M14/RES_hh_num!M14)</f>
        <v>10.33801662247976</v>
      </c>
      <c r="N14" s="76">
        <f>IF(RES_hh_fec!N14=0,0,1000*11630*RES_hh_fec!N14/RES_hh_num!N14)</f>
        <v>9.4027961714606523</v>
      </c>
      <c r="O14" s="76">
        <f>IF(RES_hh_fec!O14=0,0,1000*11630*RES_hh_fec!O14/RES_hh_num!O14)</f>
        <v>10.615083238112828</v>
      </c>
      <c r="P14" s="76">
        <f>IF(RES_hh_fec!P14=0,0,1000*11630*RES_hh_fec!P14/RES_hh_num!P14)</f>
        <v>10.090866266674503</v>
      </c>
      <c r="Q14" s="76">
        <f>IF(RES_hh_fec!Q14=0,0,1000*11630*RES_hh_fec!Q14/RES_hh_num!Q14)</f>
        <v>8.9822739815561548</v>
      </c>
      <c r="R14" s="76">
        <f>IF(RES_hh_fec!R14=0,0,1000*11630*RES_hh_fec!R14/RES_hh_num!R14)</f>
        <v>9.1742645984211215</v>
      </c>
      <c r="S14" s="76">
        <f>IF(RES_hh_fec!S14=0,0,1000*11630*RES_hh_fec!S14/RES_hh_num!S14)</f>
        <v>9.9672730612224356</v>
      </c>
      <c r="T14" s="76">
        <f>IF(RES_hh_fec!T14=0,0,1000*11630*RES_hh_fec!T14/RES_hh_num!T14)</f>
        <v>10.241517057186043</v>
      </c>
      <c r="U14" s="76">
        <f>IF(RES_hh_fec!U14=0,0,1000*11630*RES_hh_fec!U14/RES_hh_num!U14)</f>
        <v>10.504460987245528</v>
      </c>
      <c r="V14" s="76">
        <f>IF(RES_hh_fec!V14=0,0,1000*11630*RES_hh_fec!V14/RES_hh_num!V14)</f>
        <v>11.184471455362001</v>
      </c>
      <c r="W14" s="76">
        <f>IF(RES_hh_fec!W14=0,0,1000*11630*RES_hh_fec!W14/RES_hh_num!W14)</f>
        <v>12.786417542245713</v>
      </c>
      <c r="X14" s="76">
        <f>IF(RES_hh_fec!X14=0,0,1000*11630*RES_hh_fec!X14/RES_hh_num!X14)</f>
        <v>11.42909622562231</v>
      </c>
      <c r="Y14" s="76">
        <f>IF(RES_hh_fec!Y14=0,0,1000*11630*RES_hh_fec!Y14/RES_hh_num!Y14)</f>
        <v>11.112338353062157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6.4807941336449257</v>
      </c>
      <c r="C15" s="69">
        <f t="shared" si="0"/>
        <v>8.0823257411124505</v>
      </c>
      <c r="D15" s="69">
        <f t="shared" si="0"/>
        <v>9.8797362867139018</v>
      </c>
      <c r="E15" s="69">
        <f t="shared" si="0"/>
        <v>12.756428883141695</v>
      </c>
      <c r="F15" s="69">
        <f t="shared" si="0"/>
        <v>9.4212779401942779</v>
      </c>
      <c r="G15" s="69">
        <f t="shared" si="0"/>
        <v>10.792821245014286</v>
      </c>
      <c r="H15" s="69">
        <f t="shared" si="0"/>
        <v>14.381408815448053</v>
      </c>
      <c r="I15" s="69">
        <f t="shared" si="0"/>
        <v>30.787192001046471</v>
      </c>
      <c r="J15" s="69">
        <f t="shared" si="0"/>
        <v>18.932208789978862</v>
      </c>
      <c r="K15" s="69">
        <f t="shared" si="0"/>
        <v>16.98767215980649</v>
      </c>
      <c r="L15" s="69">
        <f t="shared" si="0"/>
        <v>27.900697482797931</v>
      </c>
      <c r="M15" s="69">
        <f t="shared" si="0"/>
        <v>19.364967809698822</v>
      </c>
      <c r="N15" s="69">
        <f t="shared" si="0"/>
        <v>45.034132453519447</v>
      </c>
      <c r="O15" s="69">
        <f t="shared" si="0"/>
        <v>22.378706591101984</v>
      </c>
      <c r="P15" s="69">
        <f t="shared" si="0"/>
        <v>19.615517456918635</v>
      </c>
      <c r="Q15" s="69">
        <f t="shared" si="0"/>
        <v>36.319631174910903</v>
      </c>
      <c r="R15" s="69">
        <f t="shared" si="0"/>
        <v>36.229853430950847</v>
      </c>
      <c r="S15" s="69">
        <f t="shared" si="0"/>
        <v>37.870955127765363</v>
      </c>
      <c r="T15" s="69">
        <f t="shared" si="0"/>
        <v>38.312047396129621</v>
      </c>
      <c r="U15" s="69">
        <f t="shared" si="0"/>
        <v>38.996359631160864</v>
      </c>
      <c r="V15" s="69">
        <f t="shared" si="0"/>
        <v>40.622005712557907</v>
      </c>
      <c r="W15" s="69">
        <f t="shared" si="0"/>
        <v>42.159214341531815</v>
      </c>
      <c r="X15" s="69">
        <f t="shared" si="0"/>
        <v>39.89620635989148</v>
      </c>
      <c r="Y15" s="69">
        <f t="shared" si="0"/>
        <v>38.533087877268073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6.4807941336449257</v>
      </c>
      <c r="C16" s="72">
        <f>IF(RES_hh_fec!C16=0,0,1000*11630*RES_hh_fec!C16/RES_hh_num!C$3)</f>
        <v>8.0823257411124505</v>
      </c>
      <c r="D16" s="72">
        <f>IF(RES_hh_fec!D16=0,0,1000*11630*RES_hh_fec!D16/RES_hh_num!D$3)</f>
        <v>9.8797362867139018</v>
      </c>
      <c r="E16" s="72">
        <f>IF(RES_hh_fec!E16=0,0,1000*11630*RES_hh_fec!E16/RES_hh_num!E$3)</f>
        <v>12.756428883141695</v>
      </c>
      <c r="F16" s="72">
        <f>IF(RES_hh_fec!F16=0,0,1000*11630*RES_hh_fec!F16/RES_hh_num!F$3)</f>
        <v>9.4212779401942779</v>
      </c>
      <c r="G16" s="72">
        <f>IF(RES_hh_fec!G16=0,0,1000*11630*RES_hh_fec!G16/RES_hh_num!G$3)</f>
        <v>10.792821245014286</v>
      </c>
      <c r="H16" s="72">
        <f>IF(RES_hh_fec!H16=0,0,1000*11630*RES_hh_fec!H16/RES_hh_num!H$3)</f>
        <v>14.381408815448053</v>
      </c>
      <c r="I16" s="72">
        <f>IF(RES_hh_fec!I16=0,0,1000*11630*RES_hh_fec!I16/RES_hh_num!I$3)</f>
        <v>30.787192001046471</v>
      </c>
      <c r="J16" s="72">
        <f>IF(RES_hh_fec!J16=0,0,1000*11630*RES_hh_fec!J16/RES_hh_num!J$3)</f>
        <v>18.932208789978862</v>
      </c>
      <c r="K16" s="72">
        <f>IF(RES_hh_fec!K16=0,0,1000*11630*RES_hh_fec!K16/RES_hh_num!K$3)</f>
        <v>16.98767215980649</v>
      </c>
      <c r="L16" s="72">
        <f>IF(RES_hh_fec!L16=0,0,1000*11630*RES_hh_fec!L16/RES_hh_num!L$3)</f>
        <v>27.900697482797931</v>
      </c>
      <c r="M16" s="72">
        <f>IF(RES_hh_fec!M16=0,0,1000*11630*RES_hh_fec!M16/RES_hh_num!M$3)</f>
        <v>19.364967809698822</v>
      </c>
      <c r="N16" s="72">
        <f>IF(RES_hh_fec!N16=0,0,1000*11630*RES_hh_fec!N16/RES_hh_num!N$3)</f>
        <v>45.034132453519447</v>
      </c>
      <c r="O16" s="72">
        <f>IF(RES_hh_fec!O16=0,0,1000*11630*RES_hh_fec!O16/RES_hh_num!O$3)</f>
        <v>22.378706591101984</v>
      </c>
      <c r="P16" s="72">
        <f>IF(RES_hh_fec!P16=0,0,1000*11630*RES_hh_fec!P16/RES_hh_num!P$3)</f>
        <v>19.615517456918635</v>
      </c>
      <c r="Q16" s="72">
        <f>IF(RES_hh_fec!Q16=0,0,1000*11630*RES_hh_fec!Q16/RES_hh_num!Q$3)</f>
        <v>36.319631174910903</v>
      </c>
      <c r="R16" s="72">
        <f>IF(RES_hh_fec!R16=0,0,1000*11630*RES_hh_fec!R16/RES_hh_num!R$3)</f>
        <v>36.229853430950847</v>
      </c>
      <c r="S16" s="72">
        <f>IF(RES_hh_fec!S16=0,0,1000*11630*RES_hh_fec!S16/RES_hh_num!S$3)</f>
        <v>37.870955127765363</v>
      </c>
      <c r="T16" s="72">
        <f>IF(RES_hh_fec!T16=0,0,1000*11630*RES_hh_fec!T16/RES_hh_num!T$3)</f>
        <v>38.312047396129621</v>
      </c>
      <c r="U16" s="72">
        <f>IF(RES_hh_fec!U16=0,0,1000*11630*RES_hh_fec!U16/RES_hh_num!U$3)</f>
        <v>38.996359631160864</v>
      </c>
      <c r="V16" s="72">
        <f>IF(RES_hh_fec!V16=0,0,1000*11630*RES_hh_fec!V16/RES_hh_num!V$3)</f>
        <v>40.622005712557907</v>
      </c>
      <c r="W16" s="72">
        <f>IF(RES_hh_fec!W16=0,0,1000*11630*RES_hh_fec!W16/RES_hh_num!W$3)</f>
        <v>42.159214341531815</v>
      </c>
      <c r="X16" s="72">
        <f>IF(RES_hh_fec!X16=0,0,1000*11630*RES_hh_fec!X16/RES_hh_num!X$3)</f>
        <v>39.89620635989148</v>
      </c>
      <c r="Y16" s="72">
        <f>IF(RES_hh_fec!Y16=0,0,1000*11630*RES_hh_fec!Y16/RES_hh_num!Y$3)</f>
        <v>38.533087877268073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711.17268150679081</v>
      </c>
      <c r="C17" s="69">
        <f>IF(RES_hh_fec!C17=0,0,1000*11630*RES_hh_fec!C17/RES_hh_num!C17)</f>
        <v>1180.1184348322527</v>
      </c>
      <c r="D17" s="69">
        <f>IF(RES_hh_fec!D17=0,0,1000*11630*RES_hh_fec!D17/RES_hh_num!D17)</f>
        <v>1281.4331813325853</v>
      </c>
      <c r="E17" s="69">
        <f>IF(RES_hh_fec!E17=0,0,1000*11630*RES_hh_fec!E17/RES_hh_num!E17)</f>
        <v>1425.4127503759337</v>
      </c>
      <c r="F17" s="69">
        <f>IF(RES_hh_fec!F17=0,0,1000*11630*RES_hh_fec!F17/RES_hh_num!F17)</f>
        <v>1066.5923530128814</v>
      </c>
      <c r="G17" s="69">
        <f>IF(RES_hh_fec!G17=0,0,1000*11630*RES_hh_fec!G17/RES_hh_num!G17)</f>
        <v>1466.5793913464163</v>
      </c>
      <c r="H17" s="69">
        <f>IF(RES_hh_fec!H17=0,0,1000*11630*RES_hh_fec!H17/RES_hh_num!H17)</f>
        <v>1478.7151242725074</v>
      </c>
      <c r="I17" s="69">
        <f>IF(RES_hh_fec!I17=0,0,1000*11630*RES_hh_fec!I17/RES_hh_num!I17)</f>
        <v>1606.8787643181906</v>
      </c>
      <c r="J17" s="69">
        <f>IF(RES_hh_fec!J17=0,0,1000*11630*RES_hh_fec!J17/RES_hh_num!J17)</f>
        <v>1355.1740259113192</v>
      </c>
      <c r="K17" s="69">
        <f>IF(RES_hh_fec!K17=0,0,1000*11630*RES_hh_fec!K17/RES_hh_num!K17)</f>
        <v>1437.2644820163866</v>
      </c>
      <c r="L17" s="69">
        <f>IF(RES_hh_fec!L17=0,0,1000*11630*RES_hh_fec!L17/RES_hh_num!L17)</f>
        <v>1371.318088399637</v>
      </c>
      <c r="M17" s="69">
        <f>IF(RES_hh_fec!M17=0,0,1000*11630*RES_hh_fec!M17/RES_hh_num!M17)</f>
        <v>1381.0285834302806</v>
      </c>
      <c r="N17" s="69">
        <f>IF(RES_hh_fec!N17=0,0,1000*11630*RES_hh_fec!N17/RES_hh_num!N17)</f>
        <v>1418.8872089112824</v>
      </c>
      <c r="O17" s="69">
        <f>IF(RES_hh_fec!O17=0,0,1000*11630*RES_hh_fec!O17/RES_hh_num!O17)</f>
        <v>1425.4254527799117</v>
      </c>
      <c r="P17" s="69">
        <f>IF(RES_hh_fec!P17=0,0,1000*11630*RES_hh_fec!P17/RES_hh_num!P17)</f>
        <v>1442.3176755444772</v>
      </c>
      <c r="Q17" s="69">
        <f>IF(RES_hh_fec!Q17=0,0,1000*11630*RES_hh_fec!Q17/RES_hh_num!Q17)</f>
        <v>1466.7086104589835</v>
      </c>
      <c r="R17" s="69">
        <f>IF(RES_hh_fec!R17=0,0,1000*11630*RES_hh_fec!R17/RES_hh_num!R17)</f>
        <v>1457.1854561347141</v>
      </c>
      <c r="S17" s="69">
        <f>IF(RES_hh_fec!S17=0,0,1000*11630*RES_hh_fec!S17/RES_hh_num!S17)</f>
        <v>1558.9939037109295</v>
      </c>
      <c r="T17" s="69">
        <f>IF(RES_hh_fec!T17=0,0,1000*11630*RES_hh_fec!T17/RES_hh_num!T17)</f>
        <v>1516.0863273514028</v>
      </c>
      <c r="U17" s="69">
        <f>IF(RES_hh_fec!U17=0,0,1000*11630*RES_hh_fec!U17/RES_hh_num!U17)</f>
        <v>1484.2473208343563</v>
      </c>
      <c r="V17" s="69">
        <f>IF(RES_hh_fec!V17=0,0,1000*11630*RES_hh_fec!V17/RES_hh_num!V17)</f>
        <v>1501.2391254207148</v>
      </c>
      <c r="W17" s="69">
        <f>IF(RES_hh_fec!W17=0,0,1000*11630*RES_hh_fec!W17/RES_hh_num!W17)</f>
        <v>1634.5484001302736</v>
      </c>
      <c r="X17" s="69">
        <f>IF(RES_hh_fec!X17=0,0,1000*11630*RES_hh_fec!X17/RES_hh_num!X17)</f>
        <v>1496.0435072174644</v>
      </c>
      <c r="Y17" s="69">
        <f>IF(RES_hh_fec!Y17=0,0,1000*11630*RES_hh_fec!Y17/RES_hh_num!Y17)</f>
        <v>1404.2677548823917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928.95628860721695</v>
      </c>
      <c r="C18" s="72">
        <f>IF(RES_hh_fec!C18=0,0,1000*11630*RES_hh_fec!C18/RES_hh_num!C18)</f>
        <v>424.24132582083331</v>
      </c>
      <c r="D18" s="72">
        <f>IF(RES_hh_fec!D18=0,0,1000*11630*RES_hh_fec!D18/RES_hh_num!D18)</f>
        <v>1367.4085841252552</v>
      </c>
      <c r="E18" s="72">
        <f>IF(RES_hh_fec!E18=0,0,1000*11630*RES_hh_fec!E18/RES_hh_num!E18)</f>
        <v>1017.8265793064187</v>
      </c>
      <c r="F18" s="72">
        <f>IF(RES_hh_fec!F18=0,0,1000*11630*RES_hh_fec!F18/RES_hh_num!F18)</f>
        <v>1469.6039840044898</v>
      </c>
      <c r="G18" s="72">
        <f>IF(RES_hh_fec!G18=0,0,1000*11630*RES_hh_fec!G18/RES_hh_num!G18)</f>
        <v>1057.6261676706836</v>
      </c>
      <c r="H18" s="72">
        <f>IF(RES_hh_fec!H18=0,0,1000*11630*RES_hh_fec!H18/RES_hh_num!H18)</f>
        <v>797.13016327749654</v>
      </c>
      <c r="I18" s="72">
        <f>IF(RES_hh_fec!I18=0,0,1000*11630*RES_hh_fec!I18/RES_hh_num!I18)</f>
        <v>912.81778352038828</v>
      </c>
      <c r="J18" s="72">
        <f>IF(RES_hh_fec!J18=0,0,1000*11630*RES_hh_fec!J18/RES_hh_num!J18)</f>
        <v>2247.4180788899303</v>
      </c>
      <c r="K18" s="72">
        <f>IF(RES_hh_fec!K18=0,0,1000*11630*RES_hh_fec!K18/RES_hh_num!K18)</f>
        <v>930.02532750464127</v>
      </c>
      <c r="L18" s="72">
        <f>IF(RES_hh_fec!L18=0,0,1000*11630*RES_hh_fec!L18/RES_hh_num!L18)</f>
        <v>690.52270000304134</v>
      </c>
      <c r="M18" s="72">
        <f>IF(RES_hh_fec!M18=0,0,1000*11630*RES_hh_fec!M18/RES_hh_num!M18)</f>
        <v>1309.0050763815564</v>
      </c>
      <c r="N18" s="72">
        <f>IF(RES_hh_fec!N18=0,0,1000*11630*RES_hh_fec!N18/RES_hh_num!N18)</f>
        <v>1270.6811632702054</v>
      </c>
      <c r="O18" s="72">
        <f>IF(RES_hh_fec!O18=0,0,1000*11630*RES_hh_fec!O18/RES_hh_num!O18)</f>
        <v>843.34257842793113</v>
      </c>
      <c r="P18" s="72">
        <f>IF(RES_hh_fec!P18=0,0,1000*11630*RES_hh_fec!P18/RES_hh_num!P18)</f>
        <v>1675.8972588329777</v>
      </c>
      <c r="Q18" s="72">
        <f>IF(RES_hh_fec!Q18=0,0,1000*11630*RES_hh_fec!Q18/RES_hh_num!Q18)</f>
        <v>1799.97122098467</v>
      </c>
      <c r="R18" s="72">
        <f>IF(RES_hh_fec!R18=0,0,1000*11630*RES_hh_fec!R18/RES_hh_num!R18)</f>
        <v>1448.8419782605386</v>
      </c>
      <c r="S18" s="72">
        <f>IF(RES_hh_fec!S18=0,0,1000*11630*RES_hh_fec!S18/RES_hh_num!S18)</f>
        <v>1163.1872552889372</v>
      </c>
      <c r="T18" s="72">
        <f>IF(RES_hh_fec!T18=0,0,1000*11630*RES_hh_fec!T18/RES_hh_num!T18)</f>
        <v>1298.7079179974937</v>
      </c>
      <c r="U18" s="72">
        <f>IF(RES_hh_fec!U18=0,0,1000*11630*RES_hh_fec!U18/RES_hh_num!U18)</f>
        <v>1559.0564460056919</v>
      </c>
      <c r="V18" s="72">
        <f>IF(RES_hh_fec!V18=0,0,1000*11630*RES_hh_fec!V18/RES_hh_num!V18)</f>
        <v>1622.6462122189769</v>
      </c>
      <c r="W18" s="72">
        <f>IF(RES_hh_fec!W18=0,0,1000*11630*RES_hh_fec!W18/RES_hh_num!W18)</f>
        <v>1802.3586522610096</v>
      </c>
      <c r="X18" s="72">
        <f>IF(RES_hh_fec!X18=0,0,1000*11630*RES_hh_fec!X18/RES_hh_num!X18)</f>
        <v>2067.8145897537188</v>
      </c>
      <c r="Y18" s="72">
        <f>IF(RES_hh_fec!Y18=0,0,1000*11630*RES_hh_fec!Y18/RES_hh_num!Y18)</f>
        <v>438.09941608328995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876.06880544428418</v>
      </c>
      <c r="C19" s="72">
        <f>IF(RES_hh_fec!C19=0,0,1000*11630*RES_hh_fec!C19/RES_hh_num!C19)</f>
        <v>1289.3402052449903</v>
      </c>
      <c r="D19" s="72">
        <f>IF(RES_hh_fec!D19=0,0,1000*11630*RES_hh_fec!D19/RES_hh_num!D19)</f>
        <v>1423.6084583670201</v>
      </c>
      <c r="E19" s="72">
        <f>IF(RES_hh_fec!E19=0,0,1000*11630*RES_hh_fec!E19/RES_hh_num!E19)</f>
        <v>1687.6858483097935</v>
      </c>
      <c r="F19" s="72">
        <f>IF(RES_hh_fec!F19=0,0,1000*11630*RES_hh_fec!F19/RES_hh_num!F19)</f>
        <v>1145.5698195063378</v>
      </c>
      <c r="G19" s="72">
        <f>IF(RES_hh_fec!G19=0,0,1000*11630*RES_hh_fec!G19/RES_hh_num!G19)</f>
        <v>2087.696259909269</v>
      </c>
      <c r="H19" s="72">
        <f>IF(RES_hh_fec!H19=0,0,1000*11630*RES_hh_fec!H19/RES_hh_num!H19)</f>
        <v>1240.6323883965251</v>
      </c>
      <c r="I19" s="72">
        <f>IF(RES_hh_fec!I19=0,0,1000*11630*RES_hh_fec!I19/RES_hh_num!I19)</f>
        <v>1957.7320695539986</v>
      </c>
      <c r="J19" s="72">
        <f>IF(RES_hh_fec!J19=0,0,1000*11630*RES_hh_fec!J19/RES_hh_num!J19)</f>
        <v>1148.7439105206572</v>
      </c>
      <c r="K19" s="72">
        <f>IF(RES_hh_fec!K19=0,0,1000*11630*RES_hh_fec!K19/RES_hh_num!K19)</f>
        <v>1700.8649632220206</v>
      </c>
      <c r="L19" s="72">
        <f>IF(RES_hh_fec!L19=0,0,1000*11630*RES_hh_fec!L19/RES_hh_num!L19)</f>
        <v>1461.3501324368658</v>
      </c>
      <c r="M19" s="72">
        <f>IF(RES_hh_fec!M19=0,0,1000*11630*RES_hh_fec!M19/RES_hh_num!M19)</f>
        <v>1513.8532222370252</v>
      </c>
      <c r="N19" s="72">
        <f>IF(RES_hh_fec!N19=0,0,1000*11630*RES_hh_fec!N19/RES_hh_num!N19)</f>
        <v>1387.9752027864765</v>
      </c>
      <c r="O19" s="72">
        <f>IF(RES_hh_fec!O19=0,0,1000*11630*RES_hh_fec!O19/RES_hh_num!O19)</f>
        <v>1441.7965729269606</v>
      </c>
      <c r="P19" s="72">
        <f>IF(RES_hh_fec!P19=0,0,1000*11630*RES_hh_fec!P19/RES_hh_num!P19)</f>
        <v>1401.6862142393668</v>
      </c>
      <c r="Q19" s="72">
        <f>IF(RES_hh_fec!Q19=0,0,1000*11630*RES_hh_fec!Q19/RES_hh_num!Q19)</f>
        <v>1463.5623657472518</v>
      </c>
      <c r="R19" s="72">
        <f>IF(RES_hh_fec!R19=0,0,1000*11630*RES_hh_fec!R19/RES_hh_num!R19)</f>
        <v>1385.8836270309414</v>
      </c>
      <c r="S19" s="72">
        <f>IF(RES_hh_fec!S19=0,0,1000*11630*RES_hh_fec!S19/RES_hh_num!S19)</f>
        <v>1451.6143211858484</v>
      </c>
      <c r="T19" s="72">
        <f>IF(RES_hh_fec!T19=0,0,1000*11630*RES_hh_fec!T19/RES_hh_num!T19)</f>
        <v>1412.4593153854141</v>
      </c>
      <c r="U19" s="72">
        <f>IF(RES_hh_fec!U19=0,0,1000*11630*RES_hh_fec!U19/RES_hh_num!U19)</f>
        <v>1422.0699144143932</v>
      </c>
      <c r="V19" s="72">
        <f>IF(RES_hh_fec!V19=0,0,1000*11630*RES_hh_fec!V19/RES_hh_num!V19)</f>
        <v>1272.4838747676124</v>
      </c>
      <c r="W19" s="72">
        <f>IF(RES_hh_fec!W19=0,0,1000*11630*RES_hh_fec!W19/RES_hh_num!W19)</f>
        <v>1318.2664085442163</v>
      </c>
      <c r="X19" s="72">
        <f>IF(RES_hh_fec!X19=0,0,1000*11630*RES_hh_fec!X19/RES_hh_num!X19)</f>
        <v>1323.2005199889131</v>
      </c>
      <c r="Y19" s="72">
        <f>IF(RES_hh_fec!Y19=0,0,1000*11630*RES_hh_fec!Y19/RES_hh_num!Y19)</f>
        <v>1186.592776422887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X20" s="72">
        <f>IF(RES_hh_fec!X20=0,0,1000*11630*RES_hh_fec!X20/RES_hh_num!X20)</f>
        <v>0</v>
      </c>
      <c r="Y20" s="72">
        <f>IF(RES_hh_fec!Y20=0,0,1000*11630*RES_hh_fec!Y20/RES_hh_num!Y20)</f>
        <v>0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839.57273007033393</v>
      </c>
      <c r="C21" s="72">
        <f>IF(RES_hh_fec!C21=0,0,1000*11630*RES_hh_fec!C21/RES_hh_num!C21)</f>
        <v>1353.8093837138583</v>
      </c>
      <c r="D21" s="72">
        <f>IF(RES_hh_fec!D21=0,0,1000*11630*RES_hh_fec!D21/RES_hh_num!D21)</f>
        <v>1567.1158133107115</v>
      </c>
      <c r="E21" s="72">
        <f>IF(RES_hh_fec!E21=0,0,1000*11630*RES_hh_fec!E21/RES_hh_num!E21)</f>
        <v>1692.2033907205</v>
      </c>
      <c r="F21" s="72">
        <f>IF(RES_hh_fec!F21=0,0,1000*11630*RES_hh_fec!F21/RES_hh_num!F21)</f>
        <v>1199.7340605591073</v>
      </c>
      <c r="G21" s="72">
        <f>IF(RES_hh_fec!G21=0,0,1000*11630*RES_hh_fec!G21/RES_hh_num!G21)</f>
        <v>1549.8748771944395</v>
      </c>
      <c r="H21" s="72">
        <f>IF(RES_hh_fec!H21=0,0,1000*11630*RES_hh_fec!H21/RES_hh_num!H21)</f>
        <v>1796.3598537142796</v>
      </c>
      <c r="I21" s="72">
        <f>IF(RES_hh_fec!I21=0,0,1000*11630*RES_hh_fec!I21/RES_hh_num!I21)</f>
        <v>1753.39434377099</v>
      </c>
      <c r="J21" s="72">
        <f>IF(RES_hh_fec!J21=0,0,1000*11630*RES_hh_fec!J21/RES_hh_num!J21)</f>
        <v>1479.0690591750083</v>
      </c>
      <c r="K21" s="72">
        <f>IF(RES_hh_fec!K21=0,0,1000*11630*RES_hh_fec!K21/RES_hh_num!K21)</f>
        <v>1580.8643841518649</v>
      </c>
      <c r="L21" s="72">
        <f>IF(RES_hh_fec!L21=0,0,1000*11630*RES_hh_fec!L21/RES_hh_num!L21)</f>
        <v>1477.1320224936942</v>
      </c>
      <c r="M21" s="72">
        <f>IF(RES_hh_fec!M21=0,0,1000*11630*RES_hh_fec!M21/RES_hh_num!M21)</f>
        <v>1532.3065000079603</v>
      </c>
      <c r="N21" s="72">
        <f>IF(RES_hh_fec!N21=0,0,1000*11630*RES_hh_fec!N21/RES_hh_num!N21)</f>
        <v>1589.9432345001512</v>
      </c>
      <c r="O21" s="72">
        <f>IF(RES_hh_fec!O21=0,0,1000*11630*RES_hh_fec!O21/RES_hh_num!O21)</f>
        <v>1579.4350745540389</v>
      </c>
      <c r="P21" s="72">
        <f>IF(RES_hh_fec!P21=0,0,1000*11630*RES_hh_fec!P21/RES_hh_num!P21)</f>
        <v>1498.792695063886</v>
      </c>
      <c r="Q21" s="72">
        <f>IF(RES_hh_fec!Q21=0,0,1000*11630*RES_hh_fec!Q21/RES_hh_num!Q21)</f>
        <v>1558.7325520246293</v>
      </c>
      <c r="R21" s="72">
        <f>IF(RES_hh_fec!R21=0,0,1000*11630*RES_hh_fec!R21/RES_hh_num!R21)</f>
        <v>1534.2288298089579</v>
      </c>
      <c r="S21" s="72">
        <f>IF(RES_hh_fec!S21=0,0,1000*11630*RES_hh_fec!S21/RES_hh_num!S21)</f>
        <v>1638.142016191465</v>
      </c>
      <c r="T21" s="72">
        <f>IF(RES_hh_fec!T21=0,0,1000*11630*RES_hh_fec!T21/RES_hh_num!T21)</f>
        <v>1582.7918309442664</v>
      </c>
      <c r="U21" s="72">
        <f>IF(RES_hh_fec!U21=0,0,1000*11630*RES_hh_fec!U21/RES_hh_num!U21)</f>
        <v>1499.7942945669506</v>
      </c>
      <c r="V21" s="72">
        <f>IF(RES_hh_fec!V21=0,0,1000*11630*RES_hh_fec!V21/RES_hh_num!V21)</f>
        <v>1550.2424634597514</v>
      </c>
      <c r="W21" s="72">
        <f>IF(RES_hh_fec!W21=0,0,1000*11630*RES_hh_fec!W21/RES_hh_num!W21)</f>
        <v>1750.7192335856898</v>
      </c>
      <c r="X21" s="72">
        <f>IF(RES_hh_fec!X21=0,0,1000*11630*RES_hh_fec!X21/RES_hh_num!X21)</f>
        <v>1512.1817350550859</v>
      </c>
      <c r="Y21" s="72">
        <f>IF(RES_hh_fec!Y21=0,0,1000*11630*RES_hh_fec!Y21/RES_hh_num!Y21)</f>
        <v>1459.4647782912409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963.67900003557418</v>
      </c>
      <c r="C22" s="72">
        <f>IF(RES_hh_fec!C22=0,0,1000*11630*RES_hh_fec!C22/RES_hh_num!C22)</f>
        <v>1602.2492617573052</v>
      </c>
      <c r="D22" s="72">
        <f>IF(RES_hh_fec!D22=0,0,1000*11630*RES_hh_fec!D22/RES_hh_num!D22)</f>
        <v>1487.5004132642719</v>
      </c>
      <c r="E22" s="72">
        <f>IF(RES_hh_fec!E22=0,0,1000*11630*RES_hh_fec!E22/RES_hh_num!E22)</f>
        <v>1585.5059870791495</v>
      </c>
      <c r="F22" s="72">
        <f>IF(RES_hh_fec!F22=0,0,1000*11630*RES_hh_fec!F22/RES_hh_num!F22)</f>
        <v>1384.8171869738508</v>
      </c>
      <c r="G22" s="72">
        <f>IF(RES_hh_fec!G22=0,0,1000*11630*RES_hh_fec!G22/RES_hh_num!G22)</f>
        <v>1653.3001077188178</v>
      </c>
      <c r="H22" s="72">
        <f>IF(RES_hh_fec!H22=0,0,1000*11630*RES_hh_fec!H22/RES_hh_num!H22)</f>
        <v>1517.9241898920479</v>
      </c>
      <c r="I22" s="72">
        <f>IF(RES_hh_fec!I22=0,0,1000*11630*RES_hh_fec!I22/RES_hh_num!I22)</f>
        <v>1695.1672827817956</v>
      </c>
      <c r="J22" s="72">
        <f>IF(RES_hh_fec!J22=0,0,1000*11630*RES_hh_fec!J22/RES_hh_num!J22)</f>
        <v>1554.6981716670143</v>
      </c>
      <c r="K22" s="72">
        <f>IF(RES_hh_fec!K22=0,0,1000*11630*RES_hh_fec!K22/RES_hh_num!K22)</f>
        <v>1477.8042368552806</v>
      </c>
      <c r="L22" s="72">
        <f>IF(RES_hh_fec!L22=0,0,1000*11630*RES_hh_fec!L22/RES_hh_num!L22)</f>
        <v>1483.323815560422</v>
      </c>
      <c r="M22" s="72">
        <f>IF(RES_hh_fec!M22=0,0,1000*11630*RES_hh_fec!M22/RES_hh_num!M22)</f>
        <v>1401.0863546776136</v>
      </c>
      <c r="N22" s="72">
        <f>IF(RES_hh_fec!N22=0,0,1000*11630*RES_hh_fec!N22/RES_hh_num!N22)</f>
        <v>1447.4876429822918</v>
      </c>
      <c r="O22" s="72">
        <f>IF(RES_hh_fec!O22=0,0,1000*11630*RES_hh_fec!O22/RES_hh_num!O22)</f>
        <v>1450.0161138288195</v>
      </c>
      <c r="P22" s="72">
        <f>IF(RES_hh_fec!P22=0,0,1000*11630*RES_hh_fec!P22/RES_hh_num!P22)</f>
        <v>1534.3203503496532</v>
      </c>
      <c r="Q22" s="72">
        <f>IF(RES_hh_fec!Q22=0,0,1000*11630*RES_hh_fec!Q22/RES_hh_num!Q22)</f>
        <v>1499.4920036936626</v>
      </c>
      <c r="R22" s="72">
        <f>IF(RES_hh_fec!R22=0,0,1000*11630*RES_hh_fec!R22/RES_hh_num!R22)</f>
        <v>1526.993650447462</v>
      </c>
      <c r="S22" s="72">
        <f>IF(RES_hh_fec!S22=0,0,1000*11630*RES_hh_fec!S22/RES_hh_num!S22)</f>
        <v>1595.2500930668791</v>
      </c>
      <c r="T22" s="72">
        <f>IF(RES_hh_fec!T22=0,0,1000*11630*RES_hh_fec!T22/RES_hh_num!T22)</f>
        <v>1564.0920466100795</v>
      </c>
      <c r="U22" s="72">
        <f>IF(RES_hh_fec!U22=0,0,1000*11630*RES_hh_fec!U22/RES_hh_num!U22)</f>
        <v>1572.8823537906126</v>
      </c>
      <c r="V22" s="72">
        <f>IF(RES_hh_fec!V22=0,0,1000*11630*RES_hh_fec!V22/RES_hh_num!V22)</f>
        <v>1558.9813148977457</v>
      </c>
      <c r="W22" s="72">
        <f>IF(RES_hh_fec!W22=0,0,1000*11630*RES_hh_fec!W22/RES_hh_num!W22)</f>
        <v>1648.397544310712</v>
      </c>
      <c r="X22" s="72">
        <f>IF(RES_hh_fec!X22=0,0,1000*11630*RES_hh_fec!X22/RES_hh_num!X22)</f>
        <v>1537.6402752205026</v>
      </c>
      <c r="Y22" s="72">
        <f>IF(RES_hh_fec!Y22=0,0,1000*11630*RES_hh_fec!Y22/RES_hh_num!Y22)</f>
        <v>1440.0919773538442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463.19889416797957</v>
      </c>
      <c r="C23" s="72">
        <f>IF(RES_hh_fec!C23=0,0,1000*11630*RES_hh_fec!C23/RES_hh_num!C23)</f>
        <v>553.65428292544948</v>
      </c>
      <c r="D23" s="72">
        <f>IF(RES_hh_fec!D23=0,0,1000*11630*RES_hh_fec!D23/RES_hh_num!D23)</f>
        <v>1162.1102014891676</v>
      </c>
      <c r="E23" s="72">
        <f>IF(RES_hh_fec!E23=0,0,1000*11630*RES_hh_fec!E23/RES_hh_num!E23)</f>
        <v>1049.6996524167921</v>
      </c>
      <c r="F23" s="72">
        <f>IF(RES_hh_fec!F23=0,0,1000*11630*RES_hh_fec!F23/RES_hh_num!F23)</f>
        <v>670.18700397715611</v>
      </c>
      <c r="G23" s="72">
        <f>IF(RES_hh_fec!G23=0,0,1000*11630*RES_hh_fec!G23/RES_hh_num!G23)</f>
        <v>920.80930675348964</v>
      </c>
      <c r="H23" s="72">
        <f>IF(RES_hh_fec!H23=0,0,1000*11630*RES_hh_fec!H23/RES_hh_num!H23)</f>
        <v>964.00677510160347</v>
      </c>
      <c r="I23" s="72">
        <f>IF(RES_hh_fec!I23=0,0,1000*11630*RES_hh_fec!I23/RES_hh_num!I23)</f>
        <v>1083.2613935470824</v>
      </c>
      <c r="J23" s="72">
        <f>IF(RES_hh_fec!J23=0,0,1000*11630*RES_hh_fec!J23/RES_hh_num!J23)</f>
        <v>819.76108008865367</v>
      </c>
      <c r="K23" s="72">
        <f>IF(RES_hh_fec!K23=0,0,1000*11630*RES_hh_fec!K23/RES_hh_num!K23)</f>
        <v>978.58406400332603</v>
      </c>
      <c r="L23" s="72">
        <f>IF(RES_hh_fec!L23=0,0,1000*11630*RES_hh_fec!L23/RES_hh_num!L23)</f>
        <v>1120.075557550402</v>
      </c>
      <c r="M23" s="72">
        <f>IF(RES_hh_fec!M23=0,0,1000*11630*RES_hh_fec!M23/RES_hh_num!M23)</f>
        <v>963.77121442513896</v>
      </c>
      <c r="N23" s="72">
        <f>IF(RES_hh_fec!N23=0,0,1000*11630*RES_hh_fec!N23/RES_hh_num!N23)</f>
        <v>1042.9906376824949</v>
      </c>
      <c r="O23" s="72">
        <f>IF(RES_hh_fec!O23=0,0,1000*11630*RES_hh_fec!O23/RES_hh_num!O23)</f>
        <v>1190.7172528271576</v>
      </c>
      <c r="P23" s="72">
        <f>IF(RES_hh_fec!P23=0,0,1000*11630*RES_hh_fec!P23/RES_hh_num!P23)</f>
        <v>727.93663085149649</v>
      </c>
      <c r="Q23" s="72">
        <f>IF(RES_hh_fec!Q23=0,0,1000*11630*RES_hh_fec!Q23/RES_hh_num!Q23)</f>
        <v>966.78461466489784</v>
      </c>
      <c r="R23" s="72">
        <f>IF(RES_hh_fec!R23=0,0,1000*11630*RES_hh_fec!R23/RES_hh_num!R23)</f>
        <v>1041.5260580697434</v>
      </c>
      <c r="S23" s="72">
        <f>IF(RES_hh_fec!S23=0,0,1000*11630*RES_hh_fec!S23/RES_hh_num!S23)</f>
        <v>1124.4505644071482</v>
      </c>
      <c r="T23" s="72">
        <f>IF(RES_hh_fec!T23=0,0,1000*11630*RES_hh_fec!T23/RES_hh_num!T23)</f>
        <v>1279.9109727512998</v>
      </c>
      <c r="U23" s="72">
        <f>IF(RES_hh_fec!U23=0,0,1000*11630*RES_hh_fec!U23/RES_hh_num!U23)</f>
        <v>1472.6286107347019</v>
      </c>
      <c r="V23" s="72">
        <f>IF(RES_hh_fec!V23=0,0,1000*11630*RES_hh_fec!V23/RES_hh_num!V23)</f>
        <v>41.710424684732843</v>
      </c>
      <c r="W23" s="72">
        <f>IF(RES_hh_fec!W23=0,0,1000*11630*RES_hh_fec!W23/RES_hh_num!W23)</f>
        <v>1969.1265356946969</v>
      </c>
      <c r="X23" s="72">
        <f>IF(RES_hh_fec!X23=0,0,1000*11630*RES_hh_fec!X23/RES_hh_num!X23)</f>
        <v>1069.1654993523202</v>
      </c>
      <c r="Y23" s="72">
        <f>IF(RES_hh_fec!Y23=0,0,1000*11630*RES_hh_fec!Y23/RES_hh_num!Y23)</f>
        <v>769.05754791828008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519.94006049578252</v>
      </c>
      <c r="C24" s="72">
        <f>IF(RES_hh_fec!C24=0,0,1000*11630*RES_hh_fec!C24/RES_hh_num!C24)</f>
        <v>960.48734010673388</v>
      </c>
      <c r="D24" s="72">
        <f>IF(RES_hh_fec!D24=0,0,1000*11630*RES_hh_fec!D24/RES_hh_num!D24)</f>
        <v>998.08949402595499</v>
      </c>
      <c r="E24" s="72">
        <f>IF(RES_hh_fec!E24=0,0,1000*11630*RES_hh_fec!E24/RES_hh_num!E24)</f>
        <v>1066.8571171726292</v>
      </c>
      <c r="F24" s="72">
        <f>IF(RES_hh_fec!F24=0,0,1000*11630*RES_hh_fec!F24/RES_hh_num!F24)</f>
        <v>722.79418007714321</v>
      </c>
      <c r="G24" s="72">
        <f>IF(RES_hh_fec!G24=0,0,1000*11630*RES_hh_fec!G24/RES_hh_num!G24)</f>
        <v>1080.3315014255406</v>
      </c>
      <c r="H24" s="72">
        <f>IF(RES_hh_fec!H24=0,0,1000*11630*RES_hh_fec!H24/RES_hh_num!H24)</f>
        <v>1108.2164534346803</v>
      </c>
      <c r="I24" s="72">
        <f>IF(RES_hh_fec!I24=0,0,1000*11630*RES_hh_fec!I24/RES_hh_num!I24)</f>
        <v>1241.2014657614031</v>
      </c>
      <c r="J24" s="72">
        <f>IF(RES_hh_fec!J24=0,0,1000*11630*RES_hh_fec!J24/RES_hh_num!J24)</f>
        <v>967.71973495543523</v>
      </c>
      <c r="K24" s="72">
        <f>IF(RES_hh_fec!K24=0,0,1000*11630*RES_hh_fec!K24/RES_hh_num!K24)</f>
        <v>1093.3262974299769</v>
      </c>
      <c r="L24" s="72">
        <f>IF(RES_hh_fec!L24=0,0,1000*11630*RES_hh_fec!L24/RES_hh_num!L24)</f>
        <v>1037.6422498466925</v>
      </c>
      <c r="M24" s="72">
        <f>IF(RES_hh_fec!M24=0,0,1000*11630*RES_hh_fec!M24/RES_hh_num!M24)</f>
        <v>1118.4323951466044</v>
      </c>
      <c r="N24" s="72">
        <f>IF(RES_hh_fec!N24=0,0,1000*11630*RES_hh_fec!N24/RES_hh_num!N24)</f>
        <v>1039.18201217159</v>
      </c>
      <c r="O24" s="72">
        <f>IF(RES_hh_fec!O24=0,0,1000*11630*RES_hh_fec!O24/RES_hh_num!O24)</f>
        <v>1101.5682177568215</v>
      </c>
      <c r="P24" s="72">
        <f>IF(RES_hh_fec!P24=0,0,1000*11630*RES_hh_fec!P24/RES_hh_num!P24)</f>
        <v>1090.8094826386712</v>
      </c>
      <c r="Q24" s="72">
        <f>IF(RES_hh_fec!Q24=0,0,1000*11630*RES_hh_fec!Q24/RES_hh_num!Q24)</f>
        <v>1153.191053573051</v>
      </c>
      <c r="R24" s="72">
        <f>IF(RES_hh_fec!R24=0,0,1000*11630*RES_hh_fec!R24/RES_hh_num!R24)</f>
        <v>1178.6662344629626</v>
      </c>
      <c r="S24" s="72">
        <f>IF(RES_hh_fec!S24=0,0,1000*11630*RES_hh_fec!S24/RES_hh_num!S24)</f>
        <v>1268.5197764669842</v>
      </c>
      <c r="T24" s="72">
        <f>IF(RES_hh_fec!T24=0,0,1000*11630*RES_hh_fec!T24/RES_hh_num!T24)</f>
        <v>1268.3349126802232</v>
      </c>
      <c r="U24" s="72">
        <f>IF(RES_hh_fec!U24=0,0,1000*11630*RES_hh_fec!U24/RES_hh_num!U24)</f>
        <v>1212.095688425185</v>
      </c>
      <c r="V24" s="72">
        <f>IF(RES_hh_fec!V24=0,0,1000*11630*RES_hh_fec!V24/RES_hh_num!V24)</f>
        <v>1280.3408833196552</v>
      </c>
      <c r="W24" s="72">
        <f>IF(RES_hh_fec!W24=0,0,1000*11630*RES_hh_fec!W24/RES_hh_num!W24)</f>
        <v>1386.5603181774895</v>
      </c>
      <c r="X24" s="72">
        <f>IF(RES_hh_fec!X24=0,0,1000*11630*RES_hh_fec!X24/RES_hh_num!X24)</f>
        <v>1286.6344435131361</v>
      </c>
      <c r="Y24" s="72">
        <f>IF(RES_hh_fec!Y24=0,0,1000*11630*RES_hh_fec!Y24/RES_hh_num!Y24)</f>
        <v>1197.8386340521206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832.99049813375461</v>
      </c>
      <c r="C25" s="74">
        <f>IF(RES_hh_fec!C25=0,0,1000*11630*RES_hh_fec!C25/RES_hh_num!C25)</f>
        <v>825.55600527658066</v>
      </c>
      <c r="D25" s="74">
        <f>IF(RES_hh_fec!D25=0,0,1000*11630*RES_hh_fec!D25/RES_hh_num!D25)</f>
        <v>902.28054628044697</v>
      </c>
      <c r="E25" s="74">
        <f>IF(RES_hh_fec!E25=0,0,1000*11630*RES_hh_fec!E25/RES_hh_num!E25)</f>
        <v>1424.7903367775111</v>
      </c>
      <c r="F25" s="74">
        <f>IF(RES_hh_fec!F25=0,0,1000*11630*RES_hh_fec!F25/RES_hh_num!F25)</f>
        <v>634.93980969939582</v>
      </c>
      <c r="G25" s="74">
        <f>IF(RES_hh_fec!G25=0,0,1000*11630*RES_hh_fec!G25/RES_hh_num!G25)</f>
        <v>1079.7589382617614</v>
      </c>
      <c r="H25" s="74">
        <f>IF(RES_hh_fec!H25=0,0,1000*11630*RES_hh_fec!H25/RES_hh_num!H25)</f>
        <v>1766.2529701067022</v>
      </c>
      <c r="I25" s="74">
        <f>IF(RES_hh_fec!I25=0,0,1000*11630*RES_hh_fec!I25/RES_hh_num!I25)</f>
        <v>1577.3396240368797</v>
      </c>
      <c r="J25" s="74">
        <f>IF(RES_hh_fec!J25=0,0,1000*11630*RES_hh_fec!J25/RES_hh_num!J25)</f>
        <v>1172.5186717613476</v>
      </c>
      <c r="K25" s="74">
        <f>IF(RES_hh_fec!K25=0,0,1000*11630*RES_hh_fec!K25/RES_hh_num!K25)</f>
        <v>1597.970920179383</v>
      </c>
      <c r="L25" s="74">
        <f>IF(RES_hh_fec!L25=0,0,1000*11630*RES_hh_fec!L25/RES_hh_num!L25)</f>
        <v>1247.1551269356228</v>
      </c>
      <c r="M25" s="74">
        <f>IF(RES_hh_fec!M25=0,0,1000*11630*RES_hh_fec!M25/RES_hh_num!M25)</f>
        <v>1294.613092432339</v>
      </c>
      <c r="N25" s="74">
        <f>IF(RES_hh_fec!N25=0,0,1000*11630*RES_hh_fec!N25/RES_hh_num!N25)</f>
        <v>1575.8384240037437</v>
      </c>
      <c r="O25" s="74">
        <f>IF(RES_hh_fec!O25=0,0,1000*11630*RES_hh_fec!O25/RES_hh_num!O25)</f>
        <v>1461.5518114015222</v>
      </c>
      <c r="P25" s="74">
        <f>IF(RES_hh_fec!P25=0,0,1000*11630*RES_hh_fec!P25/RES_hh_num!P25)</f>
        <v>1529.1055640448362</v>
      </c>
      <c r="Q25" s="74">
        <f>IF(RES_hh_fec!Q25=0,0,1000*11630*RES_hh_fec!Q25/RES_hh_num!Q25)</f>
        <v>1571.3508552632975</v>
      </c>
      <c r="R25" s="74">
        <f>IF(RES_hh_fec!R25=0,0,1000*11630*RES_hh_fec!R25/RES_hh_num!R25)</f>
        <v>1404.1667058018729</v>
      </c>
      <c r="S25" s="74">
        <f>IF(RES_hh_fec!S25=0,0,1000*11630*RES_hh_fec!S25/RES_hh_num!S25)</f>
        <v>1789.1260278729167</v>
      </c>
      <c r="T25" s="74">
        <f>IF(RES_hh_fec!T25=0,0,1000*11630*RES_hh_fec!T25/RES_hh_num!T25)</f>
        <v>1553.2964781233477</v>
      </c>
      <c r="U25" s="74">
        <f>IF(RES_hh_fec!U25=0,0,1000*11630*RES_hh_fec!U25/RES_hh_num!U25)</f>
        <v>1498.5017214648024</v>
      </c>
      <c r="V25" s="74">
        <f>IF(RES_hh_fec!V25=0,0,1000*11630*RES_hh_fec!V25/RES_hh_num!V25)</f>
        <v>1521.2704244083502</v>
      </c>
      <c r="W25" s="74">
        <f>IF(RES_hh_fec!W25=0,0,1000*11630*RES_hh_fec!W25/RES_hh_num!W25)</f>
        <v>1553.8104198159342</v>
      </c>
      <c r="X25" s="74">
        <f>IF(RES_hh_fec!X25=0,0,1000*11630*RES_hh_fec!X25/RES_hh_num!X25)</f>
        <v>1666.7145823272117</v>
      </c>
      <c r="Y25" s="74">
        <f>IF(RES_hh_fec!Y25=0,0,1000*11630*RES_hh_fec!Y25/RES_hh_num!Y25)</f>
        <v>1459.4487257158389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0</v>
      </c>
      <c r="F26" s="77">
        <f>IF(RES_hh_fec!F26=0,0,1000*11630*RES_hh_fec!F26/RES_hh_num!F26)</f>
        <v>0</v>
      </c>
      <c r="G26" s="77">
        <f>IF(RES_hh_fec!G26=0,0,1000*11630*RES_hh_fec!G26/RES_hh_num!G26)</f>
        <v>0</v>
      </c>
      <c r="H26" s="77">
        <f>IF(RES_hh_fec!H26=0,0,1000*11630*RES_hh_fec!H26/RES_hh_num!H26)</f>
        <v>0</v>
      </c>
      <c r="I26" s="77">
        <f>IF(RES_hh_fec!I26=0,0,1000*11630*RES_hh_fec!I26/RES_hh_num!I26)</f>
        <v>0</v>
      </c>
      <c r="J26" s="77">
        <f>IF(RES_hh_fec!J26=0,0,1000*11630*RES_hh_fec!J26/RES_hh_num!J26)</f>
        <v>0</v>
      </c>
      <c r="K26" s="77">
        <f>IF(RES_hh_fec!K26=0,0,1000*11630*RES_hh_fec!K26/RES_hh_num!K26)</f>
        <v>0</v>
      </c>
      <c r="L26" s="77">
        <f>IF(RES_hh_fec!L26=0,0,1000*11630*RES_hh_fec!L26/RES_hh_num!L26)</f>
        <v>0</v>
      </c>
      <c r="M26" s="77">
        <f>IF(RES_hh_fec!M26=0,0,1000*11630*RES_hh_fec!M26/RES_hh_num!M26)</f>
        <v>0</v>
      </c>
      <c r="N26" s="77">
        <f>IF(RES_hh_fec!N26=0,0,1000*11630*RES_hh_fec!N26/RES_hh_num!N26)</f>
        <v>0</v>
      </c>
      <c r="O26" s="77">
        <f>IF(RES_hh_fec!O26=0,0,1000*11630*RES_hh_fec!O26/RES_hh_num!O26)</f>
        <v>0</v>
      </c>
      <c r="P26" s="77">
        <f>IF(RES_hh_fec!P26=0,0,1000*11630*RES_hh_fec!P26/RES_hh_num!P26)</f>
        <v>0</v>
      </c>
      <c r="Q26" s="77">
        <f>IF(RES_hh_fec!Q26=0,0,1000*11630*RES_hh_fec!Q26/RES_hh_num!Q26)</f>
        <v>0</v>
      </c>
      <c r="R26" s="77">
        <f>IF(RES_hh_fec!R26=0,0,1000*11630*RES_hh_fec!R26/RES_hh_num!R26)</f>
        <v>0</v>
      </c>
      <c r="S26" s="77">
        <f>IF(RES_hh_fec!S26=0,0,1000*11630*RES_hh_fec!S26/RES_hh_num!S26)</f>
        <v>0</v>
      </c>
      <c r="T26" s="77">
        <f>IF(RES_hh_fec!T26=0,0,1000*11630*RES_hh_fec!T26/RES_hh_num!T26)</f>
        <v>0</v>
      </c>
      <c r="U26" s="77">
        <f>IF(RES_hh_fec!U26=0,0,1000*11630*RES_hh_fec!U26/RES_hh_num!U26)</f>
        <v>0</v>
      </c>
      <c r="V26" s="77">
        <f>IF(RES_hh_fec!V26=0,0,1000*11630*RES_hh_fec!V26/RES_hh_num!V26)</f>
        <v>0</v>
      </c>
      <c r="W26" s="77">
        <f>IF(RES_hh_fec!W26=0,0,1000*11630*RES_hh_fec!W26/RES_hh_num!W26)</f>
        <v>0</v>
      </c>
      <c r="X26" s="77">
        <f>IF(RES_hh_fec!X26=0,0,1000*11630*RES_hh_fec!X26/RES_hh_num!X26)</f>
        <v>0</v>
      </c>
      <c r="Y26" s="77">
        <f>IF(RES_hh_fec!Y26=0,0,1000*11630*RES_hh_fec!Y26/RES_hh_num!Y26)</f>
        <v>0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553.06548374363558</v>
      </c>
      <c r="C27" s="69">
        <f>IF(RES_hh_fec!C27=0,0,1000*11630*RES_hh_fec!C27/RES_hh_num!C27)</f>
        <v>584.51973002005059</v>
      </c>
      <c r="D27" s="69">
        <f>IF(RES_hh_fec!D27=0,0,1000*11630*RES_hh_fec!D27/RES_hh_num!D27)</f>
        <v>670.7098913500796</v>
      </c>
      <c r="E27" s="69">
        <f>IF(RES_hh_fec!E27=0,0,1000*11630*RES_hh_fec!E27/RES_hh_num!E27)</f>
        <v>791.34589720522115</v>
      </c>
      <c r="F27" s="69">
        <f>IF(RES_hh_fec!F27=0,0,1000*11630*RES_hh_fec!F27/RES_hh_num!F27)</f>
        <v>522.17396585246115</v>
      </c>
      <c r="G27" s="69">
        <f>IF(RES_hh_fec!G27=0,0,1000*11630*RES_hh_fec!G27/RES_hh_num!G27)</f>
        <v>1088.1803457168232</v>
      </c>
      <c r="H27" s="69">
        <f>IF(RES_hh_fec!H27=0,0,1000*11630*RES_hh_fec!H27/RES_hh_num!H27)</f>
        <v>668.68322806276876</v>
      </c>
      <c r="I27" s="69">
        <f>IF(RES_hh_fec!I27=0,0,1000*11630*RES_hh_fec!I27/RES_hh_num!I27)</f>
        <v>869.88664210637421</v>
      </c>
      <c r="J27" s="69">
        <f>IF(RES_hh_fec!J27=0,0,1000*11630*RES_hh_fec!J27/RES_hh_num!J27)</f>
        <v>461.45122980982165</v>
      </c>
      <c r="K27" s="69">
        <f>IF(RES_hh_fec!K27=0,0,1000*11630*RES_hh_fec!K27/RES_hh_num!K27)</f>
        <v>619.82343311921477</v>
      </c>
      <c r="L27" s="69">
        <f>IF(RES_hh_fec!L27=0,0,1000*11630*RES_hh_fec!L27/RES_hh_num!L27)</f>
        <v>503.67017875752907</v>
      </c>
      <c r="M27" s="69">
        <f>IF(RES_hh_fec!M27=0,0,1000*11630*RES_hh_fec!M27/RES_hh_num!M27)</f>
        <v>507.93043405900664</v>
      </c>
      <c r="N27" s="69">
        <f>IF(RES_hh_fec!N27=0,0,1000*11630*RES_hh_fec!N27/RES_hh_num!N27)</f>
        <v>467.93367954879051</v>
      </c>
      <c r="O27" s="69">
        <f>IF(RES_hh_fec!O27=0,0,1000*11630*RES_hh_fec!O27/RES_hh_num!O27)</f>
        <v>476.43366310656995</v>
      </c>
      <c r="P27" s="69">
        <f>IF(RES_hh_fec!P27=0,0,1000*11630*RES_hh_fec!P27/RES_hh_num!P27)</f>
        <v>484.14606068001353</v>
      </c>
      <c r="Q27" s="69">
        <f>IF(RES_hh_fec!Q27=0,0,1000*11630*RES_hh_fec!Q27/RES_hh_num!Q27)</f>
        <v>551.91106271044168</v>
      </c>
      <c r="R27" s="69">
        <f>IF(RES_hh_fec!R27=0,0,1000*11630*RES_hh_fec!R27/RES_hh_num!R27)</f>
        <v>562.21236303299611</v>
      </c>
      <c r="S27" s="69">
        <f>IF(RES_hh_fec!S27=0,0,1000*11630*RES_hh_fec!S27/RES_hh_num!S27)</f>
        <v>635.30098394663128</v>
      </c>
      <c r="T27" s="69">
        <f>IF(RES_hh_fec!T27=0,0,1000*11630*RES_hh_fec!T27/RES_hh_num!T27)</f>
        <v>651.56353443413707</v>
      </c>
      <c r="U27" s="69">
        <f>IF(RES_hh_fec!U27=0,0,1000*11630*RES_hh_fec!U27/RES_hh_num!U27)</f>
        <v>672.57131080423756</v>
      </c>
      <c r="V27" s="69">
        <f>IF(RES_hh_fec!V27=0,0,1000*11630*RES_hh_fec!V27/RES_hh_num!V27)</f>
        <v>619.60242713399566</v>
      </c>
      <c r="W27" s="69">
        <f>IF(RES_hh_fec!W27=0,0,1000*11630*RES_hh_fec!W27/RES_hh_num!W27)</f>
        <v>663.61710442169681</v>
      </c>
      <c r="X27" s="69">
        <f>IF(RES_hh_fec!X27=0,0,1000*11630*RES_hh_fec!X27/RES_hh_num!X27)</f>
        <v>646.52377749640345</v>
      </c>
      <c r="Y27" s="69">
        <f>IF(RES_hh_fec!Y27=0,0,1000*11630*RES_hh_fec!Y27/RES_hh_num!Y27)</f>
        <v>599.99820325591065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749.92074330330524</v>
      </c>
      <c r="C28" s="72">
        <f>IF(RES_hh_fec!C28=0,0,1000*11630*RES_hh_fec!C28/RES_hh_num!C28)</f>
        <v>217.63822215951222</v>
      </c>
      <c r="D28" s="72">
        <f>IF(RES_hh_fec!D28=0,0,1000*11630*RES_hh_fec!D28/RES_hh_num!D28)</f>
        <v>757.26545049550998</v>
      </c>
      <c r="E28" s="72">
        <f>IF(RES_hh_fec!E28=0,0,1000*11630*RES_hh_fec!E28/RES_hh_num!E28)</f>
        <v>541.3896676937776</v>
      </c>
      <c r="F28" s="72">
        <f>IF(RES_hh_fec!F28=0,0,1000*11630*RES_hh_fec!F28/RES_hh_num!F28)</f>
        <v>798.74398328112341</v>
      </c>
      <c r="G28" s="72">
        <f>IF(RES_hh_fec!G28=0,0,1000*11630*RES_hh_fec!G28/RES_hh_num!G28)</f>
        <v>813.63349649066674</v>
      </c>
      <c r="H28" s="72">
        <f>IF(RES_hh_fec!H28=0,0,1000*11630*RES_hh_fec!H28/RES_hh_num!H28)</f>
        <v>419.04274738808294</v>
      </c>
      <c r="I28" s="72">
        <f>IF(RES_hh_fec!I28=0,0,1000*11630*RES_hh_fec!I28/RES_hh_num!I28)</f>
        <v>419.98583714471772</v>
      </c>
      <c r="J28" s="72">
        <f>IF(RES_hh_fec!J28=0,0,1000*11630*RES_hh_fec!J28/RES_hh_num!J28)</f>
        <v>877.20453888774557</v>
      </c>
      <c r="K28" s="72">
        <f>IF(RES_hh_fec!K28=0,0,1000*11630*RES_hh_fec!K28/RES_hh_num!K28)</f>
        <v>369.94880084019428</v>
      </c>
      <c r="L28" s="72">
        <f>IF(RES_hh_fec!L28=0,0,1000*11630*RES_hh_fec!L28/RES_hh_num!L28)</f>
        <v>274.39483274177888</v>
      </c>
      <c r="M28" s="72">
        <f>IF(RES_hh_fec!M28=0,0,1000*11630*RES_hh_fec!M28/RES_hh_num!M28)</f>
        <v>500.34799537179219</v>
      </c>
      <c r="N28" s="72">
        <f>IF(RES_hh_fec!N28=0,0,1000*11630*RES_hh_fec!N28/RES_hh_num!N28)</f>
        <v>450.37832407555948</v>
      </c>
      <c r="O28" s="72">
        <f>IF(RES_hh_fec!O28=0,0,1000*11630*RES_hh_fec!O28/RES_hh_num!O28)</f>
        <v>304.3434040518012</v>
      </c>
      <c r="P28" s="72">
        <f>IF(RES_hh_fec!P28=0,0,1000*11630*RES_hh_fec!P28/RES_hh_num!P28)</f>
        <v>621.05820877309236</v>
      </c>
      <c r="Q28" s="72">
        <f>IF(RES_hh_fec!Q28=0,0,1000*11630*RES_hh_fec!Q28/RES_hh_num!Q28)</f>
        <v>690.85655158489817</v>
      </c>
      <c r="R28" s="72">
        <f>IF(RES_hh_fec!R28=0,0,1000*11630*RES_hh_fec!R28/RES_hh_num!R28)</f>
        <v>496.02177222916367</v>
      </c>
      <c r="S28" s="72">
        <f>IF(RES_hh_fec!S28=0,0,1000*11630*RES_hh_fec!S28/RES_hh_num!S28)</f>
        <v>518.44109918607091</v>
      </c>
      <c r="T28" s="72">
        <f>IF(RES_hh_fec!T28=0,0,1000*11630*RES_hh_fec!T28/RES_hh_num!T28)</f>
        <v>592.22025064579555</v>
      </c>
      <c r="U28" s="72">
        <f>IF(RES_hh_fec!U28=0,0,1000*11630*RES_hh_fec!U28/RES_hh_num!U28)</f>
        <v>700.09949149473789</v>
      </c>
      <c r="V28" s="72">
        <f>IF(RES_hh_fec!V28=0,0,1000*11630*RES_hh_fec!V28/RES_hh_num!V28)</f>
        <v>648.73529938366437</v>
      </c>
      <c r="W28" s="72">
        <f>IF(RES_hh_fec!W28=0,0,1000*11630*RES_hh_fec!W28/RES_hh_num!W28)</f>
        <v>632.32700073348906</v>
      </c>
      <c r="X28" s="72">
        <f>IF(RES_hh_fec!X28=0,0,1000*11630*RES_hh_fec!X28/RES_hh_num!X28)</f>
        <v>639.63553023803524</v>
      </c>
      <c r="Y28" s="72">
        <f>IF(RES_hh_fec!Y28=0,0,1000*11630*RES_hh_fec!Y28/RES_hh_num!Y28)</f>
        <v>623.64179773268131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556.10515670169525</v>
      </c>
      <c r="C29" s="72">
        <f>IF(RES_hh_fec!C29=0,0,1000*11630*RES_hh_fec!C29/RES_hh_num!C29)</f>
        <v>599.63138885631622</v>
      </c>
      <c r="D29" s="72">
        <f>IF(RES_hh_fec!D29=0,0,1000*11630*RES_hh_fec!D29/RES_hh_num!D29)</f>
        <v>666.03008303939612</v>
      </c>
      <c r="E29" s="72">
        <f>IF(RES_hh_fec!E29=0,0,1000*11630*RES_hh_fec!E29/RES_hh_num!E29)</f>
        <v>783.99633015516667</v>
      </c>
      <c r="F29" s="72">
        <f>IF(RES_hh_fec!F29=0,0,1000*11630*RES_hh_fec!F29/RES_hh_num!F29)</f>
        <v>519.44189030184668</v>
      </c>
      <c r="G29" s="72">
        <f>IF(RES_hh_fec!G29=0,0,1000*11630*RES_hh_fec!G29/RES_hh_num!G29)</f>
        <v>1145.183296839954</v>
      </c>
      <c r="H29" s="72">
        <f>IF(RES_hh_fec!H29=0,0,1000*11630*RES_hh_fec!H29/RES_hh_num!H29)</f>
        <v>621.30478966404019</v>
      </c>
      <c r="I29" s="72">
        <f>IF(RES_hh_fec!I29=0,0,1000*11630*RES_hh_fec!I29/RES_hh_num!I29)</f>
        <v>920.57011979655363</v>
      </c>
      <c r="J29" s="72">
        <f>IF(RES_hh_fec!J29=0,0,1000*11630*RES_hh_fec!J29/RES_hh_num!J29)</f>
        <v>449.73202492897394</v>
      </c>
      <c r="K29" s="72">
        <f>IF(RES_hh_fec!K29=0,0,1000*11630*RES_hh_fec!K29/RES_hh_num!K29)</f>
        <v>643.40671887911003</v>
      </c>
      <c r="L29" s="72">
        <f>IF(RES_hh_fec!L29=0,0,1000*11630*RES_hh_fec!L29/RES_hh_num!L29)</f>
        <v>508.52706211411385</v>
      </c>
      <c r="M29" s="72">
        <f>IF(RES_hh_fec!M29=0,0,1000*11630*RES_hh_fec!M29/RES_hh_num!M29)</f>
        <v>512.35622339839529</v>
      </c>
      <c r="N29" s="72">
        <f>IF(RES_hh_fec!N29=0,0,1000*11630*RES_hh_fec!N29/RES_hh_num!N29)</f>
        <v>451.20369069369019</v>
      </c>
      <c r="O29" s="72">
        <f>IF(RES_hh_fec!O29=0,0,1000*11630*RES_hh_fec!O29/RES_hh_num!O29)</f>
        <v>477.71951793778811</v>
      </c>
      <c r="P29" s="72">
        <f>IF(RES_hh_fec!P29=0,0,1000*11630*RES_hh_fec!P29/RES_hh_num!P29)</f>
        <v>486.31571883115697</v>
      </c>
      <c r="Q29" s="72">
        <f>IF(RES_hh_fec!Q29=0,0,1000*11630*RES_hh_fec!Q29/RES_hh_num!Q29)</f>
        <v>555.0505491698857</v>
      </c>
      <c r="R29" s="72">
        <f>IF(RES_hh_fec!R29=0,0,1000*11630*RES_hh_fec!R29/RES_hh_num!R29)</f>
        <v>564.67229153509152</v>
      </c>
      <c r="S29" s="72">
        <f>IF(RES_hh_fec!S29=0,0,1000*11630*RES_hh_fec!S29/RES_hh_num!S29)</f>
        <v>639.35005747312971</v>
      </c>
      <c r="T29" s="72">
        <f>IF(RES_hh_fec!T29=0,0,1000*11630*RES_hh_fec!T29/RES_hh_num!T29)</f>
        <v>655.45021265124819</v>
      </c>
      <c r="U29" s="72">
        <f>IF(RES_hh_fec!U29=0,0,1000*11630*RES_hh_fec!U29/RES_hh_num!U29)</f>
        <v>692.43197526684162</v>
      </c>
      <c r="V29" s="72">
        <f>IF(RES_hh_fec!V29=0,0,1000*11630*RES_hh_fec!V29/RES_hh_num!V29)</f>
        <v>617.20052263192758</v>
      </c>
      <c r="W29" s="72">
        <f>IF(RES_hh_fec!W29=0,0,1000*11630*RES_hh_fec!W29/RES_hh_num!W29)</f>
        <v>640.42824241031747</v>
      </c>
      <c r="X29" s="72">
        <f>IF(RES_hh_fec!X29=0,0,1000*11630*RES_hh_fec!X29/RES_hh_num!X29)</f>
        <v>661.42296011468989</v>
      </c>
      <c r="Y29" s="72">
        <f>IF(RES_hh_fec!Y29=0,0,1000*11630*RES_hh_fec!Y29/RES_hh_num!Y29)</f>
        <v>597.7288663905141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547.36704531259932</v>
      </c>
      <c r="C30" s="72">
        <f>IF(RES_hh_fec!C30=0,0,1000*11630*RES_hh_fec!C30/RES_hh_num!C30)</f>
        <v>564.38957244673816</v>
      </c>
      <c r="D30" s="72">
        <f>IF(RES_hh_fec!D30=0,0,1000*11630*RES_hh_fec!D30/RES_hh_num!D30)</f>
        <v>708.22235283123916</v>
      </c>
      <c r="E30" s="72">
        <f>IF(RES_hh_fec!E30=0,0,1000*11630*RES_hh_fec!E30/RES_hh_num!E30)</f>
        <v>827.7059957368914</v>
      </c>
      <c r="F30" s="72">
        <f>IF(RES_hh_fec!F30=0,0,1000*11630*RES_hh_fec!F30/RES_hh_num!F30)</f>
        <v>529.8627803998603</v>
      </c>
      <c r="G30" s="72">
        <f>IF(RES_hh_fec!G30=0,0,1000*11630*RES_hh_fec!G30/RES_hh_num!G30)</f>
        <v>1039.2179841654072</v>
      </c>
      <c r="H30" s="72">
        <f>IF(RES_hh_fec!H30=0,0,1000*11630*RES_hh_fec!H30/RES_hh_num!H30)</f>
        <v>734.35669087094152</v>
      </c>
      <c r="I30" s="72">
        <f>IF(RES_hh_fec!I30=0,0,1000*11630*RES_hh_fec!I30/RES_hh_num!I30)</f>
        <v>847.79540673945462</v>
      </c>
      <c r="J30" s="72">
        <f>IF(RES_hh_fec!J30=0,0,1000*11630*RES_hh_fec!J30/RES_hh_num!J30)</f>
        <v>451.71514525190281</v>
      </c>
      <c r="K30" s="72">
        <f>IF(RES_hh_fec!K30=0,0,1000*11630*RES_hh_fec!K30/RES_hh_num!K30)</f>
        <v>608.78295145929383</v>
      </c>
      <c r="L30" s="72">
        <f>IF(RES_hh_fec!L30=0,0,1000*11630*RES_hh_fec!L30/RES_hh_num!L30)</f>
        <v>488.58875821418496</v>
      </c>
      <c r="M30" s="72">
        <f>IF(RES_hh_fec!M30=0,0,1000*11630*RES_hh_fec!M30/RES_hh_num!M30)</f>
        <v>511.81554578426801</v>
      </c>
      <c r="N30" s="72">
        <f>IF(RES_hh_fec!N30=0,0,1000*11630*RES_hh_fec!N30/RES_hh_num!N30)</f>
        <v>485.46254667867902</v>
      </c>
      <c r="O30" s="72">
        <f>IF(RES_hh_fec!O30=0,0,1000*11630*RES_hh_fec!O30/RES_hh_num!O30)</f>
        <v>488.67537139428379</v>
      </c>
      <c r="P30" s="72">
        <f>IF(RES_hh_fec!P30=0,0,1000*11630*RES_hh_fec!P30/RES_hh_num!P30)</f>
        <v>467.8652552571499</v>
      </c>
      <c r="Q30" s="72">
        <f>IF(RES_hh_fec!Q30=0,0,1000*11630*RES_hh_fec!Q30/RES_hh_num!Q30)</f>
        <v>549.92417306688128</v>
      </c>
      <c r="R30" s="72">
        <f>IF(RES_hh_fec!R30=0,0,1000*11630*RES_hh_fec!R30/RES_hh_num!R30)</f>
        <v>559.87580357428737</v>
      </c>
      <c r="S30" s="72">
        <f>IF(RES_hh_fec!S30=0,0,1000*11630*RES_hh_fec!S30/RES_hh_num!S30)</f>
        <v>639.18848839058342</v>
      </c>
      <c r="T30" s="72">
        <f>IF(RES_hh_fec!T30=0,0,1000*11630*RES_hh_fec!T30/RES_hh_num!T30)</f>
        <v>654.59931465939633</v>
      </c>
      <c r="U30" s="72">
        <f>IF(RES_hh_fec!U30=0,0,1000*11630*RES_hh_fec!U30/RES_hh_num!U30)</f>
        <v>654.90392581880792</v>
      </c>
      <c r="V30" s="72">
        <f>IF(RES_hh_fec!V30=0,0,1000*11630*RES_hh_fec!V30/RES_hh_num!V30)</f>
        <v>616.72614818582645</v>
      </c>
      <c r="W30" s="72">
        <f>IF(RES_hh_fec!W30=0,0,1000*11630*RES_hh_fec!W30/RES_hh_num!W30)</f>
        <v>689.99365464099765</v>
      </c>
      <c r="X30" s="72">
        <f>IF(RES_hh_fec!X30=0,0,1000*11630*RES_hh_fec!X30/RES_hh_num!X30)</f>
        <v>629.9708693002699</v>
      </c>
      <c r="Y30" s="72">
        <f>IF(RES_hh_fec!Y30=0,0,1000*11630*RES_hh_fec!Y30/RES_hh_num!Y30)</f>
        <v>599.36027549267988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592.48599603471496</v>
      </c>
      <c r="C31" s="72">
        <f>IF(RES_hh_fec!C31=0,0,1000*11630*RES_hh_fec!C31/RES_hh_num!C31)</f>
        <v>549.66732842223257</v>
      </c>
      <c r="D31" s="72">
        <f>IF(RES_hh_fec!D31=0,0,1000*11630*RES_hh_fec!D31/RES_hh_num!D31)</f>
        <v>632.30194899370576</v>
      </c>
      <c r="E31" s="72">
        <f>IF(RES_hh_fec!E31=0,0,1000*11630*RES_hh_fec!E31/RES_hh_num!E31)</f>
        <v>713.0268333046705</v>
      </c>
      <c r="F31" s="72">
        <f>IF(RES_hh_fec!F31=0,0,1000*11630*RES_hh_fec!F31/RES_hh_num!F31)</f>
        <v>555.53450830151519</v>
      </c>
      <c r="G31" s="72">
        <f>IF(RES_hh_fec!G31=0,0,1000*11630*RES_hh_fec!G31/RES_hh_num!G31)</f>
        <v>1080.0091529256774</v>
      </c>
      <c r="H31" s="72">
        <f>IF(RES_hh_fec!H31=0,0,1000*11630*RES_hh_fec!H31/RES_hh_num!H31)</f>
        <v>699.42377611171401</v>
      </c>
      <c r="I31" s="72">
        <f>IF(RES_hh_fec!I31=0,0,1000*11630*RES_hh_fec!I31/RES_hh_num!I31)</f>
        <v>733.7255172012957</v>
      </c>
      <c r="J31" s="72">
        <f>IF(RES_hh_fec!J31=0,0,1000*11630*RES_hh_fec!J31/RES_hh_num!J31)</f>
        <v>548.65792994567403</v>
      </c>
      <c r="K31" s="72">
        <f>IF(RES_hh_fec!K31=0,0,1000*11630*RES_hh_fec!K31/RES_hh_num!K31)</f>
        <v>572.47718023663992</v>
      </c>
      <c r="L31" s="72">
        <f>IF(RES_hh_fec!L31=0,0,1000*11630*RES_hh_fec!L31/RES_hh_num!L31)</f>
        <v>536.32223485475095</v>
      </c>
      <c r="M31" s="72">
        <f>IF(RES_hh_fec!M31=0,0,1000*11630*RES_hh_fec!M31/RES_hh_num!M31)</f>
        <v>494.76660368217961</v>
      </c>
      <c r="N31" s="72">
        <f>IF(RES_hh_fec!N31=0,0,1000*11630*RES_hh_fec!N31/RES_hh_num!N31)</f>
        <v>479.48324847977335</v>
      </c>
      <c r="O31" s="72">
        <f>IF(RES_hh_fec!O31=0,0,1000*11630*RES_hh_fec!O31/RES_hh_num!O31)</f>
        <v>483.52900994729055</v>
      </c>
      <c r="P31" s="72">
        <f>IF(RES_hh_fec!P31=0,0,1000*11630*RES_hh_fec!P31/RES_hh_num!P31)</f>
        <v>519.3030475446044</v>
      </c>
      <c r="Q31" s="72">
        <f>IF(RES_hh_fec!Q31=0,0,1000*11630*RES_hh_fec!Q31/RES_hh_num!Q31)</f>
        <v>536.94081738428929</v>
      </c>
      <c r="R31" s="72">
        <f>IF(RES_hh_fec!R31=0,0,1000*11630*RES_hh_fec!R31/RES_hh_num!R31)</f>
        <v>573.42527900768482</v>
      </c>
      <c r="S31" s="72">
        <f>IF(RES_hh_fec!S31=0,0,1000*11630*RES_hh_fec!S31/RES_hh_num!S31)</f>
        <v>631.56768151393567</v>
      </c>
      <c r="T31" s="72">
        <f>IF(RES_hh_fec!T31=0,0,1000*11630*RES_hh_fec!T31/RES_hh_num!T31)</f>
        <v>648.08805843823154</v>
      </c>
      <c r="U31" s="72">
        <f>IF(RES_hh_fec!U31=0,0,1000*11630*RES_hh_fec!U31/RES_hh_num!U31)</f>
        <v>661.52492923116154</v>
      </c>
      <c r="V31" s="72">
        <f>IF(RES_hh_fec!V31=0,0,1000*11630*RES_hh_fec!V31/RES_hh_num!V31)</f>
        <v>653.80433786508775</v>
      </c>
      <c r="W31" s="72">
        <f>IF(RES_hh_fec!W31=0,0,1000*11630*RES_hh_fec!W31/RES_hh_num!W31)</f>
        <v>691.89244647439136</v>
      </c>
      <c r="X31" s="72">
        <f>IF(RES_hh_fec!X31=0,0,1000*11630*RES_hh_fec!X31/RES_hh_num!X31)</f>
        <v>658.35979121684318</v>
      </c>
      <c r="Y31" s="72">
        <f>IF(RES_hh_fec!Y31=0,0,1000*11630*RES_hh_fec!Y31/RES_hh_num!Y31)</f>
        <v>628.3794731838351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385.84229171344106</v>
      </c>
      <c r="C32" s="77">
        <f>IF(RES_hh_fec!C32=0,0,1000*11630*RES_hh_fec!C32/RES_hh_num!C32)</f>
        <v>495.7632130141709</v>
      </c>
      <c r="D32" s="77">
        <f>IF(RES_hh_fec!D32=0,0,1000*11630*RES_hh_fec!D32/RES_hh_num!D32)</f>
        <v>412.56570601476596</v>
      </c>
      <c r="E32" s="77">
        <f>IF(RES_hh_fec!E32=0,0,1000*11630*RES_hh_fec!E32/RES_hh_num!E32)</f>
        <v>743.85798702146803</v>
      </c>
      <c r="F32" s="77">
        <f>IF(RES_hh_fec!F32=0,0,1000*11630*RES_hh_fec!F32/RES_hh_num!F32)</f>
        <v>371.93348047333393</v>
      </c>
      <c r="G32" s="77">
        <f>IF(RES_hh_fec!G32=0,0,1000*11630*RES_hh_fec!G32/RES_hh_num!G32)</f>
        <v>419.63340450452802</v>
      </c>
      <c r="H32" s="77">
        <f>IF(RES_hh_fec!H32=0,0,1000*11630*RES_hh_fec!H32/RES_hh_num!H32)</f>
        <v>819.64681116055544</v>
      </c>
      <c r="I32" s="77">
        <f>IF(RES_hh_fec!I32=0,0,1000*11630*RES_hh_fec!I32/RES_hh_num!I32)</f>
        <v>548.91637020528492</v>
      </c>
      <c r="J32" s="77">
        <f>IF(RES_hh_fec!J32=0,0,1000*11630*RES_hh_fec!J32/RES_hh_num!J32)</f>
        <v>337.44327861134173</v>
      </c>
      <c r="K32" s="77">
        <f>IF(RES_hh_fec!K32=0,0,1000*11630*RES_hh_fec!K32/RES_hh_num!K32)</f>
        <v>351.80264843283027</v>
      </c>
      <c r="L32" s="77">
        <f>IF(RES_hh_fec!L32=0,0,1000*11630*RES_hh_fec!L32/RES_hh_num!L32)</f>
        <v>359.18391431880184</v>
      </c>
      <c r="M32" s="77">
        <f>IF(RES_hh_fec!M32=0,0,1000*11630*RES_hh_fec!M32/RES_hh_num!M32)</f>
        <v>397.53128373860932</v>
      </c>
      <c r="N32" s="77">
        <f>IF(RES_hh_fec!N32=0,0,1000*11630*RES_hh_fec!N32/RES_hh_num!N32)</f>
        <v>573.23762572517842</v>
      </c>
      <c r="O32" s="77">
        <f>IF(RES_hh_fec!O32=0,0,1000*11630*RES_hh_fec!O32/RES_hh_num!O32)</f>
        <v>38.351889389124437</v>
      </c>
      <c r="P32" s="77">
        <f>IF(RES_hh_fec!P32=0,0,1000*11630*RES_hh_fec!P32/RES_hh_num!P32)</f>
        <v>268.51700866026493</v>
      </c>
      <c r="Q32" s="77">
        <f>IF(RES_hh_fec!Q32=0,0,1000*11630*RES_hh_fec!Q32/RES_hh_num!Q32)</f>
        <v>530.73125952634086</v>
      </c>
      <c r="R32" s="77">
        <f>IF(RES_hh_fec!R32=0,0,1000*11630*RES_hh_fec!R32/RES_hh_num!R32)</f>
        <v>442.63033003777912</v>
      </c>
      <c r="S32" s="77">
        <f>IF(RES_hh_fec!S32=0,0,1000*11630*RES_hh_fec!S32/RES_hh_num!S32)</f>
        <v>453.26877847971775</v>
      </c>
      <c r="T32" s="77">
        <f>IF(RES_hh_fec!T32=0,0,1000*11630*RES_hh_fec!T32/RES_hh_num!T32)</f>
        <v>447.09914767333282</v>
      </c>
      <c r="U32" s="77">
        <f>IF(RES_hh_fec!U32=0,0,1000*11630*RES_hh_fec!U32/RES_hh_num!U32)</f>
        <v>454.99009718965704</v>
      </c>
      <c r="V32" s="77">
        <f>IF(RES_hh_fec!V32=0,0,1000*11630*RES_hh_fec!V32/RES_hh_num!V32)</f>
        <v>456.04189021246367</v>
      </c>
      <c r="W32" s="77">
        <f>IF(RES_hh_fec!W32=0,0,1000*11630*RES_hh_fec!W32/RES_hh_num!W32)</f>
        <v>460.81435062934128</v>
      </c>
      <c r="X32" s="77">
        <f>IF(RES_hh_fec!X32=0,0,1000*11630*RES_hh_fec!X32/RES_hh_num!X32)</f>
        <v>470.99750123994494</v>
      </c>
      <c r="Y32" s="77">
        <f>IF(RES_hh_fec!Y32=0,0,1000*11630*RES_hh_fec!Y32/RES_hh_num!Y32)</f>
        <v>428.58826078691993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6236.1560260216502</v>
      </c>
      <c r="C3" s="65">
        <f>IF(RES_hh_tes!C3=0,0,1000*11630*RES_hh_tes!C3/RES_hh_num!C3)</f>
        <v>5553.7589329832008</v>
      </c>
      <c r="D3" s="65">
        <f>IF(RES_hh_tes!D3=0,0,1000*11630*RES_hh_tes!D3/RES_hh_num!D3)</f>
        <v>5499.0030607848357</v>
      </c>
      <c r="E3" s="65">
        <f>IF(RES_hh_tes!E3=0,0,1000*11630*RES_hh_tes!E3/RES_hh_num!E3)</f>
        <v>5893.6165190158226</v>
      </c>
      <c r="F3" s="65">
        <f>IF(RES_hh_tes!F3=0,0,1000*11630*RES_hh_tes!F3/RES_hh_num!F3)</f>
        <v>5924.7304464577874</v>
      </c>
      <c r="G3" s="65">
        <f>IF(RES_hh_tes!G3=0,0,1000*11630*RES_hh_tes!G3/RES_hh_num!G3)</f>
        <v>5928.8846610744749</v>
      </c>
      <c r="H3" s="65">
        <f>IF(RES_hh_tes!H3=0,0,1000*11630*RES_hh_tes!H3/RES_hh_num!H3)</f>
        <v>5779.1709512771113</v>
      </c>
      <c r="I3" s="65">
        <f>IF(RES_hh_tes!I3=0,0,1000*11630*RES_hh_tes!I3/RES_hh_num!I3)</f>
        <v>5639.5152903476355</v>
      </c>
      <c r="J3" s="65">
        <f>IF(RES_hh_tes!J3=0,0,1000*11630*RES_hh_tes!J3/RES_hh_num!J3)</f>
        <v>6076.4254052120632</v>
      </c>
      <c r="K3" s="65">
        <f>IF(RES_hh_tes!K3=0,0,1000*11630*RES_hh_tes!K3/RES_hh_num!K3)</f>
        <v>6082.0295873190798</v>
      </c>
      <c r="L3" s="65">
        <f>IF(RES_hh_tes!L3=0,0,1000*11630*RES_hh_tes!L3/RES_hh_num!L3)</f>
        <v>6245.8360468446535</v>
      </c>
      <c r="M3" s="65">
        <f>IF(RES_hh_tes!M3=0,0,1000*11630*RES_hh_tes!M3/RES_hh_num!M3)</f>
        <v>6113.3119366400124</v>
      </c>
      <c r="N3" s="65">
        <f>IF(RES_hh_tes!N3=0,0,1000*11630*RES_hh_tes!N3/RES_hh_num!N3)</f>
        <v>6418.5124619940525</v>
      </c>
      <c r="O3" s="65">
        <f>IF(RES_hh_tes!O3=0,0,1000*11630*RES_hh_tes!O3/RES_hh_num!O3)</f>
        <v>6175.0683750121734</v>
      </c>
      <c r="P3" s="65">
        <f>IF(RES_hh_tes!P3=0,0,1000*11630*RES_hh_tes!P3/RES_hh_num!P3)</f>
        <v>5922.6258343023401</v>
      </c>
      <c r="Q3" s="65">
        <f>IF(RES_hh_tes!Q3=0,0,1000*11630*RES_hh_tes!Q3/RES_hh_num!Q3)</f>
        <v>6014.2766788562585</v>
      </c>
      <c r="R3" s="65">
        <f>IF(RES_hh_tes!R3=0,0,1000*11630*RES_hh_tes!R3/RES_hh_num!R3)</f>
        <v>6135.0946160680442</v>
      </c>
      <c r="S3" s="65">
        <f>IF(RES_hh_tes!S3=0,0,1000*11630*RES_hh_tes!S3/RES_hh_num!S3)</f>
        <v>6548.1475895156063</v>
      </c>
      <c r="T3" s="65">
        <f>IF(RES_hh_tes!T3=0,0,1000*11630*RES_hh_tes!T3/RES_hh_num!T3)</f>
        <v>6702.6062028388897</v>
      </c>
      <c r="U3" s="65">
        <f>IF(RES_hh_tes!U3=0,0,1000*11630*RES_hh_tes!U3/RES_hh_num!U3)</f>
        <v>6821.7659199634318</v>
      </c>
      <c r="V3" s="65">
        <f>IF(RES_hh_tes!V3=0,0,1000*11630*RES_hh_tes!V3/RES_hh_num!V3)</f>
        <v>7134.6414029071921</v>
      </c>
      <c r="W3" s="65">
        <f>IF(RES_hh_tes!W3=0,0,1000*11630*RES_hh_tes!W3/RES_hh_num!W3)</f>
        <v>7951.9665898935509</v>
      </c>
      <c r="X3" s="65">
        <f>IF(RES_hh_tes!X3=0,0,1000*11630*RES_hh_tes!X3/RES_hh_num!X3)</f>
        <v>7209.0165103048585</v>
      </c>
      <c r="Y3" s="65">
        <f>IF(RES_hh_tes!Y3=0,0,1000*11630*RES_hh_tes!Y3/RES_hh_num!Y3)</f>
        <v>6976.5315965482832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5522.5090506527931</v>
      </c>
      <c r="C4" s="69">
        <f>IF(RES_hh_tes!C4=0,0,1000*11630*RES_hh_tes!C4/RES_hh_num!C4)</f>
        <v>4546.6502574636606</v>
      </c>
      <c r="D4" s="69">
        <f>IF(RES_hh_tes!D4=0,0,1000*11630*RES_hh_tes!D4/RES_hh_num!D4)</f>
        <v>4391.1828529359545</v>
      </c>
      <c r="E4" s="69">
        <f>IF(RES_hh_tes!E4=0,0,1000*11630*RES_hh_tes!E4/RES_hh_num!E4)</f>
        <v>4633.9940237063847</v>
      </c>
      <c r="F4" s="69">
        <f>IF(RES_hh_tes!F4=0,0,1000*11630*RES_hh_tes!F4/RES_hh_num!F4)</f>
        <v>5030.5061185515406</v>
      </c>
      <c r="G4" s="69">
        <f>IF(RES_hh_tes!G4=0,0,1000*11630*RES_hh_tes!G4/RES_hh_num!G4)</f>
        <v>4478.8186383441935</v>
      </c>
      <c r="H4" s="69">
        <f>IF(RES_hh_tes!H4=0,0,1000*11630*RES_hh_tes!H4/RES_hh_num!H4)</f>
        <v>4541.3973202641137</v>
      </c>
      <c r="I4" s="69">
        <f>IF(RES_hh_tes!I4=0,0,1000*11630*RES_hh_tes!I4/RES_hh_num!I4)</f>
        <v>4167.2402903874236</v>
      </c>
      <c r="J4" s="69">
        <f>IF(RES_hh_tes!J4=0,0,1000*11630*RES_hh_tes!J4/RES_hh_num!J4)</f>
        <v>5001.2200097636287</v>
      </c>
      <c r="K4" s="69">
        <f>IF(RES_hh_tes!K4=0,0,1000*11630*RES_hh_tes!K4/RES_hh_num!K4)</f>
        <v>4858.3987493837176</v>
      </c>
      <c r="L4" s="69">
        <f>IF(RES_hh_tes!L4=0,0,1000*11630*RES_hh_tes!L4/RES_hh_num!L4)</f>
        <v>5084.1544086330086</v>
      </c>
      <c r="M4" s="69">
        <f>IF(RES_hh_tes!M4=0,0,1000*11630*RES_hh_tes!M4/RES_hh_num!M4)</f>
        <v>4947.5269454065401</v>
      </c>
      <c r="N4" s="69">
        <f>IF(RES_hh_tes!N4=0,0,1000*11630*RES_hh_tes!N4/RES_hh_num!N4)</f>
        <v>5167.11472585314</v>
      </c>
      <c r="O4" s="69">
        <f>IF(RES_hh_tes!O4=0,0,1000*11630*RES_hh_tes!O4/RES_hh_num!O4)</f>
        <v>4957.3719303497646</v>
      </c>
      <c r="P4" s="69">
        <f>IF(RES_hh_tes!P4=0,0,1000*11630*RES_hh_tes!P4/RES_hh_num!P4)</f>
        <v>4686.7592213909165</v>
      </c>
      <c r="Q4" s="69">
        <f>IF(RES_hh_tes!Q4=0,0,1000*11630*RES_hh_tes!Q4/RES_hh_num!Q4)</f>
        <v>4654.6988348166396</v>
      </c>
      <c r="R4" s="69">
        <f>IF(RES_hh_tes!R4=0,0,1000*11630*RES_hh_tes!R4/RES_hh_num!R4)</f>
        <v>4754.1666842771465</v>
      </c>
      <c r="S4" s="69">
        <f>IF(RES_hh_tes!S4=0,0,1000*11630*RES_hh_tes!S4/RES_hh_num!S4)</f>
        <v>5026.3500158320367</v>
      </c>
      <c r="T4" s="69">
        <f>IF(RES_hh_tes!T4=0,0,1000*11630*RES_hh_tes!T4/RES_hh_num!T4)</f>
        <v>5168.152122144129</v>
      </c>
      <c r="U4" s="69">
        <f>IF(RES_hh_tes!U4=0,0,1000*11630*RES_hh_tes!U4/RES_hh_num!U4)</f>
        <v>5267.0686568503588</v>
      </c>
      <c r="V4" s="69">
        <f>IF(RES_hh_tes!V4=0,0,1000*11630*RES_hh_tes!V4/RES_hh_num!V4)</f>
        <v>5567.2574016344424</v>
      </c>
      <c r="W4" s="69">
        <f>IF(RES_hh_tes!W4=0,0,1000*11630*RES_hh_tes!W4/RES_hh_num!W4)</f>
        <v>6232.9409365957326</v>
      </c>
      <c r="X4" s="69">
        <f>IF(RES_hh_tes!X4=0,0,1000*11630*RES_hh_tes!X4/RES_hh_num!X4)</f>
        <v>5584.8127004528105</v>
      </c>
      <c r="Y4" s="69">
        <f>IF(RES_hh_tes!Y4=0,0,1000*11630*RES_hh_tes!Y4/RES_hh_num!Y4)</f>
        <v>5431.7766060146359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7546.8305196543852</v>
      </c>
      <c r="C5" s="72">
        <f>IF(RES_hh_tes!C5=0,0,1000*11630*RES_hh_tes!C5/RES_hh_num!C5)</f>
        <v>1707.5842345979895</v>
      </c>
      <c r="D5" s="72">
        <f>IF(RES_hh_tes!D5=0,0,1000*11630*RES_hh_tes!D5/RES_hh_num!D5)</f>
        <v>4975.3282594482116</v>
      </c>
      <c r="E5" s="72">
        <f>IF(RES_hh_tes!E5=0,0,1000*11630*RES_hh_tes!E5/RES_hh_num!E5)</f>
        <v>3544.3263737972475</v>
      </c>
      <c r="F5" s="72">
        <f>IF(RES_hh_tes!F5=0,0,1000*11630*RES_hh_tes!F5/RES_hh_num!F5)</f>
        <v>7574.7054917977894</v>
      </c>
      <c r="G5" s="72">
        <f>IF(RES_hh_tes!G5=0,0,1000*11630*RES_hh_tes!G5/RES_hh_num!G5)</f>
        <v>3528.185931777638</v>
      </c>
      <c r="H5" s="72">
        <f>IF(RES_hh_tes!H5=0,0,1000*11630*RES_hh_tes!H5/RES_hh_num!H5)</f>
        <v>2652.8246381714362</v>
      </c>
      <c r="I5" s="72">
        <f>IF(RES_hh_tes!I5=0,0,1000*11630*RES_hh_tes!I5/RES_hh_num!I5)</f>
        <v>2551.6414321110847</v>
      </c>
      <c r="J5" s="72">
        <f>IF(RES_hh_tes!J5=0,0,1000*11630*RES_hh_tes!J5/RES_hh_num!J5)</f>
        <v>9042.3895673596944</v>
      </c>
      <c r="K5" s="72">
        <f>IF(RES_hh_tes!K5=0,0,1000*11630*RES_hh_tes!K5/RES_hh_num!K5)</f>
        <v>3400.1775897329221</v>
      </c>
      <c r="L5" s="72">
        <f>IF(RES_hh_tes!L5=0,0,1000*11630*RES_hh_tes!L5/RES_hh_num!L5)</f>
        <v>2738.1840136623632</v>
      </c>
      <c r="M5" s="72">
        <f>IF(RES_hh_tes!M5=0,0,1000*11630*RES_hh_tes!M5/RES_hh_num!M5)</f>
        <v>4978.6851113003077</v>
      </c>
      <c r="N5" s="72">
        <f>IF(RES_hh_tes!N5=0,0,1000*11630*RES_hh_tes!N5/RES_hh_num!N5)</f>
        <v>4945.4871638126433</v>
      </c>
      <c r="O5" s="72">
        <f>IF(RES_hh_tes!O5=0,0,1000*11630*RES_hh_tes!O5/RES_hh_num!O5)</f>
        <v>3100.4724543985985</v>
      </c>
      <c r="P5" s="72">
        <f>IF(RES_hh_tes!P5=0,0,1000*11630*RES_hh_tes!P5/RES_hh_num!P5)</f>
        <v>5736.7475930329601</v>
      </c>
      <c r="Q5" s="72">
        <f>IF(RES_hh_tes!Q5=0,0,1000*11630*RES_hh_tes!Q5/RES_hh_num!Q5)</f>
        <v>5944.6070713789077</v>
      </c>
      <c r="R5" s="72">
        <f>IF(RES_hh_tes!R5=0,0,1000*11630*RES_hh_tes!R5/RES_hh_num!R5)</f>
        <v>4850.2625237261955</v>
      </c>
      <c r="S5" s="72">
        <f>IF(RES_hh_tes!S5=0,0,1000*11630*RES_hh_tes!S5/RES_hh_num!S5)</f>
        <v>3820.1232236763335</v>
      </c>
      <c r="T5" s="72">
        <f>IF(RES_hh_tes!T5=0,0,1000*11630*RES_hh_tes!T5/RES_hh_num!T5)</f>
        <v>4453.8569259334827</v>
      </c>
      <c r="U5" s="72">
        <f>IF(RES_hh_tes!U5=0,0,1000*11630*RES_hh_tes!U5/RES_hh_num!U5)</f>
        <v>5427.3377886179196</v>
      </c>
      <c r="V5" s="72">
        <f>IF(RES_hh_tes!V5=0,0,1000*11630*RES_hh_tes!V5/RES_hh_num!V5)</f>
        <v>5811.7531198101979</v>
      </c>
      <c r="W5" s="72">
        <f>IF(RES_hh_tes!W5=0,0,1000*11630*RES_hh_tes!W5/RES_hh_num!W5)</f>
        <v>5774.6906241683964</v>
      </c>
      <c r="X5" s="72">
        <f>IF(RES_hh_tes!X5=0,0,1000*11630*RES_hh_tes!X5/RES_hh_num!X5)</f>
        <v>5293.8168051579869</v>
      </c>
      <c r="Y5" s="72">
        <f>IF(RES_hh_tes!Y5=0,0,1000*11630*RES_hh_tes!Y5/RES_hh_num!Y5)</f>
        <v>5883.9644343314676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5459.9951200348296</v>
      </c>
      <c r="C6" s="72">
        <f>IF(RES_hh_tes!C6=0,0,1000*11630*RES_hh_tes!C6/RES_hh_num!C6)</f>
        <v>4535.7504820860149</v>
      </c>
      <c r="D6" s="72">
        <f>IF(RES_hh_tes!D6=0,0,1000*11630*RES_hh_tes!D6/RES_hh_num!D6)</f>
        <v>4354.7322031446474</v>
      </c>
      <c r="E6" s="72">
        <f>IF(RES_hh_tes!E6=0,0,1000*11630*RES_hh_tes!E6/RES_hh_num!E6)</f>
        <v>4664.4716070269442</v>
      </c>
      <c r="F6" s="72">
        <f>IF(RES_hh_tes!F6=0,0,1000*11630*RES_hh_tes!F6/RES_hh_num!F6)</f>
        <v>5031.7257099724957</v>
      </c>
      <c r="G6" s="72">
        <f>IF(RES_hh_tes!G6=0,0,1000*11630*RES_hh_tes!G6/RES_hh_num!G6)</f>
        <v>4478.1972124262438</v>
      </c>
      <c r="H6" s="72">
        <f>IF(RES_hh_tes!H6=0,0,1000*11630*RES_hh_tes!H6/RES_hh_num!H6)</f>
        <v>4498.9000302390014</v>
      </c>
      <c r="I6" s="72">
        <f>IF(RES_hh_tes!I6=0,0,1000*11630*RES_hh_tes!I6/RES_hh_num!I6)</f>
        <v>4165.610745515286</v>
      </c>
      <c r="J6" s="72">
        <f>IF(RES_hh_tes!J6=0,0,1000*11630*RES_hh_tes!J6/RES_hh_num!J6)</f>
        <v>4947.2192275370289</v>
      </c>
      <c r="K6" s="72">
        <f>IF(RES_hh_tes!K6=0,0,1000*11630*RES_hh_tes!K6/RES_hh_num!K6)</f>
        <v>4882.3564611949441</v>
      </c>
      <c r="L6" s="72">
        <f>IF(RES_hh_tes!L6=0,0,1000*11630*RES_hh_tes!L6/RES_hh_num!L6)</f>
        <v>5039.1261516018194</v>
      </c>
      <c r="M6" s="72">
        <f>IF(RES_hh_tes!M6=0,0,1000*11630*RES_hh_tes!M6/RES_hh_num!M6)</f>
        <v>4908.2903658129298</v>
      </c>
      <c r="N6" s="72">
        <f>IF(RES_hh_tes!N6=0,0,1000*11630*RES_hh_tes!N6/RES_hh_num!N6)</f>
        <v>5164.735484952741</v>
      </c>
      <c r="O6" s="72">
        <f>IF(RES_hh_tes!O6=0,0,1000*11630*RES_hh_tes!O6/RES_hh_num!O6)</f>
        <v>4938.6327186936378</v>
      </c>
      <c r="P6" s="72">
        <f>IF(RES_hh_tes!P6=0,0,1000*11630*RES_hh_tes!P6/RES_hh_num!P6)</f>
        <v>4667.2104580030264</v>
      </c>
      <c r="Q6" s="72">
        <f>IF(RES_hh_tes!Q6=0,0,1000*11630*RES_hh_tes!Q6/RES_hh_num!Q6)</f>
        <v>4818.2258725978718</v>
      </c>
      <c r="R6" s="72">
        <f>IF(RES_hh_tes!R6=0,0,1000*11630*RES_hh_tes!R6/RES_hh_num!R6)</f>
        <v>5204.78228855214</v>
      </c>
      <c r="S6" s="72">
        <f>IF(RES_hh_tes!S6=0,0,1000*11630*RES_hh_tes!S6/RES_hh_num!S6)</f>
        <v>4409.8336933904602</v>
      </c>
      <c r="T6" s="72">
        <f>IF(RES_hh_tes!T6=0,0,1000*11630*RES_hh_tes!T6/RES_hh_num!T6)</f>
        <v>4960.6821083219056</v>
      </c>
      <c r="U6" s="72">
        <f>IF(RES_hh_tes!U6=0,0,1000*11630*RES_hh_tes!U6/RES_hh_num!U6)</f>
        <v>5579.555598071036</v>
      </c>
      <c r="V6" s="72">
        <f>IF(RES_hh_tes!V6=0,0,1000*11630*RES_hh_tes!V6/RES_hh_num!V6)</f>
        <v>5269.4523896110059</v>
      </c>
      <c r="W6" s="72">
        <f>IF(RES_hh_tes!W6=0,0,1000*11630*RES_hh_tes!W6/RES_hh_num!W6)</f>
        <v>5680.7186573647914</v>
      </c>
      <c r="X6" s="72">
        <f>IF(RES_hh_tes!X6=0,0,1000*11630*RES_hh_tes!X6/RES_hh_num!X6)</f>
        <v>5841.4466679252182</v>
      </c>
      <c r="Y6" s="72">
        <f>IF(RES_hh_tes!Y6=0,0,1000*11630*RES_hh_tes!Y6/RES_hh_num!Y6)</f>
        <v>5352.8981743484983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5788.7160134525557</v>
      </c>
      <c r="C7" s="72">
        <f>IF(RES_hh_tes!C7=0,0,1000*11630*RES_hh_tes!C7/RES_hh_num!C7)</f>
        <v>4952.2105445773686</v>
      </c>
      <c r="D7" s="72">
        <f>IF(RES_hh_tes!D7=0,0,1000*11630*RES_hh_tes!D7/RES_hh_num!D7)</f>
        <v>2395.3231593355154</v>
      </c>
      <c r="E7" s="72">
        <f>IF(RES_hh_tes!E7=0,0,1000*11630*RES_hh_tes!E7/RES_hh_num!E7)</f>
        <v>3020.4363108472226</v>
      </c>
      <c r="F7" s="72">
        <f>IF(RES_hh_tes!F7=0,0,1000*11630*RES_hh_tes!F7/RES_hh_num!F7)</f>
        <v>7067.391611021113</v>
      </c>
      <c r="G7" s="72">
        <f>IF(RES_hh_tes!G7=0,0,1000*11630*RES_hh_tes!G7/RES_hh_num!G7)</f>
        <v>4327.267577734794</v>
      </c>
      <c r="H7" s="72">
        <f>IF(RES_hh_tes!H7=0,0,1000*11630*RES_hh_tes!H7/RES_hh_num!H7)</f>
        <v>4231.449593267459</v>
      </c>
      <c r="I7" s="72">
        <f>IF(RES_hh_tes!I7=0,0,1000*11630*RES_hh_tes!I7/RES_hh_num!I7)</f>
        <v>5489.8345202319724</v>
      </c>
      <c r="J7" s="72">
        <f>IF(RES_hh_tes!J7=0,0,1000*11630*RES_hh_tes!J7/RES_hh_num!J7)</f>
        <v>5149.2084869987066</v>
      </c>
      <c r="K7" s="72">
        <f>IF(RES_hh_tes!K7=0,0,1000*11630*RES_hh_tes!K7/RES_hh_num!K7)</f>
        <v>2046.4798237291186</v>
      </c>
      <c r="L7" s="72">
        <f>IF(RES_hh_tes!L7=0,0,1000*11630*RES_hh_tes!L7/RES_hh_num!L7)</f>
        <v>2672.8297856911709</v>
      </c>
      <c r="M7" s="72">
        <f>IF(RES_hh_tes!M7=0,0,1000*11630*RES_hh_tes!M7/RES_hh_num!M7)</f>
        <v>5666.7619074342974</v>
      </c>
      <c r="N7" s="72">
        <f>IF(RES_hh_tes!N7=0,0,1000*11630*RES_hh_tes!N7/RES_hh_num!N7)</f>
        <v>5507.9010255412995</v>
      </c>
      <c r="O7" s="72">
        <f>IF(RES_hh_tes!O7=0,0,1000*11630*RES_hh_tes!O7/RES_hh_num!O7)</f>
        <v>3775.5207430777523</v>
      </c>
      <c r="P7" s="72">
        <f>IF(RES_hh_tes!P7=0,0,1000*11630*RES_hh_tes!P7/RES_hh_num!P7)</f>
        <v>4943.4303383363886</v>
      </c>
      <c r="Q7" s="72">
        <f>IF(RES_hh_tes!Q7=0,0,1000*11630*RES_hh_tes!Q7/RES_hh_num!Q7)</f>
        <v>5557.269075912669</v>
      </c>
      <c r="R7" s="72">
        <f>IF(RES_hh_tes!R7=0,0,1000*11630*RES_hh_tes!R7/RES_hh_num!R7)</f>
        <v>3869.1566855436108</v>
      </c>
      <c r="S7" s="72">
        <f>IF(RES_hh_tes!S7=0,0,1000*11630*RES_hh_tes!S7/RES_hh_num!S7)</f>
        <v>4538.0075705772379</v>
      </c>
      <c r="T7" s="72">
        <f>IF(RES_hh_tes!T7=0,0,1000*11630*RES_hh_tes!T7/RES_hh_num!T7)</f>
        <v>5000.1674063262835</v>
      </c>
      <c r="U7" s="72">
        <f>IF(RES_hh_tes!U7=0,0,1000*11630*RES_hh_tes!U7/RES_hh_num!U7)</f>
        <v>6145.7976233550135</v>
      </c>
      <c r="V7" s="72">
        <f>IF(RES_hh_tes!V7=0,0,1000*11630*RES_hh_tes!V7/RES_hh_num!V7)</f>
        <v>5188.9887048701257</v>
      </c>
      <c r="W7" s="72">
        <f>IF(RES_hh_tes!W7=0,0,1000*11630*RES_hh_tes!W7/RES_hh_num!W7)</f>
        <v>5312.3125580307324</v>
      </c>
      <c r="X7" s="72">
        <f>IF(RES_hh_tes!X7=0,0,1000*11630*RES_hh_tes!X7/RES_hh_num!X7)</f>
        <v>6508.2624872746464</v>
      </c>
      <c r="Y7" s="72">
        <f>IF(RES_hh_tes!Y7=0,0,1000*11630*RES_hh_tes!Y7/RES_hh_num!Y7)</f>
        <v>4972.3376482360372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5442.884467850874</v>
      </c>
      <c r="C8" s="72">
        <f>IF(RES_hh_tes!C8=0,0,1000*11630*RES_hh_tes!C8/RES_hh_num!C8)</f>
        <v>4327.7901418279771</v>
      </c>
      <c r="D8" s="72">
        <f>IF(RES_hh_tes!D8=0,0,1000*11630*RES_hh_tes!D8/RES_hh_num!D8)</f>
        <v>4591.069816993192</v>
      </c>
      <c r="E8" s="72">
        <f>IF(RES_hh_tes!E8=0,0,1000*11630*RES_hh_tes!E8/RES_hh_num!E8)</f>
        <v>4791.9613494069008</v>
      </c>
      <c r="F8" s="72">
        <f>IF(RES_hh_tes!F8=0,0,1000*11630*RES_hh_tes!F8/RES_hh_num!F8)</f>
        <v>5054.1629822510322</v>
      </c>
      <c r="G8" s="72">
        <f>IF(RES_hh_tes!G8=0,0,1000*11630*RES_hh_tes!G8/RES_hh_num!G8)</f>
        <v>4245.3189741779333</v>
      </c>
      <c r="H8" s="72">
        <f>IF(RES_hh_tes!H8=0,0,1000*11630*RES_hh_tes!H8/RES_hh_num!H8)</f>
        <v>4903.9702121393411</v>
      </c>
      <c r="I8" s="72">
        <f>IF(RES_hh_tes!I8=0,0,1000*11630*RES_hh_tes!I8/RES_hh_num!I8)</f>
        <v>4024.740948067129</v>
      </c>
      <c r="J8" s="72">
        <f>IF(RES_hh_tes!J8=0,0,1000*11630*RES_hh_tes!J8/RES_hh_num!J8)</f>
        <v>4850.3074654395477</v>
      </c>
      <c r="K8" s="72">
        <f>IF(RES_hh_tes!K8=0,0,1000*11630*RES_hh_tes!K8/RES_hh_num!K8)</f>
        <v>4740.1615036897356</v>
      </c>
      <c r="L8" s="72">
        <f>IF(RES_hh_tes!L8=0,0,1000*11630*RES_hh_tes!L8/RES_hh_num!L8)</f>
        <v>4899.0125305471729</v>
      </c>
      <c r="M8" s="72">
        <f>IF(RES_hh_tes!M8=0,0,1000*11630*RES_hh_tes!M8/RES_hh_num!M8)</f>
        <v>4952.3886727261233</v>
      </c>
      <c r="N8" s="72">
        <f>IF(RES_hh_tes!N8=0,0,1000*11630*RES_hh_tes!N8/RES_hh_num!N8)</f>
        <v>5316.9264790840843</v>
      </c>
      <c r="O8" s="72">
        <f>IF(RES_hh_tes!O8=0,0,1000*11630*RES_hh_tes!O8/RES_hh_num!O8)</f>
        <v>5070.6204718094832</v>
      </c>
      <c r="P8" s="72">
        <f>IF(RES_hh_tes!P8=0,0,1000*11630*RES_hh_tes!P8/RES_hh_num!P8)</f>
        <v>4510.2831758064058</v>
      </c>
      <c r="Q8" s="72">
        <f>IF(RES_hh_tes!Q8=0,0,1000*11630*RES_hh_tes!Q8/RES_hh_num!Q8)</f>
        <v>4612.4394904990777</v>
      </c>
      <c r="R8" s="72">
        <f>IF(RES_hh_tes!R8=0,0,1000*11630*RES_hh_tes!R8/RES_hh_num!R8)</f>
        <v>4712.3338520355082</v>
      </c>
      <c r="S8" s="72">
        <f>IF(RES_hh_tes!S8=0,0,1000*11630*RES_hh_tes!S8/RES_hh_num!S8)</f>
        <v>5039.6414128363713</v>
      </c>
      <c r="T8" s="72">
        <f>IF(RES_hh_tes!T8=0,0,1000*11630*RES_hh_tes!T8/RES_hh_num!T8)</f>
        <v>5186.0439926094186</v>
      </c>
      <c r="U8" s="72">
        <f>IF(RES_hh_tes!U8=0,0,1000*11630*RES_hh_tes!U8/RES_hh_num!U8)</f>
        <v>5133.9872293599919</v>
      </c>
      <c r="V8" s="72">
        <f>IF(RES_hh_tes!V8=0,0,1000*11630*RES_hh_tes!V8/RES_hh_num!V8)</f>
        <v>5555.2135914266146</v>
      </c>
      <c r="W8" s="72">
        <f>IF(RES_hh_tes!W8=0,0,1000*11630*RES_hh_tes!W8/RES_hh_num!W8)</f>
        <v>6498.9413943388763</v>
      </c>
      <c r="X8" s="72">
        <f>IF(RES_hh_tes!X8=0,0,1000*11630*RES_hh_tes!X8/RES_hh_num!X8)</f>
        <v>5461.323106808165</v>
      </c>
      <c r="Y8" s="72">
        <f>IF(RES_hh_tes!Y8=0,0,1000*11630*RES_hh_tes!Y8/RES_hh_num!Y8)</f>
        <v>5438.3240865419002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5864.3989053788964</v>
      </c>
      <c r="C9" s="72">
        <f>IF(RES_hh_tes!C9=0,0,1000*11630*RES_hh_tes!C9/RES_hh_num!C9)</f>
        <v>4218.6994476522059</v>
      </c>
      <c r="D9" s="72">
        <f>IF(RES_hh_tes!D9=0,0,1000*11630*RES_hh_tes!D9/RES_hh_num!D9)</f>
        <v>4035.6544525615882</v>
      </c>
      <c r="E9" s="72">
        <f>IF(RES_hh_tes!E9=0,0,1000*11630*RES_hh_tes!E9/RES_hh_num!E9)</f>
        <v>4564.3420391152795</v>
      </c>
      <c r="F9" s="72">
        <f>IF(RES_hh_tes!F9=0,0,1000*11630*RES_hh_tes!F9/RES_hh_num!F9)</f>
        <v>5129.0041080097508</v>
      </c>
      <c r="G9" s="72">
        <f>IF(RES_hh_tes!G9=0,0,1000*11630*RES_hh_tes!G9/RES_hh_num!G9)</f>
        <v>4692.6785784991243</v>
      </c>
      <c r="H9" s="72">
        <f>IF(RES_hh_tes!H9=0,0,1000*11630*RES_hh_tes!H9/RES_hh_num!H9)</f>
        <v>4263.8982809887802</v>
      </c>
      <c r="I9" s="72">
        <f>IF(RES_hh_tes!I9=0,0,1000*11630*RES_hh_tes!I9/RES_hh_num!I9)</f>
        <v>4095.0317134797137</v>
      </c>
      <c r="J9" s="72">
        <f>IF(RES_hh_tes!J9=0,0,1000*11630*RES_hh_tes!J9/RES_hh_num!J9)</f>
        <v>5174.0696921676627</v>
      </c>
      <c r="K9" s="72">
        <f>IF(RES_hh_tes!K9=0,0,1000*11630*RES_hh_tes!K9/RES_hh_num!K9)</f>
        <v>4977.7374701529425</v>
      </c>
      <c r="L9" s="72">
        <f>IF(RES_hh_tes!L9=0,0,1000*11630*RES_hh_tes!L9/RES_hh_num!L9)</f>
        <v>5231.5835653014956</v>
      </c>
      <c r="M9" s="72">
        <f>IF(RES_hh_tes!M9=0,0,1000*11630*RES_hh_tes!M9/RES_hh_num!M9)</f>
        <v>4801.5036369709369</v>
      </c>
      <c r="N9" s="72">
        <f>IF(RES_hh_tes!N9=0,0,1000*11630*RES_hh_tes!N9/RES_hh_num!N9)</f>
        <v>5144.4978923076233</v>
      </c>
      <c r="O9" s="72">
        <f>IF(RES_hh_tes!O9=0,0,1000*11630*RES_hh_tes!O9/RES_hh_num!O9)</f>
        <v>4887.5941880857963</v>
      </c>
      <c r="P9" s="72">
        <f>IF(RES_hh_tes!P9=0,0,1000*11630*RES_hh_tes!P9/RES_hh_num!P9)</f>
        <v>4805.2474993166661</v>
      </c>
      <c r="Q9" s="72">
        <f>IF(RES_hh_tes!Q9=0,0,1000*11630*RES_hh_tes!Q9/RES_hh_num!Q9)</f>
        <v>4624.7151308445154</v>
      </c>
      <c r="R9" s="72">
        <f>IF(RES_hh_tes!R9=0,0,1000*11630*RES_hh_tes!R9/RES_hh_num!R9)</f>
        <v>4754.1542829337895</v>
      </c>
      <c r="S9" s="72">
        <f>IF(RES_hh_tes!S9=0,0,1000*11630*RES_hh_tes!S9/RES_hh_num!S9)</f>
        <v>5021.9070519203187</v>
      </c>
      <c r="T9" s="72">
        <f>IF(RES_hh_tes!T9=0,0,1000*11630*RES_hh_tes!T9/RES_hh_num!T9)</f>
        <v>5110.1883730679065</v>
      </c>
      <c r="U9" s="72">
        <f>IF(RES_hh_tes!U9=0,0,1000*11630*RES_hh_tes!U9/RES_hh_num!U9)</f>
        <v>5360.809353769414</v>
      </c>
      <c r="V9" s="72">
        <f>IF(RES_hh_tes!V9=0,0,1000*11630*RES_hh_tes!V9/RES_hh_num!V9)</f>
        <v>5536.7420442698194</v>
      </c>
      <c r="W9" s="72">
        <f>IF(RES_hh_tes!W9=0,0,1000*11630*RES_hh_tes!W9/RES_hh_num!W9)</f>
        <v>5985.2671136359959</v>
      </c>
      <c r="X9" s="72">
        <f>IF(RES_hh_tes!X9=0,0,1000*11630*RES_hh_tes!X9/RES_hh_num!X9)</f>
        <v>5682.1150549722179</v>
      </c>
      <c r="Y9" s="72">
        <f>IF(RES_hh_tes!Y9=0,0,1000*11630*RES_hh_tes!Y9/RES_hh_num!Y9)</f>
        <v>5410.1522184101523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5052.7920448049599</v>
      </c>
      <c r="C10" s="72">
        <f>IF(RES_hh_tes!C10=0,0,1000*11630*RES_hh_tes!C10/RES_hh_num!C10)</f>
        <v>2963.6957669465</v>
      </c>
      <c r="D10" s="72">
        <f>IF(RES_hh_tes!D10=0,0,1000*11630*RES_hh_tes!D10/RES_hh_num!D10)</f>
        <v>5839.8426919193498</v>
      </c>
      <c r="E10" s="72">
        <f>IF(RES_hh_tes!E10=0,0,1000*11630*RES_hh_tes!E10/RES_hh_num!E10)</f>
        <v>5065.1985280512808</v>
      </c>
      <c r="F10" s="72">
        <f>IF(RES_hh_tes!F10=0,0,1000*11630*RES_hh_tes!F10/RES_hh_num!F10)</f>
        <v>4774.4093363300044</v>
      </c>
      <c r="G10" s="72">
        <f>IF(RES_hh_tes!G10=0,0,1000*11630*RES_hh_tes!G10/RES_hh_num!G10)</f>
        <v>4193.777962378208</v>
      </c>
      <c r="H10" s="72">
        <f>IF(RES_hh_tes!H10=0,0,1000*11630*RES_hh_tes!H10/RES_hh_num!H10)</f>
        <v>4394.5174456885634</v>
      </c>
      <c r="I10" s="72">
        <f>IF(RES_hh_tes!I10=0,0,1000*11630*RES_hh_tes!I10/RES_hh_num!I10)</f>
        <v>4151.0691150000785</v>
      </c>
      <c r="J10" s="72">
        <f>IF(RES_hh_tes!J10=0,0,1000*11630*RES_hh_tes!J10/RES_hh_num!J10)</f>
        <v>4470.8389955318462</v>
      </c>
      <c r="K10" s="72">
        <f>IF(RES_hh_tes!K10=0,0,1000*11630*RES_hh_tes!K10/RES_hh_num!K10)</f>
        <v>4840.9800116915685</v>
      </c>
      <c r="L10" s="72">
        <f>IF(RES_hh_tes!L10=0,0,1000*11630*RES_hh_tes!L10/RES_hh_num!L10)</f>
        <v>6024.8113929532974</v>
      </c>
      <c r="M10" s="72">
        <f>IF(RES_hh_tes!M10=0,0,1000*11630*RES_hh_tes!M10/RES_hh_num!M10)</f>
        <v>4919.1371736559995</v>
      </c>
      <c r="N10" s="72">
        <f>IF(RES_hh_tes!N10=0,0,1000*11630*RES_hh_tes!N10/RES_hh_num!N10)</f>
        <v>5357.5902299438621</v>
      </c>
      <c r="O10" s="72">
        <f>IF(RES_hh_tes!O10=0,0,1000*11630*RES_hh_tes!O10/RES_hh_num!O10)</f>
        <v>5746.6082313932629</v>
      </c>
      <c r="P10" s="72">
        <f>IF(RES_hh_tes!P10=0,0,1000*11630*RES_hh_tes!P10/RES_hh_num!P10)</f>
        <v>3287.6856280934171</v>
      </c>
      <c r="Q10" s="72">
        <f>IF(RES_hh_tes!Q10=0,0,1000*11630*RES_hh_tes!Q10/RES_hh_num!Q10)</f>
        <v>4228.1565552562943</v>
      </c>
      <c r="R10" s="72">
        <f>IF(RES_hh_tes!R10=0,0,1000*11630*RES_hh_tes!R10/RES_hh_num!R10)</f>
        <v>4617.6029080091121</v>
      </c>
      <c r="S10" s="72">
        <f>IF(RES_hh_tes!S10=0,0,1000*11630*RES_hh_tes!S10/RES_hh_num!S10)</f>
        <v>4838.4813247644452</v>
      </c>
      <c r="T10" s="72">
        <f>IF(RES_hh_tes!T10=0,0,1000*11630*RES_hh_tes!T10/RES_hh_num!T10)</f>
        <v>5714.2109553928885</v>
      </c>
      <c r="U10" s="72">
        <f>IF(RES_hh_tes!U10=0,0,1000*11630*RES_hh_tes!U10/RES_hh_num!U10)</f>
        <v>6706.4033263422616</v>
      </c>
      <c r="V10" s="72">
        <f>IF(RES_hh_tes!V10=0,0,1000*11630*RES_hh_tes!V10/RES_hh_num!V10)</f>
        <v>168.04583175674458</v>
      </c>
      <c r="W10" s="72">
        <f>IF(RES_hh_tes!W10=0,0,1000*11630*RES_hh_tes!W10/RES_hh_num!W10)</f>
        <v>8929.5460669347995</v>
      </c>
      <c r="X10" s="72">
        <f>IF(RES_hh_tes!X10=0,0,1000*11630*RES_hh_tes!X10/RES_hh_num!X10)</f>
        <v>4884.3856515976395</v>
      </c>
      <c r="Y10" s="72">
        <f>IF(RES_hh_tes!Y10=0,0,1000*11630*RES_hh_tes!Y10/RES_hh_num!Y10)</f>
        <v>3530.8346847153007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5334.9112116743299</v>
      </c>
      <c r="C11" s="72">
        <f>IF(RES_hh_tes!C11=0,0,1000*11630*RES_hh_tes!C11/RES_hh_num!C11)</f>
        <v>4810.295257496532</v>
      </c>
      <c r="D11" s="72">
        <f>IF(RES_hh_tes!D11=0,0,1000*11630*RES_hh_tes!D11/RES_hh_num!D11)</f>
        <v>4513.97867096963</v>
      </c>
      <c r="E11" s="72">
        <f>IF(RES_hh_tes!E11=0,0,1000*11630*RES_hh_tes!E11/RES_hh_num!E11)</f>
        <v>4630.3896961297678</v>
      </c>
      <c r="F11" s="72">
        <f>IF(RES_hh_tes!F11=0,0,1000*11630*RES_hh_tes!F11/RES_hh_num!F11)</f>
        <v>4655.4385763209139</v>
      </c>
      <c r="G11" s="72">
        <f>IF(RES_hh_tes!G11=0,0,1000*11630*RES_hh_tes!G11/RES_hh_num!G11)</f>
        <v>4444.7755188618148</v>
      </c>
      <c r="H11" s="72">
        <f>IF(RES_hh_tes!H11=0,0,1000*11630*RES_hh_tes!H11/RES_hh_num!H11)</f>
        <v>4558.4858653780839</v>
      </c>
      <c r="I11" s="72">
        <f>IF(RES_hh_tes!I11=0,0,1000*11630*RES_hh_tes!I11/RES_hh_num!I11)</f>
        <v>4276.6568745763689</v>
      </c>
      <c r="J11" s="72">
        <f>IF(RES_hh_tes!J11=0,0,1000*11630*RES_hh_tes!J11/RES_hh_num!J11)</f>
        <v>4732.6564705520395</v>
      </c>
      <c r="K11" s="72">
        <f>IF(RES_hh_tes!K11=0,0,1000*11630*RES_hh_tes!K11/RES_hh_num!K11)</f>
        <v>4853.9897971750652</v>
      </c>
      <c r="L11" s="72">
        <f>IF(RES_hh_tes!L11=0,0,1000*11630*RES_hh_tes!L11/RES_hh_num!L11)</f>
        <v>5031.7791646326959</v>
      </c>
      <c r="M11" s="72">
        <f>IF(RES_hh_tes!M11=0,0,1000*11630*RES_hh_tes!M11/RES_hh_num!M11)</f>
        <v>5207.5829236216241</v>
      </c>
      <c r="N11" s="72">
        <f>IF(RES_hh_tes!N11=0,0,1000*11630*RES_hh_tes!N11/RES_hh_num!N11)</f>
        <v>4931.4689489764287</v>
      </c>
      <c r="O11" s="72">
        <f>IF(RES_hh_tes!O11=0,0,1000*11630*RES_hh_tes!O11/RES_hh_num!O11)</f>
        <v>4961.2754530090197</v>
      </c>
      <c r="P11" s="72">
        <f>IF(RES_hh_tes!P11=0,0,1000*11630*RES_hh_tes!P11/RES_hh_num!P11)</f>
        <v>4566.016687958866</v>
      </c>
      <c r="Q11" s="72">
        <f>IF(RES_hh_tes!Q11=0,0,1000*11630*RES_hh_tes!Q11/RES_hh_num!Q11)</f>
        <v>4662.9637528981757</v>
      </c>
      <c r="R11" s="72">
        <f>IF(RES_hh_tes!R11=0,0,1000*11630*RES_hh_tes!R11/RES_hh_num!R11)</f>
        <v>4836.0218448885653</v>
      </c>
      <c r="S11" s="72">
        <f>IF(RES_hh_tes!S11=0,0,1000*11630*RES_hh_tes!S11/RES_hh_num!S11)</f>
        <v>5065.5066574272169</v>
      </c>
      <c r="T11" s="72">
        <f>IF(RES_hh_tes!T11=0,0,1000*11630*RES_hh_tes!T11/RES_hh_num!T11)</f>
        <v>5247.6635267160373</v>
      </c>
      <c r="U11" s="72">
        <f>IF(RES_hh_tes!U11=0,0,1000*11630*RES_hh_tes!U11/RES_hh_num!U11)</f>
        <v>5140.0507954375389</v>
      </c>
      <c r="V11" s="72">
        <f>IF(RES_hh_tes!V11=0,0,1000*11630*RES_hh_tes!V11/RES_hh_num!V11)</f>
        <v>5590.54285001063</v>
      </c>
      <c r="W11" s="72">
        <f>IF(RES_hh_tes!W11=0,0,1000*11630*RES_hh_tes!W11/RES_hh_num!W11)</f>
        <v>6156.0526057968264</v>
      </c>
      <c r="X11" s="72">
        <f>IF(RES_hh_tes!X11=0,0,1000*11630*RES_hh_tes!X11/RES_hh_num!X11)</f>
        <v>5546.2302643745279</v>
      </c>
      <c r="Y11" s="72">
        <f>IF(RES_hh_tes!Y11=0,0,1000*11630*RES_hh_tes!Y11/RES_hh_num!Y11)</f>
        <v>5366.1445477142015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0</v>
      </c>
      <c r="C12" s="72">
        <f>IF(RES_hh_tes!C12=0,0,1000*11630*RES_hh_tes!C12/RES_hh_num!C12)</f>
        <v>0</v>
      </c>
      <c r="D12" s="72">
        <f>IF(RES_hh_tes!D12=0,0,1000*11630*RES_hh_tes!D12/RES_hh_num!D12)</f>
        <v>0</v>
      </c>
      <c r="E12" s="72">
        <f>IF(RES_hh_tes!E12=0,0,1000*11630*RES_hh_tes!E12/RES_hh_num!E12)</f>
        <v>0</v>
      </c>
      <c r="F12" s="72">
        <f>IF(RES_hh_tes!F12=0,0,1000*11630*RES_hh_tes!F12/RES_hh_num!F12)</f>
        <v>0</v>
      </c>
      <c r="G12" s="72">
        <f>IF(RES_hh_tes!G12=0,0,1000*11630*RES_hh_tes!G12/RES_hh_num!G12)</f>
        <v>0</v>
      </c>
      <c r="H12" s="72">
        <f>IF(RES_hh_tes!H12=0,0,1000*11630*RES_hh_tes!H12/RES_hh_num!H12)</f>
        <v>0</v>
      </c>
      <c r="I12" s="72">
        <f>IF(RES_hh_tes!I12=0,0,1000*11630*RES_hh_tes!I12/RES_hh_num!I12)</f>
        <v>0</v>
      </c>
      <c r="J12" s="72">
        <f>IF(RES_hh_tes!J12=0,0,1000*11630*RES_hh_tes!J12/RES_hh_num!J12)</f>
        <v>0</v>
      </c>
      <c r="K12" s="72">
        <f>IF(RES_hh_tes!K12=0,0,1000*11630*RES_hh_tes!K12/RES_hh_num!K12)</f>
        <v>0</v>
      </c>
      <c r="L12" s="72">
        <f>IF(RES_hh_tes!L12=0,0,1000*11630*RES_hh_tes!L12/RES_hh_num!L12)</f>
        <v>0</v>
      </c>
      <c r="M12" s="72">
        <f>IF(RES_hh_tes!M12=0,0,1000*11630*RES_hh_tes!M12/RES_hh_num!M12)</f>
        <v>0</v>
      </c>
      <c r="N12" s="72">
        <f>IF(RES_hh_tes!N12=0,0,1000*11630*RES_hh_tes!N12/RES_hh_num!N12)</f>
        <v>0</v>
      </c>
      <c r="O12" s="72">
        <f>IF(RES_hh_tes!O12=0,0,1000*11630*RES_hh_tes!O12/RES_hh_num!O12)</f>
        <v>0</v>
      </c>
      <c r="P12" s="72">
        <f>IF(RES_hh_tes!P12=0,0,1000*11630*RES_hh_tes!P12/RES_hh_num!P12)</f>
        <v>0</v>
      </c>
      <c r="Q12" s="72">
        <f>IF(RES_hh_tes!Q12=0,0,1000*11630*RES_hh_tes!Q12/RES_hh_num!Q12)</f>
        <v>0</v>
      </c>
      <c r="R12" s="72">
        <f>IF(RES_hh_tes!R12=0,0,1000*11630*RES_hh_tes!R12/RES_hh_num!R12)</f>
        <v>0</v>
      </c>
      <c r="S12" s="72">
        <f>IF(RES_hh_tes!S12=0,0,1000*11630*RES_hh_tes!S12/RES_hh_num!S12)</f>
        <v>0</v>
      </c>
      <c r="T12" s="72">
        <f>IF(RES_hh_tes!T12=0,0,1000*11630*RES_hh_tes!T12/RES_hh_num!T12)</f>
        <v>0</v>
      </c>
      <c r="U12" s="72">
        <f>IF(RES_hh_tes!U12=0,0,1000*11630*RES_hh_tes!U12/RES_hh_num!U12)</f>
        <v>6072.4943404785909</v>
      </c>
      <c r="V12" s="72">
        <f>IF(RES_hh_tes!V12=0,0,1000*11630*RES_hh_tes!V12/RES_hh_num!V12)</f>
        <v>5444.5265410797829</v>
      </c>
      <c r="W12" s="72">
        <f>IF(RES_hh_tes!W12=0,0,1000*11630*RES_hh_tes!W12/RES_hh_num!W12)</f>
        <v>5195.2972682006248</v>
      </c>
      <c r="X12" s="72">
        <f>IF(RES_hh_tes!X12=0,0,1000*11630*RES_hh_tes!X12/RES_hh_num!X12)</f>
        <v>5457.5392225167388</v>
      </c>
      <c r="Y12" s="72">
        <f>IF(RES_hh_tes!Y12=0,0,1000*11630*RES_hh_tes!Y12/RES_hh_num!Y12)</f>
        <v>6112.6111769716254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6348.46718204235</v>
      </c>
      <c r="C13" s="74">
        <f>IF(RES_hh_tes!C13=0,0,1000*11630*RES_hh_tes!C13/RES_hh_num!C13)</f>
        <v>3493.1846001388517</v>
      </c>
      <c r="D13" s="74">
        <f>IF(RES_hh_tes!D13=0,0,1000*11630*RES_hh_tes!D13/RES_hh_num!D13)</f>
        <v>4590.4307034161411</v>
      </c>
      <c r="E13" s="74">
        <f>IF(RES_hh_tes!E13=0,0,1000*11630*RES_hh_tes!E13/RES_hh_num!E13)</f>
        <v>4775.0850999325448</v>
      </c>
      <c r="F13" s="74">
        <f>IF(RES_hh_tes!F13=0,0,1000*11630*RES_hh_tes!F13/RES_hh_num!F13)</f>
        <v>4211.9196355169925</v>
      </c>
      <c r="G13" s="74">
        <f>IF(RES_hh_tes!G13=0,0,1000*11630*RES_hh_tes!G13/RES_hh_num!G13)</f>
        <v>4884.5238628422721</v>
      </c>
      <c r="H13" s="74">
        <f>IF(RES_hh_tes!H13=0,0,1000*11630*RES_hh_tes!H13/RES_hh_num!H13)</f>
        <v>3583.9419706631884</v>
      </c>
      <c r="I13" s="74">
        <f>IF(RES_hh_tes!I13=0,0,1000*11630*RES_hh_tes!I13/RES_hh_num!I13)</f>
        <v>4077.6990091066073</v>
      </c>
      <c r="J13" s="74">
        <f>IF(RES_hh_tes!J13=0,0,1000*11630*RES_hh_tes!J13/RES_hh_num!J13)</f>
        <v>4419.9507986081835</v>
      </c>
      <c r="K13" s="74">
        <f>IF(RES_hh_tes!K13=0,0,1000*11630*RES_hh_tes!K13/RES_hh_num!K13)</f>
        <v>5512.7808434597364</v>
      </c>
      <c r="L13" s="74">
        <f>IF(RES_hh_tes!L13=0,0,1000*11630*RES_hh_tes!L13/RES_hh_num!L13)</f>
        <v>5253.2133418862477</v>
      </c>
      <c r="M13" s="74">
        <f>IF(RES_hh_tes!M13=0,0,1000*11630*RES_hh_tes!M13/RES_hh_num!M13)</f>
        <v>5211.8207092117837</v>
      </c>
      <c r="N13" s="74">
        <f>IF(RES_hh_tes!N13=0,0,1000*11630*RES_hh_tes!N13/RES_hh_num!N13)</f>
        <v>4733.6197413092113</v>
      </c>
      <c r="O13" s="74">
        <f>IF(RES_hh_tes!O13=0,0,1000*11630*RES_hh_tes!O13/RES_hh_num!O13)</f>
        <v>5146.0271111741813</v>
      </c>
      <c r="P13" s="74">
        <f>IF(RES_hh_tes!P13=0,0,1000*11630*RES_hh_tes!P13/RES_hh_num!P13)</f>
        <v>4747.2691886591774</v>
      </c>
      <c r="Q13" s="74">
        <f>IF(RES_hh_tes!Q13=0,0,1000*11630*RES_hh_tes!Q13/RES_hh_num!Q13)</f>
        <v>4803.5034762333071</v>
      </c>
      <c r="R13" s="74">
        <f>IF(RES_hh_tes!R13=0,0,1000*11630*RES_hh_tes!R13/RES_hh_num!R13)</f>
        <v>3807.4706154156979</v>
      </c>
      <c r="S13" s="74">
        <f>IF(RES_hh_tes!S13=0,0,1000*11630*RES_hh_tes!S13/RES_hh_num!S13)</f>
        <v>3976.3593506106431</v>
      </c>
      <c r="T13" s="74">
        <f>IF(RES_hh_tes!T13=0,0,1000*11630*RES_hh_tes!T13/RES_hh_num!T13)</f>
        <v>5510.5101128661609</v>
      </c>
      <c r="U13" s="74">
        <f>IF(RES_hh_tes!U13=0,0,1000*11630*RES_hh_tes!U13/RES_hh_num!U13)</f>
        <v>5547.8504539929909</v>
      </c>
      <c r="V13" s="74">
        <f>IF(RES_hh_tes!V13=0,0,1000*11630*RES_hh_tes!V13/RES_hh_num!V13)</f>
        <v>6171.5605342575554</v>
      </c>
      <c r="W13" s="74">
        <f>IF(RES_hh_tes!W13=0,0,1000*11630*RES_hh_tes!W13/RES_hh_num!W13)</f>
        <v>7881.7164579007649</v>
      </c>
      <c r="X13" s="74">
        <f>IF(RES_hh_tes!X13=0,0,1000*11630*RES_hh_tes!X13/RES_hh_num!X13)</f>
        <v>4898.6010608296856</v>
      </c>
      <c r="Y13" s="74">
        <f>IF(RES_hh_tes!Y13=0,0,1000*11630*RES_hh_tes!Y13/RES_hh_num!Y13)</f>
        <v>3768.1321252619919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11.312338085114952</v>
      </c>
      <c r="C14" s="76">
        <f>IF(RES_hh_tes!C14=0,0,1000*11630*RES_hh_tes!C14/RES_hh_num!C14)</f>
        <v>9.1734881600671212</v>
      </c>
      <c r="D14" s="76">
        <f>IF(RES_hh_tes!D14=0,0,1000*11630*RES_hh_tes!D14/RES_hh_num!D14)</f>
        <v>9.2943931580112107</v>
      </c>
      <c r="E14" s="76">
        <f>IF(RES_hh_tes!E14=0,0,1000*11630*RES_hh_tes!E14/RES_hh_num!E14)</f>
        <v>9.9435981180365225</v>
      </c>
      <c r="F14" s="76">
        <f>IF(RES_hh_tes!F14=0,0,1000*11630*RES_hh_tes!F14/RES_hh_num!F14)</f>
        <v>12.270757295345399</v>
      </c>
      <c r="G14" s="76">
        <f>IF(RES_hh_tes!G14=0,0,1000*11630*RES_hh_tes!G14/RES_hh_num!G14)</f>
        <v>9.8628306754205379</v>
      </c>
      <c r="H14" s="76">
        <f>IF(RES_hh_tes!H14=0,0,1000*11630*RES_hh_tes!H14/RES_hh_num!H14)</f>
        <v>9.8339674825497454</v>
      </c>
      <c r="I14" s="76">
        <f>IF(RES_hh_tes!I14=0,0,1000*11630*RES_hh_tes!I14/RES_hh_num!I14)</f>
        <v>7.7765323796167936</v>
      </c>
      <c r="J14" s="76">
        <f>IF(RES_hh_tes!J14=0,0,1000*11630*RES_hh_tes!J14/RES_hh_num!J14)</f>
        <v>10.702347112110358</v>
      </c>
      <c r="K14" s="76">
        <f>IF(RES_hh_tes!K14=0,0,1000*11630*RES_hh_tes!K14/RES_hh_num!K14)</f>
        <v>10.131807112860669</v>
      </c>
      <c r="L14" s="76">
        <f>IF(RES_hh_tes!L14=0,0,1000*11630*RES_hh_tes!L14/RES_hh_num!L14)</f>
        <v>9.7573477539607261</v>
      </c>
      <c r="M14" s="76">
        <f>IF(RES_hh_tes!M14=0,0,1000*11630*RES_hh_tes!M14/RES_hh_num!M14)</f>
        <v>10.33801662247976</v>
      </c>
      <c r="N14" s="76">
        <f>IF(RES_hh_tes!N14=0,0,1000*11630*RES_hh_tes!N14/RES_hh_num!N14)</f>
        <v>9.4027961714606523</v>
      </c>
      <c r="O14" s="76">
        <f>IF(RES_hh_tes!O14=0,0,1000*11630*RES_hh_tes!O14/RES_hh_num!O14)</f>
        <v>10.615083238112828</v>
      </c>
      <c r="P14" s="76">
        <f>IF(RES_hh_tes!P14=0,0,1000*11630*RES_hh_tes!P14/RES_hh_num!P14)</f>
        <v>10.090866266674503</v>
      </c>
      <c r="Q14" s="76">
        <f>IF(RES_hh_tes!Q14=0,0,1000*11630*RES_hh_tes!Q14/RES_hh_num!Q14)</f>
        <v>8.9822739815561548</v>
      </c>
      <c r="R14" s="76">
        <f>IF(RES_hh_tes!R14=0,0,1000*11630*RES_hh_tes!R14/RES_hh_num!R14)</f>
        <v>9.1742645984211215</v>
      </c>
      <c r="S14" s="76">
        <f>IF(RES_hh_tes!S14=0,0,1000*11630*RES_hh_tes!S14/RES_hh_num!S14)</f>
        <v>9.9672730612224356</v>
      </c>
      <c r="T14" s="76">
        <f>IF(RES_hh_tes!T14=0,0,1000*11630*RES_hh_tes!T14/RES_hh_num!T14)</f>
        <v>10.241517057186043</v>
      </c>
      <c r="U14" s="76">
        <f>IF(RES_hh_tes!U14=0,0,1000*11630*RES_hh_tes!U14/RES_hh_num!U14)</f>
        <v>10.504460987245528</v>
      </c>
      <c r="V14" s="76">
        <f>IF(RES_hh_tes!V14=0,0,1000*11630*RES_hh_tes!V14/RES_hh_num!V14)</f>
        <v>11.184471455362001</v>
      </c>
      <c r="W14" s="76">
        <f>IF(RES_hh_tes!W14=0,0,1000*11630*RES_hh_tes!W14/RES_hh_num!W14)</f>
        <v>12.786417542245713</v>
      </c>
      <c r="X14" s="76">
        <f>IF(RES_hh_tes!X14=0,0,1000*11630*RES_hh_tes!X14/RES_hh_num!X14)</f>
        <v>11.42909622562231</v>
      </c>
      <c r="Y14" s="76">
        <f>IF(RES_hh_tes!Y14=0,0,1000*11630*RES_hh_tes!Y14/RES_hh_num!Y14)</f>
        <v>11.112338353062157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10.536448670428367</v>
      </c>
      <c r="C15" s="69">
        <f t="shared" si="0"/>
        <v>14.407463642314703</v>
      </c>
      <c r="D15" s="69">
        <f t="shared" si="0"/>
        <v>18.983736366281558</v>
      </c>
      <c r="E15" s="69">
        <f t="shared" si="0"/>
        <v>25.89135265294604</v>
      </c>
      <c r="F15" s="69">
        <f t="shared" si="0"/>
        <v>19.812469032097031</v>
      </c>
      <c r="G15" s="69">
        <f t="shared" si="0"/>
        <v>23.64011943492444</v>
      </c>
      <c r="H15" s="69">
        <f t="shared" si="0"/>
        <v>32.754448201211893</v>
      </c>
      <c r="I15" s="69">
        <f t="shared" si="0"/>
        <v>72.445423436224203</v>
      </c>
      <c r="J15" s="69">
        <f t="shared" si="0"/>
        <v>45.747197218452186</v>
      </c>
      <c r="K15" s="69">
        <f t="shared" si="0"/>
        <v>42.692197174978865</v>
      </c>
      <c r="L15" s="69">
        <f t="shared" si="0"/>
        <v>73.120408284136261</v>
      </c>
      <c r="M15" s="69">
        <f t="shared" si="0"/>
        <v>52.415877926493174</v>
      </c>
      <c r="N15" s="69">
        <f t="shared" si="0"/>
        <v>125.74049961369934</v>
      </c>
      <c r="O15" s="69">
        <f t="shared" si="0"/>
        <v>64.418719764052838</v>
      </c>
      <c r="P15" s="69">
        <f t="shared" si="0"/>
        <v>58.766222641533943</v>
      </c>
      <c r="Q15" s="69">
        <f t="shared" si="0"/>
        <v>113.47905083754011</v>
      </c>
      <c r="R15" s="69">
        <f t="shared" si="0"/>
        <v>116.69223334519866</v>
      </c>
      <c r="S15" s="69">
        <f t="shared" si="0"/>
        <v>125.46776045824475</v>
      </c>
      <c r="T15" s="69">
        <f t="shared" si="0"/>
        <v>129.68672964828534</v>
      </c>
      <c r="U15" s="69">
        <f t="shared" si="0"/>
        <v>133.71372041010432</v>
      </c>
      <c r="V15" s="69">
        <f t="shared" si="0"/>
        <v>140.49351784893139</v>
      </c>
      <c r="W15" s="69">
        <f t="shared" si="0"/>
        <v>146.6886035844955</v>
      </c>
      <c r="X15" s="69">
        <f t="shared" si="0"/>
        <v>139.66770267646214</v>
      </c>
      <c r="Y15" s="69">
        <f t="shared" si="0"/>
        <v>135.74680038910233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10.536448670428367</v>
      </c>
      <c r="C16" s="72">
        <f>IF(RES_hh_tes!C16=0,0,1000*11630*RES_hh_tes!C16/RES_hh_num!C$3)</f>
        <v>14.407463642314703</v>
      </c>
      <c r="D16" s="72">
        <f>IF(RES_hh_tes!D16=0,0,1000*11630*RES_hh_tes!D16/RES_hh_num!D$3)</f>
        <v>18.983736366281558</v>
      </c>
      <c r="E16" s="72">
        <f>IF(RES_hh_tes!E16=0,0,1000*11630*RES_hh_tes!E16/RES_hh_num!E$3)</f>
        <v>25.89135265294604</v>
      </c>
      <c r="F16" s="72">
        <f>IF(RES_hh_tes!F16=0,0,1000*11630*RES_hh_tes!F16/RES_hh_num!F$3)</f>
        <v>19.812469032097031</v>
      </c>
      <c r="G16" s="72">
        <f>IF(RES_hh_tes!G16=0,0,1000*11630*RES_hh_tes!G16/RES_hh_num!G$3)</f>
        <v>23.64011943492444</v>
      </c>
      <c r="H16" s="72">
        <f>IF(RES_hh_tes!H16=0,0,1000*11630*RES_hh_tes!H16/RES_hh_num!H$3)</f>
        <v>32.754448201211893</v>
      </c>
      <c r="I16" s="72">
        <f>IF(RES_hh_tes!I16=0,0,1000*11630*RES_hh_tes!I16/RES_hh_num!I$3)</f>
        <v>72.445423436224203</v>
      </c>
      <c r="J16" s="72">
        <f>IF(RES_hh_tes!J16=0,0,1000*11630*RES_hh_tes!J16/RES_hh_num!J$3)</f>
        <v>45.747197218452186</v>
      </c>
      <c r="K16" s="72">
        <f>IF(RES_hh_tes!K16=0,0,1000*11630*RES_hh_tes!K16/RES_hh_num!K$3)</f>
        <v>42.692197174978865</v>
      </c>
      <c r="L16" s="72">
        <f>IF(RES_hh_tes!L16=0,0,1000*11630*RES_hh_tes!L16/RES_hh_num!L$3)</f>
        <v>73.120408284136261</v>
      </c>
      <c r="M16" s="72">
        <f>IF(RES_hh_tes!M16=0,0,1000*11630*RES_hh_tes!M16/RES_hh_num!M$3)</f>
        <v>52.415877926493174</v>
      </c>
      <c r="N16" s="72">
        <f>IF(RES_hh_tes!N16=0,0,1000*11630*RES_hh_tes!N16/RES_hh_num!N$3)</f>
        <v>125.74049961369934</v>
      </c>
      <c r="O16" s="72">
        <f>IF(RES_hh_tes!O16=0,0,1000*11630*RES_hh_tes!O16/RES_hh_num!O$3)</f>
        <v>64.418719764052838</v>
      </c>
      <c r="P16" s="72">
        <f>IF(RES_hh_tes!P16=0,0,1000*11630*RES_hh_tes!P16/RES_hh_num!P$3)</f>
        <v>58.766222641533943</v>
      </c>
      <c r="Q16" s="72">
        <f>IF(RES_hh_tes!Q16=0,0,1000*11630*RES_hh_tes!Q16/RES_hh_num!Q$3)</f>
        <v>113.47905083754011</v>
      </c>
      <c r="R16" s="72">
        <f>IF(RES_hh_tes!R16=0,0,1000*11630*RES_hh_tes!R16/RES_hh_num!R$3)</f>
        <v>116.69223334519866</v>
      </c>
      <c r="S16" s="72">
        <f>IF(RES_hh_tes!S16=0,0,1000*11630*RES_hh_tes!S16/RES_hh_num!S$3)</f>
        <v>125.46776045824475</v>
      </c>
      <c r="T16" s="72">
        <f>IF(RES_hh_tes!T16=0,0,1000*11630*RES_hh_tes!T16/RES_hh_num!T$3)</f>
        <v>129.68672964828534</v>
      </c>
      <c r="U16" s="72">
        <f>IF(RES_hh_tes!U16=0,0,1000*11630*RES_hh_tes!U16/RES_hh_num!U$3)</f>
        <v>133.71372041010432</v>
      </c>
      <c r="V16" s="72">
        <f>IF(RES_hh_tes!V16=0,0,1000*11630*RES_hh_tes!V16/RES_hh_num!V$3)</f>
        <v>140.49351784893139</v>
      </c>
      <c r="W16" s="72">
        <f>IF(RES_hh_tes!W16=0,0,1000*11630*RES_hh_tes!W16/RES_hh_num!W$3)</f>
        <v>146.6886035844955</v>
      </c>
      <c r="X16" s="72">
        <f>IF(RES_hh_tes!X16=0,0,1000*11630*RES_hh_tes!X16/RES_hh_num!X$3)</f>
        <v>139.66770267646214</v>
      </c>
      <c r="Y16" s="72">
        <f>IF(RES_hh_tes!Y16=0,0,1000*11630*RES_hh_tes!Y16/RES_hh_num!Y$3)</f>
        <v>135.74680038910233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389.44369912911753</v>
      </c>
      <c r="C17" s="69">
        <f>IF(RES_hh_tes!C17=0,0,1000*11630*RES_hh_tes!C17/RES_hh_num!C17)</f>
        <v>660.12048868787167</v>
      </c>
      <c r="D17" s="69">
        <f>IF(RES_hh_tes!D17=0,0,1000*11630*RES_hh_tes!D17/RES_hh_num!D17)</f>
        <v>707.19423298856793</v>
      </c>
      <c r="E17" s="69">
        <f>IF(RES_hh_tes!E17=0,0,1000*11630*RES_hh_tes!E17/RES_hh_num!E17)</f>
        <v>781.16011376607946</v>
      </c>
      <c r="F17" s="69">
        <f>IF(RES_hh_tes!F17=0,0,1000*11630*RES_hh_tes!F17/RES_hh_num!F17)</f>
        <v>575.69432220682336</v>
      </c>
      <c r="G17" s="69">
        <f>IF(RES_hh_tes!G17=0,0,1000*11630*RES_hh_tes!G17/RES_hh_num!G17)</f>
        <v>803.96792559310416</v>
      </c>
      <c r="H17" s="69">
        <f>IF(RES_hh_tes!H17=0,0,1000*11630*RES_hh_tes!H17/RES_hh_num!H17)</f>
        <v>818.08224734484668</v>
      </c>
      <c r="I17" s="69">
        <f>IF(RES_hh_tes!I17=0,0,1000*11630*RES_hh_tes!I17/RES_hh_num!I17)</f>
        <v>899.46840468219239</v>
      </c>
      <c r="J17" s="69">
        <f>IF(RES_hh_tes!J17=0,0,1000*11630*RES_hh_tes!J17/RES_hh_num!J17)</f>
        <v>763.95619093527364</v>
      </c>
      <c r="K17" s="69">
        <f>IF(RES_hh_tes!K17=0,0,1000*11630*RES_hh_tes!K17/RES_hh_num!K17)</f>
        <v>824.76040425762108</v>
      </c>
      <c r="L17" s="69">
        <f>IF(RES_hh_tes!L17=0,0,1000*11630*RES_hh_tes!L17/RES_hh_num!L17)</f>
        <v>798.63986889903538</v>
      </c>
      <c r="M17" s="69">
        <f>IF(RES_hh_tes!M17=0,0,1000*11630*RES_hh_tes!M17/RES_hh_num!M17)</f>
        <v>820.68900626088578</v>
      </c>
      <c r="N17" s="69">
        <f>IF(RES_hh_tes!N17=0,0,1000*11630*RES_hh_tes!N17/RES_hh_num!N17)</f>
        <v>855.24771486487214</v>
      </c>
      <c r="O17" s="69">
        <f>IF(RES_hh_tes!O17=0,0,1000*11630*RES_hh_tes!O17/RES_hh_num!O17)</f>
        <v>879.34870193414326</v>
      </c>
      <c r="P17" s="69">
        <f>IF(RES_hh_tes!P17=0,0,1000*11630*RES_hh_tes!P17/RES_hh_num!P17)</f>
        <v>898.2241141338244</v>
      </c>
      <c r="Q17" s="69">
        <f>IF(RES_hh_tes!Q17=0,0,1000*11630*RES_hh_tes!Q17/RES_hh_num!Q17)</f>
        <v>927.41696787033425</v>
      </c>
      <c r="R17" s="69">
        <f>IF(RES_hh_tes!R17=0,0,1000*11630*RES_hh_tes!R17/RES_hh_num!R17)</f>
        <v>939.14542428601169</v>
      </c>
      <c r="S17" s="69">
        <f>IF(RES_hh_tes!S17=0,0,1000*11630*RES_hh_tes!S17/RES_hh_num!S17)</f>
        <v>1027.7441670953406</v>
      </c>
      <c r="T17" s="69">
        <f>IF(RES_hh_tes!T17=0,0,1000*11630*RES_hh_tes!T17/RES_hh_num!T17)</f>
        <v>1025.1141045262261</v>
      </c>
      <c r="U17" s="69">
        <f>IF(RES_hh_tes!U17=0,0,1000*11630*RES_hh_tes!U17/RES_hh_num!U17)</f>
        <v>1026.9965997255581</v>
      </c>
      <c r="V17" s="69">
        <f>IF(RES_hh_tes!V17=0,0,1000*11630*RES_hh_tes!V17/RES_hh_num!V17)</f>
        <v>1061.7015403245985</v>
      </c>
      <c r="W17" s="69">
        <f>IF(RES_hh_tes!W17=0,0,1000*11630*RES_hh_tes!W17/RES_hh_num!W17)</f>
        <v>1178.9213678018916</v>
      </c>
      <c r="X17" s="69">
        <f>IF(RES_hh_tes!X17=0,0,1000*11630*RES_hh_tes!X17/RES_hh_num!X17)</f>
        <v>1099.3467115546302</v>
      </c>
      <c r="Y17" s="69">
        <f>IF(RES_hh_tes!Y17=0,0,1000*11630*RES_hh_tes!Y17/RES_hh_num!Y17)</f>
        <v>1049.9082714170495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533.60646211469623</v>
      </c>
      <c r="C18" s="72">
        <f>IF(RES_hh_tes!C18=0,0,1000*11630*RES_hh_tes!C18/RES_hh_num!C18)</f>
        <v>247.01370466721437</v>
      </c>
      <c r="D18" s="72">
        <f>IF(RES_hh_tes!D18=0,0,1000*11630*RES_hh_tes!D18/RES_hh_num!D18)</f>
        <v>800.4877871432343</v>
      </c>
      <c r="E18" s="72">
        <f>IF(RES_hh_tes!E18=0,0,1000*11630*RES_hh_tes!E18/RES_hh_num!E18)</f>
        <v>597.76150356801202</v>
      </c>
      <c r="F18" s="72">
        <f>IF(RES_hh_tes!F18=0,0,1000*11630*RES_hh_tes!F18/RES_hh_num!F18)</f>
        <v>869.18522358058931</v>
      </c>
      <c r="G18" s="72">
        <f>IF(RES_hh_tes!G18=0,0,1000*11630*RES_hh_tes!G18/RES_hh_num!G18)</f>
        <v>634.33924169459817</v>
      </c>
      <c r="H18" s="72">
        <f>IF(RES_hh_tes!H18=0,0,1000*11630*RES_hh_tes!H18/RES_hh_num!H18)</f>
        <v>478.13230927489195</v>
      </c>
      <c r="I18" s="72">
        <f>IF(RES_hh_tes!I18=0,0,1000*11630*RES_hh_tes!I18/RES_hh_num!I18)</f>
        <v>550.36407496284551</v>
      </c>
      <c r="J18" s="72">
        <f>IF(RES_hh_tes!J18=0,0,1000*11630*RES_hh_tes!J18/RES_hh_num!J18)</f>
        <v>1384.0879918113083</v>
      </c>
      <c r="K18" s="72">
        <f>IF(RES_hh_tes!K18=0,0,1000*11630*RES_hh_tes!K18/RES_hh_num!K18)</f>
        <v>578.16974559031746</v>
      </c>
      <c r="L18" s="72">
        <f>IF(RES_hh_tes!L18=0,0,1000*11630*RES_hh_tes!L18/RES_hh_num!L18)</f>
        <v>430.89239023465211</v>
      </c>
      <c r="M18" s="72">
        <f>IF(RES_hh_tes!M18=0,0,1000*11630*RES_hh_tes!M18/RES_hh_num!M18)</f>
        <v>826.57237159814383</v>
      </c>
      <c r="N18" s="72">
        <f>IF(RES_hh_tes!N18=0,0,1000*11630*RES_hh_tes!N18/RES_hh_num!N18)</f>
        <v>819.3051501520805</v>
      </c>
      <c r="O18" s="72">
        <f>IF(RES_hh_tes!O18=0,0,1000*11630*RES_hh_tes!O18/RES_hh_num!O18)</f>
        <v>550.64442418067847</v>
      </c>
      <c r="P18" s="72">
        <f>IF(RES_hh_tes!P18=0,0,1000*11630*RES_hh_tes!P18/RES_hh_num!P18)</f>
        <v>1101.3218104362779</v>
      </c>
      <c r="Q18" s="72">
        <f>IF(RES_hh_tes!Q18=0,0,1000*11630*RES_hh_tes!Q18/RES_hh_num!Q18)</f>
        <v>1185.9034690956762</v>
      </c>
      <c r="R18" s="72">
        <f>IF(RES_hh_tes!R18=0,0,1000*11630*RES_hh_tes!R18/RES_hh_num!R18)</f>
        <v>959.60279302044296</v>
      </c>
      <c r="S18" s="72">
        <f>IF(RES_hh_tes!S18=0,0,1000*11630*RES_hh_tes!S18/RES_hh_num!S18)</f>
        <v>781.67160984368786</v>
      </c>
      <c r="T18" s="72">
        <f>IF(RES_hh_tes!T18=0,0,1000*11630*RES_hh_tes!T18/RES_hh_num!T18)</f>
        <v>882.6904541049314</v>
      </c>
      <c r="U18" s="72">
        <f>IF(RES_hh_tes!U18=0,0,1000*11630*RES_hh_tes!U18/RES_hh_num!U18)</f>
        <v>1060.9111539256767</v>
      </c>
      <c r="V18" s="72">
        <f>IF(RES_hh_tes!V18=0,0,1000*11630*RES_hh_tes!V18/RES_hh_num!V18)</f>
        <v>1111.6412803343803</v>
      </c>
      <c r="W18" s="72">
        <f>IF(RES_hh_tes!W18=0,0,1000*11630*RES_hh_tes!W18/RES_hh_num!W18)</f>
        <v>1244.1362868602753</v>
      </c>
      <c r="X18" s="72">
        <f>IF(RES_hh_tes!X18=0,0,1000*11630*RES_hh_tes!X18/RES_hh_num!X18)</f>
        <v>1447.3796947677588</v>
      </c>
      <c r="Y18" s="72">
        <f>IF(RES_hh_tes!Y18=0,0,1000*11630*RES_hh_tes!Y18/RES_hh_num!Y18)</f>
        <v>320.60388762612678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431.54107059691808</v>
      </c>
      <c r="C19" s="72">
        <f>IF(RES_hh_tes!C19=0,0,1000*11630*RES_hh_tes!C19/RES_hh_num!C19)</f>
        <v>635.141585573214</v>
      </c>
      <c r="D19" s="72">
        <f>IF(RES_hh_tes!D19=0,0,1000*11630*RES_hh_tes!D19/RES_hh_num!D19)</f>
        <v>706.54845627842769</v>
      </c>
      <c r="E19" s="72">
        <f>IF(RES_hh_tes!E19=0,0,1000*11630*RES_hh_tes!E19/RES_hh_num!E19)</f>
        <v>847.60967863403857</v>
      </c>
      <c r="F19" s="72">
        <f>IF(RES_hh_tes!F19=0,0,1000*11630*RES_hh_tes!F19/RES_hh_num!F19)</f>
        <v>581.53373244667034</v>
      </c>
      <c r="G19" s="72">
        <f>IF(RES_hh_tes!G19=0,0,1000*11630*RES_hh_tes!G19/RES_hh_num!G19)</f>
        <v>1080.6973299057327</v>
      </c>
      <c r="H19" s="72">
        <f>IF(RES_hh_tes!H19=0,0,1000*11630*RES_hh_tes!H19/RES_hh_num!H19)</f>
        <v>649.49322127201617</v>
      </c>
      <c r="I19" s="72">
        <f>IF(RES_hh_tes!I19=0,0,1000*11630*RES_hh_tes!I19/RES_hh_num!I19)</f>
        <v>1032.6364046522956</v>
      </c>
      <c r="J19" s="72">
        <f>IF(RES_hh_tes!J19=0,0,1000*11630*RES_hh_tes!J19/RES_hh_num!J19)</f>
        <v>608.84512048785018</v>
      </c>
      <c r="K19" s="72">
        <f>IF(RES_hh_tes!K19=0,0,1000*11630*RES_hh_tes!K19/RES_hh_num!K19)</f>
        <v>902.65020385109233</v>
      </c>
      <c r="L19" s="72">
        <f>IF(RES_hh_tes!L19=0,0,1000*11630*RES_hh_tes!L19/RES_hh_num!L19)</f>
        <v>780.26631294915489</v>
      </c>
      <c r="M19" s="72">
        <f>IF(RES_hh_tes!M19=0,0,1000*11630*RES_hh_tes!M19/RES_hh_num!M19)</f>
        <v>826.0900469030903</v>
      </c>
      <c r="N19" s="72">
        <f>IF(RES_hh_tes!N19=0,0,1000*11630*RES_hh_tes!N19/RES_hh_num!N19)</f>
        <v>780.49983125153017</v>
      </c>
      <c r="O19" s="72">
        <f>IF(RES_hh_tes!O19=0,0,1000*11630*RES_hh_tes!O19/RES_hh_num!O19)</f>
        <v>862.59837367583657</v>
      </c>
      <c r="P19" s="72">
        <f>IF(RES_hh_tes!P19=0,0,1000*11630*RES_hh_tes!P19/RES_hh_num!P19)</f>
        <v>868.67638350518052</v>
      </c>
      <c r="Q19" s="72">
        <f>IF(RES_hh_tes!Q19=0,0,1000*11630*RES_hh_tes!Q19/RES_hh_num!Q19)</f>
        <v>950.60511843843528</v>
      </c>
      <c r="R19" s="72">
        <f>IF(RES_hh_tes!R19=0,0,1000*11630*RES_hh_tes!R19/RES_hh_num!R19)</f>
        <v>938.5880229186763</v>
      </c>
      <c r="S19" s="72">
        <f>IF(RES_hh_tes!S19=0,0,1000*11630*RES_hh_tes!S19/RES_hh_num!S19)</f>
        <v>1020.5733803412546</v>
      </c>
      <c r="T19" s="72">
        <f>IF(RES_hh_tes!T19=0,0,1000*11630*RES_hh_tes!T19/RES_hh_num!T19)</f>
        <v>1038.8375570607514</v>
      </c>
      <c r="U19" s="72">
        <f>IF(RES_hh_tes!U19=0,0,1000*11630*RES_hh_tes!U19/RES_hh_num!U19)</f>
        <v>1102.6825331994996</v>
      </c>
      <c r="V19" s="72">
        <f>IF(RES_hh_tes!V19=0,0,1000*11630*RES_hh_tes!V19/RES_hh_num!V19)</f>
        <v>1028.1378035539417</v>
      </c>
      <c r="W19" s="72">
        <f>IF(RES_hh_tes!W19=0,0,1000*11630*RES_hh_tes!W19/RES_hh_num!W19)</f>
        <v>1106.7795258570293</v>
      </c>
      <c r="X19" s="72">
        <f>IF(RES_hh_tes!X19=0,0,1000*11630*RES_hh_tes!X19/RES_hh_num!X19)</f>
        <v>1139.8671569202347</v>
      </c>
      <c r="Y19" s="72">
        <f>IF(RES_hh_tes!Y19=0,0,1000*11630*RES_hh_tes!Y19/RES_hh_num!Y19)</f>
        <v>1042.2200777946175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X20" s="72">
        <f>IF(RES_hh_tes!X20=0,0,1000*11630*RES_hh_tes!X20/RES_hh_num!X20)</f>
        <v>0</v>
      </c>
      <c r="Y20" s="72">
        <f>IF(RES_hh_tes!Y20=0,0,1000*11630*RES_hh_tes!Y20/RES_hh_num!Y20)</f>
        <v>0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385.94412230232967</v>
      </c>
      <c r="C21" s="72">
        <f>IF(RES_hh_tes!C21=0,0,1000*11630*RES_hh_tes!C21/RES_hh_num!C21)</f>
        <v>630.55039834078764</v>
      </c>
      <c r="D21" s="72">
        <f>IF(RES_hh_tes!D21=0,0,1000*11630*RES_hh_tes!D21/RES_hh_num!D21)</f>
        <v>742.19701229328552</v>
      </c>
      <c r="E21" s="72">
        <f>IF(RES_hh_tes!E21=0,0,1000*11630*RES_hh_tes!E21/RES_hh_num!E21)</f>
        <v>811.02561352380462</v>
      </c>
      <c r="F21" s="72">
        <f>IF(RES_hh_tes!F21=0,0,1000*11630*RES_hh_tes!F21/RES_hh_num!F21)</f>
        <v>581.05314592571358</v>
      </c>
      <c r="G21" s="72">
        <f>IF(RES_hh_tes!G21=0,0,1000*11630*RES_hh_tes!G21/RES_hh_num!G21)</f>
        <v>757.30667241488209</v>
      </c>
      <c r="H21" s="72">
        <f>IF(RES_hh_tes!H21=0,0,1000*11630*RES_hh_tes!H21/RES_hh_num!H21)</f>
        <v>886.86362391002876</v>
      </c>
      <c r="I21" s="72">
        <f>IF(RES_hh_tes!I21=0,0,1000*11630*RES_hh_tes!I21/RES_hh_num!I21)</f>
        <v>871.82473725298428</v>
      </c>
      <c r="J21" s="72">
        <f>IF(RES_hh_tes!J21=0,0,1000*11630*RES_hh_tes!J21/RES_hh_num!J21)</f>
        <v>743.97242991318296</v>
      </c>
      <c r="K21" s="72">
        <f>IF(RES_hh_tes!K21=0,0,1000*11630*RES_hh_tes!K21/RES_hh_num!K21)</f>
        <v>807.86935721378552</v>
      </c>
      <c r="L21" s="72">
        <f>IF(RES_hh_tes!L21=0,0,1000*11630*RES_hh_tes!L21/RES_hh_num!L21)</f>
        <v>772.45320358964307</v>
      </c>
      <c r="M21" s="72">
        <f>IF(RES_hh_tes!M21=0,0,1000*11630*RES_hh_tes!M21/RES_hh_num!M21)</f>
        <v>824.68182426033991</v>
      </c>
      <c r="N21" s="72">
        <f>IF(RES_hh_tes!N21=0,0,1000*11630*RES_hh_tes!N21/RES_hh_num!N21)</f>
        <v>882.92693516443319</v>
      </c>
      <c r="O21" s="72">
        <f>IF(RES_hh_tes!O21=0,0,1000*11630*RES_hh_tes!O21/RES_hh_num!O21)</f>
        <v>902.82172361481707</v>
      </c>
      <c r="P21" s="72">
        <f>IF(RES_hh_tes!P21=0,0,1000*11630*RES_hh_tes!P21/RES_hh_num!P21)</f>
        <v>867.6375741894318</v>
      </c>
      <c r="Q21" s="72">
        <f>IF(RES_hh_tes!Q21=0,0,1000*11630*RES_hh_tes!Q21/RES_hh_num!Q21)</f>
        <v>922.16890766864799</v>
      </c>
      <c r="R21" s="72">
        <f>IF(RES_hh_tes!R21=0,0,1000*11630*RES_hh_tes!R21/RES_hh_num!R21)</f>
        <v>934.15768678850361</v>
      </c>
      <c r="S21" s="72">
        <f>IF(RES_hh_tes!S21=0,0,1000*11630*RES_hh_tes!S21/RES_hh_num!S21)</f>
        <v>1033.9588646321242</v>
      </c>
      <c r="T21" s="72">
        <f>IF(RES_hh_tes!T21=0,0,1000*11630*RES_hh_tes!T21/RES_hh_num!T21)</f>
        <v>1031.9738300964336</v>
      </c>
      <c r="U21" s="72">
        <f>IF(RES_hh_tes!U21=0,0,1000*11630*RES_hh_tes!U21/RES_hh_num!U21)</f>
        <v>1004.4371545459202</v>
      </c>
      <c r="V21" s="72">
        <f>IF(RES_hh_tes!V21=0,0,1000*11630*RES_hh_tes!V21/RES_hh_num!V21)</f>
        <v>1063.4104122283661</v>
      </c>
      <c r="W21" s="72">
        <f>IF(RES_hh_tes!W21=0,0,1000*11630*RES_hh_tes!W21/RES_hh_num!W21)</f>
        <v>1227.4458367484308</v>
      </c>
      <c r="X21" s="72">
        <f>IF(RES_hh_tes!X21=0,0,1000*11630*RES_hh_tes!X21/RES_hh_num!X21)</f>
        <v>1077.532061692596</v>
      </c>
      <c r="Y21" s="72">
        <f>IF(RES_hh_tes!Y21=0,0,1000*11630*RES_hh_tes!Y21/RES_hh_num!Y21)</f>
        <v>1056.9565673326692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387.12381972425345</v>
      </c>
      <c r="C22" s="72">
        <f>IF(RES_hh_tes!C22=0,0,1000*11630*RES_hh_tes!C22/RES_hh_num!C22)</f>
        <v>656.88854569804016</v>
      </c>
      <c r="D22" s="72">
        <f>IF(RES_hh_tes!D22=0,0,1000*11630*RES_hh_tes!D22/RES_hh_num!D22)</f>
        <v>637.87374819830472</v>
      </c>
      <c r="E22" s="72">
        <f>IF(RES_hh_tes!E22=0,0,1000*11630*RES_hh_tes!E22/RES_hh_num!E22)</f>
        <v>713.75717276953196</v>
      </c>
      <c r="F22" s="72">
        <f>IF(RES_hh_tes!F22=0,0,1000*11630*RES_hh_tes!F22/RES_hh_num!F22)</f>
        <v>654.21535930687401</v>
      </c>
      <c r="G22" s="72">
        <f>IF(RES_hh_tes!G22=0,0,1000*11630*RES_hh_tes!G22/RES_hh_num!G22)</f>
        <v>804.72202697881085</v>
      </c>
      <c r="H22" s="72">
        <f>IF(RES_hh_tes!H22=0,0,1000*11630*RES_hh_tes!H22/RES_hh_num!H22)</f>
        <v>761.49829093232665</v>
      </c>
      <c r="I22" s="72">
        <f>IF(RES_hh_tes!I22=0,0,1000*11630*RES_hh_tes!I22/RES_hh_num!I22)</f>
        <v>876.82259388165028</v>
      </c>
      <c r="J22" s="72">
        <f>IF(RES_hh_tes!J22=0,0,1000*11630*RES_hh_tes!J22/RES_hh_num!J22)</f>
        <v>833.15439896784744</v>
      </c>
      <c r="K22" s="72">
        <f>IF(RES_hh_tes!K22=0,0,1000*11630*RES_hh_tes!K22/RES_hh_num!K22)</f>
        <v>812.28998563011351</v>
      </c>
      <c r="L22" s="72">
        <f>IF(RES_hh_tes!L22=0,0,1000*11630*RES_hh_tes!L22/RES_hh_num!L22)</f>
        <v>833.94445277054217</v>
      </c>
      <c r="M22" s="72">
        <f>IF(RES_hh_tes!M22=0,0,1000*11630*RES_hh_tes!M22/RES_hh_num!M22)</f>
        <v>802.90976756519262</v>
      </c>
      <c r="N22" s="72">
        <f>IF(RES_hh_tes!N22=0,0,1000*11630*RES_hh_tes!N22/RES_hh_num!N22)</f>
        <v>848.92245134121185</v>
      </c>
      <c r="O22" s="72">
        <f>IF(RES_hh_tes!O22=0,0,1000*11630*RES_hh_tes!O22/RES_hh_num!O22)</f>
        <v>867.65537642545871</v>
      </c>
      <c r="P22" s="72">
        <f>IF(RES_hh_tes!P22=0,0,1000*11630*RES_hh_tes!P22/RES_hh_num!P22)</f>
        <v>928.01371113664311</v>
      </c>
      <c r="Q22" s="72">
        <f>IF(RES_hh_tes!Q22=0,0,1000*11630*RES_hh_tes!Q22/RES_hh_num!Q22)</f>
        <v>915.50991978603167</v>
      </c>
      <c r="R22" s="72">
        <f>IF(RES_hh_tes!R22=0,0,1000*11630*RES_hh_tes!R22/RES_hh_num!R22)</f>
        <v>946.18653085263099</v>
      </c>
      <c r="S22" s="72">
        <f>IF(RES_hh_tes!S22=0,0,1000*11630*RES_hh_tes!S22/RES_hh_num!S22)</f>
        <v>1007.5195137929231</v>
      </c>
      <c r="T22" s="72">
        <f>IF(RES_hh_tes!T22=0,0,1000*11630*RES_hh_tes!T22/RES_hh_num!T22)</f>
        <v>1015.759978700162</v>
      </c>
      <c r="U22" s="72">
        <f>IF(RES_hh_tes!U22=0,0,1000*11630*RES_hh_tes!U22/RES_hh_num!U22)</f>
        <v>1049.5845269854615</v>
      </c>
      <c r="V22" s="72">
        <f>IF(RES_hh_tes!V22=0,0,1000*11630*RES_hh_tes!V22/RES_hh_num!V22)</f>
        <v>1069.13221396829</v>
      </c>
      <c r="W22" s="72">
        <f>IF(RES_hh_tes!W22=0,0,1000*11630*RES_hh_tes!W22/RES_hh_num!W22)</f>
        <v>1156.8658776686768</v>
      </c>
      <c r="X22" s="72">
        <f>IF(RES_hh_tes!X22=0,0,1000*11630*RES_hh_tes!X22/RES_hh_num!X22)</f>
        <v>1102.5255251108028</v>
      </c>
      <c r="Y22" s="72">
        <f>IF(RES_hh_tes!Y22=0,0,1000*11630*RES_hh_tes!Y22/RES_hh_num!Y22)</f>
        <v>1053.6952477331179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356.91714925478095</v>
      </c>
      <c r="C23" s="72">
        <f>IF(RES_hh_tes!C23=0,0,1000*11630*RES_hh_tes!C23/RES_hh_num!C23)</f>
        <v>440.08578445038728</v>
      </c>
      <c r="D23" s="72">
        <f>IF(RES_hh_tes!D23=0,0,1000*11630*RES_hh_tes!D23/RES_hh_num!D23)</f>
        <v>941.06690906667222</v>
      </c>
      <c r="E23" s="72">
        <f>IF(RES_hh_tes!E23=0,0,1000*11630*RES_hh_tes!E23/RES_hh_num!E23)</f>
        <v>854.434790912479</v>
      </c>
      <c r="F23" s="72">
        <f>IF(RES_hh_tes!F23=0,0,1000*11630*RES_hh_tes!F23/RES_hh_num!F23)</f>
        <v>547.02878625196081</v>
      </c>
      <c r="G23" s="72">
        <f>IF(RES_hh_tes!G23=0,0,1000*11630*RES_hh_tes!G23/RES_hh_num!G23)</f>
        <v>753.27607555787188</v>
      </c>
      <c r="H23" s="72">
        <f>IF(RES_hh_tes!H23=0,0,1000*11630*RES_hh_tes!H23/RES_hh_num!H23)</f>
        <v>792.24466665796785</v>
      </c>
      <c r="I23" s="72">
        <f>IF(RES_hh_tes!I23=0,0,1000*11630*RES_hh_tes!I23/RES_hh_num!I23)</f>
        <v>896.31475082634722</v>
      </c>
      <c r="J23" s="72">
        <f>IF(RES_hh_tes!J23=0,0,1000*11630*RES_hh_tes!J23/RES_hh_num!J23)</f>
        <v>683.59943174148088</v>
      </c>
      <c r="K23" s="72">
        <f>IF(RES_hh_tes!K23=0,0,1000*11630*RES_hh_tes!K23/RES_hh_num!K23)</f>
        <v>822.40900887354098</v>
      </c>
      <c r="L23" s="72">
        <f>IF(RES_hh_tes!L23=0,0,1000*11630*RES_hh_tes!L23/RES_hh_num!L23)</f>
        <v>947.131845222273</v>
      </c>
      <c r="M23" s="72">
        <f>IF(RES_hh_tes!M23=0,0,1000*11630*RES_hh_tes!M23/RES_hh_num!M23)</f>
        <v>816.69307223482292</v>
      </c>
      <c r="N23" s="72">
        <f>IF(RES_hh_tes!N23=0,0,1000*11630*RES_hh_tes!N23/RES_hh_num!N23)</f>
        <v>887.18759395069765</v>
      </c>
      <c r="O23" s="72">
        <f>IF(RES_hh_tes!O23=0,0,1000*11630*RES_hh_tes!O23/RES_hh_num!O23)</f>
        <v>1020.2210124647348</v>
      </c>
      <c r="P23" s="72">
        <f>IF(RES_hh_tes!P23=0,0,1000*11630*RES_hh_tes!P23/RES_hh_num!P23)</f>
        <v>630.41923390793909</v>
      </c>
      <c r="Q23" s="72">
        <f>IF(RES_hh_tes!Q23=0,0,1000*11630*RES_hh_tes!Q23/RES_hh_num!Q23)</f>
        <v>842.99779399606632</v>
      </c>
      <c r="R23" s="72">
        <f>IF(RES_hh_tes!R23=0,0,1000*11630*RES_hh_tes!R23/RES_hh_num!R23)</f>
        <v>912.94758409398378</v>
      </c>
      <c r="S23" s="72">
        <f>IF(RES_hh_tes!S23=0,0,1000*11630*RES_hh_tes!S23/RES_hh_num!S23)</f>
        <v>989.7890442750753</v>
      </c>
      <c r="T23" s="72">
        <f>IF(RES_hh_tes!T23=0,0,1000*11630*RES_hh_tes!T23/RES_hh_num!T23)</f>
        <v>1133.1630924147591</v>
      </c>
      <c r="U23" s="72">
        <f>IF(RES_hh_tes!U23=0,0,1000*11630*RES_hh_tes!U23/RES_hh_num!U23)</f>
        <v>1309.7823982337591</v>
      </c>
      <c r="V23" s="72">
        <f>IF(RES_hh_tes!V23=0,0,1000*11630*RES_hh_tes!V23/RES_hh_num!V23)</f>
        <v>37.349879613413279</v>
      </c>
      <c r="W23" s="72">
        <f>IF(RES_hh_tes!W23=0,0,1000*11630*RES_hh_tes!W23/RES_hh_num!W23)</f>
        <v>1767.408610808774</v>
      </c>
      <c r="X23" s="72">
        <f>IF(RES_hh_tes!X23=0,0,1000*11630*RES_hh_tes!X23/RES_hh_num!X23)</f>
        <v>963.98510174246121</v>
      </c>
      <c r="Y23" s="72">
        <f>IF(RES_hh_tes!Y23=0,0,1000*11630*RES_hh_tes!Y23/RES_hh_num!Y23)</f>
        <v>699.03932178567334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376.93501765647346</v>
      </c>
      <c r="C24" s="72">
        <f>IF(RES_hh_tes!C24=0,0,1000*11630*RES_hh_tes!C24/RES_hh_num!C24)</f>
        <v>698.39838879815886</v>
      </c>
      <c r="D24" s="72">
        <f>IF(RES_hh_tes!D24=0,0,1000*11630*RES_hh_tes!D24/RES_hh_num!D24)</f>
        <v>727.50987970941821</v>
      </c>
      <c r="E24" s="72">
        <f>IF(RES_hh_tes!E24=0,0,1000*11630*RES_hh_tes!E24/RES_hh_num!E24)</f>
        <v>781.27940956041186</v>
      </c>
      <c r="F24" s="72">
        <f>IF(RES_hh_tes!F24=0,0,1000*11630*RES_hh_tes!F24/RES_hh_num!F24)</f>
        <v>532.19835071961973</v>
      </c>
      <c r="G24" s="72">
        <f>IF(RES_hh_tes!G24=0,0,1000*11630*RES_hh_tes!G24/RES_hh_num!G24)</f>
        <v>798.4506320956034</v>
      </c>
      <c r="H24" s="72">
        <f>IF(RES_hh_tes!H24=0,0,1000*11630*RES_hh_tes!H24/RES_hh_num!H24)</f>
        <v>821.85686017454987</v>
      </c>
      <c r="I24" s="72">
        <f>IF(RES_hh_tes!I24=0,0,1000*11630*RES_hh_tes!I24/RES_hh_num!I24)</f>
        <v>923.48298171497242</v>
      </c>
      <c r="J24" s="72">
        <f>IF(RES_hh_tes!J24=0,0,1000*11630*RES_hh_tes!J24/RES_hh_num!J24)</f>
        <v>723.6640750073251</v>
      </c>
      <c r="K24" s="72">
        <f>IF(RES_hh_tes!K24=0,0,1000*11630*RES_hh_tes!K24/RES_hh_num!K24)</f>
        <v>824.6725670022671</v>
      </c>
      <c r="L24" s="72">
        <f>IF(RES_hh_tes!L24=0,0,1000*11630*RES_hh_tes!L24/RES_hh_num!L24)</f>
        <v>790.97032136161192</v>
      </c>
      <c r="M24" s="72">
        <f>IF(RES_hh_tes!M24=0,0,1000*11630*RES_hh_tes!M24/RES_hh_num!M24)</f>
        <v>864.63521742073863</v>
      </c>
      <c r="N24" s="72">
        <f>IF(RES_hh_tes!N24=0,0,1000*11630*RES_hh_tes!N24/RES_hh_num!N24)</f>
        <v>816.67162271602092</v>
      </c>
      <c r="O24" s="72">
        <f>IF(RES_hh_tes!O24=0,0,1000*11630*RES_hh_tes!O24/RES_hh_num!O24)</f>
        <v>880.80132580184602</v>
      </c>
      <c r="P24" s="72">
        <f>IF(RES_hh_tes!P24=0,0,1000*11630*RES_hh_tes!P24/RES_hh_num!P24)</f>
        <v>875.68721630152334</v>
      </c>
      <c r="Q24" s="72">
        <f>IF(RES_hh_tes!Q24=0,0,1000*11630*RES_hh_tes!Q24/RES_hh_num!Q24)</f>
        <v>929.61543173611426</v>
      </c>
      <c r="R24" s="72">
        <f>IF(RES_hh_tes!R24=0,0,1000*11630*RES_hh_tes!R24/RES_hh_num!R24)</f>
        <v>955.99029214699704</v>
      </c>
      <c r="S24" s="72">
        <f>IF(RES_hh_tes!S24=0,0,1000*11630*RES_hh_tes!S24/RES_hh_num!S24)</f>
        <v>1036.4426611231099</v>
      </c>
      <c r="T24" s="72">
        <f>IF(RES_hh_tes!T24=0,0,1000*11630*RES_hh_tes!T24/RES_hh_num!T24)</f>
        <v>1041.6306414799953</v>
      </c>
      <c r="U24" s="72">
        <f>IF(RES_hh_tes!U24=0,0,1000*11630*RES_hh_tes!U24/RES_hh_num!U24)</f>
        <v>1002.8342172492337</v>
      </c>
      <c r="V24" s="72">
        <f>IF(RES_hh_tes!V24=0,0,1000*11630*RES_hh_tes!V24/RES_hh_num!V24)</f>
        <v>1066.8916917433282</v>
      </c>
      <c r="W24" s="72">
        <f>IF(RES_hh_tes!W24=0,0,1000*11630*RES_hh_tes!W24/RES_hh_num!W24)</f>
        <v>1165.3604239308061</v>
      </c>
      <c r="X24" s="72">
        <f>IF(RES_hh_tes!X24=0,0,1000*11630*RES_hh_tes!X24/RES_hh_num!X24)</f>
        <v>1093.8007133079425</v>
      </c>
      <c r="Y24" s="72">
        <f>IF(RES_hh_tes!Y24=0,0,1000*11630*RES_hh_tes!Y24/RES_hh_num!Y24)</f>
        <v>1036.1832226009872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462.89734347339117</v>
      </c>
      <c r="C25" s="74">
        <f>IF(RES_hh_tes!C25=0,0,1000*11630*RES_hh_tes!C25/RES_hh_num!C25)</f>
        <v>462.07095676173577</v>
      </c>
      <c r="D25" s="74">
        <f>IF(RES_hh_tes!D25=0,0,1000*11630*RES_hh_tes!D25/RES_hh_num!D25)</f>
        <v>508.35720077091406</v>
      </c>
      <c r="E25" s="74">
        <f>IF(RES_hh_tes!E25=0,0,1000*11630*RES_hh_tes!E25/RES_hh_num!E25)</f>
        <v>806.28516416891364</v>
      </c>
      <c r="F25" s="74">
        <f>IF(RES_hh_tes!F25=0,0,1000*11630*RES_hh_tes!F25/RES_hh_num!F25)</f>
        <v>361.77800851841801</v>
      </c>
      <c r="G25" s="74">
        <f>IF(RES_hh_tes!G25=0,0,1000*11630*RES_hh_tes!G25/RES_hh_num!G25)</f>
        <v>618.48618172557576</v>
      </c>
      <c r="H25" s="74">
        <f>IF(RES_hh_tes!H25=0,0,1000*11630*RES_hh_tes!H25/RES_hh_num!H25)</f>
        <v>1018.5656582305834</v>
      </c>
      <c r="I25" s="74">
        <f>IF(RES_hh_tes!I25=0,0,1000*11630*RES_hh_tes!I25/RES_hh_num!I25)</f>
        <v>912.50214254261618</v>
      </c>
      <c r="J25" s="74">
        <f>IF(RES_hh_tes!J25=0,0,1000*11630*RES_hh_tes!J25/RES_hh_num!J25)</f>
        <v>680.32561164077151</v>
      </c>
      <c r="K25" s="74">
        <f>IF(RES_hh_tes!K25=0,0,1000*11630*RES_hh_tes!K25/RES_hh_num!K25)</f>
        <v>931.41848846948085</v>
      </c>
      <c r="L25" s="74">
        <f>IF(RES_hh_tes!L25=0,0,1000*11630*RES_hh_tes!L25/RES_hh_num!L25)</f>
        <v>729.33072238162458</v>
      </c>
      <c r="M25" s="74">
        <f>IF(RES_hh_tes!M25=0,0,1000*11630*RES_hh_tes!M25/RES_hh_num!M25)</f>
        <v>759.53640071921734</v>
      </c>
      <c r="N25" s="74">
        <f>IF(RES_hh_tes!N25=0,0,1000*11630*RES_hh_tes!N25/RES_hh_num!N25)</f>
        <v>930.06181913331363</v>
      </c>
      <c r="O25" s="74">
        <f>IF(RES_hh_tes!O25=0,0,1000*11630*RES_hh_tes!O25/RES_hh_num!O25)</f>
        <v>870.30010947809978</v>
      </c>
      <c r="P25" s="74">
        <f>IF(RES_hh_tes!P25=0,0,1000*11630*RES_hh_tes!P25/RES_hh_num!P25)</f>
        <v>922.27831958447462</v>
      </c>
      <c r="Q25" s="74">
        <f>IF(RES_hh_tes!Q25=0,0,1000*11630*RES_hh_tes!Q25/RES_hh_num!Q25)</f>
        <v>961.93246360189471</v>
      </c>
      <c r="R25" s="74">
        <f>IF(RES_hh_tes!R25=0,0,1000*11630*RES_hh_tes!R25/RES_hh_num!R25)</f>
        <v>873.83466164151127</v>
      </c>
      <c r="S25" s="74">
        <f>IF(RES_hh_tes!S25=0,0,1000*11630*RES_hh_tes!S25/RES_hh_num!S25)</f>
        <v>1135.86090445063</v>
      </c>
      <c r="T25" s="74">
        <f>IF(RES_hh_tes!T25=0,0,1000*11630*RES_hh_tes!T25/RES_hh_num!T25)</f>
        <v>998.34168806615128</v>
      </c>
      <c r="U25" s="74">
        <f>IF(RES_hh_tes!U25=0,0,1000*11630*RES_hh_tes!U25/RES_hh_num!U25)</f>
        <v>979.05302820204304</v>
      </c>
      <c r="V25" s="74">
        <f>IF(RES_hh_tes!V25=0,0,1000*11630*RES_hh_tes!V25/RES_hh_num!V25)</f>
        <v>1017.3766570149625</v>
      </c>
      <c r="W25" s="74">
        <f>IF(RES_hh_tes!W25=0,0,1000*11630*RES_hh_tes!W25/RES_hh_num!W25)</f>
        <v>1067.6133799904035</v>
      </c>
      <c r="X25" s="74">
        <f>IF(RES_hh_tes!X25=0,0,1000*11630*RES_hh_tes!X25/RES_hh_num!X25)</f>
        <v>1171.6620701633176</v>
      </c>
      <c r="Y25" s="74">
        <f>IF(RES_hh_tes!Y25=0,0,1000*11630*RES_hh_tes!Y25/RES_hh_num!Y25)</f>
        <v>1044.2956288625514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0</v>
      </c>
      <c r="F26" s="77">
        <f>IF(RES_hh_tes!F26=0,0,1000*11630*RES_hh_tes!F26/RES_hh_num!F26)</f>
        <v>0</v>
      </c>
      <c r="G26" s="77">
        <f>IF(RES_hh_tes!G26=0,0,1000*11630*RES_hh_tes!G26/RES_hh_num!G26)</f>
        <v>0</v>
      </c>
      <c r="H26" s="77">
        <f>IF(RES_hh_tes!H26=0,0,1000*11630*RES_hh_tes!H26/RES_hh_num!H26)</f>
        <v>0</v>
      </c>
      <c r="I26" s="77">
        <f>IF(RES_hh_tes!I26=0,0,1000*11630*RES_hh_tes!I26/RES_hh_num!I26)</f>
        <v>0</v>
      </c>
      <c r="J26" s="77">
        <f>IF(RES_hh_tes!J26=0,0,1000*11630*RES_hh_tes!J26/RES_hh_num!J26)</f>
        <v>0</v>
      </c>
      <c r="K26" s="77">
        <f>IF(RES_hh_tes!K26=0,0,1000*11630*RES_hh_tes!K26/RES_hh_num!K26)</f>
        <v>0</v>
      </c>
      <c r="L26" s="77">
        <f>IF(RES_hh_tes!L26=0,0,1000*11630*RES_hh_tes!L26/RES_hh_num!L26)</f>
        <v>0</v>
      </c>
      <c r="M26" s="77">
        <f>IF(RES_hh_tes!M26=0,0,1000*11630*RES_hh_tes!M26/RES_hh_num!M26)</f>
        <v>0</v>
      </c>
      <c r="N26" s="77">
        <f>IF(RES_hh_tes!N26=0,0,1000*11630*RES_hh_tes!N26/RES_hh_num!N26)</f>
        <v>0</v>
      </c>
      <c r="O26" s="77">
        <f>IF(RES_hh_tes!O26=0,0,1000*11630*RES_hh_tes!O26/RES_hh_num!O26)</f>
        <v>0</v>
      </c>
      <c r="P26" s="77">
        <f>IF(RES_hh_tes!P26=0,0,1000*11630*RES_hh_tes!P26/RES_hh_num!P26)</f>
        <v>0</v>
      </c>
      <c r="Q26" s="77">
        <f>IF(RES_hh_tes!Q26=0,0,1000*11630*RES_hh_tes!Q26/RES_hh_num!Q26)</f>
        <v>0</v>
      </c>
      <c r="R26" s="77">
        <f>IF(RES_hh_tes!R26=0,0,1000*11630*RES_hh_tes!R26/RES_hh_num!R26)</f>
        <v>0</v>
      </c>
      <c r="S26" s="77">
        <f>IF(RES_hh_tes!S26=0,0,1000*11630*RES_hh_tes!S26/RES_hh_num!S26)</f>
        <v>0</v>
      </c>
      <c r="T26" s="77">
        <f>IF(RES_hh_tes!T26=0,0,1000*11630*RES_hh_tes!T26/RES_hh_num!T26)</f>
        <v>0</v>
      </c>
      <c r="U26" s="77">
        <f>IF(RES_hh_tes!U26=0,0,1000*11630*RES_hh_tes!U26/RES_hh_num!U26)</f>
        <v>0</v>
      </c>
      <c r="V26" s="77">
        <f>IF(RES_hh_tes!V26=0,0,1000*11630*RES_hh_tes!V26/RES_hh_num!V26)</f>
        <v>0</v>
      </c>
      <c r="W26" s="77">
        <f>IF(RES_hh_tes!W26=0,0,1000*11630*RES_hh_tes!W26/RES_hh_num!W26)</f>
        <v>0</v>
      </c>
      <c r="X26" s="77">
        <f>IF(RES_hh_tes!X26=0,0,1000*11630*RES_hh_tes!X26/RES_hh_num!X26)</f>
        <v>0</v>
      </c>
      <c r="Y26" s="77">
        <f>IF(RES_hh_tes!Y26=0,0,1000*11630*RES_hh_tes!Y26/RES_hh_num!Y26)</f>
        <v>0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313.66682756931073</v>
      </c>
      <c r="C27" s="69">
        <f>IF(RES_hh_tes!C27=0,0,1000*11630*RES_hh_tes!C27/RES_hh_num!C27)</f>
        <v>332.58072318935314</v>
      </c>
      <c r="D27" s="69">
        <f>IF(RES_hh_tes!D27=0,0,1000*11630*RES_hh_tes!D27/RES_hh_num!D27)</f>
        <v>381.64223849403248</v>
      </c>
      <c r="E27" s="69">
        <f>IF(RES_hh_tes!E27=0,0,1000*11630*RES_hh_tes!E27/RES_hh_num!E27)</f>
        <v>452.57102889041244</v>
      </c>
      <c r="F27" s="69">
        <f>IF(RES_hh_tes!F27=0,0,1000*11630*RES_hh_tes!F27/RES_hh_num!F27)</f>
        <v>298.71753666732678</v>
      </c>
      <c r="G27" s="69">
        <f>IF(RES_hh_tes!G27=0,0,1000*11630*RES_hh_tes!G27/RES_hh_num!G27)</f>
        <v>622.45797770225215</v>
      </c>
      <c r="H27" s="69">
        <f>IF(RES_hh_tes!H27=0,0,1000*11630*RES_hh_tes!H27/RES_hh_num!H27)</f>
        <v>386.93693546693953</v>
      </c>
      <c r="I27" s="69">
        <f>IF(RES_hh_tes!I27=0,0,1000*11630*RES_hh_tes!I27/RES_hh_num!I27)</f>
        <v>500.36117184179517</v>
      </c>
      <c r="J27" s="69">
        <f>IF(RES_hh_tes!J27=0,0,1000*11630*RES_hh_tes!J27/RES_hh_num!J27)</f>
        <v>265.50200729470907</v>
      </c>
      <c r="K27" s="69">
        <f>IF(RES_hh_tes!K27=0,0,1000*11630*RES_hh_tes!K27/RES_hh_num!K27)</f>
        <v>356.17823650276199</v>
      </c>
      <c r="L27" s="69">
        <f>IF(RES_hh_tes!L27=0,0,1000*11630*RES_hh_tes!L27/RES_hh_num!L27)</f>
        <v>289.92136102847371</v>
      </c>
      <c r="M27" s="69">
        <f>IF(RES_hh_tes!M27=0,0,1000*11630*RES_hh_tes!M27/RES_hh_num!M27)</f>
        <v>292.68010704609452</v>
      </c>
      <c r="N27" s="69">
        <f>IF(RES_hh_tes!N27=0,0,1000*11630*RES_hh_tes!N27/RES_hh_num!N27)</f>
        <v>270.40952166234104</v>
      </c>
      <c r="O27" s="69">
        <f>IF(RES_hh_tes!O27=0,0,1000*11630*RES_hh_tes!O27/RES_hh_num!O27)</f>
        <v>273.92902296421238</v>
      </c>
      <c r="P27" s="69">
        <f>IF(RES_hh_tes!P27=0,0,1000*11630*RES_hh_tes!P27/RES_hh_num!P27)</f>
        <v>278.87627613606497</v>
      </c>
      <c r="Q27" s="69">
        <f>IF(RES_hh_tes!Q27=0,0,1000*11630*RES_hh_tes!Q27/RES_hh_num!Q27)</f>
        <v>318.68182533174325</v>
      </c>
      <c r="R27" s="69">
        <f>IF(RES_hh_tes!R27=0,0,1000*11630*RES_hh_tes!R27/RES_hh_num!R27)</f>
        <v>325.09027415968717</v>
      </c>
      <c r="S27" s="69">
        <f>IF(RES_hh_tes!S27=0,0,1000*11630*RES_hh_tes!S27/RES_hh_num!S27)</f>
        <v>368.58564612998447</v>
      </c>
      <c r="T27" s="69">
        <f>IF(RES_hh_tes!T27=0,0,1000*11630*RES_hh_tes!T27/RES_hh_num!T27)</f>
        <v>379.65324652024941</v>
      </c>
      <c r="U27" s="69">
        <f>IF(RES_hh_tes!U27=0,0,1000*11630*RES_hh_tes!U27/RES_hh_num!U27)</f>
        <v>393.98694297741042</v>
      </c>
      <c r="V27" s="69">
        <f>IF(RES_hh_tes!V27=0,0,1000*11630*RES_hh_tes!V27/RES_hh_num!V27)</f>
        <v>365.18894309921785</v>
      </c>
      <c r="W27" s="69">
        <f>IF(RES_hh_tes!W27=0,0,1000*11630*RES_hh_tes!W27/RES_hh_num!W27)</f>
        <v>393.41568191142954</v>
      </c>
      <c r="X27" s="69">
        <f>IF(RES_hh_tes!X27=0,0,1000*11630*RES_hh_tes!X27/RES_hh_num!X27)</f>
        <v>385.18939562095551</v>
      </c>
      <c r="Y27" s="69">
        <f>IF(RES_hh_tes!Y27=0,0,1000*11630*RES_hh_tes!Y27/RES_hh_num!Y27)</f>
        <v>359.09991872749617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429.73396873057055</v>
      </c>
      <c r="C28" s="72">
        <f>IF(RES_hh_tes!C28=0,0,1000*11630*RES_hh_tes!C28/RES_hh_num!C28)</f>
        <v>124.81091184183092</v>
      </c>
      <c r="D28" s="72">
        <f>IF(RES_hh_tes!D28=0,0,1000*11630*RES_hh_tes!D28/RES_hh_num!D28)</f>
        <v>434.73866678459905</v>
      </c>
      <c r="E28" s="72">
        <f>IF(RES_hh_tes!E28=0,0,1000*11630*RES_hh_tes!E28/RES_hh_num!E28)</f>
        <v>311.11736595528242</v>
      </c>
      <c r="F28" s="72">
        <f>IF(RES_hh_tes!F28=0,0,1000*11630*RES_hh_tes!F28/RES_hh_num!F28)</f>
        <v>460.74726322929689</v>
      </c>
      <c r="G28" s="72">
        <f>IF(RES_hh_tes!G28=0,0,1000*11630*RES_hh_tes!G28/RES_hh_num!G28)</f>
        <v>470.2478333391652</v>
      </c>
      <c r="H28" s="72">
        <f>IF(RES_hh_tes!H28=0,0,1000*11630*RES_hh_tes!H28/RES_hh_num!H28)</f>
        <v>242.83579222760281</v>
      </c>
      <c r="I28" s="72">
        <f>IF(RES_hh_tes!I28=0,0,1000*11630*RES_hh_tes!I28/RES_hh_num!I28)</f>
        <v>243.70244501104213</v>
      </c>
      <c r="J28" s="72">
        <f>IF(RES_hh_tes!J28=0,0,1000*11630*RES_hh_tes!J28/RES_hh_num!J28)</f>
        <v>509.34213224284008</v>
      </c>
      <c r="K28" s="72">
        <f>IF(RES_hh_tes!K28=0,0,1000*11630*RES_hh_tes!K28/RES_hh_num!K28)</f>
        <v>214.84657455741342</v>
      </c>
      <c r="L28" s="72">
        <f>IF(RES_hh_tes!L28=0,0,1000*11630*RES_hh_tes!L28/RES_hh_num!L28)</f>
        <v>159.38306885983505</v>
      </c>
      <c r="M28" s="72">
        <f>IF(RES_hh_tes!M28=0,0,1000*11630*RES_hh_tes!M28/RES_hh_num!M28)</f>
        <v>290.78354086165342</v>
      </c>
      <c r="N28" s="72">
        <f>IF(RES_hh_tes!N28=0,0,1000*11630*RES_hh_tes!N28/RES_hh_num!N28)</f>
        <v>261.96951024500214</v>
      </c>
      <c r="O28" s="72">
        <f>IF(RES_hh_tes!O28=0,0,1000*11630*RES_hh_tes!O28/RES_hh_num!O28)</f>
        <v>177.08905635388686</v>
      </c>
      <c r="P28" s="72">
        <f>IF(RES_hh_tes!P28=0,0,1000*11630*RES_hh_tes!P28/RES_hh_num!P28)</f>
        <v>361.4968313511726</v>
      </c>
      <c r="Q28" s="72">
        <f>IF(RES_hh_tes!Q28=0,0,1000*11630*RES_hh_tes!Q28/RES_hh_num!Q28)</f>
        <v>402.24122229229818</v>
      </c>
      <c r="R28" s="72">
        <f>IF(RES_hh_tes!R28=0,0,1000*11630*RES_hh_tes!R28/RES_hh_num!R28)</f>
        <v>288.88854353887785</v>
      </c>
      <c r="S28" s="72">
        <f>IF(RES_hh_tes!S28=0,0,1000*11630*RES_hh_tes!S28/RES_hh_num!S28)</f>
        <v>302.23787132988451</v>
      </c>
      <c r="T28" s="72">
        <f>IF(RES_hh_tes!T28=0,0,1000*11630*RES_hh_tes!T28/RES_hh_num!T28)</f>
        <v>345.73593729580114</v>
      </c>
      <c r="U28" s="72">
        <f>IF(RES_hh_tes!U28=0,0,1000*11630*RES_hh_tes!U28/RES_hh_num!U28)</f>
        <v>409.91332589779898</v>
      </c>
      <c r="V28" s="72">
        <f>IF(RES_hh_tes!V28=0,0,1000*11630*RES_hh_tes!V28/RES_hh_num!V28)</f>
        <v>381.96621580562748</v>
      </c>
      <c r="W28" s="72">
        <f>IF(RES_hh_tes!W28=0,0,1000*11630*RES_hh_tes!W28/RES_hh_num!W28)</f>
        <v>374.56977199976217</v>
      </c>
      <c r="X28" s="72">
        <f>IF(RES_hh_tes!X28=0,0,1000*11630*RES_hh_tes!X28/RES_hh_num!X28)</f>
        <v>380.98697977729893</v>
      </c>
      <c r="Y28" s="72">
        <f>IF(RES_hh_tes!Y28=0,0,1000*11630*RES_hh_tes!Y28/RES_hh_num!Y28)</f>
        <v>372.30126530244212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314.11341605125045</v>
      </c>
      <c r="C29" s="72">
        <f>IF(RES_hh_tes!C29=0,0,1000*11630*RES_hh_tes!C29/RES_hh_num!C29)</f>
        <v>339.21224480925082</v>
      </c>
      <c r="D29" s="72">
        <f>IF(RES_hh_tes!D29=0,0,1000*11630*RES_hh_tes!D29/RES_hh_num!D29)</f>
        <v>377.25156108647155</v>
      </c>
      <c r="E29" s="72">
        <f>IF(RES_hh_tes!E29=0,0,1000*11630*RES_hh_tes!E29/RES_hh_num!E29)</f>
        <v>444.93023520264762</v>
      </c>
      <c r="F29" s="72">
        <f>IF(RES_hh_tes!F29=0,0,1000*11630*RES_hh_tes!F29/RES_hh_num!F29)</f>
        <v>295.45773112565502</v>
      </c>
      <c r="G29" s="72">
        <f>IF(RES_hh_tes!G29=0,0,1000*11630*RES_hh_tes!G29/RES_hh_num!G29)</f>
        <v>653.05920360522794</v>
      </c>
      <c r="H29" s="72">
        <f>IF(RES_hh_tes!H29=0,0,1000*11630*RES_hh_tes!H29/RES_hh_num!H29)</f>
        <v>355.23659737917075</v>
      </c>
      <c r="I29" s="72">
        <f>IF(RES_hh_tes!I29=0,0,1000*11630*RES_hh_tes!I29/RES_hh_num!I29)</f>
        <v>527.0923589805974</v>
      </c>
      <c r="J29" s="72">
        <f>IF(RES_hh_tes!J29=0,0,1000*11630*RES_hh_tes!J29/RES_hh_num!J29)</f>
        <v>257.63595126338038</v>
      </c>
      <c r="K29" s="72">
        <f>IF(RES_hh_tes!K29=0,0,1000*11630*RES_hh_tes!K29/RES_hh_num!K29)</f>
        <v>368.89609567809538</v>
      </c>
      <c r="L29" s="72">
        <f>IF(RES_hh_tes!L29=0,0,1000*11630*RES_hh_tes!L29/RES_hh_num!L29)</f>
        <v>291.76463357249992</v>
      </c>
      <c r="M29" s="72">
        <f>IF(RES_hh_tes!M29=0,0,1000*11630*RES_hh_tes!M29/RES_hh_num!M29)</f>
        <v>294.18979939079674</v>
      </c>
      <c r="N29" s="72">
        <f>IF(RES_hh_tes!N29=0,0,1000*11630*RES_hh_tes!N29/RES_hh_num!N29)</f>
        <v>259.27132135947329</v>
      </c>
      <c r="O29" s="72">
        <f>IF(RES_hh_tes!O29=0,0,1000*11630*RES_hh_tes!O29/RES_hh_num!O29)</f>
        <v>274.70423309836525</v>
      </c>
      <c r="P29" s="72">
        <f>IF(RES_hh_tes!P29=0,0,1000*11630*RES_hh_tes!P29/RES_hh_num!P29)</f>
        <v>279.76362380240062</v>
      </c>
      <c r="Q29" s="72">
        <f>IF(RES_hh_tes!Q29=0,0,1000*11630*RES_hh_tes!Q29/RES_hh_num!Q29)</f>
        <v>319.55394628123537</v>
      </c>
      <c r="R29" s="72">
        <f>IF(RES_hh_tes!R29=0,0,1000*11630*RES_hh_tes!R29/RES_hh_num!R29)</f>
        <v>325.62006565450889</v>
      </c>
      <c r="S29" s="72">
        <f>IF(RES_hh_tes!S29=0,0,1000*11630*RES_hh_tes!S29/RES_hh_num!S29)</f>
        <v>369.80114798191948</v>
      </c>
      <c r="T29" s="72">
        <f>IF(RES_hh_tes!T29=0,0,1000*11630*RES_hh_tes!T29/RES_hh_num!T29)</f>
        <v>380.62409600220792</v>
      </c>
      <c r="U29" s="72">
        <f>IF(RES_hh_tes!U29=0,0,1000*11630*RES_hh_tes!U29/RES_hh_num!U29)</f>
        <v>404.06610170018496</v>
      </c>
      <c r="V29" s="72">
        <f>IF(RES_hh_tes!V29=0,0,1000*11630*RES_hh_tes!V29/RES_hh_num!V29)</f>
        <v>362.19517937034163</v>
      </c>
      <c r="W29" s="72">
        <f>IF(RES_hh_tes!W29=0,0,1000*11630*RES_hh_tes!W29/RES_hh_num!W29)</f>
        <v>378.11187167761966</v>
      </c>
      <c r="X29" s="72">
        <f>IF(RES_hh_tes!X29=0,0,1000*11630*RES_hh_tes!X29/RES_hh_num!X29)</f>
        <v>392.64416867205796</v>
      </c>
      <c r="Y29" s="72">
        <f>IF(RES_hh_tes!Y29=0,0,1000*11630*RES_hh_tes!Y29/RES_hh_num!Y29)</f>
        <v>356.59936201159042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308.69651521881929</v>
      </c>
      <c r="C30" s="72">
        <f>IF(RES_hh_tes!C30=0,0,1000*11630*RES_hh_tes!C30/RES_hh_num!C30)</f>
        <v>319.05328896925027</v>
      </c>
      <c r="D30" s="72">
        <f>IF(RES_hh_tes!D30=0,0,1000*11630*RES_hh_tes!D30/RES_hh_num!D30)</f>
        <v>401.37736344299452</v>
      </c>
      <c r="E30" s="72">
        <f>IF(RES_hh_tes!E30=0,0,1000*11630*RES_hh_tes!E30/RES_hh_num!E30)</f>
        <v>470.02758724701533</v>
      </c>
      <c r="F30" s="72">
        <f>IF(RES_hh_tes!F30=0,0,1000*11630*RES_hh_tes!F30/RES_hh_num!F30)</f>
        <v>301.46158791741851</v>
      </c>
      <c r="G30" s="72">
        <f>IF(RES_hh_tes!G30=0,0,1000*11630*RES_hh_tes!G30/RES_hh_num!G30)</f>
        <v>592.36019980191782</v>
      </c>
      <c r="H30" s="72">
        <f>IF(RES_hh_tes!H30=0,0,1000*11630*RES_hh_tes!H30/RES_hh_num!H30)</f>
        <v>419.5299517722101</v>
      </c>
      <c r="I30" s="72">
        <f>IF(RES_hh_tes!I30=0,0,1000*11630*RES_hh_tes!I30/RES_hh_num!I30)</f>
        <v>484.87472053646633</v>
      </c>
      <c r="J30" s="72">
        <f>IF(RES_hh_tes!J30=0,0,1000*11630*RES_hh_tes!J30/RES_hh_num!J30)</f>
        <v>258.53983281292676</v>
      </c>
      <c r="K30" s="72">
        <f>IF(RES_hh_tes!K30=0,0,1000*11630*RES_hh_tes!K30/RES_hh_num!K30)</f>
        <v>348.87860950154686</v>
      </c>
      <c r="L30" s="72">
        <f>IF(RES_hh_tes!L30=0,0,1000*11630*RES_hh_tes!L30/RES_hh_num!L30)</f>
        <v>280.39600139097394</v>
      </c>
      <c r="M30" s="72">
        <f>IF(RES_hh_tes!M30=0,0,1000*11630*RES_hh_tes!M30/RES_hh_num!M30)</f>
        <v>294.07921850869917</v>
      </c>
      <c r="N30" s="72">
        <f>IF(RES_hh_tes!N30=0,0,1000*11630*RES_hh_tes!N30/RES_hh_num!N30)</f>
        <v>279.20162751420929</v>
      </c>
      <c r="O30" s="72">
        <f>IF(RES_hh_tes!O30=0,0,1000*11630*RES_hh_tes!O30/RES_hh_num!O30)</f>
        <v>281.24174707637474</v>
      </c>
      <c r="P30" s="72">
        <f>IF(RES_hh_tes!P30=0,0,1000*11630*RES_hh_tes!P30/RES_hh_num!P30)</f>
        <v>269.38156659360385</v>
      </c>
      <c r="Q30" s="72">
        <f>IF(RES_hh_tes!Q30=0,0,1000*11630*RES_hh_tes!Q30/RES_hh_num!Q30)</f>
        <v>316.88054448099018</v>
      </c>
      <c r="R30" s="72">
        <f>IF(RES_hh_tes!R30=0,0,1000*11630*RES_hh_tes!R30/RES_hh_num!R30)</f>
        <v>323.33070232008066</v>
      </c>
      <c r="S30" s="72">
        <f>IF(RES_hh_tes!S30=0,0,1000*11630*RES_hh_tes!S30/RES_hh_num!S30)</f>
        <v>370.81414001203251</v>
      </c>
      <c r="T30" s="72">
        <f>IF(RES_hh_tes!T30=0,0,1000*11630*RES_hh_tes!T30/RES_hh_num!T30)</f>
        <v>382.2351479268421</v>
      </c>
      <c r="U30" s="72">
        <f>IF(RES_hh_tes!U30=0,0,1000*11630*RES_hh_tes!U30/RES_hh_num!U30)</f>
        <v>385.28356864656558</v>
      </c>
      <c r="V30" s="72">
        <f>IF(RES_hh_tes!V30=0,0,1000*11630*RES_hh_tes!V30/RES_hh_num!V30)</f>
        <v>365.52818444693827</v>
      </c>
      <c r="W30" s="72">
        <f>IF(RES_hh_tes!W30=0,0,1000*11630*RES_hh_tes!W30/RES_hh_num!W30)</f>
        <v>411.55218250904187</v>
      </c>
      <c r="X30" s="72">
        <f>IF(RES_hh_tes!X30=0,0,1000*11630*RES_hh_tes!X30/RES_hh_num!X30)</f>
        <v>377.60375669706235</v>
      </c>
      <c r="Y30" s="72">
        <f>IF(RES_hh_tes!Y30=0,0,1000*11630*RES_hh_tes!Y30/RES_hh_num!Y30)</f>
        <v>361.00683098144555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335.126854671687</v>
      </c>
      <c r="C31" s="72">
        <f>IF(RES_hh_tes!C31=0,0,1000*11630*RES_hh_tes!C31/RES_hh_num!C31)</f>
        <v>311.17712852803635</v>
      </c>
      <c r="D31" s="72">
        <f>IF(RES_hh_tes!D31=0,0,1000*11630*RES_hh_tes!D31/RES_hh_num!D31)</f>
        <v>358.67179999403334</v>
      </c>
      <c r="E31" s="72">
        <f>IF(RES_hh_tes!E31=0,0,1000*11630*RES_hh_tes!E31/RES_hh_num!E31)</f>
        <v>405.34086442149294</v>
      </c>
      <c r="F31" s="72">
        <f>IF(RES_hh_tes!F31=0,0,1000*11630*RES_hh_tes!F31/RES_hh_num!F31)</f>
        <v>316.52661350212946</v>
      </c>
      <c r="G31" s="72">
        <f>IF(RES_hh_tes!G31=0,0,1000*11630*RES_hh_tes!G31/RES_hh_num!G31)</f>
        <v>616.33766188010225</v>
      </c>
      <c r="H31" s="72">
        <f>IF(RES_hh_tes!H31=0,0,1000*11630*RES_hh_tes!H31/RES_hh_num!H31)</f>
        <v>399.69833993623234</v>
      </c>
      <c r="I31" s="72">
        <f>IF(RES_hh_tes!I31=0,0,1000*11630*RES_hh_tes!I31/RES_hh_num!I31)</f>
        <v>419.50898515221928</v>
      </c>
      <c r="J31" s="72">
        <f>IF(RES_hh_tes!J31=0,0,1000*11630*RES_hh_tes!J31/RES_hh_num!J31)</f>
        <v>313.73959405631427</v>
      </c>
      <c r="K31" s="72">
        <f>IF(RES_hh_tes!K31=0,0,1000*11630*RES_hh_tes!K31/RES_hh_num!K31)</f>
        <v>327.39073977167567</v>
      </c>
      <c r="L31" s="72">
        <f>IF(RES_hh_tes!L31=0,0,1000*11630*RES_hh_tes!L31/RES_hh_num!L31)</f>
        <v>306.7603687373923</v>
      </c>
      <c r="M31" s="72">
        <f>IF(RES_hh_tes!M31=0,0,1000*11630*RES_hh_tes!M31/RES_hh_num!M31)</f>
        <v>283.02825836769995</v>
      </c>
      <c r="N31" s="72">
        <f>IF(RES_hh_tes!N31=0,0,1000*11630*RES_hh_tes!N31/RES_hh_num!N31)</f>
        <v>274.32690820482946</v>
      </c>
      <c r="O31" s="72">
        <f>IF(RES_hh_tes!O31=0,0,1000*11630*RES_hh_tes!O31/RES_hh_num!O31)</f>
        <v>276.67279086697715</v>
      </c>
      <c r="P31" s="72">
        <f>IF(RES_hh_tes!P31=0,0,1000*11630*RES_hh_tes!P31/RES_hh_num!P31)</f>
        <v>297.16598349784744</v>
      </c>
      <c r="Q31" s="72">
        <f>IF(RES_hh_tes!Q31=0,0,1000*11630*RES_hh_tes!Q31/RES_hh_num!Q31)</f>
        <v>307.2875643034713</v>
      </c>
      <c r="R31" s="72">
        <f>IF(RES_hh_tes!R31=0,0,1000*11630*RES_hh_tes!R31/RES_hh_num!R31)</f>
        <v>328.25921990981249</v>
      </c>
      <c r="S31" s="72">
        <f>IF(RES_hh_tes!S31=0,0,1000*11630*RES_hh_tes!S31/RES_hh_num!S31)</f>
        <v>361.687939654758</v>
      </c>
      <c r="T31" s="72">
        <f>IF(RES_hh_tes!T31=0,0,1000*11630*RES_hh_tes!T31/RES_hh_num!T31)</f>
        <v>371.50736851526523</v>
      </c>
      <c r="U31" s="72">
        <f>IF(RES_hh_tes!U31=0,0,1000*11630*RES_hh_tes!U31/RES_hh_num!U31)</f>
        <v>379.68786906980074</v>
      </c>
      <c r="V31" s="72">
        <f>IF(RES_hh_tes!V31=0,0,1000*11630*RES_hh_tes!V31/RES_hh_num!V31)</f>
        <v>375.84586608334439</v>
      </c>
      <c r="W31" s="72">
        <f>IF(RES_hh_tes!W31=0,0,1000*11630*RES_hh_tes!W31/RES_hh_num!W31)</f>
        <v>398.22091642674013</v>
      </c>
      <c r="X31" s="72">
        <f>IF(RES_hh_tes!X31=0,0,1000*11630*RES_hh_tes!X31/RES_hh_num!X31)</f>
        <v>379.26672352707749</v>
      </c>
      <c r="Y31" s="72">
        <f>IF(RES_hh_tes!Y31=0,0,1000*11630*RES_hh_tes!Y31/RES_hh_num!Y31)</f>
        <v>362.25207151058214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281.13381919417463</v>
      </c>
      <c r="C32" s="77">
        <f>IF(RES_hh_tes!C32=0,0,1000*11630*RES_hh_tes!C32/RES_hh_num!C32)</f>
        <v>364.04025467459638</v>
      </c>
      <c r="D32" s="77">
        <f>IF(RES_hh_tes!D32=0,0,1000*11630*RES_hh_tes!D32/RES_hh_num!D32)</f>
        <v>303.56480649111586</v>
      </c>
      <c r="E32" s="77">
        <f>IF(RES_hh_tes!E32=0,0,1000*11630*RES_hh_tes!E32/RES_hh_num!E32)</f>
        <v>549.16540275242323</v>
      </c>
      <c r="F32" s="77">
        <f>IF(RES_hh_tes!F32=0,0,1000*11630*RES_hh_tes!F32/RES_hh_num!F32)</f>
        <v>275.1963825619909</v>
      </c>
      <c r="G32" s="77">
        <f>IF(RES_hh_tes!G32=0,0,1000*11630*RES_hh_tes!G32/RES_hh_num!G32)</f>
        <v>311.40454873614135</v>
      </c>
      <c r="H32" s="77">
        <f>IF(RES_hh_tes!H32=0,0,1000*11630*RES_hh_tes!H32/RES_hh_num!H32)</f>
        <v>610.46683601885445</v>
      </c>
      <c r="I32" s="77">
        <f>IF(RES_hh_tes!I32=0,0,1000*11630*RES_hh_tes!I32/RES_hh_num!I32)</f>
        <v>409.23429176672863</v>
      </c>
      <c r="J32" s="77">
        <f>IF(RES_hh_tes!J32=0,0,1000*11630*RES_hh_tes!J32/RES_hh_num!J32)</f>
        <v>251.71392892201609</v>
      </c>
      <c r="K32" s="77">
        <f>IF(RES_hh_tes!K32=0,0,1000*11630*RES_hh_tes!K32/RES_hh_num!K32)</f>
        <v>262.72722599909264</v>
      </c>
      <c r="L32" s="77">
        <f>IF(RES_hh_tes!L32=0,0,1000*11630*RES_hh_tes!L32/RES_hh_num!L32)</f>
        <v>268.8934085031778</v>
      </c>
      <c r="M32" s="77">
        <f>IF(RES_hh_tes!M32=0,0,1000*11630*RES_hh_tes!M32/RES_hh_num!M32)</f>
        <v>298.31309559338456</v>
      </c>
      <c r="N32" s="77">
        <f>IF(RES_hh_tes!N32=0,0,1000*11630*RES_hh_tes!N32/RES_hh_num!N32)</f>
        <v>431.33886788141643</v>
      </c>
      <c r="O32" s="77">
        <f>IF(RES_hh_tes!O32=0,0,1000*11630*RES_hh_tes!O32/RES_hh_num!O32)</f>
        <v>28.99121023798995</v>
      </c>
      <c r="P32" s="77">
        <f>IF(RES_hh_tes!P32=0,0,1000*11630*RES_hh_tes!P32/RES_hh_num!P32)</f>
        <v>203.73074592257694</v>
      </c>
      <c r="Q32" s="77">
        <f>IF(RES_hh_tes!Q32=0,0,1000*11630*RES_hh_tes!Q32/RES_hh_num!Q32)</f>
        <v>404.52057642627028</v>
      </c>
      <c r="R32" s="77">
        <f>IF(RES_hh_tes!R32=0,0,1000*11630*RES_hh_tes!R32/RES_hh_num!R32)</f>
        <v>340.32273032752028</v>
      </c>
      <c r="S32" s="77">
        <f>IF(RES_hh_tes!S32=0,0,1000*11630*RES_hh_tes!S32/RES_hh_num!S32)</f>
        <v>352.64120104992418</v>
      </c>
      <c r="T32" s="77">
        <f>IF(RES_hh_tes!T32=0,0,1000*11630*RES_hh_tes!T32/RES_hh_num!T32)</f>
        <v>351.90213157443713</v>
      </c>
      <c r="U32" s="77">
        <f>IF(RES_hh_tes!U32=0,0,1000*11630*RES_hh_tes!U32/RES_hh_num!U32)</f>
        <v>362.45634821262769</v>
      </c>
      <c r="V32" s="77">
        <f>IF(RES_hh_tes!V32=0,0,1000*11630*RES_hh_tes!V32/RES_hh_num!V32)</f>
        <v>368.89654728667222</v>
      </c>
      <c r="W32" s="77">
        <f>IF(RES_hh_tes!W32=0,0,1000*11630*RES_hh_tes!W32/RES_hh_num!W32)</f>
        <v>377.91178846824386</v>
      </c>
      <c r="X32" s="77">
        <f>IF(RES_hh_tes!X32=0,0,1000*11630*RES_hh_tes!X32/RES_hh_num!X32)</f>
        <v>391.98972888748739</v>
      </c>
      <c r="Y32" s="77">
        <f>IF(RES_hh_tes!Y32=0,0,1000*11630*RES_hh_tes!Y32/RES_hh_num!Y32)</f>
        <v>362.39226828596225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912.2231428473915</v>
      </c>
      <c r="C3" s="65">
        <f>IF(RES_hh_emi!C3=0,0,1000000*RES_hh_emi!C3/RES_hh_num!C3)</f>
        <v>805.26836851013661</v>
      </c>
      <c r="D3" s="65">
        <f>IF(RES_hh_emi!D3=0,0,1000000*RES_hh_emi!D3/RES_hh_num!D3)</f>
        <v>912.96246469439029</v>
      </c>
      <c r="E3" s="65">
        <f>IF(RES_hh_emi!E3=0,0,1000000*RES_hh_emi!E3/RES_hh_num!E3)</f>
        <v>1005.0361608912873</v>
      </c>
      <c r="F3" s="65">
        <f>IF(RES_hh_emi!F3=0,0,1000000*RES_hh_emi!F3/RES_hh_num!F3)</f>
        <v>1041.435497047109</v>
      </c>
      <c r="G3" s="65">
        <f>IF(RES_hh_emi!G3=0,0,1000000*RES_hh_emi!G3/RES_hh_num!G3)</f>
        <v>1013.0142053482697</v>
      </c>
      <c r="H3" s="65">
        <f>IF(RES_hh_emi!H3=0,0,1000000*RES_hh_emi!H3/RES_hh_num!H3)</f>
        <v>991.42260954726578</v>
      </c>
      <c r="I3" s="65">
        <f>IF(RES_hh_emi!I3=0,0,1000000*RES_hh_emi!I3/RES_hh_num!I3)</f>
        <v>911.35136237392203</v>
      </c>
      <c r="J3" s="65">
        <f>IF(RES_hh_emi!J3=0,0,1000000*RES_hh_emi!J3/RES_hh_num!J3)</f>
        <v>852.31777236689265</v>
      </c>
      <c r="K3" s="65">
        <f>IF(RES_hh_emi!K3=0,0,1000000*RES_hh_emi!K3/RES_hh_num!K3)</f>
        <v>801.19098677947306</v>
      </c>
      <c r="L3" s="65">
        <f>IF(RES_hh_emi!L3=0,0,1000000*RES_hh_emi!L3/RES_hh_num!L3)</f>
        <v>788.2954924412162</v>
      </c>
      <c r="M3" s="65">
        <f>IF(RES_hh_emi!M3=0,0,1000000*RES_hh_emi!M3/RES_hh_num!M3)</f>
        <v>834.03776976000051</v>
      </c>
      <c r="N3" s="65">
        <f>IF(RES_hh_emi!N3=0,0,1000000*RES_hh_emi!N3/RES_hh_num!N3)</f>
        <v>892.0794761327985</v>
      </c>
      <c r="O3" s="65">
        <f>IF(RES_hh_emi!O3=0,0,1000000*RES_hh_emi!O3/RES_hh_num!O3)</f>
        <v>854.36637670369453</v>
      </c>
      <c r="P3" s="65">
        <f>IF(RES_hh_emi!P3=0,0,1000000*RES_hh_emi!P3/RES_hh_num!P3)</f>
        <v>797.19753828021555</v>
      </c>
      <c r="Q3" s="65">
        <f>IF(RES_hh_emi!Q3=0,0,1000000*RES_hh_emi!Q3/RES_hh_num!Q3)</f>
        <v>838.28719489432785</v>
      </c>
      <c r="R3" s="65">
        <f>IF(RES_hh_emi!R3=0,0,1000000*RES_hh_emi!R3/RES_hh_num!R3)</f>
        <v>835.03486062312118</v>
      </c>
      <c r="S3" s="65">
        <f>IF(RES_hh_emi!S3=0,0,1000000*RES_hh_emi!S3/RES_hh_num!S3)</f>
        <v>895.54408793718153</v>
      </c>
      <c r="T3" s="65">
        <f>IF(RES_hh_emi!T3=0,0,1000000*RES_hh_emi!T3/RES_hh_num!T3)</f>
        <v>917.82742381419587</v>
      </c>
      <c r="U3" s="65">
        <f>IF(RES_hh_emi!U3=0,0,1000000*RES_hh_emi!U3/RES_hh_num!U3)</f>
        <v>929.70694058421702</v>
      </c>
      <c r="V3" s="65">
        <f>IF(RES_hh_emi!V3=0,0,1000000*RES_hh_emi!V3/RES_hh_num!V3)</f>
        <v>975.42518953021249</v>
      </c>
      <c r="W3" s="65">
        <f>IF(RES_hh_emi!W3=0,0,1000000*RES_hh_emi!W3/RES_hh_num!W3)</f>
        <v>1121.423466182086</v>
      </c>
      <c r="X3" s="65">
        <f>IF(RES_hh_emi!X3=0,0,1000000*RES_hh_emi!X3/RES_hh_num!X3)</f>
        <v>968.67038199163483</v>
      </c>
      <c r="Y3" s="65">
        <f>IF(RES_hh_emi!Y3=0,0,1000000*RES_hh_emi!Y3/RES_hh_num!Y3)</f>
        <v>924.58080270587823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739.63591316688337</v>
      </c>
      <c r="C4" s="69">
        <f>IF(RES_hh_emi!C4=0,0,1000000*RES_hh_emi!C4/RES_hh_num!C4)</f>
        <v>593.41090612922767</v>
      </c>
      <c r="D4" s="69">
        <f>IF(RES_hh_emi!D4=0,0,1000000*RES_hh_emi!D4/RES_hh_num!D4)</f>
        <v>659.14983120164629</v>
      </c>
      <c r="E4" s="69">
        <f>IF(RES_hh_emi!E4=0,0,1000000*RES_hh_emi!E4/RES_hh_num!E4)</f>
        <v>713.46963358994401</v>
      </c>
      <c r="F4" s="69">
        <f>IF(RES_hh_emi!F4=0,0,1000000*RES_hh_emi!F4/RES_hh_num!F4)</f>
        <v>844.32410083665002</v>
      </c>
      <c r="G4" s="69">
        <f>IF(RES_hh_emi!G4=0,0,1000000*RES_hh_emi!G4/RES_hh_num!G4)</f>
        <v>661.13653997325446</v>
      </c>
      <c r="H4" s="69">
        <f>IF(RES_hh_emi!H4=0,0,1000000*RES_hh_emi!H4/RES_hh_num!H4)</f>
        <v>736.95047232792888</v>
      </c>
      <c r="I4" s="69">
        <f>IF(RES_hh_emi!I4=0,0,1000000*RES_hh_emi!I4/RES_hh_num!I4)</f>
        <v>607.66695664059819</v>
      </c>
      <c r="J4" s="69">
        <f>IF(RES_hh_emi!J4=0,0,1000000*RES_hh_emi!J4/RES_hh_num!J4)</f>
        <v>667.44162078767113</v>
      </c>
      <c r="K4" s="69">
        <f>IF(RES_hh_emi!K4=0,0,1000000*RES_hh_emi!K4/RES_hh_num!K4)</f>
        <v>572.60485892554391</v>
      </c>
      <c r="L4" s="69">
        <f>IF(RES_hh_emi!L4=0,0,1000000*RES_hh_emi!L4/RES_hh_num!L4)</f>
        <v>594.1851854493566</v>
      </c>
      <c r="M4" s="69">
        <f>IF(RES_hh_emi!M4=0,0,1000000*RES_hh_emi!M4/RES_hh_num!M4)</f>
        <v>629.5112473176481</v>
      </c>
      <c r="N4" s="69">
        <f>IF(RES_hh_emi!N4=0,0,1000000*RES_hh_emi!N4/RES_hh_num!N4)</f>
        <v>691.12069791123474</v>
      </c>
      <c r="O4" s="69">
        <f>IF(RES_hh_emi!O4=0,0,1000000*RES_hh_emi!O4/RES_hh_num!O4)</f>
        <v>647.79713223254089</v>
      </c>
      <c r="P4" s="69">
        <f>IF(RES_hh_emi!P4=0,0,1000000*RES_hh_emi!P4/RES_hh_num!P4)</f>
        <v>591.58518547194956</v>
      </c>
      <c r="Q4" s="69">
        <f>IF(RES_hh_emi!Q4=0,0,1000000*RES_hh_emi!Q4/RES_hh_num!Q4)</f>
        <v>609.00538041509787</v>
      </c>
      <c r="R4" s="69">
        <f>IF(RES_hh_emi!R4=0,0,1000000*RES_hh_emi!R4/RES_hh_num!R4)</f>
        <v>604.37462268595709</v>
      </c>
      <c r="S4" s="69">
        <f>IF(RES_hh_emi!S4=0,0,1000000*RES_hh_emi!S4/RES_hh_num!S4)</f>
        <v>638.08110928063354</v>
      </c>
      <c r="T4" s="69">
        <f>IF(RES_hh_emi!T4=0,0,1000000*RES_hh_emi!T4/RES_hh_num!T4)</f>
        <v>657.01723483715512</v>
      </c>
      <c r="U4" s="69">
        <f>IF(RES_hh_emi!U4=0,0,1000000*RES_hh_emi!U4/RES_hh_num!U4)</f>
        <v>665.22020056827773</v>
      </c>
      <c r="V4" s="69">
        <f>IF(RES_hh_emi!V4=0,0,1000000*RES_hh_emi!V4/RES_hh_num!V4)</f>
        <v>718.02303158458835</v>
      </c>
      <c r="W4" s="69">
        <f>IF(RES_hh_emi!W4=0,0,1000000*RES_hh_emi!W4/RES_hh_num!W4)</f>
        <v>836.0185075855718</v>
      </c>
      <c r="X4" s="69">
        <f>IF(RES_hh_emi!X4=0,0,1000000*RES_hh_emi!X4/RES_hh_num!X4)</f>
        <v>704.60364737448856</v>
      </c>
      <c r="Y4" s="69">
        <f>IF(RES_hh_emi!Y4=0,0,1000000*RES_hh_emi!Y4/RES_hh_num!Y4)</f>
        <v>679.87699823040839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4972.9753804291659</v>
      </c>
      <c r="C5" s="72">
        <f>IF(RES_hh_emi!C5=0,0,1000000*RES_hh_emi!C5/RES_hh_num!C5)</f>
        <v>1165.4239316496394</v>
      </c>
      <c r="D5" s="72">
        <f>IF(RES_hh_emi!D5=0,0,1000000*RES_hh_emi!D5/RES_hh_num!D5)</f>
        <v>3342.1573947262145</v>
      </c>
      <c r="E5" s="72">
        <f>IF(RES_hh_emi!E5=0,0,1000000*RES_hh_emi!E5/RES_hh_num!E5)</f>
        <v>2392.522388752202</v>
      </c>
      <c r="F5" s="72">
        <f>IF(RES_hh_emi!F5=0,0,1000000*RES_hh_emi!F5/RES_hh_num!F5)</f>
        <v>5058.6293214333655</v>
      </c>
      <c r="G5" s="72">
        <f>IF(RES_hh_emi!G5=0,0,1000000*RES_hh_emi!G5/RES_hh_num!G5)</f>
        <v>2354.0116207117612</v>
      </c>
      <c r="H5" s="72">
        <f>IF(RES_hh_emi!H5=0,0,1000000*RES_hh_emi!H5/RES_hh_num!H5)</f>
        <v>1769.9636628366436</v>
      </c>
      <c r="I5" s="72">
        <f>IF(RES_hh_emi!I5=0,0,1000000*RES_hh_emi!I5/RES_hh_num!I5)</f>
        <v>1666.8914217608256</v>
      </c>
      <c r="J5" s="72">
        <f>IF(RES_hh_emi!J5=0,0,1000000*RES_hh_emi!J5/RES_hh_num!J5)</f>
        <v>5310.0349416210984</v>
      </c>
      <c r="K5" s="72">
        <f>IF(RES_hh_emi!K5=0,0,1000000*RES_hh_emi!K5/RES_hh_num!K5)</f>
        <v>2102.6317294250425</v>
      </c>
      <c r="L5" s="72">
        <f>IF(RES_hh_emi!L5=0,0,1000000*RES_hh_emi!L5/RES_hh_num!L5)</f>
        <v>1695.3866464419725</v>
      </c>
      <c r="M5" s="72">
        <f>IF(RES_hh_emi!M5=0,0,1000000*RES_hh_emi!M5/RES_hh_num!M5)</f>
        <v>2897.6116332849979</v>
      </c>
      <c r="N5" s="72">
        <f>IF(RES_hh_emi!N5=0,0,1000000*RES_hh_emi!N5/RES_hh_num!N5)</f>
        <v>2877.8272831409868</v>
      </c>
      <c r="O5" s="72">
        <f>IF(RES_hh_emi!O5=0,0,1000000*RES_hh_emi!O5/RES_hh_num!O5)</f>
        <v>1770.7200951462287</v>
      </c>
      <c r="P5" s="72">
        <f>IF(RES_hh_emi!P5=0,0,1000000*RES_hh_emi!P5/RES_hh_num!P5)</f>
        <v>3172.9166142240047</v>
      </c>
      <c r="Q5" s="72">
        <f>IF(RES_hh_emi!Q5=0,0,1000000*RES_hh_emi!Q5/RES_hh_num!Q5)</f>
        <v>3258.7025040040212</v>
      </c>
      <c r="R5" s="72">
        <f>IF(RES_hh_emi!R5=0,0,1000000*RES_hh_emi!R5/RES_hh_num!R5)</f>
        <v>2660.7347089698305</v>
      </c>
      <c r="S5" s="72">
        <f>IF(RES_hh_emi!S5=0,0,1000000*RES_hh_emi!S5/RES_hh_num!S5)</f>
        <v>2136.3086559526314</v>
      </c>
      <c r="T5" s="72">
        <f>IF(RES_hh_emi!T5=0,0,1000000*RES_hh_emi!T5/RES_hh_num!T5)</f>
        <v>2476.0831002341333</v>
      </c>
      <c r="U5" s="72">
        <f>IF(RES_hh_emi!U5=0,0,1000000*RES_hh_emi!U5/RES_hh_num!U5)</f>
        <v>2990.4245873519653</v>
      </c>
      <c r="V5" s="72">
        <f>IF(RES_hh_emi!V5=0,0,1000000*RES_hh_emi!V5/RES_hh_num!V5)</f>
        <v>3156.4320863243497</v>
      </c>
      <c r="W5" s="72">
        <f>IF(RES_hh_emi!W5=0,0,1000000*RES_hh_emi!W5/RES_hh_num!W5)</f>
        <v>3084.2136994626303</v>
      </c>
      <c r="X5" s="72">
        <f>IF(RES_hh_emi!X5=0,0,1000000*RES_hh_emi!X5/RES_hh_num!X5)</f>
        <v>2786.9716456550864</v>
      </c>
      <c r="Y5" s="72">
        <f>IF(RES_hh_emi!Y5=0,0,1000000*RES_hh_emi!Y5/RES_hh_num!Y5)</f>
        <v>3018.3322659277819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2566.7534604583411</v>
      </c>
      <c r="C6" s="72">
        <f>IF(RES_hh_emi!C6=0,0,1000000*RES_hh_emi!C6/RES_hh_num!C6)</f>
        <v>2112.6048564153275</v>
      </c>
      <c r="D6" s="72">
        <f>IF(RES_hh_emi!D6=0,0,1000000*RES_hh_emi!D6/RES_hh_num!D6)</f>
        <v>2006.9386755878897</v>
      </c>
      <c r="E6" s="72">
        <f>IF(RES_hh_emi!E6=0,0,1000000*RES_hh_emi!E6/RES_hh_num!E6)</f>
        <v>2125.974084043839</v>
      </c>
      <c r="F6" s="72">
        <f>IF(RES_hh_emi!F6=0,0,1000000*RES_hh_emi!F6/RES_hh_num!F6)</f>
        <v>2269.0330875268651</v>
      </c>
      <c r="G6" s="72">
        <f>IF(RES_hh_emi!G6=0,0,1000000*RES_hh_emi!G6/RES_hh_num!G6)</f>
        <v>1997.4268186955828</v>
      </c>
      <c r="H6" s="72">
        <f>IF(RES_hh_emi!H6=0,0,1000000*RES_hh_emi!H6/RES_hh_num!H6)</f>
        <v>1984.2104559271693</v>
      </c>
      <c r="I6" s="72">
        <f>IF(RES_hh_emi!I6=0,0,1000000*RES_hh_emi!I6/RES_hh_num!I6)</f>
        <v>1814.5956690699472</v>
      </c>
      <c r="J6" s="72">
        <f>IF(RES_hh_emi!J6=0,0,1000000*RES_hh_emi!J6/RES_hh_num!J6)</f>
        <v>2126.2232433030645</v>
      </c>
      <c r="K6" s="72">
        <f>IF(RES_hh_emi!K6=0,0,1000000*RES_hh_emi!K6/RES_hh_num!K6)</f>
        <v>2067.8435618810427</v>
      </c>
      <c r="L6" s="72">
        <f>IF(RES_hh_emi!L6=0,0,1000000*RES_hh_emi!L6/RES_hh_num!L6)</f>
        <v>2100.4142695098726</v>
      </c>
      <c r="M6" s="72">
        <f>IF(RES_hh_emi!M6=0,0,1000000*RES_hh_emi!M6/RES_hh_num!M6)</f>
        <v>2007.7730928679766</v>
      </c>
      <c r="N6" s="72">
        <f>IF(RES_hh_emi!N6=0,0,1000000*RES_hh_emi!N6/RES_hh_num!N6)</f>
        <v>2064.5674082408236</v>
      </c>
      <c r="O6" s="72">
        <f>IF(RES_hh_emi!O6=0,0,1000000*RES_hh_emi!O6/RES_hh_num!O6)</f>
        <v>1927.2204647541362</v>
      </c>
      <c r="P6" s="72">
        <f>IF(RES_hh_emi!P6=0,0,1000000*RES_hh_emi!P6/RES_hh_num!P6)</f>
        <v>1802.1924624408339</v>
      </c>
      <c r="Q6" s="72">
        <f>IF(RES_hh_emi!Q6=0,0,1000000*RES_hh_emi!Q6/RES_hh_num!Q6)</f>
        <v>1843.2120596515333</v>
      </c>
      <c r="R6" s="72">
        <f>IF(RES_hh_emi!R6=0,0,1000000*RES_hh_emi!R6/RES_hh_num!R6)</f>
        <v>1980.3673005849048</v>
      </c>
      <c r="S6" s="72">
        <f>IF(RES_hh_emi!S6=0,0,1000000*RES_hh_emi!S6/RES_hh_num!S6)</f>
        <v>1665.3367172831474</v>
      </c>
      <c r="T6" s="72">
        <f>IF(RES_hh_emi!T6=0,0,1000000*RES_hh_emi!T6/RES_hh_num!T6)</f>
        <v>1861.2105380851397</v>
      </c>
      <c r="U6" s="72">
        <f>IF(RES_hh_emi!U6=0,0,1000000*RES_hh_emi!U6/RES_hh_num!U6)</f>
        <v>2069.546765172292</v>
      </c>
      <c r="V6" s="72">
        <f>IF(RES_hh_emi!V6=0,0,1000000*RES_hh_emi!V6/RES_hh_num!V6)</f>
        <v>1919.4720771741675</v>
      </c>
      <c r="W6" s="72">
        <f>IF(RES_hh_emi!W6=0,0,1000000*RES_hh_emi!W6/RES_hh_num!W6)</f>
        <v>2022.9599537532963</v>
      </c>
      <c r="X6" s="72">
        <f>IF(RES_hh_emi!X6=0,0,1000000*RES_hh_emi!X6/RES_hh_num!X6)</f>
        <v>2016.6155767129083</v>
      </c>
      <c r="Y6" s="72">
        <f>IF(RES_hh_emi!Y6=0,0,1000000*RES_hh_emi!Y6/RES_hh_num!Y6)</f>
        <v>1795.4098458220824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3927.6001215276701</v>
      </c>
      <c r="C7" s="72">
        <f>IF(RES_hh_emi!C7=0,0,1000000*RES_hh_emi!C7/RES_hh_num!C7)</f>
        <v>3367.8445697518982</v>
      </c>
      <c r="D7" s="72">
        <f>IF(RES_hh_emi!D7=0,0,1000000*RES_hh_emi!D7/RES_hh_num!D7)</f>
        <v>1632.8640094321256</v>
      </c>
      <c r="E7" s="72">
        <f>IF(RES_hh_emi!E7=0,0,1000000*RES_hh_emi!E7/RES_hh_num!E7)</f>
        <v>2008.7836546681319</v>
      </c>
      <c r="F7" s="72">
        <f>IF(RES_hh_emi!F7=0,0,1000000*RES_hh_emi!F7/RES_hh_num!F7)</f>
        <v>4228.306367936224</v>
      </c>
      <c r="G7" s="72">
        <f>IF(RES_hh_emi!G7=0,0,1000000*RES_hh_emi!G7/RES_hh_num!G7)</f>
        <v>2732.3870435609774</v>
      </c>
      <c r="H7" s="72">
        <f>IF(RES_hh_emi!H7=0,0,1000000*RES_hh_emi!H7/RES_hh_num!H7)</f>
        <v>2585.6241498495883</v>
      </c>
      <c r="I7" s="72">
        <f>IF(RES_hh_emi!I7=0,0,1000000*RES_hh_emi!I7/RES_hh_num!I7)</f>
        <v>3427.1975774559855</v>
      </c>
      <c r="J7" s="72">
        <f>IF(RES_hh_emi!J7=0,0,1000000*RES_hh_emi!J7/RES_hh_num!J7)</f>
        <v>3158.7069351469968</v>
      </c>
      <c r="K7" s="72">
        <f>IF(RES_hh_emi!K7=0,0,1000000*RES_hh_emi!K7/RES_hh_num!K7)</f>
        <v>1238.5239281434442</v>
      </c>
      <c r="L7" s="72">
        <f>IF(RES_hh_emi!L7=0,0,1000000*RES_hh_emi!L7/RES_hh_num!L7)</f>
        <v>1643.9253486217599</v>
      </c>
      <c r="M7" s="72">
        <f>IF(RES_hh_emi!M7=0,0,1000000*RES_hh_emi!M7/RES_hh_num!M7)</f>
        <v>3487.2274110729877</v>
      </c>
      <c r="N7" s="72">
        <f>IF(RES_hh_emi!N7=0,0,1000000*RES_hh_emi!N7/RES_hh_num!N7)</f>
        <v>3366.0904646294207</v>
      </c>
      <c r="O7" s="72">
        <f>IF(RES_hh_emi!O7=0,0,1000000*RES_hh_emi!O7/RES_hh_num!O7)</f>
        <v>2099.6798388266607</v>
      </c>
      <c r="P7" s="72">
        <f>IF(RES_hh_emi!P7=0,0,1000000*RES_hh_emi!P7/RES_hh_num!P7)</f>
        <v>2973.5819389403964</v>
      </c>
      <c r="Q7" s="72">
        <f>IF(RES_hh_emi!Q7=0,0,1000000*RES_hh_emi!Q7/RES_hh_num!Q7)</f>
        <v>3455.4328724992652</v>
      </c>
      <c r="R7" s="72">
        <f>IF(RES_hh_emi!R7=0,0,1000000*RES_hh_emi!R7/RES_hh_num!R7)</f>
        <v>2316.6220834934293</v>
      </c>
      <c r="S7" s="72">
        <f>IF(RES_hh_emi!S7=0,0,1000000*RES_hh_emi!S7/RES_hh_num!S7)</f>
        <v>2678.9232127527252</v>
      </c>
      <c r="T7" s="72">
        <f>IF(RES_hh_emi!T7=0,0,1000000*RES_hh_emi!T7/RES_hh_num!T7)</f>
        <v>2986.9406302353736</v>
      </c>
      <c r="U7" s="72">
        <f>IF(RES_hh_emi!U7=0,0,1000000*RES_hh_emi!U7/RES_hh_num!U7)</f>
        <v>3610.5329681425733</v>
      </c>
      <c r="V7" s="72">
        <f>IF(RES_hh_emi!V7=0,0,1000000*RES_hh_emi!V7/RES_hh_num!V7)</f>
        <v>2769.2092770784102</v>
      </c>
      <c r="W7" s="72">
        <f>IF(RES_hh_emi!W7=0,0,1000000*RES_hh_emi!W7/RES_hh_num!W7)</f>
        <v>2588.0754574007665</v>
      </c>
      <c r="X7" s="72">
        <f>IF(RES_hh_emi!X7=0,0,1000000*RES_hh_emi!X7/RES_hh_num!X7)</f>
        <v>3236.2261152715055</v>
      </c>
      <c r="Y7" s="72">
        <f>IF(RES_hh_emi!Y7=0,0,1000000*RES_hh_emi!Y7/RES_hh_num!Y7)</f>
        <v>2388.3338096856864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2542.3796546031076</v>
      </c>
      <c r="C8" s="72">
        <f>IF(RES_hh_emi!C8=0,0,1000000*RES_hh_emi!C8/RES_hh_num!C8)</f>
        <v>1995.1694719633219</v>
      </c>
      <c r="D8" s="72">
        <f>IF(RES_hh_emi!D8=0,0,1000000*RES_hh_emi!D8/RES_hh_num!D8)</f>
        <v>2082.6865136276597</v>
      </c>
      <c r="E8" s="72">
        <f>IF(RES_hh_emi!E8=0,0,1000000*RES_hh_emi!E8/RES_hh_num!E8)</f>
        <v>2149.7594140806391</v>
      </c>
      <c r="F8" s="72">
        <f>IF(RES_hh_emi!F8=0,0,1000000*RES_hh_emi!F8/RES_hh_num!F8)</f>
        <v>2245.465982785327</v>
      </c>
      <c r="G8" s="72">
        <f>IF(RES_hh_emi!G8=0,0,1000000*RES_hh_emi!G8/RES_hh_num!G8)</f>
        <v>1872.3033036216084</v>
      </c>
      <c r="H8" s="72">
        <f>IF(RES_hh_emi!H8=0,0,1000000*RES_hh_emi!H8/RES_hh_num!H8)</f>
        <v>2140.7108905842938</v>
      </c>
      <c r="I8" s="72">
        <f>IF(RES_hh_emi!I8=0,0,1000000*RES_hh_emi!I8/RES_hh_num!I8)</f>
        <v>1746.0441261511619</v>
      </c>
      <c r="J8" s="72">
        <f>IF(RES_hh_emi!J8=0,0,1000000*RES_hh_emi!J8/RES_hh_num!J8)</f>
        <v>2083.1744508051866</v>
      </c>
      <c r="K8" s="72">
        <f>IF(RES_hh_emi!K8=0,0,1000000*RES_hh_emi!K8/RES_hh_num!K8)</f>
        <v>2008.114565954372</v>
      </c>
      <c r="L8" s="72">
        <f>IF(RES_hh_emi!L8=0,0,1000000*RES_hh_emi!L8/RES_hh_num!L8)</f>
        <v>2034.7963068477156</v>
      </c>
      <c r="M8" s="72">
        <f>IF(RES_hh_emi!M8=0,0,1000000*RES_hh_emi!M8/RES_hh_num!M8)</f>
        <v>2005.9057016603515</v>
      </c>
      <c r="N8" s="72">
        <f>IF(RES_hh_emi!N8=0,0,1000000*RES_hh_emi!N8/RES_hh_num!N8)</f>
        <v>2093.9554631484689</v>
      </c>
      <c r="O8" s="72">
        <f>IF(RES_hh_emi!O8=0,0,1000000*RES_hh_emi!O8/RES_hh_num!O8)</f>
        <v>1942.0975528652066</v>
      </c>
      <c r="P8" s="72">
        <f>IF(RES_hh_emi!P8=0,0,1000000*RES_hh_emi!P8/RES_hh_num!P8)</f>
        <v>1704.1577137977529</v>
      </c>
      <c r="Q8" s="72">
        <f>IF(RES_hh_emi!Q8=0,0,1000000*RES_hh_emi!Q8/RES_hh_num!Q8)</f>
        <v>1702.0709115709435</v>
      </c>
      <c r="R8" s="72">
        <f>IF(RES_hh_emi!R8=0,0,1000000*RES_hh_emi!R8/RES_hh_num!R8)</f>
        <v>1687.8813801251617</v>
      </c>
      <c r="S8" s="72">
        <f>IF(RES_hh_emi!S8=0,0,1000000*RES_hh_emi!S8/RES_hh_num!S8)</f>
        <v>1741.1393564199082</v>
      </c>
      <c r="T8" s="72">
        <f>IF(RES_hh_emi!T8=0,0,1000000*RES_hh_emi!T8/RES_hh_num!T8)</f>
        <v>1734.382248919941</v>
      </c>
      <c r="U8" s="72">
        <f>IF(RES_hh_emi!U8=0,0,1000000*RES_hh_emi!U8/RES_hh_num!U8)</f>
        <v>1671.2272759514831</v>
      </c>
      <c r="V8" s="72">
        <f>IF(RES_hh_emi!V8=0,0,1000000*RES_hh_emi!V8/RES_hh_num!V8)</f>
        <v>1764.6739645672371</v>
      </c>
      <c r="W8" s="72">
        <f>IF(RES_hh_emi!W8=0,0,1000000*RES_hh_emi!W8/RES_hh_num!W8)</f>
        <v>2020.4888488146562</v>
      </c>
      <c r="X8" s="72">
        <f>IF(RES_hh_emi!X8=0,0,1000000*RES_hh_emi!X8/RES_hh_num!X8)</f>
        <v>1667.3288253352287</v>
      </c>
      <c r="Y8" s="72">
        <f>IF(RES_hh_emi!Y8=0,0,1000000*RES_hh_emi!Y8/RES_hh_num!Y8)</f>
        <v>1633.8078152290925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60.06922976653609</v>
      </c>
      <c r="C17" s="69">
        <f>IF(RES_hh_emi!C17=0,0,1000000*RES_hh_emi!C17/RES_hh_num!C17)</f>
        <v>92.345802090496392</v>
      </c>
      <c r="D17" s="69">
        <f>IF(RES_hh_emi!D17=0,0,1000000*RES_hh_emi!D17/RES_hh_num!D17)</f>
        <v>117.05723559198603</v>
      </c>
      <c r="E17" s="69">
        <f>IF(RES_hh_emi!E17=0,0,1000000*RES_hh_emi!E17/RES_hh_num!E17)</f>
        <v>132.63517709388887</v>
      </c>
      <c r="F17" s="69">
        <f>IF(RES_hh_emi!F17=0,0,1000000*RES_hh_emi!F17/RES_hh_num!F17)</f>
        <v>93.89228662177544</v>
      </c>
      <c r="G17" s="69">
        <f>IF(RES_hh_emi!G17=0,0,1000000*RES_hh_emi!G17/RES_hh_num!G17)</f>
        <v>134.9708154865188</v>
      </c>
      <c r="H17" s="69">
        <f>IF(RES_hh_emi!H17=0,0,1000000*RES_hh_emi!H17/RES_hh_num!H17)</f>
        <v>129.30386128335434</v>
      </c>
      <c r="I17" s="69">
        <f>IF(RES_hh_emi!I17=0,0,1000000*RES_hh_emi!I17/RES_hh_num!I17)</f>
        <v>132.42953571781146</v>
      </c>
      <c r="J17" s="69">
        <f>IF(RES_hh_emi!J17=0,0,1000000*RES_hh_emi!J17/RES_hh_num!J17)</f>
        <v>99.886691838340397</v>
      </c>
      <c r="K17" s="69">
        <f>IF(RES_hh_emi!K17=0,0,1000000*RES_hh_emi!K17/RES_hh_num!K17)</f>
        <v>109.51346132042904</v>
      </c>
      <c r="L17" s="69">
        <f>IF(RES_hh_emi!L17=0,0,1000000*RES_hh_emi!L17/RES_hh_num!L17)</f>
        <v>101.1434538971335</v>
      </c>
      <c r="M17" s="69">
        <f>IF(RES_hh_emi!M17=0,0,1000000*RES_hh_emi!M17/RES_hh_num!M17)</f>
        <v>109.71377726618583</v>
      </c>
      <c r="N17" s="69">
        <f>IF(RES_hh_emi!N17=0,0,1000000*RES_hh_emi!N17/RES_hh_num!N17)</f>
        <v>115.97214528323235</v>
      </c>
      <c r="O17" s="69">
        <f>IF(RES_hh_emi!O17=0,0,1000000*RES_hh_emi!O17/RES_hh_num!O17)</f>
        <v>117.88475962704767</v>
      </c>
      <c r="P17" s="69">
        <f>IF(RES_hh_emi!P17=0,0,1000000*RES_hh_emi!P17/RES_hh_num!P17)</f>
        <v>116.11490409556203</v>
      </c>
      <c r="Q17" s="69">
        <f>IF(RES_hh_emi!Q17=0,0,1000000*RES_hh_emi!Q17/RES_hh_num!Q17)</f>
        <v>125.15514702016927</v>
      </c>
      <c r="R17" s="69">
        <f>IF(RES_hh_emi!R17=0,0,1000000*RES_hh_emi!R17/RES_hh_num!R17)</f>
        <v>124.72677977393754</v>
      </c>
      <c r="S17" s="69">
        <f>IF(RES_hh_emi!S17=0,0,1000000*RES_hh_emi!S17/RES_hh_num!S17)</f>
        <v>136.40106317948118</v>
      </c>
      <c r="T17" s="69">
        <f>IF(RES_hh_emi!T17=0,0,1000000*RES_hh_emi!T17/RES_hh_num!T17)</f>
        <v>136.03004867880355</v>
      </c>
      <c r="U17" s="69">
        <f>IF(RES_hh_emi!U17=0,0,1000000*RES_hh_emi!U17/RES_hh_num!U17)</f>
        <v>135.14201792924285</v>
      </c>
      <c r="V17" s="69">
        <f>IF(RES_hh_emi!V17=0,0,1000000*RES_hh_emi!V17/RES_hh_num!V17)</f>
        <v>139.89082447353829</v>
      </c>
      <c r="W17" s="69">
        <f>IF(RES_hh_emi!W17=0,0,1000000*RES_hh_emi!W17/RES_hh_num!W17)</f>
        <v>159.68845327150302</v>
      </c>
      <c r="X17" s="69">
        <f>IF(RES_hh_emi!X17=0,0,1000000*RES_hh_emi!X17/RES_hh_num!X17)</f>
        <v>140.69601328374213</v>
      </c>
      <c r="Y17" s="69">
        <f>IF(RES_hh_emi!Y17=0,0,1000000*RES_hh_emi!Y17/RES_hh_num!Y17)</f>
        <v>130.64235835737281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325.39512560676746</v>
      </c>
      <c r="C18" s="72">
        <f>IF(RES_hh_emi!C18=0,0,1000000*RES_hh_emi!C18/RES_hh_num!C18)</f>
        <v>153.91424581560526</v>
      </c>
      <c r="D18" s="72">
        <f>IF(RES_hh_emi!D18=0,0,1000000*RES_hh_emi!D18/RES_hh_num!D18)</f>
        <v>492.09501992128435</v>
      </c>
      <c r="E18" s="72">
        <f>IF(RES_hh_emi!E18=0,0,1000000*RES_hh_emi!E18/RES_hh_num!E18)</f>
        <v>368.07957745646689</v>
      </c>
      <c r="F18" s="72">
        <f>IF(RES_hh_emi!F18=0,0,1000000*RES_hh_emi!F18/RES_hh_num!F18)</f>
        <v>531.45715042077381</v>
      </c>
      <c r="G18" s="72">
        <f>IF(RES_hh_emi!G18=0,0,1000000*RES_hh_emi!G18/RES_hh_num!G18)</f>
        <v>382.47241801093782</v>
      </c>
      <c r="H18" s="72">
        <f>IF(RES_hh_emi!H18=0,0,1000000*RES_hh_emi!H18/RES_hh_num!H18)</f>
        <v>288.26849253329868</v>
      </c>
      <c r="I18" s="72">
        <f>IF(RES_hh_emi!I18=0,0,1000000*RES_hh_emi!I18/RES_hh_num!I18)</f>
        <v>326.48262387397011</v>
      </c>
      <c r="J18" s="72">
        <f>IF(RES_hh_emi!J18=0,0,1000000*RES_hh_emi!J18/RES_hh_num!J18)</f>
        <v>750.72691021702201</v>
      </c>
      <c r="K18" s="72">
        <f>IF(RES_hh_emi!K18=0,0,1000000*RES_hh_emi!K18/RES_hh_num!K18)</f>
        <v>329.17276843826102</v>
      </c>
      <c r="L18" s="72">
        <f>IF(RES_hh_emi!L18=0,0,1000000*RES_hh_emi!L18/RES_hh_num!L18)</f>
        <v>245.58686179244569</v>
      </c>
      <c r="M18" s="72">
        <f>IF(RES_hh_emi!M18=0,0,1000000*RES_hh_emi!M18/RES_hh_num!M18)</f>
        <v>447.06522124312846</v>
      </c>
      <c r="N18" s="72">
        <f>IF(RES_hh_emi!N18=0,0,1000000*RES_hh_emi!N18/RES_hh_num!N18)</f>
        <v>449.83092463004851</v>
      </c>
      <c r="O18" s="72">
        <f>IF(RES_hh_emi!O18=0,0,1000000*RES_hh_emi!O18/RES_hh_num!O18)</f>
        <v>299.26095048534938</v>
      </c>
      <c r="P18" s="72">
        <f>IF(RES_hh_emi!P18=0,0,1000000*RES_hh_emi!P18/RES_hh_num!P18)</f>
        <v>582.25101962586973</v>
      </c>
      <c r="Q18" s="72">
        <f>IF(RES_hh_emi!Q18=0,0,1000000*RES_hh_emi!Q18/RES_hh_num!Q18)</f>
        <v>622.27172775241411</v>
      </c>
      <c r="R18" s="72">
        <f>IF(RES_hh_emi!R18=0,0,1000000*RES_hh_emi!R18/RES_hh_num!R18)</f>
        <v>501.55933309667148</v>
      </c>
      <c r="S18" s="72">
        <f>IF(RES_hh_emi!S18=0,0,1000000*RES_hh_emi!S18/RES_hh_num!S18)</f>
        <v>410.76011654546403</v>
      </c>
      <c r="T18" s="72">
        <f>IF(RES_hh_emi!T18=0,0,1000000*RES_hh_emi!T18/RES_hh_num!T18)</f>
        <v>456.3249593190443</v>
      </c>
      <c r="U18" s="72">
        <f>IF(RES_hh_emi!U18=0,0,1000000*RES_hh_emi!U18/RES_hh_num!U18)</f>
        <v>543.48460442232499</v>
      </c>
      <c r="V18" s="72">
        <f>IF(RES_hh_emi!V18=0,0,1000000*RES_hh_emi!V18/RES_hh_num!V18)</f>
        <v>563.70041412068042</v>
      </c>
      <c r="W18" s="72">
        <f>IF(RES_hh_emi!W18=0,0,1000000*RES_hh_emi!W18/RES_hh_num!W18)</f>
        <v>621.4313283362186</v>
      </c>
      <c r="X18" s="72">
        <f>IF(RES_hh_emi!X18=0,0,1000000*RES_hh_emi!X18/RES_hh_num!X18)</f>
        <v>715.71705749594764</v>
      </c>
      <c r="Y18" s="72">
        <f>IF(RES_hh_emi!Y18=0,0,1000000*RES_hh_emi!Y18/RES_hh_num!Y18)</f>
        <v>151.6360444130392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199.00778984472365</v>
      </c>
      <c r="C19" s="72">
        <f>IF(RES_hh_emi!C19=0,0,1000000*RES_hh_emi!C19/RES_hh_num!C19)</f>
        <v>292.88652102345196</v>
      </c>
      <c r="D19" s="72">
        <f>IF(RES_hh_emi!D19=0,0,1000000*RES_hh_emi!D19/RES_hh_num!D19)</f>
        <v>323.38689740265232</v>
      </c>
      <c r="E19" s="72">
        <f>IF(RES_hh_emi!E19=0,0,1000000*RES_hh_emi!E19/RES_hh_num!E19)</f>
        <v>383.37471730205272</v>
      </c>
      <c r="F19" s="72">
        <f>IF(RES_hh_emi!F19=0,0,1000000*RES_hh_emi!F19/RES_hh_num!F19)</f>
        <v>260.22764019905986</v>
      </c>
      <c r="G19" s="72">
        <f>IF(RES_hh_emi!G19=0,0,1000000*RES_hh_emi!G19/RES_hh_num!G19)</f>
        <v>474.24108240098985</v>
      </c>
      <c r="H19" s="72">
        <f>IF(RES_hh_emi!H19=0,0,1000000*RES_hh_emi!H19/RES_hh_num!H19)</f>
        <v>281.82205334815478</v>
      </c>
      <c r="I19" s="72">
        <f>IF(RES_hh_emi!I19=0,0,1000000*RES_hh_emi!I19/RES_hh_num!I19)</f>
        <v>444.71841691988641</v>
      </c>
      <c r="J19" s="72">
        <f>IF(RES_hh_emi!J19=0,0,1000000*RES_hh_emi!J19/RES_hh_num!J19)</f>
        <v>260.94866671387246</v>
      </c>
      <c r="K19" s="72">
        <f>IF(RES_hh_emi!K19=0,0,1000000*RES_hh_emi!K19/RES_hh_num!K19)</f>
        <v>386.36848504551432</v>
      </c>
      <c r="L19" s="72">
        <f>IF(RES_hh_emi!L19=0,0,1000000*RES_hh_emi!L19/RES_hh_num!L19)</f>
        <v>331.96029608435873</v>
      </c>
      <c r="M19" s="72">
        <f>IF(RES_hh_emi!M19=0,0,1000000*RES_hh_emi!M19/RES_hh_num!M19)</f>
        <v>343.88689796336257</v>
      </c>
      <c r="N19" s="72">
        <f>IF(RES_hh_emi!N19=0,0,1000000*RES_hh_emi!N19/RES_hh_num!N19)</f>
        <v>315.29244706497593</v>
      </c>
      <c r="O19" s="72">
        <f>IF(RES_hh_emi!O19=0,0,1000000*RES_hh_emi!O19/RES_hh_num!O19)</f>
        <v>327.51850950608809</v>
      </c>
      <c r="P19" s="72">
        <f>IF(RES_hh_emi!P19=0,0,1000000*RES_hh_emi!P19/RES_hh_num!P19)</f>
        <v>318.40704042661446</v>
      </c>
      <c r="Q19" s="72">
        <f>IF(RES_hh_emi!Q19=0,0,1000000*RES_hh_emi!Q19/RES_hh_num!Q19)</f>
        <v>332.46282700314589</v>
      </c>
      <c r="R19" s="72">
        <f>IF(RES_hh_emi!R19=0,0,1000000*RES_hh_emi!R19/RES_hh_num!R19)</f>
        <v>314.81732471634808</v>
      </c>
      <c r="S19" s="72">
        <f>IF(RES_hh_emi!S19=0,0,1000000*RES_hh_emi!S19/RES_hh_num!S19)</f>
        <v>329.7487092005772</v>
      </c>
      <c r="T19" s="72">
        <f>IF(RES_hh_emi!T19=0,0,1000000*RES_hh_emi!T19/RES_hh_num!T19)</f>
        <v>320.85425808295065</v>
      </c>
      <c r="U19" s="72">
        <f>IF(RES_hh_emi!U19=0,0,1000000*RES_hh_emi!U19/RES_hh_num!U19)</f>
        <v>323.03740175837351</v>
      </c>
      <c r="V19" s="72">
        <f>IF(RES_hh_emi!V19=0,0,1000000*RES_hh_emi!V19/RES_hh_num!V19)</f>
        <v>289.05743699221057</v>
      </c>
      <c r="W19" s="72">
        <f>IF(RES_hh_emi!W19=0,0,1000000*RES_hh_emi!W19/RES_hh_num!W19)</f>
        <v>299.4573973649039</v>
      </c>
      <c r="X19" s="72">
        <f>IF(RES_hh_emi!X19=0,0,1000000*RES_hh_emi!X19/RES_hh_num!X19)</f>
        <v>300.57823012068178</v>
      </c>
      <c r="Y19" s="72">
        <f>IF(RES_hh_emi!Y19=0,0,1000000*RES_hh_emi!Y19/RES_hh_num!Y19)</f>
        <v>269.54641509222313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X20" s="72">
        <f>IF(RES_hh_emi!X20=0,0,1000000*RES_hh_emi!X20/RES_hh_num!X20)</f>
        <v>0</v>
      </c>
      <c r="Y20" s="72">
        <f>IF(RES_hh_emi!Y20=0,0,1000000*RES_hh_emi!Y20/RES_hh_num!Y20)</f>
        <v>0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169.56010856500464</v>
      </c>
      <c r="C21" s="72">
        <f>IF(RES_hh_emi!C21=0,0,1000000*RES_hh_emi!C21/RES_hh_num!C21)</f>
        <v>273.41534313485084</v>
      </c>
      <c r="D21" s="72">
        <f>IF(RES_hh_emi!D21=0,0,1000000*RES_hh_emi!D21/RES_hh_num!D21)</f>
        <v>316.49470965623141</v>
      </c>
      <c r="E21" s="72">
        <f>IF(RES_hh_emi!E21=0,0,1000000*RES_hh_emi!E21/RES_hh_num!E21)</f>
        <v>341.75739678991238</v>
      </c>
      <c r="F21" s="72">
        <f>IF(RES_hh_emi!F21=0,0,1000000*RES_hh_emi!F21/RES_hh_num!F21)</f>
        <v>242.29829087051726</v>
      </c>
      <c r="G21" s="72">
        <f>IF(RES_hh_emi!G21=0,0,1000000*RES_hh_emi!G21/RES_hh_num!G21)</f>
        <v>313.01273019818893</v>
      </c>
      <c r="H21" s="72">
        <f>IF(RES_hh_emi!H21=0,0,1000000*RES_hh_emi!H21/RES_hh_num!H21)</f>
        <v>362.79283605613597</v>
      </c>
      <c r="I21" s="72">
        <f>IF(RES_hh_emi!I21=0,0,1000000*RES_hh_emi!I21/RES_hh_num!I21)</f>
        <v>354.11552166798947</v>
      </c>
      <c r="J21" s="72">
        <f>IF(RES_hh_emi!J21=0,0,1000000*RES_hh_emi!J21/RES_hh_num!J21)</f>
        <v>298.71278719098456</v>
      </c>
      <c r="K21" s="72">
        <f>IF(RES_hh_emi!K21=0,0,1000000*RES_hh_emi!K21/RES_hh_num!K21)</f>
        <v>319.27137102331062</v>
      </c>
      <c r="L21" s="72">
        <f>IF(RES_hh_emi!L21=0,0,1000000*RES_hh_emi!L21/RES_hh_num!L21)</f>
        <v>298.32158326282689</v>
      </c>
      <c r="M21" s="72">
        <f>IF(RES_hh_emi!M21=0,0,1000000*RES_hh_emi!M21/RES_hh_num!M21)</f>
        <v>309.46462074160769</v>
      </c>
      <c r="N21" s="72">
        <f>IF(RES_hh_emi!N21=0,0,1000000*RES_hh_emi!N21/RES_hh_num!N21)</f>
        <v>321.10493563965071</v>
      </c>
      <c r="O21" s="72">
        <f>IF(RES_hh_emi!O21=0,0,1000000*RES_hh_emi!O21/RES_hh_num!O21)</f>
        <v>318.98270765693343</v>
      </c>
      <c r="P21" s="72">
        <f>IF(RES_hh_emi!P21=0,0,1000000*RES_hh_emi!P21/RES_hh_num!P21)</f>
        <v>302.69617269510206</v>
      </c>
      <c r="Q21" s="72">
        <f>IF(RES_hh_emi!Q21=0,0,1000000*RES_hh_emi!Q21/RES_hh_num!Q21)</f>
        <v>314.80162620689407</v>
      </c>
      <c r="R21" s="72">
        <f>IF(RES_hh_emi!R21=0,0,1000000*RES_hh_emi!R21/RES_hh_num!R21)</f>
        <v>309.85285446821706</v>
      </c>
      <c r="S21" s="72">
        <f>IF(RES_hh_emi!S21=0,0,1000000*RES_hh_emi!S21/RES_hh_num!S21)</f>
        <v>330.83916159002808</v>
      </c>
      <c r="T21" s="72">
        <f>IF(RES_hh_emi!T21=0,0,1000000*RES_hh_emi!T21/RES_hh_num!T21)</f>
        <v>319.66063817750387</v>
      </c>
      <c r="U21" s="72">
        <f>IF(RES_hh_emi!U21=0,0,1000000*RES_hh_emi!U21/RES_hh_num!U21)</f>
        <v>302.89845573074103</v>
      </c>
      <c r="V21" s="72">
        <f>IF(RES_hh_emi!V21=0,0,1000000*RES_hh_emi!V21/RES_hh_num!V21)</f>
        <v>313.08696792033112</v>
      </c>
      <c r="W21" s="72">
        <f>IF(RES_hh_emi!W21=0,0,1000000*RES_hh_emi!W21/RES_hh_num!W21)</f>
        <v>353.57525641496568</v>
      </c>
      <c r="X21" s="72">
        <f>IF(RES_hh_emi!X21=0,0,1000000*RES_hh_emi!X21/RES_hh_num!X21)</f>
        <v>305.40022321172489</v>
      </c>
      <c r="Y21" s="72">
        <f>IF(RES_hh_emi!Y21=0,0,1000000*RES_hh_emi!Y21/RES_hh_num!Y21)</f>
        <v>294.75350662369885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112.51799991397225</v>
      </c>
      <c r="C27" s="69">
        <f>IF(RES_hh_emi!C27=0,0,1000000*RES_hh_emi!C27/RES_hh_num!C27)</f>
        <v>119.51166029041266</v>
      </c>
      <c r="D27" s="69">
        <f>IF(RES_hh_emi!D27=0,0,1000000*RES_hh_emi!D27/RES_hh_num!D27)</f>
        <v>136.75539790075803</v>
      </c>
      <c r="E27" s="69">
        <f>IF(RES_hh_emi!E27=0,0,1000000*RES_hh_emi!E27/RES_hh_num!E27)</f>
        <v>158.93135020745436</v>
      </c>
      <c r="F27" s="69">
        <f>IF(RES_hh_emi!F27=0,0,1000000*RES_hh_emi!F27/RES_hh_num!F27)</f>
        <v>103.21910958868357</v>
      </c>
      <c r="G27" s="69">
        <f>IF(RES_hh_emi!G27=0,0,1000000*RES_hh_emi!G27/RES_hh_num!G27)</f>
        <v>216.90684988849625</v>
      </c>
      <c r="H27" s="69">
        <f>IF(RES_hh_emi!H27=0,0,1000000*RES_hh_emi!H27/RES_hh_num!H27)</f>
        <v>125.16827593598255</v>
      </c>
      <c r="I27" s="69">
        <f>IF(RES_hh_emi!I27=0,0,1000000*RES_hh_emi!I27/RES_hh_num!I27)</f>
        <v>171.25487001551221</v>
      </c>
      <c r="J27" s="69">
        <f>IF(RES_hh_emi!J27=0,0,1000000*RES_hh_emi!J27/RES_hh_num!J27)</f>
        <v>84.989459740881145</v>
      </c>
      <c r="K27" s="69">
        <f>IF(RES_hh_emi!K27=0,0,1000000*RES_hh_emi!K27/RES_hh_num!K27)</f>
        <v>119.07266653350017</v>
      </c>
      <c r="L27" s="69">
        <f>IF(RES_hh_emi!L27=0,0,1000000*RES_hh_emi!L27/RES_hh_num!L27)</f>
        <v>92.966853094726034</v>
      </c>
      <c r="M27" s="69">
        <f>IF(RES_hh_emi!M27=0,0,1000000*RES_hh_emi!M27/RES_hh_num!M27)</f>
        <v>94.81274517616653</v>
      </c>
      <c r="N27" s="69">
        <f>IF(RES_hh_emi!N27=0,0,1000000*RES_hh_emi!N27/RES_hh_num!N27)</f>
        <v>84.986632938331368</v>
      </c>
      <c r="O27" s="69">
        <f>IF(RES_hh_emi!O27=0,0,1000000*RES_hh_emi!O27/RES_hh_num!O27)</f>
        <v>88.684484844106024</v>
      </c>
      <c r="P27" s="69">
        <f>IF(RES_hh_emi!P27=0,0,1000000*RES_hh_emi!P27/RES_hh_num!P27)</f>
        <v>89.497448712703914</v>
      </c>
      <c r="Q27" s="69">
        <f>IF(RES_hh_emi!Q27=0,0,1000000*RES_hh_emi!Q27/RES_hh_num!Q27)</f>
        <v>104.12666745906068</v>
      </c>
      <c r="R27" s="69">
        <f>IF(RES_hh_emi!R27=0,0,1000000*RES_hh_emi!R27/RES_hh_num!R27)</f>
        <v>105.93345816322656</v>
      </c>
      <c r="S27" s="69">
        <f>IF(RES_hh_emi!S27=0,0,1000000*RES_hh_emi!S27/RES_hh_num!S27)</f>
        <v>121.06191547706688</v>
      </c>
      <c r="T27" s="69">
        <f>IF(RES_hh_emi!T27=0,0,1000000*RES_hh_emi!T27/RES_hh_num!T27)</f>
        <v>124.78014029823727</v>
      </c>
      <c r="U27" s="69">
        <f>IF(RES_hh_emi!U27=0,0,1000000*RES_hh_emi!U27/RES_hh_num!U27)</f>
        <v>129.34472208669644</v>
      </c>
      <c r="V27" s="69">
        <f>IF(RES_hh_emi!V27=0,0,1000000*RES_hh_emi!V27/RES_hh_num!V27)</f>
        <v>117.51133347208572</v>
      </c>
      <c r="W27" s="69">
        <f>IF(RES_hh_emi!W27=0,0,1000000*RES_hh_emi!W27/RES_hh_num!W27)</f>
        <v>125.71650532501098</v>
      </c>
      <c r="X27" s="69">
        <f>IF(RES_hh_emi!X27=0,0,1000000*RES_hh_emi!X27/RES_hh_num!X27)</f>
        <v>123.37072133340412</v>
      </c>
      <c r="Y27" s="69">
        <f>IF(RES_hh_emi!Y27=0,0,1000000*RES_hh_emi!Y27/RES_hh_num!Y27)</f>
        <v>114.06144611809688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262.68249373515636</v>
      </c>
      <c r="C28" s="72">
        <f>IF(RES_hh_emi!C28=0,0,1000000*RES_hh_emi!C28/RES_hh_num!C28)</f>
        <v>78.958886806980374</v>
      </c>
      <c r="D28" s="72">
        <f>IF(RES_hh_emi!D28=0,0,1000000*RES_hh_emi!D28/RES_hh_num!D28)</f>
        <v>272.52027029336961</v>
      </c>
      <c r="E28" s="72">
        <f>IF(RES_hh_emi!E28=0,0,1000000*RES_hh_emi!E28/RES_hh_num!E28)</f>
        <v>195.78431549686491</v>
      </c>
      <c r="F28" s="72">
        <f>IF(RES_hh_emi!F28=0,0,1000000*RES_hh_emi!F28/RES_hh_num!F28)</f>
        <v>288.85210294110578</v>
      </c>
      <c r="G28" s="72">
        <f>IF(RES_hh_emi!G28=0,0,1000000*RES_hh_emi!G28/RES_hh_num!G28)</f>
        <v>294.23664078097619</v>
      </c>
      <c r="H28" s="72">
        <f>IF(RES_hh_emi!H28=0,0,1000000*RES_hh_emi!H28/RES_hh_num!H28)</f>
        <v>151.53964391449441</v>
      </c>
      <c r="I28" s="72">
        <f>IF(RES_hh_emi!I28=0,0,1000000*RES_hh_emi!I28/RES_hh_num!I28)</f>
        <v>150.21407402044846</v>
      </c>
      <c r="J28" s="72">
        <f>IF(RES_hh_emi!J28=0,0,1000000*RES_hh_emi!J28/RES_hh_num!J28)</f>
        <v>293.02116027865139</v>
      </c>
      <c r="K28" s="72">
        <f>IF(RES_hh_emi!K28=0,0,1000000*RES_hh_emi!K28/RES_hh_num!K28)</f>
        <v>130.93952105554226</v>
      </c>
      <c r="L28" s="72">
        <f>IF(RES_hh_emi!L28=0,0,1000000*RES_hh_emi!L28/RES_hh_num!L28)</f>
        <v>97.589501206578319</v>
      </c>
      <c r="M28" s="72">
        <f>IF(RES_hh_emi!M28=0,0,1000000*RES_hh_emi!M28/RES_hh_num!M28)</f>
        <v>170.88412511567998</v>
      </c>
      <c r="N28" s="72">
        <f>IF(RES_hh_emi!N28=0,0,1000000*RES_hh_emi!N28/RES_hh_num!N28)</f>
        <v>159.43739767956231</v>
      </c>
      <c r="O28" s="72">
        <f>IF(RES_hh_emi!O28=0,0,1000000*RES_hh_emi!O28/RES_hh_num!O28)</f>
        <v>107.99655881275048</v>
      </c>
      <c r="P28" s="72">
        <f>IF(RES_hh_emi!P28=0,0,1000000*RES_hh_emi!P28/RES_hh_num!P28)</f>
        <v>215.77204294549645</v>
      </c>
      <c r="Q28" s="72">
        <f>IF(RES_hh_emi!Q28=0,0,1000000*RES_hh_emi!Q28/RES_hh_num!Q28)</f>
        <v>238.83742971658907</v>
      </c>
      <c r="R28" s="72">
        <f>IF(RES_hh_emi!R28=0,0,1000000*RES_hh_emi!R28/RES_hh_num!R28)</f>
        <v>171.71254906582359</v>
      </c>
      <c r="S28" s="72">
        <f>IF(RES_hh_emi!S28=0,0,1000000*RES_hh_emi!S28/RES_hh_num!S28)</f>
        <v>183.07879952719281</v>
      </c>
      <c r="T28" s="72">
        <f>IF(RES_hh_emi!T28=0,0,1000000*RES_hh_emi!T28/RES_hh_num!T28)</f>
        <v>208.08749838112362</v>
      </c>
      <c r="U28" s="72">
        <f>IF(RES_hh_emi!U28=0,0,1000000*RES_hh_emi!U28/RES_hh_num!U28)</f>
        <v>244.0535723809827</v>
      </c>
      <c r="V28" s="72">
        <f>IF(RES_hh_emi!V28=0,0,1000000*RES_hh_emi!V28/RES_hh_num!V28)</f>
        <v>225.36789237451137</v>
      </c>
      <c r="W28" s="72">
        <f>IF(RES_hh_emi!W28=0,0,1000000*RES_hh_emi!W28/RES_hh_num!W28)</f>
        <v>218.01865434258946</v>
      </c>
      <c r="X28" s="72">
        <f>IF(RES_hh_emi!X28=0,0,1000000*RES_hh_emi!X28/RES_hh_num!X28)</f>
        <v>221.39221854815867</v>
      </c>
      <c r="Y28" s="72">
        <f>IF(RES_hh_emi!Y28=0,0,1000000*RES_hh_emi!Y28/RES_hh_num!Y28)</f>
        <v>215.85642862587531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126.32484739635709</v>
      </c>
      <c r="C29" s="72">
        <f>IF(RES_hh_emi!C29=0,0,1000000*RES_hh_emi!C29/RES_hh_num!C29)</f>
        <v>136.21226629260079</v>
      </c>
      <c r="D29" s="72">
        <f>IF(RES_hh_emi!D29=0,0,1000000*RES_hh_emi!D29/RES_hh_num!D29)</f>
        <v>151.29539366322922</v>
      </c>
      <c r="E29" s="72">
        <f>IF(RES_hh_emi!E29=0,0,1000000*RES_hh_emi!E29/RES_hh_num!E29)</f>
        <v>178.09260635804768</v>
      </c>
      <c r="F29" s="72">
        <f>IF(RES_hh_emi!F29=0,0,1000000*RES_hh_emi!F29/RES_hh_num!F29)</f>
        <v>117.99641980096746</v>
      </c>
      <c r="G29" s="72">
        <f>IF(RES_hh_emi!G29=0,0,1000000*RES_hh_emi!G29/RES_hh_num!G29)</f>
        <v>260.13983771016393</v>
      </c>
      <c r="H29" s="72">
        <f>IF(RES_hh_emi!H29=0,0,1000000*RES_hh_emi!H29/RES_hh_num!H29)</f>
        <v>141.13559602008326</v>
      </c>
      <c r="I29" s="72">
        <f>IF(RES_hh_emi!I29=0,0,1000000*RES_hh_emi!I29/RES_hh_num!I29)</f>
        <v>209.11670841298482</v>
      </c>
      <c r="J29" s="72">
        <f>IF(RES_hh_emi!J29=0,0,1000000*RES_hh_emi!J29/RES_hh_num!J29)</f>
        <v>102.16112678286561</v>
      </c>
      <c r="K29" s="72">
        <f>IF(RES_hh_emi!K29=0,0,1000000*RES_hh_emi!K29/RES_hh_num!K29)</f>
        <v>146.15627026057865</v>
      </c>
      <c r="L29" s="72">
        <f>IF(RES_hh_emi!L29=0,0,1000000*RES_hh_emi!L29/RES_hh_num!L29)</f>
        <v>115.51700742984194</v>
      </c>
      <c r="M29" s="72">
        <f>IF(RES_hh_emi!M29=0,0,1000000*RES_hh_emi!M29/RES_hh_num!M29)</f>
        <v>116.38683970717926</v>
      </c>
      <c r="N29" s="72">
        <f>IF(RES_hh_emi!N29=0,0,1000000*RES_hh_emi!N29/RES_hh_num!N29)</f>
        <v>102.49543037797835</v>
      </c>
      <c r="O29" s="72">
        <f>IF(RES_hh_emi!O29=0,0,1000000*RES_hh_emi!O29/RES_hh_num!O29)</f>
        <v>108.51876569474739</v>
      </c>
      <c r="P29" s="72">
        <f>IF(RES_hh_emi!P29=0,0,1000000*RES_hh_emi!P29/RES_hh_num!P29)</f>
        <v>110.47147868968523</v>
      </c>
      <c r="Q29" s="72">
        <f>IF(RES_hh_emi!Q29=0,0,1000000*RES_hh_emi!Q29/RES_hh_num!Q29)</f>
        <v>126.08528274943143</v>
      </c>
      <c r="R29" s="72">
        <f>IF(RES_hh_emi!R29=0,0,1000000*RES_hh_emi!R29/RES_hh_num!R29)</f>
        <v>128.27095774511147</v>
      </c>
      <c r="S29" s="72">
        <f>IF(RES_hh_emi!S29=0,0,1000000*RES_hh_emi!S29/RES_hh_num!S29)</f>
        <v>145.2347590555959</v>
      </c>
      <c r="T29" s="72">
        <f>IF(RES_hh_emi!T29=0,0,1000000*RES_hh_emi!T29/RES_hh_num!T29)</f>
        <v>148.892070305857</v>
      </c>
      <c r="U29" s="72">
        <f>IF(RES_hh_emi!U29=0,0,1000000*RES_hh_emi!U29/RES_hh_num!U29)</f>
        <v>157.29284750161492</v>
      </c>
      <c r="V29" s="72">
        <f>IF(RES_hh_emi!V29=0,0,1000000*RES_hh_emi!V29/RES_hh_num!V29)</f>
        <v>140.2032707210677</v>
      </c>
      <c r="W29" s="72">
        <f>IF(RES_hh_emi!W29=0,0,1000000*RES_hh_emi!W29/RES_hh_num!W29)</f>
        <v>145.47967954592679</v>
      </c>
      <c r="X29" s="72">
        <f>IF(RES_hh_emi!X29=0,0,1000000*RES_hh_emi!X29/RES_hh_num!X29)</f>
        <v>150.2488396196523</v>
      </c>
      <c r="Y29" s="72">
        <f>IF(RES_hh_emi!Y29=0,0,1000000*RES_hh_emi!Y29/RES_hh_num!Y29)</f>
        <v>135.78008928926837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110.54624847133256</v>
      </c>
      <c r="C30" s="72">
        <f>IF(RES_hh_emi!C30=0,0,1000000*RES_hh_emi!C30/RES_hh_num!C30)</f>
        <v>113.98411805134322</v>
      </c>
      <c r="D30" s="72">
        <f>IF(RES_hh_emi!D30=0,0,1000000*RES_hh_emi!D30/RES_hh_num!D30)</f>
        <v>143.03258637779703</v>
      </c>
      <c r="E30" s="72">
        <f>IF(RES_hh_emi!E30=0,0,1000000*RES_hh_emi!E30/RES_hh_num!E30)</f>
        <v>167.16350289902255</v>
      </c>
      <c r="F30" s="72">
        <f>IF(RES_hh_emi!F30=0,0,1000000*RES_hh_emi!F30/RES_hh_num!F30)</f>
        <v>107.01108712955582</v>
      </c>
      <c r="G30" s="72">
        <f>IF(RES_hh_emi!G30=0,0,1000000*RES_hh_emi!G30/RES_hh_num!G30)</f>
        <v>209.88046408204571</v>
      </c>
      <c r="H30" s="72">
        <f>IF(RES_hh_emi!H30=0,0,1000000*RES_hh_emi!H30/RES_hh_num!H30)</f>
        <v>148.31067728829549</v>
      </c>
      <c r="I30" s="72">
        <f>IF(RES_hh_emi!I30=0,0,1000000*RES_hh_emi!I30/RES_hh_num!I30)</f>
        <v>171.22076034510019</v>
      </c>
      <c r="J30" s="72">
        <f>IF(RES_hh_emi!J30=0,0,1000000*RES_hh_emi!J30/RES_hh_num!J30)</f>
        <v>91.228390735074314</v>
      </c>
      <c r="K30" s="72">
        <f>IF(RES_hh_emi!K30=0,0,1000000*RES_hh_emi!K30/RES_hh_num!K30)</f>
        <v>122.94980487671901</v>
      </c>
      <c r="L30" s="72">
        <f>IF(RES_hh_emi!L30=0,0,1000000*RES_hh_emi!L30/RES_hh_num!L30)</f>
        <v>98.675385608936978</v>
      </c>
      <c r="M30" s="72">
        <f>IF(RES_hh_emi!M30=0,0,1000000*RES_hh_emi!M30/RES_hh_num!M30)</f>
        <v>103.36626762659073</v>
      </c>
      <c r="N30" s="72">
        <f>IF(RES_hh_emi!N30=0,0,1000000*RES_hh_emi!N30/RES_hh_num!N30)</f>
        <v>98.044015927226127</v>
      </c>
      <c r="O30" s="72">
        <f>IF(RES_hh_emi!O30=0,0,1000000*RES_hh_emi!O30/RES_hh_num!O30)</f>
        <v>98.692878006789698</v>
      </c>
      <c r="P30" s="72">
        <f>IF(RES_hh_emi!P30=0,0,1000000*RES_hh_emi!P30/RES_hh_num!P30)</f>
        <v>94.49006695173405</v>
      </c>
      <c r="Q30" s="72">
        <f>IF(RES_hh_emi!Q30=0,0,1000000*RES_hh_emi!Q30/RES_hh_num!Q30)</f>
        <v>111.06268599258742</v>
      </c>
      <c r="R30" s="72">
        <f>IF(RES_hh_emi!R30=0,0,1000000*RES_hh_emi!R30/RES_hh_num!R30)</f>
        <v>113.0725172898632</v>
      </c>
      <c r="S30" s="72">
        <f>IF(RES_hh_emi!S30=0,0,1000000*RES_hh_emi!S30/RES_hh_num!S30)</f>
        <v>129.09050711536233</v>
      </c>
      <c r="T30" s="72">
        <f>IF(RES_hh_emi!T30=0,0,1000000*RES_hh_emi!T30/RES_hh_num!T30)</f>
        <v>132.20287758861164</v>
      </c>
      <c r="U30" s="72">
        <f>IF(RES_hh_emi!U30=0,0,1000000*RES_hh_emi!U30/RES_hh_num!U30)</f>
        <v>132.26439685836633</v>
      </c>
      <c r="V30" s="72">
        <f>IF(RES_hh_emi!V30=0,0,1000000*RES_hh_emi!V30/RES_hh_num!V30)</f>
        <v>124.55401288760957</v>
      </c>
      <c r="W30" s="72">
        <f>IF(RES_hh_emi!W30=0,0,1000000*RES_hh_emi!W30/RES_hh_num!W30)</f>
        <v>139.35111849129544</v>
      </c>
      <c r="X30" s="72">
        <f>IF(RES_hh_emi!X30=0,0,1000000*RES_hh_emi!X30/RES_hh_num!X30)</f>
        <v>127.22891676388235</v>
      </c>
      <c r="Y30" s="72">
        <f>IF(RES_hh_emi!Y30=0,0,1000000*RES_hh_emi!Y30/RES_hh_num!Y30)</f>
        <v>121.04680123850157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322.92858435635992</v>
      </c>
      <c r="C3" s="65">
        <f>IF(RES_hh_fech!C3=0,0,RES_hh_fech!C3/RES_summary!C$19)</f>
        <v>276.96120782860265</v>
      </c>
      <c r="D3" s="65">
        <f>IF(RES_hh_fech!D3=0,0,RES_hh_fech!D3/RES_summary!D$19)</f>
        <v>275.51091309624087</v>
      </c>
      <c r="E3" s="65">
        <f>IF(RES_hh_fech!E3=0,0,RES_hh_fech!E3/RES_summary!E$19)</f>
        <v>295.26138191008943</v>
      </c>
      <c r="F3" s="65">
        <f>IF(RES_hh_fech!F3=0,0,RES_hh_fech!F3/RES_summary!F$19)</f>
        <v>298.83550113736277</v>
      </c>
      <c r="G3" s="65">
        <f>IF(RES_hh_fech!G3=0,0,RES_hh_fech!G3/RES_summary!G$19)</f>
        <v>288.32830427465274</v>
      </c>
      <c r="H3" s="65">
        <f>IF(RES_hh_fech!H3=0,0,RES_hh_fech!H3/RES_summary!H$19)</f>
        <v>276.0879220284362</v>
      </c>
      <c r="I3" s="65">
        <f>IF(RES_hh_fech!I3=0,0,RES_hh_fech!I3/RES_summary!I$19)</f>
        <v>259.99956790433788</v>
      </c>
      <c r="J3" s="65">
        <f>IF(RES_hh_fech!J3=0,0,RES_hh_fech!J3/RES_summary!J$19)</f>
        <v>276.00563993983531</v>
      </c>
      <c r="K3" s="65">
        <f>IF(RES_hh_fech!K3=0,0,RES_hh_fech!K3/RES_summary!K$19)</f>
        <v>265.14698858353938</v>
      </c>
      <c r="L3" s="65">
        <f>IF(RES_hh_fech!L3=0,0,RES_hh_fech!L3/RES_summary!L$19)</f>
        <v>262.58570656295387</v>
      </c>
      <c r="M3" s="65">
        <f>IF(RES_hh_fech!M3=0,0,RES_hh_fech!M3/RES_summary!M$19)</f>
        <v>247.34946477620002</v>
      </c>
      <c r="N3" s="65">
        <f>IF(RES_hh_fech!N3=0,0,RES_hh_fech!N3/RES_summary!N$19)</f>
        <v>249.03537713761077</v>
      </c>
      <c r="O3" s="65">
        <f>IF(RES_hh_fech!O3=0,0,RES_hh_fech!O3/RES_summary!O$19)</f>
        <v>230.13054297343697</v>
      </c>
      <c r="P3" s="65">
        <f>IF(RES_hh_fech!P3=0,0,RES_hh_fech!P3/RES_summary!P$19)</f>
        <v>213.80849456571605</v>
      </c>
      <c r="Q3" s="65">
        <f>IF(RES_hh_fech!Q3=0,0,RES_hh_fech!Q3/RES_summary!Q$19)</f>
        <v>207.97934591224941</v>
      </c>
      <c r="R3" s="65">
        <f>IF(RES_hh_fech!R3=0,0,RES_hh_fech!R3/RES_summary!R$19)</f>
        <v>204.00972141380777</v>
      </c>
      <c r="S3" s="65">
        <f>IF(RES_hh_fech!S3=0,0,RES_hh_fech!S3/RES_summary!S$19)</f>
        <v>208.62056058959098</v>
      </c>
      <c r="T3" s="65">
        <f>IF(RES_hh_fech!T3=0,0,RES_hh_fech!T3/RES_summary!T$19)</f>
        <v>203.85144772395202</v>
      </c>
      <c r="U3" s="65">
        <f>IF(RES_hh_fech!U3=0,0,RES_hh_fech!U3/RES_summary!U$19)</f>
        <v>198.46034243766434</v>
      </c>
      <c r="V3" s="65">
        <f>IF(RES_hh_fech!V3=0,0,RES_hh_fech!V3/RES_summary!V$19)</f>
        <v>197.66502285937182</v>
      </c>
      <c r="W3" s="65">
        <f>IF(RES_hh_fech!W3=0,0,RES_hh_fech!W3/RES_summary!W$19)</f>
        <v>210.60222376988838</v>
      </c>
      <c r="X3" s="65">
        <f>IF(RES_hh_fech!X3=0,0,RES_hh_fech!X3/RES_summary!X$19)</f>
        <v>182.92702445073434</v>
      </c>
      <c r="Y3" s="65">
        <f>IF(RES_hh_fech!Y3=0,0,RES_hh_fech!Y3/RES_summary!Y$19)</f>
        <v>169.07819854942124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289.56757170834999</v>
      </c>
      <c r="C4" s="69">
        <f>IF(RES_hh_fech!C4=0,0,RES_hh_fech!C4/RES_summary!C$19)</f>
        <v>230.54003274715726</v>
      </c>
      <c r="D4" s="69">
        <f>IF(RES_hh_fech!D4=0,0,RES_hh_fech!D4/RES_summary!D$19)</f>
        <v>224.37546840473877</v>
      </c>
      <c r="E4" s="69">
        <f>IF(RES_hh_fech!E4=0,0,RES_hh_fech!E4/RES_summary!E$19)</f>
        <v>237.51808647408566</v>
      </c>
      <c r="F4" s="69">
        <f>IF(RES_hh_fech!F4=0,0,RES_hh_fech!F4/RES_summary!F$19)</f>
        <v>257.88981529716284</v>
      </c>
      <c r="G4" s="69">
        <f>IF(RES_hh_fech!G4=0,0,RES_hh_fech!G4/RES_summary!G$19)</f>
        <v>223.38852203914286</v>
      </c>
      <c r="H4" s="69">
        <f>IF(RES_hh_fech!H4=0,0,RES_hh_fech!H4/RES_summary!H$19)</f>
        <v>222.03240884953433</v>
      </c>
      <c r="I4" s="69">
        <f>IF(RES_hh_fech!I4=0,0,RES_hh_fech!I4/RES_summary!I$19)</f>
        <v>198.15121677398736</v>
      </c>
      <c r="J4" s="69">
        <f>IF(RES_hh_fech!J4=0,0,RES_hh_fech!J4/RES_summary!J$19)</f>
        <v>231.45352495924487</v>
      </c>
      <c r="K4" s="69">
        <f>IF(RES_hh_fech!K4=0,0,RES_hh_fech!K4/RES_summary!K$19)</f>
        <v>215.73821727615481</v>
      </c>
      <c r="L4" s="69">
        <f>IF(RES_hh_fech!L4=0,0,RES_hh_fech!L4/RES_summary!L$19)</f>
        <v>218.10144785048428</v>
      </c>
      <c r="M4" s="69">
        <f>IF(RES_hh_fech!M4=0,0,RES_hh_fech!M4/RES_summary!M$19)</f>
        <v>203.69125051328058</v>
      </c>
      <c r="N4" s="69">
        <f>IF(RES_hh_fech!N4=0,0,RES_hh_fech!N4/RES_summary!N$19)</f>
        <v>205.72024213954816</v>
      </c>
      <c r="O4" s="69">
        <f>IF(RES_hh_fech!O4=0,0,RES_hh_fech!O4/RES_summary!O$19)</f>
        <v>188.00184198930972</v>
      </c>
      <c r="P4" s="69">
        <f>IF(RES_hh_fech!P4=0,0,RES_hh_fech!P4/RES_summary!P$19)</f>
        <v>172.19059101691099</v>
      </c>
      <c r="Q4" s="69">
        <f>IF(RES_hh_fech!Q4=0,0,RES_hh_fech!Q4/RES_summary!Q$19)</f>
        <v>165.03571659824584</v>
      </c>
      <c r="R4" s="69">
        <f>IF(RES_hh_fech!R4=0,0,RES_hh_fech!R4/RES_summary!R$19)</f>
        <v>162.03307741660296</v>
      </c>
      <c r="S4" s="69">
        <f>IF(RES_hh_fech!S4=0,0,RES_hh_fech!S4/RES_summary!S$19)</f>
        <v>164.10600011179139</v>
      </c>
      <c r="T4" s="69">
        <f>IF(RES_hh_fech!T4=0,0,RES_hh_fech!T4/RES_summary!T$19)</f>
        <v>160.96683340257502</v>
      </c>
      <c r="U4" s="69">
        <f>IF(RES_hh_fech!U4=0,0,RES_hh_fech!U4/RES_summary!U$19)</f>
        <v>156.79044624758185</v>
      </c>
      <c r="V4" s="69">
        <f>IF(RES_hh_fech!V4=0,0,RES_hh_fech!V4/RES_summary!V$19)</f>
        <v>157.76812264622009</v>
      </c>
      <c r="W4" s="69">
        <f>IF(RES_hh_fech!W4=0,0,RES_hh_fech!W4/RES_summary!W$19)</f>
        <v>168.59979910401682</v>
      </c>
      <c r="X4" s="69">
        <f>IF(RES_hh_fech!X4=0,0,RES_hh_fech!X4/RES_summary!X$19)</f>
        <v>144.69652624426695</v>
      </c>
      <c r="Y4" s="69">
        <f>IF(RES_hh_fech!Y4=0,0,RES_hh_fech!Y4/RES_summary!Y$19)</f>
        <v>134.20622688087354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372.7264907320847</v>
      </c>
      <c r="C5" s="72">
        <f>IF(RES_hh_fech!C5=0,0,RES_hh_fech!C5/RES_summary!C$19)</f>
        <v>84.118970675846299</v>
      </c>
      <c r="D5" s="72">
        <f>IF(RES_hh_fech!D5=0,0,RES_hh_fech!D5/RES_summary!D$19)</f>
        <v>242.04394113792361</v>
      </c>
      <c r="E5" s="72">
        <f>IF(RES_hh_fech!E5=0,0,RES_hh_fech!E5/RES_summary!E$19)</f>
        <v>171.34807459614791</v>
      </c>
      <c r="F5" s="72">
        <f>IF(RES_hh_fech!F5=0,0,RES_hh_fech!F5/RES_summary!F$19)</f>
        <v>358.38128070987551</v>
      </c>
      <c r="G5" s="72">
        <f>IF(RES_hh_fech!G5=0,0,RES_hh_fech!G5/RES_summary!G$19)</f>
        <v>164.76713126820954</v>
      </c>
      <c r="H5" s="72">
        <f>IF(RES_hh_fech!H5=0,0,RES_hh_fech!H5/RES_summary!H$19)</f>
        <v>122.38409046020588</v>
      </c>
      <c r="I5" s="72">
        <f>IF(RES_hh_fech!I5=0,0,RES_hh_fech!I5/RES_summary!I$19)</f>
        <v>114.95011398187049</v>
      </c>
      <c r="J5" s="72">
        <f>IF(RES_hh_fech!J5=0,0,RES_hh_fech!J5/RES_summary!J$19)</f>
        <v>385.83320973982126</v>
      </c>
      <c r="K5" s="72">
        <f>IF(RES_hh_fech!K5=0,0,RES_hh_fech!K5/RES_summary!K$19)</f>
        <v>141.51861316639369</v>
      </c>
      <c r="L5" s="72">
        <f>IF(RES_hh_fech!L5=0,0,RES_hh_fech!L5/RES_summary!L$19)</f>
        <v>111.43830529923412</v>
      </c>
      <c r="M5" s="72">
        <f>IF(RES_hh_fech!M5=0,0,RES_hh_fech!M5/RES_summary!M$19)</f>
        <v>194.09952853318333</v>
      </c>
      <c r="N5" s="72">
        <f>IF(RES_hh_fech!N5=0,0,RES_hh_fech!N5/RES_summary!N$19)</f>
        <v>182.27082115710257</v>
      </c>
      <c r="O5" s="72">
        <f>IF(RES_hh_fech!O5=0,0,RES_hh_fech!O5/RES_summary!O$19)</f>
        <v>109.25044475994933</v>
      </c>
      <c r="P5" s="72">
        <f>IF(RES_hh_fech!P5=0,0,RES_hh_fech!P5/RES_summary!P$19)</f>
        <v>195.3059472588827</v>
      </c>
      <c r="Q5" s="72">
        <f>IF(RES_hh_fech!Q5=0,0,RES_hh_fech!Q5/RES_summary!Q$19)</f>
        <v>196.983546615732</v>
      </c>
      <c r="R5" s="72">
        <f>IF(RES_hh_fech!R5=0,0,RES_hh_fech!R5/RES_summary!R$19)</f>
        <v>156.95080153591647</v>
      </c>
      <c r="S5" s="72">
        <f>IF(RES_hh_fech!S5=0,0,RES_hh_fech!S5/RES_summary!S$19)</f>
        <v>120.64268615577517</v>
      </c>
      <c r="T5" s="72">
        <f>IF(RES_hh_fech!T5=0,0,RES_hh_fech!T5/RES_summary!T$19)</f>
        <v>136.99539854851002</v>
      </c>
      <c r="U5" s="72">
        <f>IF(RES_hh_fech!U5=0,0,RES_hh_fech!U5/RES_summary!U$19)</f>
        <v>162.79239804916256</v>
      </c>
      <c r="V5" s="72">
        <f>IF(RES_hh_fech!V5=0,0,RES_hh_fech!V5/RES_summary!V$19)</f>
        <v>167.71162719554124</v>
      </c>
      <c r="W5" s="72">
        <f>IF(RES_hh_fech!W5=0,0,RES_hh_fech!W5/RES_summary!W$19)</f>
        <v>160.54277878854197</v>
      </c>
      <c r="X5" s="72">
        <f>IF(RES_hh_fech!X5=0,0,RES_hh_fech!X5/RES_summary!X$19)</f>
        <v>141.04761530845801</v>
      </c>
      <c r="Y5" s="72">
        <f>IF(RES_hh_fech!Y5=0,0,RES_hh_fech!Y5/RES_summary!Y$19)</f>
        <v>148.86346741376451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296.6484007033423</v>
      </c>
      <c r="C6" s="72">
        <f>IF(RES_hh_fech!C6=0,0,RES_hh_fech!C6/RES_summary!C$19)</f>
        <v>243.53550107482553</v>
      </c>
      <c r="D6" s="72">
        <f>IF(RES_hh_fech!D6=0,0,RES_hh_fech!D6/RES_summary!D$19)</f>
        <v>230.26091574844705</v>
      </c>
      <c r="E6" s="72">
        <f>IF(RES_hh_fech!E6=0,0,RES_hh_fech!E6/RES_summary!E$19)</f>
        <v>242.39142854976367</v>
      </c>
      <c r="F6" s="72">
        <f>IF(RES_hh_fech!F6=0,0,RES_hh_fech!F6/RES_summary!F$19)</f>
        <v>255.91124106032342</v>
      </c>
      <c r="G6" s="72">
        <f>IF(RES_hh_fech!G6=0,0,RES_hh_fech!G6/RES_summary!G$19)</f>
        <v>222.57118012011807</v>
      </c>
      <c r="H6" s="72">
        <f>IF(RES_hh_fech!H6=0,0,RES_hh_fech!H6/RES_summary!H$19)</f>
        <v>218.41598622853152</v>
      </c>
      <c r="I6" s="72">
        <f>IF(RES_hh_fech!I6=0,0,RES_hh_fech!I6/RES_summary!I$19)</f>
        <v>197.02715408785096</v>
      </c>
      <c r="J6" s="72">
        <f>IF(RES_hh_fech!J6=0,0,RES_hh_fech!J6/RES_summary!J$19)</f>
        <v>227.18379080065887</v>
      </c>
      <c r="K6" s="72">
        <f>IF(RES_hh_fech!K6=0,0,RES_hh_fech!K6/RES_summary!K$19)</f>
        <v>216.85292995813103</v>
      </c>
      <c r="L6" s="72">
        <f>IF(RES_hh_fech!L6=0,0,RES_hh_fech!L6/RES_summary!L$19)</f>
        <v>216.15536059648241</v>
      </c>
      <c r="M6" s="72">
        <f>IF(RES_hh_fech!M6=0,0,RES_hh_fech!M6/RES_summary!M$19)</f>
        <v>202.20720620131695</v>
      </c>
      <c r="N6" s="72">
        <f>IF(RES_hh_fech!N6=0,0,RES_hh_fech!N6/RES_summary!N$19)</f>
        <v>203.78037094424894</v>
      </c>
      <c r="O6" s="72">
        <f>IF(RES_hh_fech!O6=0,0,RES_hh_fech!O6/RES_summary!O$19)</f>
        <v>185.74573905248141</v>
      </c>
      <c r="P6" s="72">
        <f>IF(RES_hh_fech!P6=0,0,RES_hh_fech!P6/RES_summary!P$19)</f>
        <v>169.66372018327249</v>
      </c>
      <c r="Q6" s="72">
        <f>IF(RES_hh_fech!Q6=0,0,RES_hh_fech!Q6/RES_summary!Q$19)</f>
        <v>169.5677235184227</v>
      </c>
      <c r="R6" s="72">
        <f>IF(RES_hh_fech!R6=0,0,RES_hh_fech!R6/RES_summary!R$19)</f>
        <v>178.02342219881774</v>
      </c>
      <c r="S6" s="72">
        <f>IF(RES_hh_fech!S6=0,0,RES_hh_fech!S6/RES_summary!S$19)</f>
        <v>146.19948034261313</v>
      </c>
      <c r="T6" s="72">
        <f>IF(RES_hh_fech!T6=0,0,RES_hh_fech!T6/RES_summary!T$19)</f>
        <v>159.2821621590935</v>
      </c>
      <c r="U6" s="72">
        <f>IF(RES_hh_fech!U6=0,0,RES_hh_fech!U6/RES_summary!U$19)</f>
        <v>172.89007283623943</v>
      </c>
      <c r="V6" s="72">
        <f>IF(RES_hh_fech!V6=0,0,RES_hh_fech!V6/RES_summary!V$19)</f>
        <v>155.97003708982217</v>
      </c>
      <c r="W6" s="72">
        <f>IF(RES_hh_fech!W6=0,0,RES_hh_fech!W6/RES_summary!W$19)</f>
        <v>159.82829532040208</v>
      </c>
      <c r="X6" s="72">
        <f>IF(RES_hh_fech!X6=0,0,RES_hh_fech!X6/RES_summary!X$19)</f>
        <v>155.50853414069033</v>
      </c>
      <c r="Y6" s="72">
        <f>IF(RES_hh_fech!Y6=0,0,RES_hh_fech!Y6/RES_summary!Y$19)</f>
        <v>134.92194687216067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387.60512459679961</v>
      </c>
      <c r="C7" s="72">
        <f>IF(RES_hh_fech!C7=0,0,RES_hh_fech!C7/RES_summary!C$19)</f>
        <v>330.74441293381466</v>
      </c>
      <c r="D7" s="72">
        <f>IF(RES_hh_fech!D7=0,0,RES_hh_fech!D7/RES_summary!D$19)</f>
        <v>159.22074429306386</v>
      </c>
      <c r="E7" s="72">
        <f>IF(RES_hh_fech!E7=0,0,RES_hh_fech!E7/RES_summary!E$19)</f>
        <v>193.93599876929605</v>
      </c>
      <c r="F7" s="72">
        <f>IF(RES_hh_fech!F7=0,0,RES_hh_fech!F7/RES_summary!F$19)</f>
        <v>429.69841445966307</v>
      </c>
      <c r="G7" s="72">
        <f>IF(RES_hh_fech!G7=0,0,RES_hh_fech!G7/RES_summary!G$19)</f>
        <v>256.04431156193124</v>
      </c>
      <c r="H7" s="72">
        <f>IF(RES_hh_fech!H7=0,0,RES_hh_fech!H7/RES_summary!H$19)</f>
        <v>244.96105665049794</v>
      </c>
      <c r="I7" s="72">
        <f>IF(RES_hh_fech!I7=0,0,RES_hh_fech!I7/RES_summary!I$19)</f>
        <v>311.91332209470971</v>
      </c>
      <c r="J7" s="72">
        <f>IF(RES_hh_fech!J7=0,0,RES_hh_fech!J7/RES_summary!J$19)</f>
        <v>286.58637866003392</v>
      </c>
      <c r="K7" s="72">
        <f>IF(RES_hh_fech!K7=0,0,RES_hh_fech!K7/RES_summary!K$19)</f>
        <v>111.78965040724148</v>
      </c>
      <c r="L7" s="72">
        <f>IF(RES_hh_fech!L7=0,0,RES_hh_fech!L7/RES_summary!L$19)</f>
        <v>143.2770593168797</v>
      </c>
      <c r="M7" s="72">
        <f>IF(RES_hh_fech!M7=0,0,RES_hh_fech!M7/RES_summary!M$19)</f>
        <v>297.27664209474977</v>
      </c>
      <c r="N7" s="72">
        <f>IF(RES_hh_fech!N7=0,0,RES_hh_fech!N7/RES_summary!N$19)</f>
        <v>283.17939210639645</v>
      </c>
      <c r="O7" s="72">
        <f>IF(RES_hh_fech!O7=0,0,RES_hh_fech!O7/RES_summary!O$19)</f>
        <v>172.32635049797369</v>
      </c>
      <c r="P7" s="72">
        <f>IF(RES_hh_fech!P7=0,0,RES_hh_fech!P7/RES_summary!P$19)</f>
        <v>217.34099076246324</v>
      </c>
      <c r="Q7" s="72">
        <f>IF(RES_hh_fech!Q7=0,0,RES_hh_fech!Q7/RES_summary!Q$19)</f>
        <v>236.19872866154316</v>
      </c>
      <c r="R7" s="72">
        <f>IF(RES_hh_fech!R7=0,0,RES_hh_fech!R7/RES_summary!R$19)</f>
        <v>160.71471121738438</v>
      </c>
      <c r="S7" s="72">
        <f>IF(RES_hh_fech!S7=0,0,RES_hh_fech!S7/RES_summary!S$19)</f>
        <v>180.5269140059975</v>
      </c>
      <c r="T7" s="72">
        <f>IF(RES_hh_fech!T7=0,0,RES_hh_fech!T7/RES_summary!T$19)</f>
        <v>188.89041467426881</v>
      </c>
      <c r="U7" s="72">
        <f>IF(RES_hh_fech!U7=0,0,RES_hh_fech!U7/RES_summary!U$19)</f>
        <v>213.08987246213036</v>
      </c>
      <c r="V7" s="72">
        <f>IF(RES_hh_fech!V7=0,0,RES_hh_fech!V7/RES_summary!V$19)</f>
        <v>160.15856076862514</v>
      </c>
      <c r="W7" s="72">
        <f>IF(RES_hh_fech!W7=0,0,RES_hh_fech!W7/RES_summary!W$19)</f>
        <v>153.68216924305707</v>
      </c>
      <c r="X7" s="72">
        <f>IF(RES_hh_fech!X7=0,0,RES_hh_fech!X7/RES_summary!X$19)</f>
        <v>180.06001955336691</v>
      </c>
      <c r="Y7" s="72">
        <f>IF(RES_hh_fech!Y7=0,0,RES_hh_fech!Y7/RES_summary!Y$19)</f>
        <v>133.82477368691517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330.49489651607848</v>
      </c>
      <c r="C8" s="72">
        <f>IF(RES_hh_fech!C8=0,0,RES_hh_fech!C8/RES_summary!C$19)</f>
        <v>258.6963457814075</v>
      </c>
      <c r="D8" s="72">
        <f>IF(RES_hh_fech!D8=0,0,RES_hh_fech!D8/RES_summary!D$19)</f>
        <v>268.76736158591666</v>
      </c>
      <c r="E8" s="72">
        <f>IF(RES_hh_fech!E8=0,0,RES_hh_fech!E8/RES_summary!E$19)</f>
        <v>275.6865950759568</v>
      </c>
      <c r="F8" s="72">
        <f>IF(RES_hh_fech!F8=0,0,RES_hh_fech!F8/RES_summary!F$19)</f>
        <v>284.8534686670526</v>
      </c>
      <c r="G8" s="72">
        <f>IF(RES_hh_fech!G8=0,0,RES_hh_fech!G8/RES_summary!G$19)</f>
        <v>234.66091158041166</v>
      </c>
      <c r="H8" s="72">
        <f>IF(RES_hh_fech!H8=0,0,RES_hh_fech!H8/RES_summary!H$19)</f>
        <v>265.04596960419298</v>
      </c>
      <c r="I8" s="72">
        <f>IF(RES_hh_fech!I8=0,0,RES_hh_fech!I8/RES_summary!I$19)</f>
        <v>213.23963345848424</v>
      </c>
      <c r="J8" s="72">
        <f>IF(RES_hh_fech!J8=0,0,RES_hh_fech!J8/RES_summary!J$19)</f>
        <v>250.35750739098617</v>
      </c>
      <c r="K8" s="72">
        <f>IF(RES_hh_fech!K8=0,0,RES_hh_fech!K8/RES_summary!K$19)</f>
        <v>236.86593048039438</v>
      </c>
      <c r="L8" s="72">
        <f>IF(RES_hh_fech!L8=0,0,RES_hh_fech!L8/RES_summary!L$19)</f>
        <v>235.53122400563731</v>
      </c>
      <c r="M8" s="72">
        <f>IF(RES_hh_fech!M8=0,0,RES_hh_fech!M8/RES_summary!M$19)</f>
        <v>227.22651612926751</v>
      </c>
      <c r="N8" s="72">
        <f>IF(RES_hh_fech!N8=0,0,RES_hh_fech!N8/RES_summary!N$19)</f>
        <v>232.47016271353169</v>
      </c>
      <c r="O8" s="72">
        <f>IF(RES_hh_fech!O8=0,0,RES_hh_fech!O8/RES_summary!O$19)</f>
        <v>210.53533722505495</v>
      </c>
      <c r="P8" s="72">
        <f>IF(RES_hh_fech!P8=0,0,RES_hh_fech!P8/RES_summary!P$19)</f>
        <v>180.45299696289507</v>
      </c>
      <c r="Q8" s="72">
        <f>IF(RES_hh_fech!Q8=0,0,RES_hh_fech!Q8/RES_summary!Q$19)</f>
        <v>176.12136152075712</v>
      </c>
      <c r="R8" s="72">
        <f>IF(RES_hh_fech!R8=0,0,RES_hh_fech!R8/RES_summary!R$19)</f>
        <v>170.66317419470215</v>
      </c>
      <c r="S8" s="72">
        <f>IF(RES_hh_fech!S8=0,0,RES_hh_fech!S8/RES_summary!S$19)</f>
        <v>171.92688784696244</v>
      </c>
      <c r="T8" s="72">
        <f>IF(RES_hh_fech!T8=0,0,RES_hh_fech!T8/RES_summary!T$19)</f>
        <v>166.94866764704634</v>
      </c>
      <c r="U8" s="72">
        <f>IF(RES_hh_fech!U8=0,0,RES_hh_fech!U8/RES_summary!U$19)</f>
        <v>157.03513269562018</v>
      </c>
      <c r="V8" s="72">
        <f>IF(RES_hh_fech!V8=0,0,RES_hh_fech!V8/RES_summary!V$19)</f>
        <v>161.28365356095648</v>
      </c>
      <c r="W8" s="72">
        <f>IF(RES_hh_fech!W8=0,0,RES_hh_fech!W8/RES_summary!W$19)</f>
        <v>179.55162405049384</v>
      </c>
      <c r="X8" s="72">
        <f>IF(RES_hh_fech!X8=0,0,RES_hh_fech!X8/RES_summary!X$19)</f>
        <v>144.61683968153403</v>
      </c>
      <c r="Y8" s="72">
        <f>IF(RES_hh_fech!Y8=0,0,RES_hh_fech!Y8/RES_summary!Y$19)</f>
        <v>138.09770585483059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392.94611646554097</v>
      </c>
      <c r="C9" s="72">
        <f>IF(RES_hh_fech!C9=0,0,RES_hh_fech!C9/RES_summary!C$19)</f>
        <v>280.86232404671733</v>
      </c>
      <c r="D9" s="72">
        <f>IF(RES_hh_fech!D9=0,0,RES_hh_fech!D9/RES_summary!D$19)</f>
        <v>257.24522302843707</v>
      </c>
      <c r="E9" s="72">
        <f>IF(RES_hh_fech!E9=0,0,RES_hh_fech!E9/RES_summary!E$19)</f>
        <v>276.36109270232055</v>
      </c>
      <c r="F9" s="72">
        <f>IF(RES_hh_fech!F9=0,0,RES_hh_fech!F9/RES_summary!F$19)</f>
        <v>294.06531622840816</v>
      </c>
      <c r="G9" s="72">
        <f>IF(RES_hh_fech!G9=0,0,RES_hh_fech!G9/RES_summary!G$19)</f>
        <v>256.14886747440812</v>
      </c>
      <c r="H9" s="72">
        <f>IF(RES_hh_fech!H9=0,0,RES_hh_fech!H9/RES_summary!H$19)</f>
        <v>223.81749247597986</v>
      </c>
      <c r="I9" s="72">
        <f>IF(RES_hh_fech!I9=0,0,RES_hh_fech!I9/RES_summary!I$19)</f>
        <v>205.63209291431031</v>
      </c>
      <c r="J9" s="72">
        <f>IF(RES_hh_fech!J9=0,0,RES_hh_fech!J9/RES_summary!J$19)</f>
        <v>248.48306376389141</v>
      </c>
      <c r="K9" s="72">
        <f>IF(RES_hh_fech!K9=0,0,RES_hh_fech!K9/RES_summary!K$19)</f>
        <v>228.79367709937719</v>
      </c>
      <c r="L9" s="72">
        <f>IF(RES_hh_fech!L9=0,0,RES_hh_fech!L9/RES_summary!L$19)</f>
        <v>231.2083166094603</v>
      </c>
      <c r="M9" s="72">
        <f>IF(RES_hh_fech!M9=0,0,RES_hh_fech!M9/RES_summary!M$19)</f>
        <v>203.76294927081932</v>
      </c>
      <c r="N9" s="72">
        <f>IF(RES_hh_fech!N9=0,0,RES_hh_fech!N9/RES_summary!N$19)</f>
        <v>209.17162248811221</v>
      </c>
      <c r="O9" s="72">
        <f>IF(RES_hh_fech!O9=0,0,RES_hh_fech!O9/RES_summary!O$19)</f>
        <v>189.79151645542237</v>
      </c>
      <c r="P9" s="72">
        <f>IF(RES_hh_fech!P9=0,0,RES_hh_fech!P9/RES_summary!P$19)</f>
        <v>180.49013990080073</v>
      </c>
      <c r="Q9" s="72">
        <f>IF(RES_hh_fech!Q9=0,0,RES_hh_fech!Q9/RES_summary!Q$19)</f>
        <v>168.28773271054402</v>
      </c>
      <c r="R9" s="72">
        <f>IF(RES_hh_fech!R9=0,0,RES_hh_fech!R9/RES_summary!R$19)</f>
        <v>167.03596618812873</v>
      </c>
      <c r="S9" s="72">
        <f>IF(RES_hh_fech!S9=0,0,RES_hh_fech!S9/RES_summary!S$19)</f>
        <v>169.71782811472957</v>
      </c>
      <c r="T9" s="72">
        <f>IF(RES_hh_fech!T9=0,0,RES_hh_fech!T9/RES_summary!T$19)</f>
        <v>164.87415974318489</v>
      </c>
      <c r="U9" s="72">
        <f>IF(RES_hh_fech!U9=0,0,RES_hh_fech!U9/RES_summary!U$19)</f>
        <v>165.47868398427903</v>
      </c>
      <c r="V9" s="72">
        <f>IF(RES_hh_fech!V9=0,0,RES_hh_fech!V9/RES_summary!V$19)</f>
        <v>162.74466848819006</v>
      </c>
      <c r="W9" s="72">
        <f>IF(RES_hh_fech!W9=0,0,RES_hh_fech!W9/RES_summary!W$19)</f>
        <v>167.70866964411243</v>
      </c>
      <c r="X9" s="72">
        <f>IF(RES_hh_fech!X9=0,0,RES_hh_fech!X9/RES_summary!X$19)</f>
        <v>152.59057122780189</v>
      </c>
      <c r="Y9" s="72">
        <f>IF(RES_hh_fech!Y9=0,0,RES_hh_fech!Y9/RES_summary!Y$19)</f>
        <v>139.08726734822196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209.1909161386539</v>
      </c>
      <c r="C10" s="72">
        <f>IF(RES_hh_fech!C10=0,0,RES_hh_fech!C10/RES_summary!C$19)</f>
        <v>118.30004926847631</v>
      </c>
      <c r="D10" s="72">
        <f>IF(RES_hh_fech!D10=0,0,RES_hh_fech!D10/RES_summary!D$19)</f>
        <v>227.39832778862416</v>
      </c>
      <c r="E10" s="72">
        <f>IF(RES_hh_fech!E10=0,0,RES_hh_fech!E10/RES_summary!E$19)</f>
        <v>194.80028504158773</v>
      </c>
      <c r="F10" s="72">
        <f>IF(RES_hh_fech!F10=0,0,RES_hh_fech!F10/RES_summary!F$19)</f>
        <v>181.03350556145321</v>
      </c>
      <c r="G10" s="72">
        <f>IF(RES_hh_fech!G10=0,0,RES_hh_fech!G10/RES_summary!G$19)</f>
        <v>156.67280092889723</v>
      </c>
      <c r="H10" s="72">
        <f>IF(RES_hh_fech!H10=0,0,RES_hh_fech!H10/RES_summary!H$19)</f>
        <v>161.16002465279686</v>
      </c>
      <c r="I10" s="72">
        <f>IF(RES_hh_fech!I10=0,0,RES_hh_fech!I10/RES_summary!I$19)</f>
        <v>148.71856832774117</v>
      </c>
      <c r="J10" s="72">
        <f>IF(RES_hh_fech!J10=0,0,RES_hh_fech!J10/RES_summary!J$19)</f>
        <v>155.85495573001424</v>
      </c>
      <c r="K10" s="72">
        <f>IF(RES_hh_fech!K10=0,0,RES_hh_fech!K10/RES_summary!K$19)</f>
        <v>163.76428826714798</v>
      </c>
      <c r="L10" s="72">
        <f>IF(RES_hh_fech!L10=0,0,RES_hh_fech!L10/RES_summary!L$19)</f>
        <v>198.22060302595943</v>
      </c>
      <c r="M10" s="72">
        <f>IF(RES_hh_fech!M10=0,0,RES_hh_fech!M10/RES_summary!M$19)</f>
        <v>157.9460402456867</v>
      </c>
      <c r="N10" s="72">
        <f>IF(RES_hh_fech!N10=0,0,RES_hh_fech!N10/RES_summary!N$19)</f>
        <v>168.18810780662287</v>
      </c>
      <c r="O10" s="72">
        <f>IF(RES_hh_fech!O10=0,0,RES_hh_fech!O10/RES_summary!O$19)</f>
        <v>175.82398486008168</v>
      </c>
      <c r="P10" s="72">
        <f>IF(RES_hh_fech!P10=0,0,RES_hh_fech!P10/RES_summary!P$19)</f>
        <v>98.238014573657281</v>
      </c>
      <c r="Q10" s="72">
        <f>IF(RES_hh_fech!Q10=0,0,RES_hh_fech!Q10/RES_summary!Q$19)</f>
        <v>123.45828802940164</v>
      </c>
      <c r="R10" s="72">
        <f>IF(RES_hh_fech!R10=0,0,RES_hh_fech!R10/RES_summary!R$19)</f>
        <v>131.59584378291993</v>
      </c>
      <c r="S10" s="72">
        <f>IF(RES_hh_fech!S10=0,0,RES_hh_fech!S10/RES_summary!S$19)</f>
        <v>133.44568636951698</v>
      </c>
      <c r="T10" s="72">
        <f>IF(RES_hh_fech!T10=0,0,RES_hh_fech!T10/RES_summary!T$19)</f>
        <v>152.36229486397232</v>
      </c>
      <c r="U10" s="72">
        <f>IF(RES_hh_fech!U10=0,0,RES_hh_fech!U10/RES_summary!U$19)</f>
        <v>174.02233493045603</v>
      </c>
      <c r="V10" s="72">
        <f>IF(RES_hh_fech!V10=0,0,RES_hh_fech!V10/RES_summary!V$19)</f>
        <v>4.2363825483073105</v>
      </c>
      <c r="W10" s="72">
        <f>IF(RES_hh_fech!W10=0,0,RES_hh_fech!W10/RES_summary!W$19)</f>
        <v>218.62232279090705</v>
      </c>
      <c r="X10" s="72">
        <f>IF(RES_hh_fech!X10=0,0,RES_hh_fech!X10/RES_summary!X$19)</f>
        <v>116.45136754238835</v>
      </c>
      <c r="Y10" s="72">
        <f>IF(RES_hh_fech!Y10=0,0,RES_hh_fech!Y10/RES_summary!Y$19)</f>
        <v>81.762453488771214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209.82739964217691</v>
      </c>
      <c r="C11" s="72">
        <f>IF(RES_hh_fech!C11=0,0,RES_hh_fech!C11/RES_summary!C$19)</f>
        <v>188.09882586148308</v>
      </c>
      <c r="D11" s="72">
        <f>IF(RES_hh_fech!D11=0,0,RES_hh_fech!D11/RES_summary!D$19)</f>
        <v>175.62974246839522</v>
      </c>
      <c r="E11" s="72">
        <f>IF(RES_hh_fech!E11=0,0,RES_hh_fech!E11/RES_summary!E$19)</f>
        <v>179.00891383544939</v>
      </c>
      <c r="F11" s="72">
        <f>IF(RES_hh_fech!F11=0,0,RES_hh_fech!F11/RES_summary!F$19)</f>
        <v>178.02097449200008</v>
      </c>
      <c r="G11" s="72">
        <f>IF(RES_hh_fech!G11=0,0,RES_hh_fech!G11/RES_summary!G$19)</f>
        <v>167.91936161473467</v>
      </c>
      <c r="H11" s="72">
        <f>IF(RES_hh_fech!H11=0,0,RES_hh_fech!H11/RES_summary!H$19)</f>
        <v>170.0929739167297</v>
      </c>
      <c r="I11" s="72">
        <f>IF(RES_hh_fech!I11=0,0,RES_hh_fech!I11/RES_summary!I$19)</f>
        <v>156.58674716264071</v>
      </c>
      <c r="J11" s="72">
        <f>IF(RES_hh_fech!J11=0,0,RES_hh_fech!J11/RES_summary!J$19)</f>
        <v>169.25935490487632</v>
      </c>
      <c r="K11" s="72">
        <f>IF(RES_hh_fech!K11=0,0,RES_hh_fech!K11/RES_summary!K$19)</f>
        <v>168.12609136115302</v>
      </c>
      <c r="L11" s="72">
        <f>IF(RES_hh_fech!L11=0,0,RES_hh_fech!L11/RES_summary!L$19)</f>
        <v>168.42564173618973</v>
      </c>
      <c r="M11" s="72">
        <f>IF(RES_hh_fech!M11=0,0,RES_hh_fech!M11/RES_summary!M$19)</f>
        <v>167.23567110049549</v>
      </c>
      <c r="N11" s="72">
        <f>IF(RES_hh_fech!N11=0,0,RES_hh_fech!N11/RES_summary!N$19)</f>
        <v>151.90388886774855</v>
      </c>
      <c r="O11" s="72">
        <f>IF(RES_hh_fech!O11=0,0,RES_hh_fech!O11/RES_summary!O$19)</f>
        <v>145.46085907439189</v>
      </c>
      <c r="P11" s="72">
        <f>IF(RES_hh_fech!P11=0,0,RES_hh_fech!P11/RES_summary!P$19)</f>
        <v>130.5041360794466</v>
      </c>
      <c r="Q11" s="72">
        <f>IF(RES_hh_fech!Q11=0,0,RES_hh_fech!Q11/RES_summary!Q$19)</f>
        <v>129.72590265311891</v>
      </c>
      <c r="R11" s="72">
        <f>IF(RES_hh_fech!R11=0,0,RES_hh_fech!R11/RES_summary!R$19)</f>
        <v>130.59237420205707</v>
      </c>
      <c r="S11" s="72">
        <f>IF(RES_hh_fech!S11=0,0,RES_hh_fech!S11/RES_summary!S$19)</f>
        <v>132.52245228955951</v>
      </c>
      <c r="T11" s="72">
        <f>IF(RES_hh_fech!T11=0,0,RES_hh_fech!T11/RES_summary!T$19)</f>
        <v>133.70762758042196</v>
      </c>
      <c r="U11" s="72">
        <f>IF(RES_hh_fech!U11=0,0,RES_hh_fech!U11/RES_summary!U$19)</f>
        <v>127.70138834197769</v>
      </c>
      <c r="V11" s="72">
        <f>IF(RES_hh_fech!V11=0,0,RES_hh_fech!V11/RES_summary!V$19)</f>
        <v>134.91668025267197</v>
      </c>
      <c r="W11" s="72">
        <f>IF(RES_hh_fech!W11=0,0,RES_hh_fech!W11/RES_summary!W$19)</f>
        <v>144.05944801754853</v>
      </c>
      <c r="X11" s="72">
        <f>IF(RES_hh_fech!X11=0,0,RES_hh_fech!X11/RES_summary!X$19)</f>
        <v>124.94077871169645</v>
      </c>
      <c r="Y11" s="72">
        <f>IF(RES_hh_fech!Y11=0,0,RES_hh_fech!Y11/RES_summary!Y$19)</f>
        <v>114.85557716090692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0</v>
      </c>
      <c r="C12" s="72">
        <f>IF(RES_hh_fech!C12=0,0,RES_hh_fech!C12/RES_summary!C$19)</f>
        <v>0</v>
      </c>
      <c r="D12" s="72">
        <f>IF(RES_hh_fech!D12=0,0,RES_hh_fech!D12/RES_summary!D$19)</f>
        <v>0</v>
      </c>
      <c r="E12" s="72">
        <f>IF(RES_hh_fech!E12=0,0,RES_hh_fech!E12/RES_summary!E$19)</f>
        <v>0</v>
      </c>
      <c r="F12" s="72">
        <f>IF(RES_hh_fech!F12=0,0,RES_hh_fech!F12/RES_summary!F$19)</f>
        <v>0</v>
      </c>
      <c r="G12" s="72">
        <f>IF(RES_hh_fech!G12=0,0,RES_hh_fech!G12/RES_summary!G$19)</f>
        <v>0</v>
      </c>
      <c r="H12" s="72">
        <f>IF(RES_hh_fech!H12=0,0,RES_hh_fech!H12/RES_summary!H$19)</f>
        <v>0</v>
      </c>
      <c r="I12" s="72">
        <f>IF(RES_hh_fech!I12=0,0,RES_hh_fech!I12/RES_summary!I$19)</f>
        <v>0</v>
      </c>
      <c r="J12" s="72">
        <f>IF(RES_hh_fech!J12=0,0,RES_hh_fech!J12/RES_summary!J$19)</f>
        <v>0</v>
      </c>
      <c r="K12" s="72">
        <f>IF(RES_hh_fech!K12=0,0,RES_hh_fech!K12/RES_summary!K$19)</f>
        <v>0</v>
      </c>
      <c r="L12" s="72">
        <f>IF(RES_hh_fech!L12=0,0,RES_hh_fech!L12/RES_summary!L$19)</f>
        <v>0</v>
      </c>
      <c r="M12" s="72">
        <f>IF(RES_hh_fech!M12=0,0,RES_hh_fech!M12/RES_summary!M$19)</f>
        <v>0</v>
      </c>
      <c r="N12" s="72">
        <f>IF(RES_hh_fech!N12=0,0,RES_hh_fech!N12/RES_summary!N$19)</f>
        <v>0</v>
      </c>
      <c r="O12" s="72">
        <f>IF(RES_hh_fech!O12=0,0,RES_hh_fech!O12/RES_summary!O$19)</f>
        <v>0</v>
      </c>
      <c r="P12" s="72">
        <f>IF(RES_hh_fech!P12=0,0,RES_hh_fech!P12/RES_summary!P$19)</f>
        <v>0</v>
      </c>
      <c r="Q12" s="72">
        <f>IF(RES_hh_fech!Q12=0,0,RES_hh_fech!Q12/RES_summary!Q$19)</f>
        <v>0</v>
      </c>
      <c r="R12" s="72">
        <f>IF(RES_hh_fech!R12=0,0,RES_hh_fech!R12/RES_summary!R$19)</f>
        <v>0</v>
      </c>
      <c r="S12" s="72">
        <f>IF(RES_hh_fech!S12=0,0,RES_hh_fech!S12/RES_summary!S$19)</f>
        <v>0</v>
      </c>
      <c r="T12" s="72">
        <f>IF(RES_hh_fech!T12=0,0,RES_hh_fech!T12/RES_summary!T$19)</f>
        <v>0</v>
      </c>
      <c r="U12" s="72">
        <f>IF(RES_hh_fech!U12=0,0,RES_hh_fech!U12/RES_summary!U$19)</f>
        <v>36.546074615068676</v>
      </c>
      <c r="V12" s="72">
        <f>IF(RES_hh_fech!V12=0,0,RES_hh_fech!V12/RES_summary!V$19)</f>
        <v>31.834174996130574</v>
      </c>
      <c r="W12" s="72">
        <f>IF(RES_hh_fech!W12=0,0,RES_hh_fech!W12/RES_summary!W$19)</f>
        <v>29.364413254791973</v>
      </c>
      <c r="X12" s="72">
        <f>IF(RES_hh_fech!X12=0,0,RES_hh_fech!X12/RES_summary!X$19)</f>
        <v>29.822935939157173</v>
      </c>
      <c r="Y12" s="72">
        <f>IF(RES_hh_fech!Y12=0,0,RES_hh_fech!Y12/RES_summary!Y$19)</f>
        <v>32.224868615518375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279.92244549711637</v>
      </c>
      <c r="C13" s="74">
        <f>IF(RES_hh_fech!C13=0,0,RES_hh_fech!C13/RES_summary!C$19)</f>
        <v>153.6301772524593</v>
      </c>
      <c r="D13" s="74">
        <f>IF(RES_hh_fech!D13=0,0,RES_hh_fech!D13/RES_summary!D$19)</f>
        <v>198.13688951505378</v>
      </c>
      <c r="E13" s="74">
        <f>IF(RES_hh_fech!E13=0,0,RES_hh_fech!E13/RES_summary!E$19)</f>
        <v>202.18661603079588</v>
      </c>
      <c r="F13" s="74">
        <f>IF(RES_hh_fech!F13=0,0,RES_hh_fech!F13/RES_summary!F$19)</f>
        <v>174.27392277306882</v>
      </c>
      <c r="G13" s="74">
        <f>IF(RES_hh_fech!G13=0,0,RES_hh_fech!G13/RES_summary!G$19)</f>
        <v>196.18607918970315</v>
      </c>
      <c r="H13" s="74">
        <f>IF(RES_hh_fech!H13=0,0,RES_hh_fech!H13/RES_summary!H$19)</f>
        <v>140.35878742562878</v>
      </c>
      <c r="I13" s="74">
        <f>IF(RES_hh_fech!I13=0,0,RES_hh_fech!I13/RES_summary!I$19)</f>
        <v>154.82662101806307</v>
      </c>
      <c r="J13" s="74">
        <f>IF(RES_hh_fech!J13=0,0,RES_hh_fech!J13/RES_summary!J$19)</f>
        <v>163.19712670235413</v>
      </c>
      <c r="K13" s="74">
        <f>IF(RES_hh_fech!K13=0,0,RES_hh_fech!K13/RES_summary!K$19)</f>
        <v>197.64355579549854</v>
      </c>
      <c r="L13" s="74">
        <f>IF(RES_hh_fech!L13=0,0,RES_hh_fech!L13/RES_summary!L$19)</f>
        <v>183.79510974764489</v>
      </c>
      <c r="M13" s="74">
        <f>IF(RES_hh_fech!M13=0,0,RES_hh_fech!M13/RES_summary!M$19)</f>
        <v>177.6334716271424</v>
      </c>
      <c r="N13" s="74">
        <f>IF(RES_hh_fech!N13=0,0,RES_hh_fech!N13/RES_summary!N$19)</f>
        <v>157.71489859807241</v>
      </c>
      <c r="O13" s="74">
        <f>IF(RES_hh_fech!O13=0,0,RES_hh_fech!O13/RES_summary!O$19)</f>
        <v>166.72649701042155</v>
      </c>
      <c r="P13" s="74">
        <f>IF(RES_hh_fech!P13=0,0,RES_hh_fech!P13/RES_summary!P$19)</f>
        <v>149.96606440001165</v>
      </c>
      <c r="Q13" s="74">
        <f>IF(RES_hh_fech!Q13=0,0,RES_hh_fech!Q13/RES_summary!Q$19)</f>
        <v>147.73197837572701</v>
      </c>
      <c r="R13" s="74">
        <f>IF(RES_hh_fech!R13=0,0,RES_hh_fech!R13/RES_summary!R$19)</f>
        <v>113.15911440392377</v>
      </c>
      <c r="S13" s="74">
        <f>IF(RES_hh_fech!S13=0,0,RES_hh_fech!S13/RES_summary!S$19)</f>
        <v>111.93989088410166</v>
      </c>
      <c r="T13" s="74">
        <f>IF(RES_hh_fech!T13=0,0,RES_hh_fech!T13/RES_summary!T$19)</f>
        <v>144.96773968908354</v>
      </c>
      <c r="U13" s="74">
        <f>IF(RES_hh_fech!U13=0,0,RES_hh_fech!U13/RES_summary!U$19)</f>
        <v>137.86448568306494</v>
      </c>
      <c r="V13" s="74">
        <f>IF(RES_hh_fech!V13=0,0,RES_hh_fech!V13/RES_summary!V$19)</f>
        <v>146.48030139566021</v>
      </c>
      <c r="W13" s="74">
        <f>IF(RES_hh_fech!W13=0,0,RES_hh_fech!W13/RES_summary!W$19)</f>
        <v>180.87826407483749</v>
      </c>
      <c r="X13" s="74">
        <f>IF(RES_hh_fech!X13=0,0,RES_hh_fech!X13/RES_summary!X$19)</f>
        <v>109.19250423584297</v>
      </c>
      <c r="Y13" s="74">
        <f>IF(RES_hh_fech!Y13=0,0,RES_hh_fech!Y13/RES_summary!Y$19)</f>
        <v>81.643044044662616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0.29699018114832387</v>
      </c>
      <c r="C14" s="76">
        <f>IF(RES_hh_fech!C14=0,0,RES_hh_fech!C14/RES_summary!C$19)</f>
        <v>0.24022066775089412</v>
      </c>
      <c r="D14" s="76">
        <f>IF(RES_hh_fech!D14=0,0,RES_hh_fech!D14/RES_summary!D$19)</f>
        <v>0.24223618864156388</v>
      </c>
      <c r="E14" s="76">
        <f>IF(RES_hh_fech!E14=0,0,RES_hh_fech!E14/RES_summary!E$19)</f>
        <v>0.25753408437911868</v>
      </c>
      <c r="F14" s="76">
        <f>IF(RES_hh_fech!F14=0,0,RES_hh_fech!F14/RES_summary!F$19)</f>
        <v>0.31437772026314204</v>
      </c>
      <c r="G14" s="76">
        <f>IF(RES_hh_fech!G14=0,0,RES_hh_fech!G14/RES_summary!G$19)</f>
        <v>0.2496499532677128</v>
      </c>
      <c r="H14" s="76">
        <f>IF(RES_hh_fech!H14=0,0,RES_hh_fech!H14/RES_summary!H$19)</f>
        <v>0.24589931333749665</v>
      </c>
      <c r="I14" s="76">
        <f>IF(RES_hh_fech!I14=0,0,RES_hh_fech!I14/RES_summary!I$19)</f>
        <v>0.19180682610329217</v>
      </c>
      <c r="J14" s="76">
        <f>IF(RES_hh_fech!J14=0,0,RES_hh_fech!J14/RES_summary!J$19)</f>
        <v>0.25976424509701929</v>
      </c>
      <c r="K14" s="76">
        <f>IF(RES_hh_fech!K14=0,0,RES_hh_fech!K14/RES_summary!K$19)</f>
        <v>0.24136060596646197</v>
      </c>
      <c r="L14" s="76">
        <f>IF(RES_hh_fech!L14=0,0,RES_hh_fech!L14/RES_summary!L$19)</f>
        <v>0.22809968941979103</v>
      </c>
      <c r="M14" s="76">
        <f>IF(RES_hh_fech!M14=0,0,RES_hh_fech!M14/RES_summary!M$19)</f>
        <v>0.23651085886610124</v>
      </c>
      <c r="N14" s="76">
        <f>IF(RES_hh_fech!N14=0,0,RES_hh_fech!N14/RES_summary!N$19)</f>
        <v>0.21082502626593391</v>
      </c>
      <c r="O14" s="76">
        <f>IF(RES_hh_fech!O14=0,0,RES_hh_fech!O14/RES_summary!O$19)</f>
        <v>0.23240353267990388</v>
      </c>
      <c r="P14" s="76">
        <f>IF(RES_hh_fech!P14=0,0,RES_hh_fech!P14/RES_summary!P$19)</f>
        <v>0.2157983536466502</v>
      </c>
      <c r="Q14" s="76">
        <f>IF(RES_hh_fech!Q14=0,0,RES_hh_fech!Q14/RES_summary!Q$19)</f>
        <v>0.18770940993015883</v>
      </c>
      <c r="R14" s="76">
        <f>IF(RES_hh_fech!R14=0,0,RES_hh_fech!R14/RES_summary!R$19)</f>
        <v>0.18734172735534593</v>
      </c>
      <c r="S14" s="76">
        <f>IF(RES_hh_fech!S14=0,0,RES_hh_fech!S14/RES_summary!S$19)</f>
        <v>0.19877052635519588</v>
      </c>
      <c r="T14" s="76">
        <f>IF(RES_hh_fech!T14=0,0,RES_hh_fech!T14/RES_summary!T$19)</f>
        <v>0.19909841019247515</v>
      </c>
      <c r="U14" s="76">
        <f>IF(RES_hh_fech!U14=0,0,RES_hh_fech!U14/RES_summary!U$19)</f>
        <v>0.19934275000926918</v>
      </c>
      <c r="V14" s="76">
        <f>IF(RES_hh_fech!V14=0,0,RES_hh_fech!V14/RES_summary!V$19)</f>
        <v>0.20644610911189135</v>
      </c>
      <c r="W14" s="76">
        <f>IF(RES_hh_fech!W14=0,0,RES_hh_fech!W14/RES_summary!W$19)</f>
        <v>0.22948120627400567</v>
      </c>
      <c r="X14" s="76">
        <f>IF(RES_hh_fech!X14=0,0,RES_hh_fech!X14/RES_summary!X$19)</f>
        <v>0.20020497229038409</v>
      </c>
      <c r="Y14" s="76">
        <f>IF(RES_hh_fech!Y14=0,0,RES_hh_fech!Y14/RES_summary!Y$19)</f>
        <v>0.18969518757859519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0.17014451029083108</v>
      </c>
      <c r="C15" s="69">
        <f>IF(RES_hh_fech!C15=0,0,RES_hh_fech!C15/RES_summary!C$19)</f>
        <v>0.21164704773500978</v>
      </c>
      <c r="D15" s="69">
        <f>IF(RES_hh_fech!D15=0,0,RES_hh_fech!D15/RES_summary!D$19)</f>
        <v>0.25749176112853711</v>
      </c>
      <c r="E15" s="69">
        <f>IF(RES_hh_fech!E15=0,0,RES_hh_fech!E15/RES_summary!E$19)</f>
        <v>0.3303849565690154</v>
      </c>
      <c r="F15" s="69">
        <f>IF(RES_hh_fech!F15=0,0,RES_hh_fech!F15/RES_summary!F$19)</f>
        <v>0.24137384592613584</v>
      </c>
      <c r="G15" s="69">
        <f>IF(RES_hh_fech!G15=0,0,RES_hh_fech!G15/RES_summary!G$19)</f>
        <v>0.2731900615671583</v>
      </c>
      <c r="H15" s="69">
        <f>IF(RES_hh_fech!H15=0,0,RES_hh_fech!H15/RES_summary!H$19)</f>
        <v>0.35960852614367067</v>
      </c>
      <c r="I15" s="69">
        <f>IF(RES_hh_fech!I15=0,0,RES_hh_fech!I15/RES_summary!I$19)</f>
        <v>0.75936076570986777</v>
      </c>
      <c r="J15" s="69">
        <f>IF(RES_hh_fech!J15=0,0,RES_hh_fech!J15/RES_summary!J$19)</f>
        <v>0.45951704545100169</v>
      </c>
      <c r="K15" s="69">
        <f>IF(RES_hh_fech!K15=0,0,RES_hh_fech!K15/RES_summary!K$19)</f>
        <v>0.40468149470058662</v>
      </c>
      <c r="L15" s="69">
        <f>IF(RES_hh_fech!L15=0,0,RES_hh_fech!L15/RES_summary!L$19)</f>
        <v>0.65224081286212288</v>
      </c>
      <c r="M15" s="69">
        <f>IF(RES_hh_fech!M15=0,0,RES_hh_fech!M15/RES_summary!M$19)</f>
        <v>0.44302745254124676</v>
      </c>
      <c r="N15" s="69">
        <f>IF(RES_hh_fech!N15=0,0,RES_hh_fech!N15/RES_summary!N$19)</f>
        <v>1.009733911513889</v>
      </c>
      <c r="O15" s="69">
        <f>IF(RES_hh_fech!O15=0,0,RES_hh_fech!O15/RES_summary!O$19)</f>
        <v>0.48995286724701897</v>
      </c>
      <c r="P15" s="69">
        <f>IF(RES_hh_fech!P15=0,0,RES_hh_fech!P15/RES_summary!P$19)</f>
        <v>0.41948790730780083</v>
      </c>
      <c r="Q15" s="69">
        <f>IF(RES_hh_fech!Q15=0,0,RES_hh_fech!Q15/RES_summary!Q$19)</f>
        <v>0.75899895179354204</v>
      </c>
      <c r="R15" s="69">
        <f>IF(RES_hh_fech!R15=0,0,RES_hh_fech!R15/RES_summary!R$19)</f>
        <v>0.73982641886668865</v>
      </c>
      <c r="S15" s="69">
        <f>IF(RES_hh_fech!S15=0,0,RES_hh_fech!S15/RES_summary!S$19)</f>
        <v>0.75523462014962595</v>
      </c>
      <c r="T15" s="69">
        <f>IF(RES_hh_fech!T15=0,0,RES_hh_fech!T15/RES_summary!T$19)</f>
        <v>0.74479861579061768</v>
      </c>
      <c r="U15" s="69">
        <f>IF(RES_hh_fech!U15=0,0,RES_hh_fech!U15/RES_summary!U$19)</f>
        <v>0.74003240896080058</v>
      </c>
      <c r="V15" s="69">
        <f>IF(RES_hh_fech!V15=0,0,RES_hh_fech!V15/RES_summary!V$19)</f>
        <v>0.74981236772329629</v>
      </c>
      <c r="W15" s="69">
        <f>IF(RES_hh_fech!W15=0,0,RES_hh_fech!W15/RES_summary!W$19)</f>
        <v>0.7566425334300384</v>
      </c>
      <c r="X15" s="69">
        <f>IF(RES_hh_fech!X15=0,0,RES_hh_fech!X15/RES_summary!X$19)</f>
        <v>0.69886706097258433</v>
      </c>
      <c r="Y15" s="69">
        <f>IF(RES_hh_fech!Y15=0,0,RES_hh_fech!Y15/RES_summary!Y$19)</f>
        <v>0.65778606631849135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0.17014451029083108</v>
      </c>
      <c r="C16" s="72">
        <f>IF(RES_hh_fech!C16=0,0,RES_hh_fech!C16/RES_summary!C$19)</f>
        <v>0.21164704773500978</v>
      </c>
      <c r="D16" s="72">
        <f>IF(RES_hh_fech!D16=0,0,RES_hh_fech!D16/RES_summary!D$19)</f>
        <v>0.25749176112853711</v>
      </c>
      <c r="E16" s="72">
        <f>IF(RES_hh_fech!E16=0,0,RES_hh_fech!E16/RES_summary!E$19)</f>
        <v>0.3303849565690154</v>
      </c>
      <c r="F16" s="72">
        <f>IF(RES_hh_fech!F16=0,0,RES_hh_fech!F16/RES_summary!F$19)</f>
        <v>0.24137384592613584</v>
      </c>
      <c r="G16" s="72">
        <f>IF(RES_hh_fech!G16=0,0,RES_hh_fech!G16/RES_summary!G$19)</f>
        <v>0.2731900615671583</v>
      </c>
      <c r="H16" s="72">
        <f>IF(RES_hh_fech!H16=0,0,RES_hh_fech!H16/RES_summary!H$19)</f>
        <v>0.35960852614367067</v>
      </c>
      <c r="I16" s="72">
        <f>IF(RES_hh_fech!I16=0,0,RES_hh_fech!I16/RES_summary!I$19)</f>
        <v>0.75936076570986777</v>
      </c>
      <c r="J16" s="72">
        <f>IF(RES_hh_fech!J16=0,0,RES_hh_fech!J16/RES_summary!J$19)</f>
        <v>0.45951704545100169</v>
      </c>
      <c r="K16" s="72">
        <f>IF(RES_hh_fech!K16=0,0,RES_hh_fech!K16/RES_summary!K$19)</f>
        <v>0.40468149470058662</v>
      </c>
      <c r="L16" s="72">
        <f>IF(RES_hh_fech!L16=0,0,RES_hh_fech!L16/RES_summary!L$19)</f>
        <v>0.65224081286212288</v>
      </c>
      <c r="M16" s="72">
        <f>IF(RES_hh_fech!M16=0,0,RES_hh_fech!M16/RES_summary!M$19)</f>
        <v>0.44302745254124676</v>
      </c>
      <c r="N16" s="72">
        <f>IF(RES_hh_fech!N16=0,0,RES_hh_fech!N16/RES_summary!N$19)</f>
        <v>1.009733911513889</v>
      </c>
      <c r="O16" s="72">
        <f>IF(RES_hh_fech!O16=0,0,RES_hh_fech!O16/RES_summary!O$19)</f>
        <v>0.48995286724701897</v>
      </c>
      <c r="P16" s="72">
        <f>IF(RES_hh_fech!P16=0,0,RES_hh_fech!P16/RES_summary!P$19)</f>
        <v>0.41948790730780083</v>
      </c>
      <c r="Q16" s="72">
        <f>IF(RES_hh_fech!Q16=0,0,RES_hh_fech!Q16/RES_summary!Q$19)</f>
        <v>0.75899895179354204</v>
      </c>
      <c r="R16" s="72">
        <f>IF(RES_hh_fech!R16=0,0,RES_hh_fech!R16/RES_summary!R$19)</f>
        <v>0.73982641886668865</v>
      </c>
      <c r="S16" s="72">
        <f>IF(RES_hh_fech!S16=0,0,RES_hh_fech!S16/RES_summary!S$19)</f>
        <v>0.75523462014962595</v>
      </c>
      <c r="T16" s="72">
        <f>IF(RES_hh_fech!T16=0,0,RES_hh_fech!T16/RES_summary!T$19)</f>
        <v>0.74479861579061768</v>
      </c>
      <c r="U16" s="72">
        <f>IF(RES_hh_fech!U16=0,0,RES_hh_fech!U16/RES_summary!U$19)</f>
        <v>0.74003240896080058</v>
      </c>
      <c r="V16" s="72">
        <f>IF(RES_hh_fech!V16=0,0,RES_hh_fech!V16/RES_summary!V$19)</f>
        <v>0.74981236772329629</v>
      </c>
      <c r="W16" s="72">
        <f>IF(RES_hh_fech!W16=0,0,RES_hh_fech!W16/RES_summary!W$19)</f>
        <v>0.7566425334300384</v>
      </c>
      <c r="X16" s="72">
        <f>IF(RES_hh_fech!X16=0,0,RES_hh_fech!X16/RES_summary!X$19)</f>
        <v>0.69886706097258433</v>
      </c>
      <c r="Y16" s="72">
        <f>IF(RES_hh_fech!Y16=0,0,RES_hh_fech!Y16/RES_summary!Y$19)</f>
        <v>0.65778606631849135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18.670879699604981</v>
      </c>
      <c r="C17" s="69">
        <f>IF(RES_hh_fech!C17=0,0,RES_hh_fech!C17/RES_summary!C$19)</f>
        <v>30.903058192694012</v>
      </c>
      <c r="D17" s="69">
        <f>IF(RES_hh_fech!D17=0,0,RES_hh_fech!D17/RES_summary!D$19)</f>
        <v>33.397499392123848</v>
      </c>
      <c r="E17" s="69">
        <f>IF(RES_hh_fech!E17=0,0,RES_hh_fech!E17/RES_summary!E$19)</f>
        <v>36.917458164819102</v>
      </c>
      <c r="F17" s="69">
        <f>IF(RES_hh_fech!F17=0,0,RES_hh_fech!F17/RES_summary!F$19)</f>
        <v>27.32617590908448</v>
      </c>
      <c r="G17" s="69">
        <f>IF(RES_hh_fech!G17=0,0,RES_hh_fech!G17/RES_summary!G$19)</f>
        <v>37.12235245257439</v>
      </c>
      <c r="H17" s="69">
        <f>IF(RES_hh_fech!H17=0,0,RES_hh_fech!H17/RES_summary!H$19)</f>
        <v>36.975415499960825</v>
      </c>
      <c r="I17" s="69">
        <f>IF(RES_hh_fech!I17=0,0,RES_hh_fech!I17/RES_summary!I$19)</f>
        <v>39.633386793901572</v>
      </c>
      <c r="J17" s="69">
        <f>IF(RES_hh_fech!J17=0,0,RES_hh_fech!J17/RES_summary!J$19)</f>
        <v>32.892388382507583</v>
      </c>
      <c r="K17" s="69">
        <f>IF(RES_hh_fech!K17=0,0,RES_hh_fech!K17/RES_summary!K$19)</f>
        <v>34.238613353901762</v>
      </c>
      <c r="L17" s="69">
        <f>IF(RES_hh_fech!L17=0,0,RES_hh_fech!L17/RES_summary!L$19)</f>
        <v>32.057608065954945</v>
      </c>
      <c r="M17" s="69">
        <f>IF(RES_hh_fech!M17=0,0,RES_hh_fech!M17/RES_summary!M$19)</f>
        <v>31.594866628042151</v>
      </c>
      <c r="N17" s="69">
        <f>IF(RES_hh_fech!N17=0,0,RES_hh_fech!N17/RES_summary!N$19)</f>
        <v>31.813614549580322</v>
      </c>
      <c r="O17" s="69">
        <f>IF(RES_hh_fech!O17=0,0,RES_hh_fech!O17/RES_summary!O$19)</f>
        <v>31.207848621335689</v>
      </c>
      <c r="P17" s="69">
        <f>IF(RES_hh_fech!P17=0,0,RES_hh_fech!P17/RES_summary!P$19)</f>
        <v>30.8447036748348</v>
      </c>
      <c r="Q17" s="69">
        <f>IF(RES_hh_fech!Q17=0,0,RES_hh_fech!Q17/RES_summary!Q$19)</f>
        <v>30.650925185989639</v>
      </c>
      <c r="R17" s="69">
        <f>IF(RES_hh_fech!R17=0,0,RES_hh_fech!R17/RES_summary!R$19)</f>
        <v>29.756242312473361</v>
      </c>
      <c r="S17" s="69">
        <f>IF(RES_hh_fech!S17=0,0,RES_hh_fech!S17/RES_summary!S$19)</f>
        <v>31.089951777357804</v>
      </c>
      <c r="T17" s="69">
        <f>IF(RES_hh_fech!T17=0,0,RES_hh_fech!T17/RES_summary!T$19)</f>
        <v>29.473209467382279</v>
      </c>
      <c r="U17" s="69">
        <f>IF(RES_hh_fech!U17=0,0,RES_hh_fech!U17/RES_summary!U$19)</f>
        <v>28.166504020364258</v>
      </c>
      <c r="V17" s="69">
        <f>IF(RES_hh_fech!V17=0,0,RES_hh_fech!V17/RES_summary!V$19)</f>
        <v>27.710292571855295</v>
      </c>
      <c r="W17" s="69">
        <f>IF(RES_hh_fech!W17=0,0,RES_hh_fech!W17/RES_summary!W$19)</f>
        <v>29.335671022460744</v>
      </c>
      <c r="X17" s="69">
        <f>IF(RES_hh_fech!X17=0,0,RES_hh_fech!X17/RES_summary!X$19)</f>
        <v>26.206389638772421</v>
      </c>
      <c r="Y17" s="69">
        <f>IF(RES_hh_fech!Y17=0,0,RES_hh_fech!Y17/RES_summary!Y$19)</f>
        <v>23.97180743687332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24.388494611503514</v>
      </c>
      <c r="C18" s="72">
        <f>IF(RES_hh_fech!C18=0,0,RES_hh_fech!C18/RES_summary!C$19)</f>
        <v>11.109354783912377</v>
      </c>
      <c r="D18" s="72">
        <f>IF(RES_hh_fech!D18=0,0,RES_hh_fech!D18/RES_summary!D$19)</f>
        <v>35.638243197056241</v>
      </c>
      <c r="E18" s="72">
        <f>IF(RES_hh_fech!E18=0,0,RES_hh_fech!E18/RES_summary!E$19)</f>
        <v>26.361185664065086</v>
      </c>
      <c r="F18" s="72">
        <f>IF(RES_hh_fech!F18=0,0,RES_hh_fech!F18/RES_summary!F$19)</f>
        <v>37.651364056904185</v>
      </c>
      <c r="G18" s="72">
        <f>IF(RES_hh_fech!G18=0,0,RES_hh_fech!G18/RES_summary!G$19)</f>
        <v>26.770846222850537</v>
      </c>
      <c r="H18" s="72">
        <f>IF(RES_hh_fech!H18=0,0,RES_hh_fech!H18/RES_summary!H$19)</f>
        <v>19.932317260390274</v>
      </c>
      <c r="I18" s="72">
        <f>IF(RES_hh_fech!I18=0,0,RES_hh_fech!I18/RES_summary!I$19)</f>
        <v>22.514492748285246</v>
      </c>
      <c r="J18" s="72">
        <f>IF(RES_hh_fech!J18=0,0,RES_hh_fech!J18/RES_summary!J$19)</f>
        <v>54.548675590948839</v>
      </c>
      <c r="K18" s="72">
        <f>IF(RES_hh_fech!K18=0,0,RES_hh_fech!K18/RES_summary!K$19)</f>
        <v>22.155127324300096</v>
      </c>
      <c r="L18" s="72">
        <f>IF(RES_hh_fech!L18=0,0,RES_hh_fech!L18/RES_summary!L$19)</f>
        <v>16.142502796835668</v>
      </c>
      <c r="M18" s="72">
        <f>IF(RES_hh_fech!M18=0,0,RES_hh_fech!M18/RES_summary!M$19)</f>
        <v>29.947128756001813</v>
      </c>
      <c r="N18" s="72">
        <f>IF(RES_hh_fech!N18=0,0,RES_hh_fech!N18/RES_summary!N$19)</f>
        <v>28.490609041932856</v>
      </c>
      <c r="O18" s="72">
        <f>IF(RES_hh_fech!O18=0,0,RES_hh_fech!O18/RES_summary!O$19)</f>
        <v>18.463896145657984</v>
      </c>
      <c r="P18" s="72">
        <f>IF(RES_hh_fech!P18=0,0,RES_hh_fech!P18/RES_summary!P$19)</f>
        <v>35.83992293421565</v>
      </c>
      <c r="Q18" s="72">
        <f>IF(RES_hh_fech!Q18=0,0,RES_hh_fech!Q18/RES_summary!Q$19)</f>
        <v>37.615367386484976</v>
      </c>
      <c r="R18" s="72">
        <f>IF(RES_hh_fech!R18=0,0,RES_hh_fech!R18/RES_summary!R$19)</f>
        <v>29.585865543814634</v>
      </c>
      <c r="S18" s="72">
        <f>IF(RES_hh_fech!S18=0,0,RES_hh_fech!S18/RES_summary!S$19)</f>
        <v>23.196649832234179</v>
      </c>
      <c r="T18" s="72">
        <f>IF(RES_hh_fech!T18=0,0,RES_hh_fech!T18/RES_summary!T$19)</f>
        <v>25.247302751524707</v>
      </c>
      <c r="U18" s="72">
        <f>IF(RES_hh_fech!U18=0,0,RES_hh_fech!U18/RES_summary!U$19)</f>
        <v>29.586153896312062</v>
      </c>
      <c r="V18" s="72">
        <f>IF(RES_hh_fech!V18=0,0,RES_hh_fech!V18/RES_summary!V$19)</f>
        <v>29.951258610182908</v>
      </c>
      <c r="W18" s="72">
        <f>IF(RES_hh_fech!W18=0,0,RES_hh_fech!W18/RES_summary!W$19)</f>
        <v>32.347405854118904</v>
      </c>
      <c r="X18" s="72">
        <f>IF(RES_hh_fech!X18=0,0,RES_hh_fech!X18/RES_summary!X$19)</f>
        <v>36.222178418202425</v>
      </c>
      <c r="Y18" s="72">
        <f>IF(RES_hh_fech!Y18=0,0,RES_hh_fech!Y18/RES_summary!Y$19)</f>
        <v>7.4786555512946462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23.000005062582936</v>
      </c>
      <c r="C19" s="72">
        <f>IF(RES_hh_fech!C19=0,0,RES_hh_fech!C19/RES_summary!C$19)</f>
        <v>33.763183606677295</v>
      </c>
      <c r="D19" s="72">
        <f>IF(RES_hh_fech!D19=0,0,RES_hh_fech!D19/RES_summary!D$19)</f>
        <v>37.10295887101352</v>
      </c>
      <c r="E19" s="72">
        <f>IF(RES_hh_fech!E19=0,0,RES_hh_fech!E19/RES_summary!E$19)</f>
        <v>43.710196701903996</v>
      </c>
      <c r="F19" s="72">
        <f>IF(RES_hh_fech!F19=0,0,RES_hh_fech!F19/RES_summary!F$19)</f>
        <v>29.34958451140356</v>
      </c>
      <c r="G19" s="72">
        <f>IF(RES_hh_fech!G19=0,0,RES_hh_fech!G19/RES_summary!G$19)</f>
        <v>52.84418752340639</v>
      </c>
      <c r="H19" s="72">
        <f>IF(RES_hh_fech!H19=0,0,RES_hh_fech!H19/RES_summary!H$19)</f>
        <v>31.022133533826313</v>
      </c>
      <c r="I19" s="72">
        <f>IF(RES_hh_fech!I19=0,0,RES_hh_fech!I19/RES_summary!I$19)</f>
        <v>48.287122883462622</v>
      </c>
      <c r="J19" s="72">
        <f>IF(RES_hh_fech!J19=0,0,RES_hh_fech!J19/RES_summary!J$19)</f>
        <v>27.881976878561122</v>
      </c>
      <c r="K19" s="72">
        <f>IF(RES_hh_fech!K19=0,0,RES_hh_fech!K19/RES_summary!K$19)</f>
        <v>40.518122149137724</v>
      </c>
      <c r="L19" s="72">
        <f>IF(RES_hh_fech!L19=0,0,RES_hh_fech!L19/RES_summary!L$19)</f>
        <v>34.162307191225402</v>
      </c>
      <c r="M19" s="72">
        <f>IF(RES_hh_fech!M19=0,0,RES_hh_fech!M19/RES_summary!M$19)</f>
        <v>34.633599351150075</v>
      </c>
      <c r="N19" s="72">
        <f>IF(RES_hh_fech!N19=0,0,RES_hh_fech!N19/RES_summary!N$19)</f>
        <v>31.120520241849249</v>
      </c>
      <c r="O19" s="72">
        <f>IF(RES_hh_fech!O19=0,0,RES_hh_fech!O19/RES_summary!O$19)</f>
        <v>31.56627314526601</v>
      </c>
      <c r="P19" s="72">
        <f>IF(RES_hh_fech!P19=0,0,RES_hh_fech!P19/RES_summary!P$19)</f>
        <v>29.975779023156704</v>
      </c>
      <c r="Q19" s="72">
        <f>IF(RES_hh_fech!Q19=0,0,RES_hh_fech!Q19/RES_summary!Q$19)</f>
        <v>30.585175717698235</v>
      </c>
      <c r="R19" s="72">
        <f>IF(RES_hh_fech!R19=0,0,RES_hh_fech!R19/RES_summary!R$19)</f>
        <v>28.300233748016293</v>
      </c>
      <c r="S19" s="72">
        <f>IF(RES_hh_fech!S19=0,0,RES_hh_fech!S19/RES_summary!S$19)</f>
        <v>28.948554024210083</v>
      </c>
      <c r="T19" s="72">
        <f>IF(RES_hh_fech!T19=0,0,RES_hh_fech!T19/RES_summary!T$19)</f>
        <v>27.458666776077735</v>
      </c>
      <c r="U19" s="72">
        <f>IF(RES_hh_fech!U19=0,0,RES_hh_fech!U19/RES_summary!U$19)</f>
        <v>26.98656578276702</v>
      </c>
      <c r="V19" s="72">
        <f>IF(RES_hh_fech!V19=0,0,RES_hh_fech!V19/RES_summary!V$19)</f>
        <v>23.48786403558255</v>
      </c>
      <c r="W19" s="72">
        <f>IF(RES_hh_fech!W19=0,0,RES_hh_fech!W19/RES_summary!W$19)</f>
        <v>23.659274743979307</v>
      </c>
      <c r="X19" s="72">
        <f>IF(RES_hh_fech!X19=0,0,RES_hh_fech!X19/RES_summary!X$19)</f>
        <v>23.17867644207168</v>
      </c>
      <c r="Y19" s="72">
        <f>IF(RES_hh_fech!Y19=0,0,RES_hh_fech!Y19/RES_summary!Y$19)</f>
        <v>20.255947231926996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X20" s="72">
        <f>IF(RES_hh_fech!X20=0,0,RES_hh_fech!X20/RES_summary!X$19)</f>
        <v>0</v>
      </c>
      <c r="Y20" s="72">
        <f>IF(RES_hh_fech!Y20=0,0,RES_hh_fech!Y20/RES_summary!Y$19)</f>
        <v>0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22.041849820496022</v>
      </c>
      <c r="C21" s="72">
        <f>IF(RES_hh_fech!C21=0,0,RES_hh_fech!C21/RES_summary!C$19)</f>
        <v>35.451399564545788</v>
      </c>
      <c r="D21" s="72">
        <f>IF(RES_hh_fech!D21=0,0,RES_hh_fech!D21/RES_summary!D$19)</f>
        <v>40.843135783330652</v>
      </c>
      <c r="E21" s="72">
        <f>IF(RES_hh_fech!E21=0,0,RES_hh_fech!E21/RES_summary!E$19)</f>
        <v>43.827198730201467</v>
      </c>
      <c r="F21" s="72">
        <f>IF(RES_hh_fech!F21=0,0,RES_hh_fech!F21/RES_summary!F$19)</f>
        <v>30.737276420884331</v>
      </c>
      <c r="G21" s="72">
        <f>IF(RES_hh_fech!G21=0,0,RES_hh_fech!G21/RES_summary!G$19)</f>
        <v>39.230744539360749</v>
      </c>
      <c r="H21" s="72">
        <f>IF(RES_hh_fech!H21=0,0,RES_hh_fech!H21/RES_summary!H$19)</f>
        <v>44.918152853283324</v>
      </c>
      <c r="I21" s="72">
        <f>IF(RES_hh_fech!I21=0,0,RES_hh_fech!I21/RES_summary!I$19)</f>
        <v>43.247168219564585</v>
      </c>
      <c r="J21" s="72">
        <f>IF(RES_hh_fech!J21=0,0,RES_hh_fech!J21/RES_summary!J$19)</f>
        <v>35.899532465004654</v>
      </c>
      <c r="K21" s="72">
        <f>IF(RES_hh_fech!K21=0,0,RES_hh_fech!K21/RES_summary!K$19)</f>
        <v>37.659460100199304</v>
      </c>
      <c r="L21" s="72">
        <f>IF(RES_hh_fech!L21=0,0,RES_hh_fech!L21/RES_summary!L$19)</f>
        <v>34.531243946498741</v>
      </c>
      <c r="M21" s="72">
        <f>IF(RES_hh_fech!M21=0,0,RES_hh_fech!M21/RES_summary!M$19)</f>
        <v>35.055769360531592</v>
      </c>
      <c r="N21" s="72">
        <f>IF(RES_hh_fech!N21=0,0,RES_hh_fech!N21/RES_summary!N$19)</f>
        <v>35.648951446191731</v>
      </c>
      <c r="O21" s="72">
        <f>IF(RES_hh_fech!O21=0,0,RES_hh_fech!O21/RES_summary!O$19)</f>
        <v>34.579690307747775</v>
      </c>
      <c r="P21" s="72">
        <f>IF(RES_hh_fech!P21=0,0,RES_hh_fech!P21/RES_summary!P$19)</f>
        <v>32.052450949684697</v>
      </c>
      <c r="Q21" s="72">
        <f>IF(RES_hh_fech!Q21=0,0,RES_hh_fech!Q21/RES_summary!Q$19)</f>
        <v>32.574019472158604</v>
      </c>
      <c r="R21" s="72">
        <f>IF(RES_hh_fech!R21=0,0,RES_hh_fech!R21/RES_summary!R$19)</f>
        <v>31.329495247417075</v>
      </c>
      <c r="S21" s="72">
        <f>IF(RES_hh_fech!S21=0,0,RES_hh_fech!S21/RES_summary!S$19)</f>
        <v>32.668348584703502</v>
      </c>
      <c r="T21" s="72">
        <f>IF(RES_hh_fech!T21=0,0,RES_hh_fech!T21/RES_summary!T$19)</f>
        <v>30.769986072085473</v>
      </c>
      <c r="U21" s="72">
        <f>IF(RES_hh_fech!U21=0,0,RES_hh_fech!U21/RES_summary!U$19)</f>
        <v>28.461538339777718</v>
      </c>
      <c r="V21" s="72">
        <f>IF(RES_hh_fech!V21=0,0,RES_hh_fech!V21/RES_summary!V$19)</f>
        <v>28.614809920934299</v>
      </c>
      <c r="W21" s="72">
        <f>IF(RES_hh_fech!W21=0,0,RES_hh_fech!W21/RES_summary!W$19)</f>
        <v>31.420619594421996</v>
      </c>
      <c r="X21" s="72">
        <f>IF(RES_hh_fech!X21=0,0,RES_hh_fech!X21/RES_summary!X$19)</f>
        <v>26.489085084962088</v>
      </c>
      <c r="Y21" s="72">
        <f>IF(RES_hh_fech!Y21=0,0,RES_hh_fech!Y21/RES_summary!Y$19)</f>
        <v>24.914058237438297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25.300092574672416</v>
      </c>
      <c r="C22" s="72">
        <f>IF(RES_hh_fech!C22=0,0,RES_hh_fech!C22/RES_summary!C$19)</f>
        <v>41.957146599718378</v>
      </c>
      <c r="D22" s="72">
        <f>IF(RES_hh_fech!D22=0,0,RES_hh_fech!D22/RES_summary!D$19)</f>
        <v>38.768150280075957</v>
      </c>
      <c r="E22" s="72">
        <f>IF(RES_hh_fech!E22=0,0,RES_hh_fech!E22/RES_summary!E$19)</f>
        <v>41.063790774024895</v>
      </c>
      <c r="F22" s="72">
        <f>IF(RES_hh_fech!F22=0,0,RES_hh_fech!F22/RES_summary!F$19)</f>
        <v>35.479119971446067</v>
      </c>
      <c r="G22" s="72">
        <f>IF(RES_hh_fech!G22=0,0,RES_hh_fech!G22/RES_summary!G$19)</f>
        <v>41.848664771070752</v>
      </c>
      <c r="H22" s="72">
        <f>IF(RES_hh_fech!H22=0,0,RES_hh_fech!H22/RES_summary!H$19)</f>
        <v>37.955841999190007</v>
      </c>
      <c r="I22" s="72">
        <f>IF(RES_hh_fech!I22=0,0,RES_hh_fech!I22/RES_summary!I$19)</f>
        <v>41.811007831300309</v>
      </c>
      <c r="J22" s="72">
        <f>IF(RES_hh_fech!J22=0,0,RES_hh_fech!J22/RES_summary!J$19)</f>
        <v>37.735180207322145</v>
      </c>
      <c r="K22" s="72">
        <f>IF(RES_hh_fech!K22=0,0,RES_hh_fech!K22/RES_summary!K$19)</f>
        <v>35.204354182231114</v>
      </c>
      <c r="L22" s="72">
        <f>IF(RES_hh_fech!L22=0,0,RES_hh_fech!L22/RES_summary!L$19)</f>
        <v>34.675990870671747</v>
      </c>
      <c r="M22" s="72">
        <f>IF(RES_hh_fech!M22=0,0,RES_hh_fech!M22/RES_summary!M$19)</f>
        <v>32.053743884471693</v>
      </c>
      <c r="N22" s="72">
        <f>IF(RES_hh_fech!N22=0,0,RES_hh_fech!N22/RES_summary!N$19)</f>
        <v>32.454879887495331</v>
      </c>
      <c r="O22" s="72">
        <f>IF(RES_hh_fech!O22=0,0,RES_hh_fech!O22/RES_summary!O$19)</f>
        <v>31.746229373563903</v>
      </c>
      <c r="P22" s="72">
        <f>IF(RES_hh_fech!P22=0,0,RES_hh_fech!P22/RES_summary!P$19)</f>
        <v>32.812228090415836</v>
      </c>
      <c r="Q22" s="72">
        <f>IF(RES_hh_fech!Q22=0,0,RES_hh_fech!Q22/RES_summary!Q$19)</f>
        <v>31.336024684426878</v>
      </c>
      <c r="R22" s="72">
        <f>IF(RES_hh_fech!R22=0,0,RES_hh_fech!R22/RES_summary!R$19)</f>
        <v>31.18175032631008</v>
      </c>
      <c r="S22" s="72">
        <f>IF(RES_hh_fech!S22=0,0,RES_hh_fech!S22/RES_summary!S$19)</f>
        <v>31.812984225415558</v>
      </c>
      <c r="T22" s="72">
        <f>IF(RES_hh_fech!T22=0,0,RES_hh_fech!T22/RES_summary!T$19)</f>
        <v>30.406456205261062</v>
      </c>
      <c r="U22" s="72">
        <f>IF(RES_hh_fech!U22=0,0,RES_hh_fech!U22/RES_summary!U$19)</f>
        <v>29.848527613780011</v>
      </c>
      <c r="V22" s="72">
        <f>IF(RES_hh_fech!V22=0,0,RES_hh_fech!V22/RES_summary!V$19)</f>
        <v>28.776114090262379</v>
      </c>
      <c r="W22" s="72">
        <f>IF(RES_hh_fech!W22=0,0,RES_hh_fech!W22/RES_summary!W$19)</f>
        <v>29.584225263857075</v>
      </c>
      <c r="X22" s="72">
        <f>IF(RES_hh_fech!X22=0,0,RES_hh_fech!X22/RES_summary!X$19)</f>
        <v>26.935045660300002</v>
      </c>
      <c r="Y22" s="72">
        <f>IF(RES_hh_fech!Y22=0,0,RES_hh_fech!Y22/RES_summary!Y$19)</f>
        <v>24.583351324907188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12.160662318576174</v>
      </c>
      <c r="C23" s="72">
        <f>IF(RES_hh_fech!C23=0,0,RES_hh_fech!C23/RES_summary!C$19)</f>
        <v>14.498214771394091</v>
      </c>
      <c r="D23" s="72">
        <f>IF(RES_hh_fech!D23=0,0,RES_hh_fech!D23/RES_summary!D$19)</f>
        <v>30.287630532131644</v>
      </c>
      <c r="E23" s="72">
        <f>IF(RES_hh_fech!E23=0,0,RES_hh_fech!E23/RES_summary!E$19)</f>
        <v>27.186681888106929</v>
      </c>
      <c r="F23" s="72">
        <f>IF(RES_hh_fech!F23=0,0,RES_hh_fech!F23/RES_summary!F$19)</f>
        <v>17.170241199395594</v>
      </c>
      <c r="G23" s="72">
        <f>IF(RES_hh_fech!G23=0,0,RES_hh_fech!G23/RES_summary!G$19)</f>
        <v>23.307710328270634</v>
      </c>
      <c r="H23" s="72">
        <f>IF(RES_hh_fech!H23=0,0,RES_hh_fech!H23/RES_summary!H$19)</f>
        <v>24.105083169211074</v>
      </c>
      <c r="I23" s="72">
        <f>IF(RES_hh_fech!I23=0,0,RES_hh_fech!I23/RES_summary!I$19)</f>
        <v>26.718454909427621</v>
      </c>
      <c r="J23" s="72">
        <f>IF(RES_hh_fech!J23=0,0,RES_hh_fech!J23/RES_summary!J$19)</f>
        <v>19.897001648188599</v>
      </c>
      <c r="K23" s="72">
        <f>IF(RES_hh_fech!K23=0,0,RES_hh_fech!K23/RES_summary!K$19)</f>
        <v>23.311896885320607</v>
      </c>
      <c r="L23" s="72">
        <f>IF(RES_hh_fech!L23=0,0,RES_hh_fech!L23/RES_summary!L$19)</f>
        <v>26.184255521715652</v>
      </c>
      <c r="M23" s="72">
        <f>IF(RES_hh_fech!M23=0,0,RES_hh_fech!M23/RES_summary!M$19)</f>
        <v>22.04894478293448</v>
      </c>
      <c r="N23" s="72">
        <f>IF(RES_hh_fech!N23=0,0,RES_hh_fech!N23/RES_summary!N$19)</f>
        <v>23.385440306782396</v>
      </c>
      <c r="O23" s="72">
        <f>IF(RES_hh_fech!O23=0,0,RES_hh_fech!O23/RES_summary!O$19)</f>
        <v>26.069215829261722</v>
      </c>
      <c r="P23" s="72">
        <f>IF(RES_hh_fech!P23=0,0,RES_hh_fech!P23/RES_summary!P$19)</f>
        <v>15.56729842071441</v>
      </c>
      <c r="Q23" s="72">
        <f>IF(RES_hh_fech!Q23=0,0,RES_hh_fech!Q23/RES_summary!Q$19)</f>
        <v>20.203633280496302</v>
      </c>
      <c r="R23" s="72">
        <f>IF(RES_hh_fech!R23=0,0,RES_hh_fech!R23/RES_summary!R$19)</f>
        <v>21.268330416148032</v>
      </c>
      <c r="S23" s="72">
        <f>IF(RES_hh_fech!S23=0,0,RES_hh_fech!S23/RES_summary!S$19)</f>
        <v>22.424150434601806</v>
      </c>
      <c r="T23" s="72">
        <f>IF(RES_hh_fech!T23=0,0,RES_hh_fech!T23/RES_summary!T$19)</f>
        <v>24.881884045087432</v>
      </c>
      <c r="U23" s="72">
        <f>IF(RES_hh_fech!U23=0,0,RES_hh_fech!U23/RES_summary!U$19)</f>
        <v>27.946016208030262</v>
      </c>
      <c r="V23" s="72">
        <f>IF(RES_hh_fech!V23=0,0,RES_hh_fech!V23/RES_summary!V$19)</f>
        <v>0.76990271019373591</v>
      </c>
      <c r="W23" s="72">
        <f>IF(RES_hh_fech!W23=0,0,RES_hh_fech!W23/RES_summary!W$19)</f>
        <v>35.340433019991032</v>
      </c>
      <c r="X23" s="72">
        <f>IF(RES_hh_fech!X23=0,0,RES_hh_fech!X23/RES_summary!X$19)</f>
        <v>18.728711784908512</v>
      </c>
      <c r="Y23" s="72">
        <f>IF(RES_hh_fech!Y23=0,0,RES_hh_fech!Y23/RES_summary!Y$19)</f>
        <v>13.128336374935124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13.650325122098204</v>
      </c>
      <c r="C24" s="72">
        <f>IF(RES_hh_fech!C24=0,0,RES_hh_fech!C24/RES_summary!C$19)</f>
        <v>25.151709598438241</v>
      </c>
      <c r="D24" s="72">
        <f>IF(RES_hh_fech!D24=0,0,RES_hh_fech!D24/RES_summary!D$19)</f>
        <v>26.012822014919831</v>
      </c>
      <c r="E24" s="72">
        <f>IF(RES_hh_fech!E24=0,0,RES_hh_fech!E24/RES_summary!E$19)</f>
        <v>27.631051413474875</v>
      </c>
      <c r="F24" s="72">
        <f>IF(RES_hh_fech!F24=0,0,RES_hh_fech!F24/RES_summary!F$19)</f>
        <v>18.518040988253702</v>
      </c>
      <c r="G24" s="72">
        <f>IF(RES_hh_fech!G24=0,0,RES_hh_fech!G24/RES_summary!G$19)</f>
        <v>27.345568196426974</v>
      </c>
      <c r="H24" s="72">
        <f>IF(RES_hh_fech!H24=0,0,RES_hh_fech!H24/RES_summary!H$19)</f>
        <v>27.711060201538064</v>
      </c>
      <c r="I24" s="72">
        <f>IF(RES_hh_fech!I24=0,0,RES_hh_fech!I24/RES_summary!I$19)</f>
        <v>30.614019473057258</v>
      </c>
      <c r="J24" s="72">
        <f>IF(RES_hh_fech!J24=0,0,RES_hh_fech!J24/RES_summary!J$19)</f>
        <v>23.488210930080523</v>
      </c>
      <c r="K24" s="72">
        <f>IF(RES_hh_fech!K24=0,0,RES_hh_fech!K24/RES_summary!K$19)</f>
        <v>26.045294262640233</v>
      </c>
      <c r="L24" s="72">
        <f>IF(RES_hh_fech!L24=0,0,RES_hh_fech!L24/RES_summary!L$19)</f>
        <v>24.257193746405896</v>
      </c>
      <c r="M24" s="72">
        <f>IF(RES_hh_fech!M24=0,0,RES_hh_fech!M24/RES_summary!M$19)</f>
        <v>25.587249084568015</v>
      </c>
      <c r="N24" s="72">
        <f>IF(RES_hh_fech!N24=0,0,RES_hh_fech!N24/RES_summary!N$19)</f>
        <v>23.300045115954934</v>
      </c>
      <c r="O24" s="72">
        <f>IF(RES_hh_fech!O24=0,0,RES_hh_fech!O24/RES_summary!O$19)</f>
        <v>24.117412888050481</v>
      </c>
      <c r="P24" s="72">
        <f>IF(RES_hh_fech!P24=0,0,RES_hh_fech!P24/RES_summary!P$19)</f>
        <v>23.327520578979499</v>
      </c>
      <c r="Q24" s="72">
        <f>IF(RES_hh_fech!Q24=0,0,RES_hh_fech!Q24/RES_summary!Q$19)</f>
        <v>24.09911038645847</v>
      </c>
      <c r="R24" s="72">
        <f>IF(RES_hh_fech!R24=0,0,RES_hh_fech!R24/RES_summary!R$19)</f>
        <v>24.068781314386143</v>
      </c>
      <c r="S24" s="72">
        <f>IF(RES_hh_fech!S24=0,0,RES_hh_fech!S24/RES_summary!S$19)</f>
        <v>25.297224437572865</v>
      </c>
      <c r="T24" s="72">
        <f>IF(RES_hh_fech!T24=0,0,RES_hh_fech!T24/RES_summary!T$19)</f>
        <v>24.656841686267477</v>
      </c>
      <c r="U24" s="72">
        <f>IF(RES_hh_fech!U24=0,0,RES_hh_fech!U24/RES_summary!U$19)</f>
        <v>23.001893014637467</v>
      </c>
      <c r="V24" s="72">
        <f>IF(RES_hh_fech!V24=0,0,RES_hh_fech!V24/RES_summary!V$19)</f>
        <v>23.632890901742638</v>
      </c>
      <c r="W24" s="72">
        <f>IF(RES_hh_fech!W24=0,0,RES_hh_fech!W24/RES_summary!W$19)</f>
        <v>24.884963543209533</v>
      </c>
      <c r="X24" s="72">
        <f>IF(RES_hh_fech!X24=0,0,RES_hh_fech!X24/RES_summary!X$19)</f>
        <v>22.538143701504751</v>
      </c>
      <c r="Y24" s="72">
        <f>IF(RES_hh_fech!Y24=0,0,RES_hh_fech!Y24/RES_summary!Y$19)</f>
        <v>20.447921684529206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21.869042197483299</v>
      </c>
      <c r="C25" s="74">
        <f>IF(RES_hh_fech!C25=0,0,RES_hh_fech!C25/RES_summary!C$19)</f>
        <v>21.618343141988621</v>
      </c>
      <c r="D25" s="74">
        <f>IF(RES_hh_fech!D25=0,0,RES_hh_fech!D25/RES_summary!D$19)</f>
        <v>23.515790315800629</v>
      </c>
      <c r="E25" s="74">
        <f>IF(RES_hh_fech!E25=0,0,RES_hh_fech!E25/RES_summary!E$19)</f>
        <v>36.901337972281951</v>
      </c>
      <c r="F25" s="74">
        <f>IF(RES_hh_fech!F25=0,0,RES_hh_fech!F25/RES_summary!F$19)</f>
        <v>16.267205444062252</v>
      </c>
      <c r="G25" s="74">
        <f>IF(RES_hh_fech!G25=0,0,RES_hh_fech!G25/RES_summary!G$19)</f>
        <v>27.331075362494769</v>
      </c>
      <c r="H25" s="74">
        <f>IF(RES_hh_fech!H25=0,0,RES_hh_fech!H25/RES_summary!H$19)</f>
        <v>44.165327300527302</v>
      </c>
      <c r="I25" s="74">
        <f>IF(RES_hh_fech!I25=0,0,RES_hh_fech!I25/RES_summary!I$19)</f>
        <v>38.904809007994203</v>
      </c>
      <c r="J25" s="74">
        <f>IF(RES_hh_fech!J25=0,0,RES_hh_fech!J25/RES_summary!J$19)</f>
        <v>28.459030943557902</v>
      </c>
      <c r="K25" s="74">
        <f>IF(RES_hh_fech!K25=0,0,RES_hh_fech!K25/RES_summary!K$19)</f>
        <v>38.066973178132656</v>
      </c>
      <c r="L25" s="74">
        <f>IF(RES_hh_fech!L25=0,0,RES_hh_fech!L25/RES_summary!L$19)</f>
        <v>29.155022889989809</v>
      </c>
      <c r="M25" s="74">
        <f>IF(RES_hh_fech!M25=0,0,RES_hh_fech!M25/RES_summary!M$19)</f>
        <v>29.617872128844247</v>
      </c>
      <c r="N25" s="74">
        <f>IF(RES_hh_fech!N25=0,0,RES_hh_fech!N25/RES_summary!N$19)</f>
        <v>35.332700089770036</v>
      </c>
      <c r="O25" s="74">
        <f>IF(RES_hh_fech!O25=0,0,RES_hh_fech!O25/RES_summary!O$19)</f>
        <v>31.998788567654568</v>
      </c>
      <c r="P25" s="74">
        <f>IF(RES_hh_fech!P25=0,0,RES_hh_fech!P25/RES_summary!P$19)</f>
        <v>32.700707209110028</v>
      </c>
      <c r="Q25" s="74">
        <f>IF(RES_hh_fech!Q25=0,0,RES_hh_fech!Q25/RES_summary!Q$19)</f>
        <v>32.837713750479857</v>
      </c>
      <c r="R25" s="74">
        <f>IF(RES_hh_fech!R25=0,0,RES_hh_fech!R25/RES_summary!R$19)</f>
        <v>28.673580681884935</v>
      </c>
      <c r="S25" s="74">
        <f>IF(RES_hh_fech!S25=0,0,RES_hh_fech!S25/RES_summary!S$19)</f>
        <v>35.679319718814327</v>
      </c>
      <c r="T25" s="74">
        <f>IF(RES_hh_fech!T25=0,0,RES_hh_fech!T25/RES_summary!T$19)</f>
        <v>30.196586855746663</v>
      </c>
      <c r="U25" s="74">
        <f>IF(RES_hh_fech!U25=0,0,RES_hh_fech!U25/RES_summary!U$19)</f>
        <v>28.437009229994445</v>
      </c>
      <c r="V25" s="74">
        <f>IF(RES_hh_fech!V25=0,0,RES_hh_fech!V25/RES_summary!V$19)</f>
        <v>28.080035903308989</v>
      </c>
      <c r="W25" s="74">
        <f>IF(RES_hh_fech!W25=0,0,RES_hh_fech!W25/RES_summary!W$19)</f>
        <v>27.886645206320576</v>
      </c>
      <c r="X25" s="74">
        <f>IF(RES_hh_fech!X25=0,0,RES_hh_fech!X25/RES_summary!X$19)</f>
        <v>29.196057167033743</v>
      </c>
      <c r="Y25" s="74">
        <f>IF(RES_hh_fech!Y25=0,0,RES_hh_fech!Y25/RES_summary!Y$19)</f>
        <v>24.913784209038042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0</v>
      </c>
      <c r="F26" s="77">
        <f>IF(RES_hh_fech!F26=0,0,RES_hh_fech!F26/RES_summary!F$19)</f>
        <v>0</v>
      </c>
      <c r="G26" s="77">
        <f>IF(RES_hh_fech!G26=0,0,RES_hh_fech!G26/RES_summary!G$19)</f>
        <v>0</v>
      </c>
      <c r="H26" s="77">
        <f>IF(RES_hh_fech!H26=0,0,RES_hh_fech!H26/RES_summary!H$19)</f>
        <v>0</v>
      </c>
      <c r="I26" s="77">
        <f>IF(RES_hh_fech!I26=0,0,RES_hh_fech!I26/RES_summary!I$19)</f>
        <v>0</v>
      </c>
      <c r="J26" s="77">
        <f>IF(RES_hh_fech!J26=0,0,RES_hh_fech!J26/RES_summary!J$19)</f>
        <v>0</v>
      </c>
      <c r="K26" s="77">
        <f>IF(RES_hh_fech!K26=0,0,RES_hh_fech!K26/RES_summary!K$19)</f>
        <v>0</v>
      </c>
      <c r="L26" s="77">
        <f>IF(RES_hh_fech!L26=0,0,RES_hh_fech!L26/RES_summary!L$19)</f>
        <v>0</v>
      </c>
      <c r="M26" s="77">
        <f>IF(RES_hh_fech!M26=0,0,RES_hh_fech!M26/RES_summary!M$19)</f>
        <v>0</v>
      </c>
      <c r="N26" s="77">
        <f>IF(RES_hh_fech!N26=0,0,RES_hh_fech!N26/RES_summary!N$19)</f>
        <v>0</v>
      </c>
      <c r="O26" s="77">
        <f>IF(RES_hh_fech!O26=0,0,RES_hh_fech!O26/RES_summary!O$19)</f>
        <v>0</v>
      </c>
      <c r="P26" s="77">
        <f>IF(RES_hh_fech!P26=0,0,RES_hh_fech!P26/RES_summary!P$19)</f>
        <v>0</v>
      </c>
      <c r="Q26" s="77">
        <f>IF(RES_hh_fech!Q26=0,0,RES_hh_fech!Q26/RES_summary!Q$19)</f>
        <v>0</v>
      </c>
      <c r="R26" s="77">
        <f>IF(RES_hh_fech!R26=0,0,RES_hh_fech!R26/RES_summary!R$19)</f>
        <v>0</v>
      </c>
      <c r="S26" s="77">
        <f>IF(RES_hh_fech!S26=0,0,RES_hh_fech!S26/RES_summary!S$19)</f>
        <v>0</v>
      </c>
      <c r="T26" s="77">
        <f>IF(RES_hh_fech!T26=0,0,RES_hh_fech!T26/RES_summary!T$19)</f>
        <v>0</v>
      </c>
      <c r="U26" s="77">
        <f>IF(RES_hh_fech!U26=0,0,RES_hh_fech!U26/RES_summary!U$19)</f>
        <v>0</v>
      </c>
      <c r="V26" s="77">
        <f>IF(RES_hh_fech!V26=0,0,RES_hh_fech!V26/RES_summary!V$19)</f>
        <v>0</v>
      </c>
      <c r="W26" s="77">
        <f>IF(RES_hh_fech!W26=0,0,RES_hh_fech!W26/RES_summary!W$19)</f>
        <v>0</v>
      </c>
      <c r="X26" s="77">
        <f>IF(RES_hh_fech!X26=0,0,RES_hh_fech!X26/RES_summary!X$19)</f>
        <v>0</v>
      </c>
      <c r="Y26" s="77">
        <f>IF(RES_hh_fech!Y26=0,0,RES_hh_fech!Y26/RES_summary!Y$19)</f>
        <v>0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14.519988438114172</v>
      </c>
      <c r="C27" s="69">
        <f>IF(RES_hh_fech!C27=0,0,RES_hh_fech!C27/RES_summary!C$19)</f>
        <v>15.306469841016453</v>
      </c>
      <c r="D27" s="69">
        <f>IF(RES_hh_fech!D27=0,0,RES_hh_fech!D27/RES_summary!D$19)</f>
        <v>17.48045353824968</v>
      </c>
      <c r="E27" s="69">
        <f>IF(RES_hh_fech!E27=0,0,RES_hh_fech!E27/RES_summary!E$19)</f>
        <v>20.49545231461558</v>
      </c>
      <c r="F27" s="69">
        <f>IF(RES_hh_fech!F27=0,0,RES_hh_fech!F27/RES_summary!F$19)</f>
        <v>13.378136085189331</v>
      </c>
      <c r="G27" s="69">
        <f>IF(RES_hh_fech!G27=0,0,RES_hh_fech!G27/RES_summary!G$19)</f>
        <v>27.544239721368335</v>
      </c>
      <c r="H27" s="69">
        <f>IF(RES_hh_fech!H27=0,0,RES_hh_fech!H27/RES_summary!H$19)</f>
        <v>16.720489152797413</v>
      </c>
      <c r="I27" s="69">
        <f>IF(RES_hh_fech!I27=0,0,RES_hh_fech!I27/RES_summary!I$19)</f>
        <v>21.455603570739068</v>
      </c>
      <c r="J27" s="69">
        <f>IF(RES_hh_fech!J27=0,0,RES_hh_fech!J27/RES_summary!J$19)</f>
        <v>11.200209552631772</v>
      </c>
      <c r="K27" s="69">
        <f>IF(RES_hh_fech!K27=0,0,RES_hh_fech!K27/RES_summary!K$19)</f>
        <v>14.765476458782224</v>
      </c>
      <c r="L27" s="69">
        <f>IF(RES_hh_fech!L27=0,0,RES_hh_fech!L27/RES_summary!L$19)</f>
        <v>11.774409833652571</v>
      </c>
      <c r="M27" s="69">
        <f>IF(RES_hh_fech!M27=0,0,RES_hh_fech!M27/RES_summary!M$19)</f>
        <v>11.620320182336064</v>
      </c>
      <c r="N27" s="69">
        <f>IF(RES_hh_fech!N27=0,0,RES_hh_fech!N27/RES_summary!N$19)</f>
        <v>10.491786536968396</v>
      </c>
      <c r="O27" s="69">
        <f>IF(RES_hh_fech!O27=0,0,RES_hh_fech!O27/RES_summary!O$19)</f>
        <v>10.430899495544507</v>
      </c>
      <c r="P27" s="69">
        <f>IF(RES_hh_fech!P27=0,0,RES_hh_fech!P27/RES_summary!P$19)</f>
        <v>10.35371196666244</v>
      </c>
      <c r="Q27" s="69">
        <f>IF(RES_hh_fech!Q27=0,0,RES_hh_fech!Q27/RES_summary!Q$19)</f>
        <v>11.533705176220383</v>
      </c>
      <c r="R27" s="69">
        <f>IF(RES_hh_fech!R27=0,0,RES_hh_fech!R27/RES_summary!R$19)</f>
        <v>11.480575265864772</v>
      </c>
      <c r="S27" s="69">
        <f>IF(RES_hh_fech!S27=0,0,RES_hh_fech!S27/RES_summary!S$19)</f>
        <v>12.669374080292153</v>
      </c>
      <c r="T27" s="69">
        <f>IF(RES_hh_fech!T27=0,0,RES_hh_fech!T27/RES_summary!T$19)</f>
        <v>12.66660623820413</v>
      </c>
      <c r="U27" s="69">
        <f>IF(RES_hh_fech!U27=0,0,RES_hh_fech!U27/RES_summary!U$19)</f>
        <v>12.763359760757409</v>
      </c>
      <c r="V27" s="69">
        <f>IF(RES_hh_fech!V27=0,0,RES_hh_fech!V27/RES_summary!V$19)</f>
        <v>11.436795273573116</v>
      </c>
      <c r="W27" s="69">
        <f>IF(RES_hh_fech!W27=0,0,RES_hh_fech!W27/RES_summary!W$19)</f>
        <v>11.910111109980777</v>
      </c>
      <c r="X27" s="69">
        <f>IF(RES_hh_fech!X27=0,0,RES_hh_fech!X27/RES_summary!X$19)</f>
        <v>11.325241506722383</v>
      </c>
      <c r="Y27" s="69">
        <f>IF(RES_hh_fech!Y27=0,0,RES_hh_fech!Y27/RES_summary!Y$19)</f>
        <v>10.242378165355834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19.688157808295482</v>
      </c>
      <c r="C28" s="72">
        <f>IF(RES_hh_fech!C28=0,0,RES_hh_fech!C28/RES_summary!C$19)</f>
        <v>5.6991624279692683</v>
      </c>
      <c r="D28" s="72">
        <f>IF(RES_hh_fech!D28=0,0,RES_hh_fech!D28/RES_summary!D$19)</f>
        <v>19.736317734725628</v>
      </c>
      <c r="E28" s="72">
        <f>IF(RES_hh_fech!E28=0,0,RES_hh_fech!E28/RES_summary!E$19)</f>
        <v>14.021714343918362</v>
      </c>
      <c r="F28" s="72">
        <f>IF(RES_hh_fech!F28=0,0,RES_hh_fech!F28/RES_summary!F$19)</f>
        <v>20.463880630502896</v>
      </c>
      <c r="G28" s="72">
        <f>IF(RES_hh_fech!G28=0,0,RES_hh_fech!G28/RES_summary!G$19)</f>
        <v>20.594854668057028</v>
      </c>
      <c r="H28" s="72">
        <f>IF(RES_hh_fech!H28=0,0,RES_hh_fech!H28/RES_summary!H$19)</f>
        <v>10.478204653883084</v>
      </c>
      <c r="I28" s="72">
        <f>IF(RES_hh_fech!I28=0,0,RES_hh_fech!I28/RES_summary!I$19)</f>
        <v>10.35887803183455</v>
      </c>
      <c r="J28" s="72">
        <f>IF(RES_hh_fech!J28=0,0,RES_hh_fech!J28/RES_summary!J$19)</f>
        <v>21.2912525124521</v>
      </c>
      <c r="K28" s="72">
        <f>IF(RES_hh_fech!K28=0,0,RES_hh_fech!K28/RES_summary!K$19)</f>
        <v>8.8129457808187919</v>
      </c>
      <c r="L28" s="72">
        <f>IF(RES_hh_fech!L28=0,0,RES_hh_fech!L28/RES_summary!L$19)</f>
        <v>6.4145890568867792</v>
      </c>
      <c r="M28" s="72">
        <f>IF(RES_hh_fech!M28=0,0,RES_hh_fech!M28/RES_summary!M$19)</f>
        <v>11.446850826297974</v>
      </c>
      <c r="N28" s="72">
        <f>IF(RES_hh_fech!N28=0,0,RES_hh_fech!N28/RES_summary!N$19)</f>
        <v>10.098168701245728</v>
      </c>
      <c r="O28" s="72">
        <f>IF(RES_hh_fech!O28=0,0,RES_hh_fech!O28/RES_summary!O$19)</f>
        <v>6.6632056162793303</v>
      </c>
      <c r="P28" s="72">
        <f>IF(RES_hh_fech!P28=0,0,RES_hh_fech!P28/RES_summary!P$19)</f>
        <v>13.28164851560747</v>
      </c>
      <c r="Q28" s="72">
        <f>IF(RES_hh_fech!Q28=0,0,RES_hh_fech!Q28/RES_summary!Q$19)</f>
        <v>14.437354717821558</v>
      </c>
      <c r="R28" s="72">
        <f>IF(RES_hh_fech!R28=0,0,RES_hh_fech!R28/RES_summary!R$19)</f>
        <v>10.128939994957618</v>
      </c>
      <c r="S28" s="72">
        <f>IF(RES_hh_fech!S28=0,0,RES_hh_fech!S28/RES_summary!S$19)</f>
        <v>10.338917127724699</v>
      </c>
      <c r="T28" s="72">
        <f>IF(RES_hh_fech!T28=0,0,RES_hh_fech!T28/RES_summary!T$19)</f>
        <v>11.512953572111122</v>
      </c>
      <c r="U28" s="72">
        <f>IF(RES_hh_fech!U28=0,0,RES_hh_fech!U28/RES_summary!U$19)</f>
        <v>13.285760981368286</v>
      </c>
      <c r="V28" s="72">
        <f>IF(RES_hh_fech!V28=0,0,RES_hh_fech!V28/RES_summary!V$19)</f>
        <v>11.974537995453328</v>
      </c>
      <c r="W28" s="72">
        <f>IF(RES_hh_fech!W28=0,0,RES_hh_fech!W28/RES_summary!W$19)</f>
        <v>11.34853937066563</v>
      </c>
      <c r="X28" s="72">
        <f>IF(RES_hh_fech!X28=0,0,RES_hh_fech!X28/RES_summary!X$19)</f>
        <v>11.204579179249869</v>
      </c>
      <c r="Y28" s="72">
        <f>IF(RES_hh_fech!Y28=0,0,RES_hh_fech!Y28/RES_summary!Y$19)</f>
        <v>10.645990433701437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14.599790952470922</v>
      </c>
      <c r="C29" s="72">
        <f>IF(RES_hh_fech!C29=0,0,RES_hh_fech!C29/RES_summary!C$19)</f>
        <v>15.702189845569755</v>
      </c>
      <c r="D29" s="72">
        <f>IF(RES_hh_fech!D29=0,0,RES_hh_fech!D29/RES_summary!D$19)</f>
        <v>17.358485496928342</v>
      </c>
      <c r="E29" s="72">
        <f>IF(RES_hh_fech!E29=0,0,RES_hh_fech!E29/RES_summary!E$19)</f>
        <v>20.305102302643007</v>
      </c>
      <c r="F29" s="72">
        <f>IF(RES_hh_fech!F29=0,0,RES_hh_fech!F29/RES_summary!F$19)</f>
        <v>13.308140105111178</v>
      </c>
      <c r="G29" s="72">
        <f>IF(RES_hh_fech!G29=0,0,RES_hh_fech!G29/RES_summary!G$19)</f>
        <v>28.987109882312726</v>
      </c>
      <c r="H29" s="72">
        <f>IF(RES_hh_fech!H29=0,0,RES_hh_fech!H29/RES_summary!H$19)</f>
        <v>15.535786692684178</v>
      </c>
      <c r="I29" s="72">
        <f>IF(RES_hh_fech!I29=0,0,RES_hh_fech!I29/RES_summary!I$19)</f>
        <v>22.7057027816819</v>
      </c>
      <c r="J29" s="72">
        <f>IF(RES_hh_fech!J29=0,0,RES_hh_fech!J29/RES_summary!J$19)</f>
        <v>10.915764432592077</v>
      </c>
      <c r="K29" s="72">
        <f>IF(RES_hh_fech!K29=0,0,RES_hh_fech!K29/RES_summary!K$19)</f>
        <v>15.327279114348318</v>
      </c>
      <c r="L29" s="72">
        <f>IF(RES_hh_fech!L29=0,0,RES_hh_fech!L29/RES_summary!L$19)</f>
        <v>11.887950276518865</v>
      </c>
      <c r="M29" s="72">
        <f>IF(RES_hh_fech!M29=0,0,RES_hh_fech!M29/RES_summary!M$19)</f>
        <v>11.721572412434352</v>
      </c>
      <c r="N29" s="72">
        <f>IF(RES_hh_fech!N29=0,0,RES_hh_fech!N29/RES_summary!N$19)</f>
        <v>10.116674679230721</v>
      </c>
      <c r="O29" s="72">
        <f>IF(RES_hh_fech!O29=0,0,RES_hh_fech!O29/RES_summary!O$19)</f>
        <v>10.459051625733714</v>
      </c>
      <c r="P29" s="72">
        <f>IF(RES_hh_fech!P29=0,0,RES_hh_fech!P29/RES_summary!P$19)</f>
        <v>10.400111219671972</v>
      </c>
      <c r="Q29" s="72">
        <f>IF(RES_hh_fech!Q29=0,0,RES_hh_fech!Q29/RES_summary!Q$19)</f>
        <v>11.599313412174444</v>
      </c>
      <c r="R29" s="72">
        <f>IF(RES_hh_fech!R29=0,0,RES_hh_fech!R29/RES_summary!R$19)</f>
        <v>11.530807875771456</v>
      </c>
      <c r="S29" s="72">
        <f>IF(RES_hh_fech!S29=0,0,RES_hh_fech!S29/RES_summary!S$19)</f>
        <v>12.750121991096783</v>
      </c>
      <c r="T29" s="72">
        <f>IF(RES_hh_fech!T29=0,0,RES_hh_fech!T29/RES_summary!T$19)</f>
        <v>12.742164522161055</v>
      </c>
      <c r="U29" s="72">
        <f>IF(RES_hh_fech!U29=0,0,RES_hh_fech!U29/RES_summary!U$19)</f>
        <v>13.140254822369229</v>
      </c>
      <c r="V29" s="72">
        <f>IF(RES_hh_fech!V29=0,0,RES_hh_fech!V29/RES_summary!V$19)</f>
        <v>11.392460247024092</v>
      </c>
      <c r="W29" s="72">
        <f>IF(RES_hh_fech!W29=0,0,RES_hh_fech!W29/RES_summary!W$19)</f>
        <v>11.493934490617995</v>
      </c>
      <c r="X29" s="72">
        <f>IF(RES_hh_fech!X29=0,0,RES_hh_fech!X29/RES_summary!X$19)</f>
        <v>11.586232435870063</v>
      </c>
      <c r="Y29" s="72">
        <f>IF(RES_hh_fech!Y29=0,0,RES_hh_fech!Y29/RES_summary!Y$19)</f>
        <v>10.203639038748715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14.370383621747967</v>
      </c>
      <c r="C30" s="72">
        <f>IF(RES_hh_fech!C30=0,0,RES_hh_fech!C30/RES_summary!C$19)</f>
        <v>14.779333400677226</v>
      </c>
      <c r="D30" s="72">
        <f>IF(RES_hh_fech!D30=0,0,RES_hh_fech!D30/RES_summary!D$19)</f>
        <v>18.45812637188995</v>
      </c>
      <c r="E30" s="72">
        <f>IF(RES_hh_fech!E30=0,0,RES_hh_fech!E30/RES_summary!E$19)</f>
        <v>21.437160192602231</v>
      </c>
      <c r="F30" s="72">
        <f>IF(RES_hh_fech!F30=0,0,RES_hh_fech!F30/RES_summary!F$19)</f>
        <v>13.575124089332672</v>
      </c>
      <c r="G30" s="72">
        <f>IF(RES_hh_fech!G30=0,0,RES_hh_fech!G30/RES_summary!G$19)</f>
        <v>26.304894580459621</v>
      </c>
      <c r="H30" s="72">
        <f>IF(RES_hh_fech!H30=0,0,RES_hh_fech!H30/RES_summary!H$19)</f>
        <v>18.362660477614341</v>
      </c>
      <c r="I30" s="72">
        <f>IF(RES_hh_fech!I30=0,0,RES_hh_fech!I30/RES_summary!I$19)</f>
        <v>20.910727071345075</v>
      </c>
      <c r="J30" s="72">
        <f>IF(RES_hh_fech!J30=0,0,RES_hh_fech!J30/RES_summary!J$19)</f>
        <v>10.963898150198682</v>
      </c>
      <c r="K30" s="72">
        <f>IF(RES_hh_fech!K30=0,0,RES_hh_fech!K30/RES_summary!K$19)</f>
        <v>14.502469345251837</v>
      </c>
      <c r="L30" s="72">
        <f>IF(RES_hh_fech!L30=0,0,RES_hh_fech!L30/RES_summary!L$19)</f>
        <v>11.421848110047954</v>
      </c>
      <c r="M30" s="72">
        <f>IF(RES_hh_fech!M30=0,0,RES_hh_fech!M30/RES_summary!M$19)</f>
        <v>11.709202909505825</v>
      </c>
      <c r="N30" s="72">
        <f>IF(RES_hh_fech!N30=0,0,RES_hh_fech!N30/RES_summary!N$19)</f>
        <v>10.884810463647511</v>
      </c>
      <c r="O30" s="72">
        <f>IF(RES_hh_fech!O30=0,0,RES_hh_fech!O30/RES_summary!O$19)</f>
        <v>10.698915882065782</v>
      </c>
      <c r="P30" s="72">
        <f>IF(RES_hh_fech!P30=0,0,RES_hh_fech!P30/RES_summary!P$19)</f>
        <v>10.005538587544486</v>
      </c>
      <c r="Q30" s="72">
        <f>IF(RES_hh_fech!Q30=0,0,RES_hh_fech!Q30/RES_summary!Q$19)</f>
        <v>11.4921836324159</v>
      </c>
      <c r="R30" s="72">
        <f>IF(RES_hh_fech!R30=0,0,RES_hh_fech!R30/RES_summary!R$19)</f>
        <v>11.432861895450504</v>
      </c>
      <c r="S30" s="72">
        <f>IF(RES_hh_fech!S30=0,0,RES_hh_fech!S30/RES_summary!S$19)</f>
        <v>12.746899929116221</v>
      </c>
      <c r="T30" s="72">
        <f>IF(RES_hh_fech!T30=0,0,RES_hh_fech!T30/RES_summary!T$19)</f>
        <v>12.725622789479488</v>
      </c>
      <c r="U30" s="72">
        <f>IF(RES_hh_fech!U30=0,0,RES_hh_fech!U30/RES_summary!U$19)</f>
        <v>12.428086478982719</v>
      </c>
      <c r="V30" s="72">
        <f>IF(RES_hh_fech!V30=0,0,RES_hh_fech!V30/RES_summary!V$19)</f>
        <v>11.383704110531585</v>
      </c>
      <c r="W30" s="72">
        <f>IF(RES_hh_fech!W30=0,0,RES_hh_fech!W30/RES_summary!W$19)</f>
        <v>12.383498009921553</v>
      </c>
      <c r="X30" s="72">
        <f>IF(RES_hh_fech!X30=0,0,RES_hh_fech!X30/RES_summary!X$19)</f>
        <v>11.035282050496724</v>
      </c>
      <c r="Y30" s="72">
        <f>IF(RES_hh_fech!Y30=0,0,RES_hh_fech!Y30/RES_summary!Y$19)</f>
        <v>10.231488303756695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15.554920827705002</v>
      </c>
      <c r="C31" s="72">
        <f>IF(RES_hh_fech!C31=0,0,RES_hh_fech!C31/RES_summary!C$19)</f>
        <v>14.393810769738062</v>
      </c>
      <c r="D31" s="72">
        <f>IF(RES_hh_fech!D31=0,0,RES_hh_fech!D31/RES_summary!D$19)</f>
        <v>16.479442131501347</v>
      </c>
      <c r="E31" s="72">
        <f>IF(RES_hh_fech!E31=0,0,RES_hh_fech!E31/RES_summary!E$19)</f>
        <v>18.467028783049852</v>
      </c>
      <c r="F31" s="72">
        <f>IF(RES_hh_fech!F31=0,0,RES_hh_fech!F31/RES_summary!F$19)</f>
        <v>14.23283567947221</v>
      </c>
      <c r="G31" s="72">
        <f>IF(RES_hh_fech!G31=0,0,RES_hh_fech!G31/RES_summary!G$19)</f>
        <v>27.337408846380811</v>
      </c>
      <c r="H31" s="72">
        <f>IF(RES_hh_fech!H31=0,0,RES_hh_fech!H31/RES_summary!H$19)</f>
        <v>17.489159546539049</v>
      </c>
      <c r="I31" s="72">
        <f>IF(RES_hh_fech!I31=0,0,RES_hh_fech!I31/RES_summary!I$19)</f>
        <v>18.097212975574596</v>
      </c>
      <c r="J31" s="72">
        <f>IF(RES_hh_fech!J31=0,0,RES_hh_fech!J31/RES_summary!J$19)</f>
        <v>13.316865122750439</v>
      </c>
      <c r="K31" s="72">
        <f>IF(RES_hh_fech!K31=0,0,RES_hh_fech!K31/RES_summary!K$19)</f>
        <v>13.637590765866273</v>
      </c>
      <c r="L31" s="72">
        <f>IF(RES_hh_fech!L31=0,0,RES_hh_fech!L31/RES_summary!L$19)</f>
        <v>12.537724214004612</v>
      </c>
      <c r="M31" s="72">
        <f>IF(RES_hh_fech!M31=0,0,RES_hh_fech!M31/RES_summary!M$19)</f>
        <v>11.319160981100012</v>
      </c>
      <c r="N31" s="72">
        <f>IF(RES_hh_fech!N31=0,0,RES_hh_fech!N31/RES_summary!N$19)</f>
        <v>10.750745481609268</v>
      </c>
      <c r="O31" s="72">
        <f>IF(RES_hh_fech!O31=0,0,RES_hh_fech!O31/RES_summary!O$19)</f>
        <v>10.586242947346381</v>
      </c>
      <c r="P31" s="72">
        <f>IF(RES_hh_fech!P31=0,0,RES_hh_fech!P31/RES_summary!P$19)</f>
        <v>11.105562172983317</v>
      </c>
      <c r="Q31" s="72">
        <f>IF(RES_hh_fech!Q31=0,0,RES_hh_fech!Q31/RES_summary!Q$19)</f>
        <v>11.220860575571168</v>
      </c>
      <c r="R31" s="72">
        <f>IF(RES_hh_fech!R31=0,0,RES_hh_fech!R31/RES_summary!R$19)</f>
        <v>11.709546975242988</v>
      </c>
      <c r="S31" s="72">
        <f>IF(RES_hh_fech!S31=0,0,RES_hh_fech!S31/RES_summary!S$19)</f>
        <v>12.594923376972199</v>
      </c>
      <c r="T31" s="72">
        <f>IF(RES_hh_fech!T31=0,0,RES_hh_fech!T31/RES_summary!T$19)</f>
        <v>12.599041858670985</v>
      </c>
      <c r="U31" s="72">
        <f>IF(RES_hh_fech!U31=0,0,RES_hh_fech!U31/RES_summary!U$19)</f>
        <v>12.553733004743714</v>
      </c>
      <c r="V31" s="72">
        <f>IF(RES_hh_fech!V31=0,0,RES_hh_fech!V31/RES_summary!V$19)</f>
        <v>12.06810372858653</v>
      </c>
      <c r="W31" s="72">
        <f>IF(RES_hh_fech!W31=0,0,RES_hh_fech!W31/RES_summary!W$19)</f>
        <v>12.417576127498331</v>
      </c>
      <c r="X31" s="72">
        <f>IF(RES_hh_fech!X31=0,0,RES_hh_fech!X31/RES_summary!X$19)</f>
        <v>11.532574505950869</v>
      </c>
      <c r="Y31" s="72">
        <f>IF(RES_hh_fech!Y31=0,0,RES_hh_fech!Y31/RES_summary!Y$19)</f>
        <v>10.72686578188101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10.129769040534722</v>
      </c>
      <c r="C32" s="77">
        <f>IF(RES_hh_fech!C32=0,0,RES_hh_fech!C32/RES_summary!C$19)</f>
        <v>12.98225582227399</v>
      </c>
      <c r="D32" s="77">
        <f>IF(RES_hh_fech!D32=0,0,RES_hh_fech!D32/RES_summary!D$19)</f>
        <v>10.752541073979849</v>
      </c>
      <c r="E32" s="77">
        <f>IF(RES_hh_fech!E32=0,0,RES_hh_fech!E32/RES_summary!E$19)</f>
        <v>19.265539829911745</v>
      </c>
      <c r="F32" s="77">
        <f>IF(RES_hh_fech!F32=0,0,RES_hh_fech!F32/RES_summary!F$19)</f>
        <v>9.5289636056200138</v>
      </c>
      <c r="G32" s="77">
        <f>IF(RES_hh_fech!G32=0,0,RES_hh_fech!G32/RES_summary!G$19)</f>
        <v>10.621845114426012</v>
      </c>
      <c r="H32" s="77">
        <f>IF(RES_hh_fech!H32=0,0,RES_hh_fech!H32/RES_summary!H$19)</f>
        <v>20.495348230640218</v>
      </c>
      <c r="I32" s="77">
        <f>IF(RES_hh_fech!I32=0,0,RES_hh_fech!I32/RES_summary!I$19)</f>
        <v>13.538927329767466</v>
      </c>
      <c r="J32" s="77">
        <f>IF(RES_hh_fech!J32=0,0,RES_hh_fech!J32/RES_summary!J$19)</f>
        <v>8.1903247589821273</v>
      </c>
      <c r="K32" s="77">
        <f>IF(RES_hh_fech!K32=0,0,RES_hh_fech!K32/RES_summary!K$19)</f>
        <v>8.3806668899739627</v>
      </c>
      <c r="L32" s="77">
        <f>IF(RES_hh_fech!L32=0,0,RES_hh_fech!L32/RES_summary!L$19)</f>
        <v>8.3967222821843581</v>
      </c>
      <c r="M32" s="77">
        <f>IF(RES_hh_fech!M32=0,0,RES_hh_fech!M32/RES_summary!M$19)</f>
        <v>9.0946328272211439</v>
      </c>
      <c r="N32" s="77">
        <f>IF(RES_hh_fech!N32=0,0,RES_hh_fech!N32/RES_summary!N$19)</f>
        <v>12.852861563344808</v>
      </c>
      <c r="O32" s="77">
        <f>IF(RES_hh_fech!O32=0,0,RES_hh_fech!O32/RES_summary!O$19)</f>
        <v>0.83966506706037214</v>
      </c>
      <c r="P32" s="77">
        <f>IF(RES_hh_fech!P32=0,0,RES_hh_fech!P32/RES_summary!P$19)</f>
        <v>5.7423740305008257</v>
      </c>
      <c r="Q32" s="77">
        <f>IF(RES_hh_fech!Q32=0,0,RES_hh_fech!Q32/RES_summary!Q$19)</f>
        <v>11.091094722977932</v>
      </c>
      <c r="R32" s="77">
        <f>IF(RES_hh_fech!R32=0,0,RES_hh_fech!R32/RES_summary!R$19)</f>
        <v>9.0386678648243226</v>
      </c>
      <c r="S32" s="77">
        <f>IF(RES_hh_fech!S32=0,0,RES_hh_fech!S32/RES_summary!S$19)</f>
        <v>9.0392300005614885</v>
      </c>
      <c r="T32" s="77">
        <f>IF(RES_hh_fech!T32=0,0,RES_hh_fech!T32/RES_summary!T$19)</f>
        <v>8.6917523061402253</v>
      </c>
      <c r="U32" s="77">
        <f>IF(RES_hh_fech!U32=0,0,RES_hh_fech!U32/RES_summary!U$19)</f>
        <v>8.6343294825786128</v>
      </c>
      <c r="V32" s="77">
        <f>IF(RES_hh_fech!V32=0,0,RES_hh_fech!V32/RES_summary!V$19)</f>
        <v>8.4177490373279529</v>
      </c>
      <c r="W32" s="77">
        <f>IF(RES_hh_fech!W32=0,0,RES_hh_fech!W32/RES_summary!W$19)</f>
        <v>8.2703566265849471</v>
      </c>
      <c r="X32" s="77">
        <f>IF(RES_hh_fech!X32=0,0,RES_hh_fech!X32/RES_summary!X$19)</f>
        <v>8.2505247854319244</v>
      </c>
      <c r="Y32" s="77">
        <f>IF(RES_hh_fech!Y32=0,0,RES_hh_fech!Y32/RES_summary!Y$19)</f>
        <v>7.3162936495319189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163.72186668239604</v>
      </c>
      <c r="C3" s="65">
        <f>IF(RES_hh_tesh!C3=0,0,RES_hh_tesh!C3/RES_summary!C$19)</f>
        <v>145.43297556280447</v>
      </c>
      <c r="D3" s="65">
        <f>IF(RES_hh_tesh!D3=0,0,RES_hh_tesh!D3/RES_summary!D$19)</f>
        <v>143.31839853628944</v>
      </c>
      <c r="E3" s="65">
        <f>IF(RES_hh_tesh!E3=0,0,RES_hh_tesh!E3/RES_summary!E$19)</f>
        <v>152.64164097232208</v>
      </c>
      <c r="F3" s="65">
        <f>IF(RES_hh_tesh!F3=0,0,RES_hh_tesh!F3/RES_summary!F$19)</f>
        <v>151.79203745131184</v>
      </c>
      <c r="G3" s="65">
        <f>IF(RES_hh_tesh!G3=0,0,RES_hh_tesh!G3/RES_summary!G$19)</f>
        <v>150.07312071732292</v>
      </c>
      <c r="H3" s="65">
        <f>IF(RES_hh_tesh!H3=0,0,RES_hh_tesh!H3/RES_summary!H$19)</f>
        <v>144.50873170983766</v>
      </c>
      <c r="I3" s="65">
        <f>IF(RES_hh_tesh!I3=0,0,RES_hh_tesh!I3/RES_summary!I$19)</f>
        <v>139.0976692179438</v>
      </c>
      <c r="J3" s="65">
        <f>IF(RES_hh_tesh!J3=0,0,RES_hh_tesh!J3/RES_summary!J$19)</f>
        <v>147.48522373070506</v>
      </c>
      <c r="K3" s="65">
        <f>IF(RES_hh_tesh!K3=0,0,RES_hh_tesh!K3/RES_summary!K$19)</f>
        <v>144.8865271860482</v>
      </c>
      <c r="L3" s="65">
        <f>IF(RES_hh_tesh!L3=0,0,RES_hh_tesh!L3/RES_summary!L$19)</f>
        <v>146.01029894357245</v>
      </c>
      <c r="M3" s="65">
        <f>IF(RES_hh_tesh!M3=0,0,RES_hh_tesh!M3/RES_summary!M$19)</f>
        <v>139.85899901796648</v>
      </c>
      <c r="N3" s="65">
        <f>IF(RES_hh_tesh!N3=0,0,RES_hh_tesh!N3/RES_summary!N$19)</f>
        <v>143.91283547071865</v>
      </c>
      <c r="O3" s="65">
        <f>IF(RES_hh_tesh!O3=0,0,RES_hh_tesh!O3/RES_summary!O$19)</f>
        <v>135.19514380632583</v>
      </c>
      <c r="P3" s="65">
        <f>IF(RES_hh_tesh!P3=0,0,RES_hh_tesh!P3/RES_summary!P$19)</f>
        <v>126.6583929001732</v>
      </c>
      <c r="Q3" s="65">
        <f>IF(RES_hh_tesh!Q3=0,0,RES_hh_tesh!Q3/RES_summary!Q$19)</f>
        <v>125.68491329288517</v>
      </c>
      <c r="R3" s="65">
        <f>IF(RES_hh_tesh!R3=0,0,RES_hh_tesh!R3/RES_summary!R$19)</f>
        <v>125.28080158713468</v>
      </c>
      <c r="S3" s="65">
        <f>IF(RES_hh_tesh!S3=0,0,RES_hh_tesh!S3/RES_summary!S$19)</f>
        <v>130.58523981682632</v>
      </c>
      <c r="T3" s="65">
        <f>IF(RES_hh_tesh!T3=0,0,RES_hh_tesh!T3/RES_summary!T$19)</f>
        <v>130.30083645616722</v>
      </c>
      <c r="U3" s="65">
        <f>IF(RES_hh_tesh!U3=0,0,RES_hh_tesh!U3/RES_summary!U$19)</f>
        <v>129.456388105603</v>
      </c>
      <c r="V3" s="65">
        <f>IF(RES_hh_tesh!V3=0,0,RES_hh_tesh!V3/RES_summary!V$19)</f>
        <v>131.69321084302615</v>
      </c>
      <c r="W3" s="65">
        <f>IF(RES_hh_tesh!W3=0,0,RES_hh_tesh!W3/RES_summary!W$19)</f>
        <v>142.71604061655444</v>
      </c>
      <c r="X3" s="65">
        <f>IF(RES_hh_tesh!X3=0,0,RES_hh_tesh!X3/RES_summary!X$19)</f>
        <v>126.28128438107709</v>
      </c>
      <c r="Y3" s="65">
        <f>IF(RES_hh_tesh!Y3=0,0,RES_hh_tesh!Y3/RES_summary!Y$19)</f>
        <v>119.09414812684656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144.98602773415649</v>
      </c>
      <c r="C4" s="69">
        <f>IF(RES_hh_tesh!C4=0,0,RES_hh_tesh!C4/RES_summary!C$19)</f>
        <v>119.06042083665847</v>
      </c>
      <c r="D4" s="69">
        <f>IF(RES_hh_tesh!D4=0,0,RES_hh_tesh!D4/RES_summary!D$19)</f>
        <v>114.44570719569204</v>
      </c>
      <c r="E4" s="69">
        <f>IF(RES_hh_tesh!E4=0,0,RES_hh_tesh!E4/RES_summary!E$19)</f>
        <v>120.01806526641731</v>
      </c>
      <c r="F4" s="69">
        <f>IF(RES_hh_tesh!F4=0,0,RES_hh_tesh!F4/RES_summary!F$19)</f>
        <v>128.88194324566379</v>
      </c>
      <c r="G4" s="69">
        <f>IF(RES_hh_tesh!G4=0,0,RES_hh_tesh!G4/RES_summary!G$19)</f>
        <v>113.36875797165737</v>
      </c>
      <c r="H4" s="69">
        <f>IF(RES_hh_tesh!H4=0,0,RES_hh_tesh!H4/RES_summary!H$19)</f>
        <v>113.55808168242476</v>
      </c>
      <c r="I4" s="69">
        <f>IF(RES_hh_tesh!I4=0,0,RES_hh_tesh!I4/RES_summary!I$19)</f>
        <v>102.78426099067576</v>
      </c>
      <c r="J4" s="69">
        <f>IF(RES_hh_tesh!J4=0,0,RES_hh_tesh!J4/RES_summary!J$19)</f>
        <v>121.38815222413245</v>
      </c>
      <c r="K4" s="69">
        <f>IF(RES_hh_tesh!K4=0,0,RES_hh_tesh!K4/RES_summary!K$19)</f>
        <v>115.73710919639386</v>
      </c>
      <c r="L4" s="69">
        <f>IF(RES_hh_tesh!L4=0,0,RES_hh_tesh!L4/RES_summary!L$19)</f>
        <v>118.85340881703276</v>
      </c>
      <c r="M4" s="69">
        <f>IF(RES_hh_tesh!M4=0,0,RES_hh_tesh!M4/RES_summary!M$19)</f>
        <v>113.1884277083508</v>
      </c>
      <c r="N4" s="69">
        <f>IF(RES_hh_tesh!N4=0,0,RES_hh_tesh!N4/RES_summary!N$19)</f>
        <v>115.85459026576547</v>
      </c>
      <c r="O4" s="69">
        <f>IF(RES_hh_tesh!O4=0,0,RES_hh_tesh!O4/RES_summary!O$19)</f>
        <v>108.53525342928017</v>
      </c>
      <c r="P4" s="69">
        <f>IF(RES_hh_tesh!P4=0,0,RES_hh_tesh!P4/RES_summary!P$19)</f>
        <v>100.22875114841121</v>
      </c>
      <c r="Q4" s="69">
        <f>IF(RES_hh_tesh!Q4=0,0,RES_hh_tesh!Q4/RES_summary!Q$19)</f>
        <v>97.272781199962665</v>
      </c>
      <c r="R4" s="69">
        <f>IF(RES_hh_tesh!R4=0,0,RES_hh_tesh!R4/RES_summary!R$19)</f>
        <v>97.081764888381187</v>
      </c>
      <c r="S4" s="69">
        <f>IF(RES_hh_tesh!S4=0,0,RES_hh_tesh!S4/RES_summary!S$19)</f>
        <v>100.23706907151269</v>
      </c>
      <c r="T4" s="69">
        <f>IF(RES_hh_tesh!T4=0,0,RES_hh_tesh!T4/RES_summary!T$19)</f>
        <v>100.47055191201162</v>
      </c>
      <c r="U4" s="69">
        <f>IF(RES_hh_tesh!U4=0,0,RES_hh_tesh!U4/RES_summary!U$19)</f>
        <v>99.952958254500217</v>
      </c>
      <c r="V4" s="69">
        <f>IF(RES_hh_tesh!V4=0,0,RES_hh_tesh!V4/RES_summary!V$19)</f>
        <v>102.76199761239489</v>
      </c>
      <c r="W4" s="69">
        <f>IF(RES_hh_tesh!W4=0,0,RES_hh_tesh!W4/RES_summary!W$19)</f>
        <v>111.86423406234273</v>
      </c>
      <c r="X4" s="69">
        <f>IF(RES_hh_tesh!X4=0,0,RES_hh_tesh!X4/RES_summary!X$19)</f>
        <v>97.82989397136339</v>
      </c>
      <c r="Y4" s="69">
        <f>IF(RES_hh_tesh!Y4=0,0,RES_hh_tesh!Y4/RES_summary!Y$19)</f>
        <v>92.724127850105972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198.13185799998828</v>
      </c>
      <c r="C5" s="72">
        <f>IF(RES_hh_tesh!C5=0,0,RES_hh_tesh!C5/RES_summary!C$19)</f>
        <v>44.715490761916143</v>
      </c>
      <c r="D5" s="72">
        <f>IF(RES_hh_tesh!D5=0,0,RES_hh_tesh!D5/RES_summary!D$19)</f>
        <v>129.67006391058317</v>
      </c>
      <c r="E5" s="72">
        <f>IF(RES_hh_tesh!E5=0,0,RES_hh_tesh!E5/RES_summary!E$19)</f>
        <v>91.796232770203289</v>
      </c>
      <c r="F5" s="72">
        <f>IF(RES_hh_tesh!F5=0,0,RES_hh_tesh!F5/RES_summary!F$19)</f>
        <v>194.06452159879194</v>
      </c>
      <c r="G5" s="72">
        <f>IF(RES_hh_tesh!G5=0,0,RES_hh_tesh!G5/RES_summary!G$19)</f>
        <v>89.306151750448905</v>
      </c>
      <c r="H5" s="72">
        <f>IF(RES_hh_tesh!H5=0,0,RES_hh_tesh!H5/RES_summary!H$19)</f>
        <v>66.334138087063721</v>
      </c>
      <c r="I5" s="72">
        <f>IF(RES_hh_tesh!I5=0,0,RES_hh_tesh!I5/RES_summary!I$19)</f>
        <v>62.935794587536151</v>
      </c>
      <c r="J5" s="72">
        <f>IF(RES_hh_tesh!J5=0,0,RES_hh_tesh!J5/RES_summary!J$19)</f>
        <v>219.474240111353</v>
      </c>
      <c r="K5" s="72">
        <f>IF(RES_hh_tesh!K5=0,0,RES_hh_tesh!K5/RES_summary!K$19)</f>
        <v>80.999264426364533</v>
      </c>
      <c r="L5" s="72">
        <f>IF(RES_hh_tesh!L5=0,0,RES_hh_tesh!L5/RES_summary!L$19)</f>
        <v>64.011136923667735</v>
      </c>
      <c r="M5" s="72">
        <f>IF(RES_hh_tesh!M5=0,0,RES_hh_tesh!M5/RES_summary!M$19)</f>
        <v>113.90125733953974</v>
      </c>
      <c r="N5" s="72">
        <f>IF(RES_hh_tesh!N5=0,0,RES_hh_tesh!N5/RES_summary!N$19)</f>
        <v>110.88536241732383</v>
      </c>
      <c r="O5" s="72">
        <f>IF(RES_hh_tesh!O5=0,0,RES_hh_tesh!O5/RES_summary!O$19)</f>
        <v>67.880838540373929</v>
      </c>
      <c r="P5" s="72">
        <f>IF(RES_hh_tesh!P5=0,0,RES_hh_tesh!P5/RES_summary!P$19)</f>
        <v>122.68329131973314</v>
      </c>
      <c r="Q5" s="72">
        <f>IF(RES_hh_tesh!Q5=0,0,RES_hh_tesh!Q5/RES_summary!Q$19)</f>
        <v>124.22897452543135</v>
      </c>
      <c r="R5" s="72">
        <f>IF(RES_hh_tesh!R5=0,0,RES_hh_tesh!R5/RES_summary!R$19)</f>
        <v>99.044075911887646</v>
      </c>
      <c r="S5" s="72">
        <f>IF(RES_hh_tesh!S5=0,0,RES_hh_tesh!S5/RES_summary!S$19)</f>
        <v>76.182111119841721</v>
      </c>
      <c r="T5" s="72">
        <f>IF(RES_hh_tesh!T5=0,0,RES_hh_tesh!T5/RES_summary!T$19)</f>
        <v>86.584421841674484</v>
      </c>
      <c r="U5" s="72">
        <f>IF(RES_hh_tesh!U5=0,0,RES_hh_tesh!U5/RES_summary!U$19)</f>
        <v>102.99437937138904</v>
      </c>
      <c r="V5" s="72">
        <f>IF(RES_hh_tesh!V5=0,0,RES_hh_tesh!V5/RES_summary!V$19)</f>
        <v>107.27496811022773</v>
      </c>
      <c r="W5" s="72">
        <f>IF(RES_hh_tesh!W5=0,0,RES_hh_tesh!W5/RES_summary!W$19)</f>
        <v>103.63989490527844</v>
      </c>
      <c r="X5" s="72">
        <f>IF(RES_hh_tesh!X5=0,0,RES_hh_tesh!X5/RES_summary!X$19)</f>
        <v>92.732480842273787</v>
      </c>
      <c r="Y5" s="72">
        <f>IF(RES_hh_tesh!Y5=0,0,RES_hh_tesh!Y5/RES_summary!Y$19)</f>
        <v>100.44328219800087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143.34480878906925</v>
      </c>
      <c r="C6" s="72">
        <f>IF(RES_hh_tesh!C6=0,0,RES_hh_tesh!C6/RES_summary!C$19)</f>
        <v>118.77499491427589</v>
      </c>
      <c r="D6" s="72">
        <f>IF(RES_hh_tesh!D6=0,0,RES_hh_tesh!D6/RES_summary!D$19)</f>
        <v>113.49570795111049</v>
      </c>
      <c r="E6" s="72">
        <f>IF(RES_hh_tesh!E6=0,0,RES_hh_tesh!E6/RES_summary!E$19)</f>
        <v>120.80741902160491</v>
      </c>
      <c r="F6" s="72">
        <f>IF(RES_hh_tesh!F6=0,0,RES_hh_tesh!F6/RES_summary!F$19)</f>
        <v>128.91318926914417</v>
      </c>
      <c r="G6" s="72">
        <f>IF(RES_hh_tesh!G6=0,0,RES_hh_tesh!G6/RES_summary!G$19)</f>
        <v>113.35302831386632</v>
      </c>
      <c r="H6" s="72">
        <f>IF(RES_hh_tesh!H6=0,0,RES_hh_tesh!H6/RES_summary!H$19)</f>
        <v>112.49543281212667</v>
      </c>
      <c r="I6" s="72">
        <f>IF(RES_hh_tesh!I6=0,0,RES_hh_tesh!I6/RES_summary!I$19)</f>
        <v>102.74406854825286</v>
      </c>
      <c r="J6" s="72">
        <f>IF(RES_hh_tesh!J6=0,0,RES_hh_tesh!J6/RES_summary!J$19)</f>
        <v>120.07746100072144</v>
      </c>
      <c r="K6" s="72">
        <f>IF(RES_hh_tesh!K6=0,0,RES_hh_tesh!K6/RES_summary!K$19)</f>
        <v>116.30783145510993</v>
      </c>
      <c r="L6" s="72">
        <f>IF(RES_hh_tesh!L6=0,0,RES_hh_tesh!L6/RES_summary!L$19)</f>
        <v>117.80077323378632</v>
      </c>
      <c r="M6" s="72">
        <f>IF(RES_hh_tesh!M6=0,0,RES_hh_tesh!M6/RES_summary!M$19)</f>
        <v>112.29078191442994</v>
      </c>
      <c r="N6" s="72">
        <f>IF(RES_hh_tesh!N6=0,0,RES_hh_tesh!N6/RES_summary!N$19)</f>
        <v>115.80124405723635</v>
      </c>
      <c r="O6" s="72">
        <f>IF(RES_hh_tesh!O6=0,0,RES_hh_tesh!O6/RES_summary!O$19)</f>
        <v>108.12498260136205</v>
      </c>
      <c r="P6" s="72">
        <f>IF(RES_hh_tesh!P6=0,0,RES_hh_tesh!P6/RES_summary!P$19)</f>
        <v>99.810690811127117</v>
      </c>
      <c r="Q6" s="72">
        <f>IF(RES_hh_tesh!Q6=0,0,RES_hh_tesh!Q6/RES_summary!Q$19)</f>
        <v>100.69013006201818</v>
      </c>
      <c r="R6" s="72">
        <f>IF(RES_hh_tesh!R6=0,0,RES_hh_tesh!R6/RES_summary!R$19)</f>
        <v>106.28349487692749</v>
      </c>
      <c r="S6" s="72">
        <f>IF(RES_hh_tesh!S6=0,0,RES_hh_tesh!S6/RES_summary!S$19)</f>
        <v>87.942304679530423</v>
      </c>
      <c r="T6" s="72">
        <f>IF(RES_hh_tesh!T6=0,0,RES_hh_tesh!T6/RES_summary!T$19)</f>
        <v>96.437267615948059</v>
      </c>
      <c r="U6" s="72">
        <f>IF(RES_hh_tesh!U6=0,0,RES_hh_tesh!U6/RES_summary!U$19)</f>
        <v>105.88301085601393</v>
      </c>
      <c r="V6" s="72">
        <f>IF(RES_hh_tesh!V6=0,0,RES_hh_tesh!V6/RES_summary!V$19)</f>
        <v>97.265029226214807</v>
      </c>
      <c r="W6" s="72">
        <f>IF(RES_hh_tesh!W6=0,0,RES_hh_tesh!W6/RES_summary!W$19)</f>
        <v>101.9533552449879</v>
      </c>
      <c r="X6" s="72">
        <f>IF(RES_hh_tesh!X6=0,0,RES_hh_tesh!X6/RES_summary!X$19)</f>
        <v>102.32538471991444</v>
      </c>
      <c r="Y6" s="72">
        <f>IF(RES_hh_tesh!Y6=0,0,RES_hh_tesh!Y6/RES_summary!Y$19)</f>
        <v>91.377619274195823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151.97493254852699</v>
      </c>
      <c r="C7" s="72">
        <f>IF(RES_hh_tesh!C7=0,0,RES_hh_tesh!C7/RES_summary!C$19)</f>
        <v>129.68058639241653</v>
      </c>
      <c r="D7" s="72">
        <f>IF(RES_hh_tesh!D7=0,0,RES_hh_tesh!D7/RES_summary!D$19)</f>
        <v>62.428384814147627</v>
      </c>
      <c r="E7" s="72">
        <f>IF(RES_hh_tesh!E7=0,0,RES_hh_tesh!E7/RES_summary!E$19)</f>
        <v>78.227749201622089</v>
      </c>
      <c r="F7" s="72">
        <f>IF(RES_hh_tesh!F7=0,0,RES_hh_tesh!F7/RES_summary!F$19)</f>
        <v>181.06710200538865</v>
      </c>
      <c r="G7" s="72">
        <f>IF(RES_hh_tesh!G7=0,0,RES_hh_tesh!G7/RES_summary!G$19)</f>
        <v>109.53266705172523</v>
      </c>
      <c r="H7" s="72">
        <f>IF(RES_hh_tesh!H7=0,0,RES_hh_tesh!H7/RES_summary!H$19)</f>
        <v>105.80780862384087</v>
      </c>
      <c r="I7" s="72">
        <f>IF(RES_hh_tesh!I7=0,0,RES_hh_tesh!I7/RES_summary!I$19)</f>
        <v>135.40581891203709</v>
      </c>
      <c r="J7" s="72">
        <f>IF(RES_hh_tesh!J7=0,0,RES_hh_tesh!J7/RES_summary!J$19)</f>
        <v>124.98008534584254</v>
      </c>
      <c r="K7" s="72">
        <f>IF(RES_hh_tesh!K7=0,0,RES_hh_tesh!K7/RES_summary!K$19)</f>
        <v>48.751383129513293</v>
      </c>
      <c r="L7" s="72">
        <f>IF(RES_hh_tesh!L7=0,0,RES_hh_tesh!L7/RES_summary!L$19)</f>
        <v>62.483336595300017</v>
      </c>
      <c r="M7" s="72">
        <f>IF(RES_hh_tesh!M7=0,0,RES_hh_tesh!M7/RES_summary!M$19)</f>
        <v>129.64292616851185</v>
      </c>
      <c r="N7" s="72">
        <f>IF(RES_hh_tesh!N7=0,0,RES_hh_tesh!N7/RES_summary!N$19)</f>
        <v>123.49553868926681</v>
      </c>
      <c r="O7" s="72">
        <f>IF(RES_hh_tesh!O7=0,0,RES_hh_tesh!O7/RES_summary!O$19)</f>
        <v>82.66014865028221</v>
      </c>
      <c r="P7" s="72">
        <f>IF(RES_hh_tesh!P7=0,0,RES_hh_tesh!P7/RES_summary!P$19)</f>
        <v>105.71779470539549</v>
      </c>
      <c r="Q7" s="72">
        <f>IF(RES_hh_tesh!Q7=0,0,RES_hh_tesh!Q7/RES_summary!Q$19)</f>
        <v>116.13447788440349</v>
      </c>
      <c r="R7" s="72">
        <f>IF(RES_hh_tesh!R7=0,0,RES_hh_tesh!R7/RES_summary!R$19)</f>
        <v>79.009547751976939</v>
      </c>
      <c r="S7" s="72">
        <f>IF(RES_hh_tesh!S7=0,0,RES_hh_tesh!S7/RES_summary!S$19)</f>
        <v>90.498388863931936</v>
      </c>
      <c r="T7" s="72">
        <f>IF(RES_hh_tesh!T7=0,0,RES_hh_tesh!T7/RES_summary!T$19)</f>
        <v>97.204874603736229</v>
      </c>
      <c r="U7" s="72">
        <f>IF(RES_hh_tesh!U7=0,0,RES_hh_tesh!U7/RES_summary!U$19)</f>
        <v>116.6285638765811</v>
      </c>
      <c r="V7" s="72">
        <f>IF(RES_hh_tesh!V7=0,0,RES_hh_tesh!V7/RES_summary!V$19)</f>
        <v>95.779807979430117</v>
      </c>
      <c r="W7" s="72">
        <f>IF(RES_hh_tesh!W7=0,0,RES_hh_tesh!W7/RES_summary!W$19)</f>
        <v>95.341473864252649</v>
      </c>
      <c r="X7" s="72">
        <f>IF(RES_hh_tesh!X7=0,0,RES_hh_tesh!X7/RES_summary!X$19)</f>
        <v>114.00608457580991</v>
      </c>
      <c r="Y7" s="72">
        <f>IF(RES_hh_tesh!Y7=0,0,RES_hh_tesh!Y7/RES_summary!Y$19)</f>
        <v>84.881191781415325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142.89559169058404</v>
      </c>
      <c r="C8" s="72">
        <f>IF(RES_hh_tesh!C8=0,0,RES_hh_tesh!C8/RES_summary!C$19)</f>
        <v>113.32926141238369</v>
      </c>
      <c r="D8" s="72">
        <f>IF(RES_hh_tesh!D8=0,0,RES_hh_tesh!D8/RES_summary!D$19)</f>
        <v>119.65528414269514</v>
      </c>
      <c r="E8" s="72">
        <f>IF(RES_hh_tesh!E8=0,0,RES_hh_tesh!E8/RES_summary!E$19)</f>
        <v>124.10933787248815</v>
      </c>
      <c r="F8" s="72">
        <f>IF(RES_hh_tesh!F8=0,0,RES_hh_tesh!F8/RES_summary!F$19)</f>
        <v>129.48803386414934</v>
      </c>
      <c r="G8" s="72">
        <f>IF(RES_hh_tesh!G8=0,0,RES_hh_tesh!G8/RES_summary!G$19)</f>
        <v>107.45836752032298</v>
      </c>
      <c r="H8" s="72">
        <f>IF(RES_hh_tesh!H8=0,0,RES_hh_tesh!H8/RES_summary!H$19)</f>
        <v>122.62425210703881</v>
      </c>
      <c r="I8" s="72">
        <f>IF(RES_hh_tesh!I8=0,0,RES_hh_tesh!I8/RES_summary!I$19)</f>
        <v>99.26953935923197</v>
      </c>
      <c r="J8" s="72">
        <f>IF(RES_hh_tesh!J8=0,0,RES_hh_tesh!J8/RES_summary!J$19)</f>
        <v>117.72524699957135</v>
      </c>
      <c r="K8" s="72">
        <f>IF(RES_hh_tesh!K8=0,0,RES_hh_tesh!K8/RES_summary!K$19)</f>
        <v>112.92045339643484</v>
      </c>
      <c r="L8" s="72">
        <f>IF(RES_hh_tesh!L8=0,0,RES_hh_tesh!L8/RES_summary!L$19)</f>
        <v>114.52530593960549</v>
      </c>
      <c r="M8" s="72">
        <f>IF(RES_hh_tesh!M8=0,0,RES_hh_tesh!M8/RES_summary!M$19)</f>
        <v>113.29965323118726</v>
      </c>
      <c r="N8" s="72">
        <f>IF(RES_hh_tesh!N8=0,0,RES_hh_tesh!N8/RES_summary!N$19)</f>
        <v>119.2135981857418</v>
      </c>
      <c r="O8" s="72">
        <f>IF(RES_hh_tesh!O8=0,0,RES_hh_tesh!O8/RES_summary!O$19)</f>
        <v>111.0146839260272</v>
      </c>
      <c r="P8" s="72">
        <f>IF(RES_hh_tesh!P8=0,0,RES_hh_tesh!P8/RES_summary!P$19)</f>
        <v>96.454720347806898</v>
      </c>
      <c r="Q8" s="72">
        <f>IF(RES_hh_tesh!Q8=0,0,RES_hh_tesh!Q8/RES_summary!Q$19)</f>
        <v>96.389655545793886</v>
      </c>
      <c r="R8" s="72">
        <f>IF(RES_hh_tesh!R8=0,0,RES_hh_tesh!R8/RES_summary!R$19)</f>
        <v>96.227523660843048</v>
      </c>
      <c r="S8" s="72">
        <f>IF(RES_hh_tesh!S8=0,0,RES_hh_tesh!S8/RES_summary!S$19)</f>
        <v>100.50213033373755</v>
      </c>
      <c r="T8" s="72">
        <f>IF(RES_hh_tesh!T8=0,0,RES_hh_tesh!T8/RES_summary!T$19)</f>
        <v>100.81837567143302</v>
      </c>
      <c r="U8" s="72">
        <f>IF(RES_hh_tesh!U8=0,0,RES_hh_tesh!U8/RES_summary!U$19)</f>
        <v>97.427477150491157</v>
      </c>
      <c r="V8" s="72">
        <f>IF(RES_hh_tesh!V8=0,0,RES_hh_tesh!V8/RES_summary!V$19)</f>
        <v>102.53968958771875</v>
      </c>
      <c r="W8" s="72">
        <f>IF(RES_hh_tesh!W8=0,0,RES_hh_tesh!W8/RES_summary!W$19)</f>
        <v>116.63821439816815</v>
      </c>
      <c r="X8" s="72">
        <f>IF(RES_hh_tesh!X8=0,0,RES_hh_tesh!X8/RES_summary!X$19)</f>
        <v>95.666710620229182</v>
      </c>
      <c r="Y8" s="72">
        <f>IF(RES_hh_tesh!Y8=0,0,RES_hh_tesh!Y8/RES_summary!Y$19)</f>
        <v>92.835897804126887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153.96188481373633</v>
      </c>
      <c r="C9" s="72">
        <f>IF(RES_hh_tesh!C9=0,0,RES_hh_tesh!C9/RES_summary!C$19)</f>
        <v>110.47256841370644</v>
      </c>
      <c r="D9" s="72">
        <f>IF(RES_hh_tesh!D9=0,0,RES_hh_tesh!D9/RES_summary!D$19)</f>
        <v>105.17970744763032</v>
      </c>
      <c r="E9" s="72">
        <f>IF(RES_hh_tesh!E9=0,0,RES_hh_tesh!E9/RES_summary!E$19)</f>
        <v>118.21411463768848</v>
      </c>
      <c r="F9" s="72">
        <f>IF(RES_hh_tesh!F9=0,0,RES_hh_tesh!F9/RES_summary!F$19)</f>
        <v>131.40546910727636</v>
      </c>
      <c r="G9" s="72">
        <f>IF(RES_hh_tesh!G9=0,0,RES_hh_tesh!G9/RES_summary!G$19)</f>
        <v>118.78202377967429</v>
      </c>
      <c r="H9" s="72">
        <f>IF(RES_hh_tesh!H9=0,0,RES_hh_tesh!H9/RES_summary!H$19)</f>
        <v>106.61919121622127</v>
      </c>
      <c r="I9" s="72">
        <f>IF(RES_hh_tesh!I9=0,0,RES_hh_tesh!I9/RES_summary!I$19)</f>
        <v>101.00324893054392</v>
      </c>
      <c r="J9" s="72">
        <f>IF(RES_hh_tesh!J9=0,0,RES_hh_tesh!J9/RES_summary!J$19)</f>
        <v>125.5835092607339</v>
      </c>
      <c r="K9" s="72">
        <f>IF(RES_hh_tesh!K9=0,0,RES_hh_tesh!K9/RES_summary!K$19)</f>
        <v>118.58000441136109</v>
      </c>
      <c r="L9" s="72">
        <f>IF(RES_hh_tesh!L9=0,0,RES_hh_tesh!L9/RES_summary!L$19)</f>
        <v>122.2998930149392</v>
      </c>
      <c r="M9" s="72">
        <f>IF(RES_hh_tesh!M9=0,0,RES_hh_tesh!M9/RES_summary!M$19)</f>
        <v>109.84773873930075</v>
      </c>
      <c r="N9" s="72">
        <f>IF(RES_hh_tesh!N9=0,0,RES_hh_tesh!N9/RES_summary!N$19)</f>
        <v>115.34748637461038</v>
      </c>
      <c r="O9" s="72">
        <f>IF(RES_hh_tesh!O9=0,0,RES_hh_tesh!O9/RES_summary!O$19)</f>
        <v>107.00755991611493</v>
      </c>
      <c r="P9" s="72">
        <f>IF(RES_hh_tesh!P9=0,0,RES_hh_tesh!P9/RES_summary!P$19)</f>
        <v>102.76268377887803</v>
      </c>
      <c r="Q9" s="72">
        <f>IF(RES_hh_tesh!Q9=0,0,RES_hh_tesh!Q9/RES_summary!Q$19)</f>
        <v>96.646188937058554</v>
      </c>
      <c r="R9" s="72">
        <f>IF(RES_hh_tesh!R9=0,0,RES_hh_tesh!R9/RES_summary!R$19)</f>
        <v>97.081511648564401</v>
      </c>
      <c r="S9" s="72">
        <f>IF(RES_hh_tesh!S9=0,0,RES_hh_tesh!S9/RES_summary!S$19)</f>
        <v>100.1484660734926</v>
      </c>
      <c r="T9" s="72">
        <f>IF(RES_hh_tesh!T9=0,0,RES_hh_tesh!T9/RES_summary!T$19)</f>
        <v>99.343717847738489</v>
      </c>
      <c r="U9" s="72">
        <f>IF(RES_hh_tesh!U9=0,0,RES_hh_tesh!U9/RES_summary!U$19)</f>
        <v>101.73187183553202</v>
      </c>
      <c r="V9" s="72">
        <f>IF(RES_hh_tesh!V9=0,0,RES_hh_tesh!V9/RES_summary!V$19)</f>
        <v>102.19873659275457</v>
      </c>
      <c r="W9" s="72">
        <f>IF(RES_hh_tesh!W9=0,0,RES_hh_tesh!W9/RES_summary!W$19)</f>
        <v>107.41916667208194</v>
      </c>
      <c r="X9" s="72">
        <f>IF(RES_hh_tesh!X9=0,0,RES_hh_tesh!X9/RES_summary!X$19)</f>
        <v>99.534352032244442</v>
      </c>
      <c r="Y9" s="72">
        <f>IF(RES_hh_tesh!Y9=0,0,RES_hh_tesh!Y9/RES_summary!Y$19)</f>
        <v>92.354984818947784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132.65424118343842</v>
      </c>
      <c r="C10" s="72">
        <f>IF(RES_hh_tesh!C10=0,0,RES_hh_tesh!C10/RES_summary!C$19)</f>
        <v>77.608534913198966</v>
      </c>
      <c r="D10" s="72">
        <f>IF(RES_hh_tesh!D10=0,0,RES_hh_tesh!D10/RES_summary!D$19)</f>
        <v>152.2015705498228</v>
      </c>
      <c r="E10" s="72">
        <f>IF(RES_hh_tesh!E10=0,0,RES_hh_tesh!E10/RES_summary!E$19)</f>
        <v>131.18604046899344</v>
      </c>
      <c r="F10" s="72">
        <f>IF(RES_hh_tesh!F10=0,0,RES_hh_tesh!F10/RES_summary!F$19)</f>
        <v>122.32072451859527</v>
      </c>
      <c r="G10" s="72">
        <f>IF(RES_hh_tesh!G10=0,0,RES_hh_tesh!G10/RES_summary!G$19)</f>
        <v>106.15375106581577</v>
      </c>
      <c r="H10" s="72">
        <f>IF(RES_hh_tesh!H10=0,0,RES_hh_tesh!H10/RES_summary!H$19)</f>
        <v>109.88533613335559</v>
      </c>
      <c r="I10" s="72">
        <f>IF(RES_hh_tesh!I10=0,0,RES_hh_tesh!I10/RES_summary!I$19)</f>
        <v>102.38540174673608</v>
      </c>
      <c r="J10" s="72">
        <f>IF(RES_hh_tesh!J10=0,0,RES_hh_tesh!J10/RES_summary!J$19)</f>
        <v>108.51489906456985</v>
      </c>
      <c r="K10" s="72">
        <f>IF(RES_hh_tesh!K10=0,0,RES_hh_tesh!K10/RES_summary!K$19)</f>
        <v>115.32215882893064</v>
      </c>
      <c r="L10" s="72">
        <f>IF(RES_hh_tesh!L10=0,0,RES_hh_tesh!L10/RES_summary!L$19)</f>
        <v>140.84335643234851</v>
      </c>
      <c r="M10" s="72">
        <f>IF(RES_hh_tesh!M10=0,0,RES_hh_tesh!M10/RES_summary!M$19)</f>
        <v>112.53893278636234</v>
      </c>
      <c r="N10" s="72">
        <f>IF(RES_hh_tesh!N10=0,0,RES_hh_tesh!N10/RES_summary!N$19)</f>
        <v>120.12534147856192</v>
      </c>
      <c r="O10" s="72">
        <f>IF(RES_hh_tesh!O10=0,0,RES_hh_tesh!O10/RES_summary!O$19)</f>
        <v>125.81456253758427</v>
      </c>
      <c r="P10" s="72">
        <f>IF(RES_hh_tesh!P10=0,0,RES_hh_tesh!P10/RES_summary!P$19)</f>
        <v>70.308844364867838</v>
      </c>
      <c r="Q10" s="72">
        <f>IF(RES_hh_tesh!Q10=0,0,RES_hh_tesh!Q10/RES_summary!Q$19)</f>
        <v>88.359002821465012</v>
      </c>
      <c r="R10" s="72">
        <f>IF(RES_hh_tesh!R10=0,0,RES_hh_tesh!R10/RES_summary!R$19)</f>
        <v>94.293084284529243</v>
      </c>
      <c r="S10" s="72">
        <f>IF(RES_hh_tesh!S10=0,0,RES_hh_tesh!S10/RES_summary!S$19)</f>
        <v>96.490531941467722</v>
      </c>
      <c r="T10" s="72">
        <f>IF(RES_hh_tesh!T10=0,0,RES_hh_tesh!T10/RES_summary!T$19)</f>
        <v>111.08611257205095</v>
      </c>
      <c r="U10" s="72">
        <f>IF(RES_hh_tesh!U10=0,0,RES_hh_tesh!U10/RES_summary!U$19)</f>
        <v>127.26715662684666</v>
      </c>
      <c r="V10" s="72">
        <f>IF(RES_hh_tesh!V10=0,0,RES_hh_tesh!V10/RES_summary!V$19)</f>
        <v>3.1018370655342298</v>
      </c>
      <c r="W10" s="72">
        <f>IF(RES_hh_tesh!W10=0,0,RES_hh_tesh!W10/RES_summary!W$19)</f>
        <v>160.26091719194716</v>
      </c>
      <c r="X10" s="72">
        <f>IF(RES_hh_tesh!X10=0,0,RES_hh_tesh!X10/RES_summary!X$19)</f>
        <v>85.560421815453736</v>
      </c>
      <c r="Y10" s="72">
        <f>IF(RES_hh_tesh!Y10=0,0,RES_hh_tesh!Y10/RES_summary!Y$19)</f>
        <v>60.273753961200363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140.06089945722152</v>
      </c>
      <c r="C11" s="72">
        <f>IF(RES_hh_tesh!C11=0,0,RES_hh_tesh!C11/RES_summary!C$19)</f>
        <v>125.96433534027925</v>
      </c>
      <c r="D11" s="72">
        <f>IF(RES_hh_tesh!D11=0,0,RES_hh_tesh!D11/RES_summary!D$19)</f>
        <v>117.64608729968641</v>
      </c>
      <c r="E11" s="72">
        <f>IF(RES_hh_tesh!E11=0,0,RES_hh_tesh!E11/RES_summary!E$19)</f>
        <v>119.92471503330977</v>
      </c>
      <c r="F11" s="72">
        <f>IF(RES_hh_tesh!F11=0,0,RES_hh_tesh!F11/RES_summary!F$19)</f>
        <v>119.27268474326546</v>
      </c>
      <c r="G11" s="72">
        <f>IF(RES_hh_tesh!G11=0,0,RES_hh_tesh!G11/RES_summary!G$19)</f>
        <v>112.50705168595145</v>
      </c>
      <c r="H11" s="72">
        <f>IF(RES_hh_tesh!H11=0,0,RES_hh_tesh!H11/RES_summary!H$19)</f>
        <v>113.98538241500482</v>
      </c>
      <c r="I11" s="72">
        <f>IF(RES_hh_tesh!I11=0,0,RES_hh_tesh!I11/RES_summary!I$19)</f>
        <v>105.48300211485011</v>
      </c>
      <c r="J11" s="72">
        <f>IF(RES_hh_tesh!J11=0,0,RES_hh_tesh!J11/RES_summary!J$19)</f>
        <v>114.86965639391023</v>
      </c>
      <c r="K11" s="72">
        <f>IF(RES_hh_tesh!K11=0,0,RES_hh_tesh!K11/RES_summary!K$19)</f>
        <v>115.63207883360627</v>
      </c>
      <c r="L11" s="72">
        <f>IF(RES_hh_tesh!L11=0,0,RES_hh_tesh!L11/RES_summary!L$19)</f>
        <v>117.62902108473044</v>
      </c>
      <c r="M11" s="72">
        <f>IF(RES_hh_tesh!M11=0,0,RES_hh_tesh!M11/RES_summary!M$19)</f>
        <v>119.13793088743935</v>
      </c>
      <c r="N11" s="72">
        <f>IF(RES_hh_tesh!N11=0,0,RES_hh_tesh!N11/RES_summary!N$19)</f>
        <v>110.57105266763293</v>
      </c>
      <c r="O11" s="72">
        <f>IF(RES_hh_tesh!O11=0,0,RES_hh_tesh!O11/RES_summary!O$19)</f>
        <v>108.62071601450509</v>
      </c>
      <c r="P11" s="72">
        <f>IF(RES_hh_tesh!P11=0,0,RES_hh_tesh!P11/RES_summary!P$19)</f>
        <v>97.646610107080264</v>
      </c>
      <c r="Q11" s="72">
        <f>IF(RES_hh_tesh!Q11=0,0,RES_hh_tesh!Q11/RES_summary!Q$19)</f>
        <v>97.445499478139425</v>
      </c>
      <c r="R11" s="72">
        <f>IF(RES_hh_tesh!R11=0,0,RES_hh_tesh!R11/RES_summary!R$19)</f>
        <v>98.753276214153459</v>
      </c>
      <c r="S11" s="72">
        <f>IF(RES_hh_tesh!S11=0,0,RES_hh_tesh!S11/RES_summary!S$19)</f>
        <v>101.01794325970526</v>
      </c>
      <c r="T11" s="72">
        <f>IF(RES_hh_tesh!T11=0,0,RES_hh_tesh!T11/RES_summary!T$19)</f>
        <v>102.01627938129606</v>
      </c>
      <c r="U11" s="72">
        <f>IF(RES_hh_tesh!U11=0,0,RES_hh_tesh!U11/RES_summary!U$19)</f>
        <v>97.54254520950235</v>
      </c>
      <c r="V11" s="72">
        <f>IF(RES_hh_tesh!V11=0,0,RES_hh_tesh!V11/RES_summary!V$19)</f>
        <v>103.19180694539516</v>
      </c>
      <c r="W11" s="72">
        <f>IF(RES_hh_tesh!W11=0,0,RES_hh_tesh!W11/RES_summary!W$19)</f>
        <v>110.48429892086691</v>
      </c>
      <c r="X11" s="72">
        <f>IF(RES_hh_tesh!X11=0,0,RES_hh_tesh!X11/RES_summary!X$19)</f>
        <v>97.154040396114709</v>
      </c>
      <c r="Y11" s="72">
        <f>IF(RES_hh_tesh!Y11=0,0,RES_hh_tesh!Y11/RES_summary!Y$19)</f>
        <v>91.603743893561003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0</v>
      </c>
      <c r="C12" s="72">
        <f>IF(RES_hh_tesh!C12=0,0,RES_hh_tesh!C12/RES_summary!C$19)</f>
        <v>0</v>
      </c>
      <c r="D12" s="72">
        <f>IF(RES_hh_tesh!D12=0,0,RES_hh_tesh!D12/RES_summary!D$19)</f>
        <v>0</v>
      </c>
      <c r="E12" s="72">
        <f>IF(RES_hh_tesh!E12=0,0,RES_hh_tesh!E12/RES_summary!E$19)</f>
        <v>0</v>
      </c>
      <c r="F12" s="72">
        <f>IF(RES_hh_tesh!F12=0,0,RES_hh_tesh!F12/RES_summary!F$19)</f>
        <v>0</v>
      </c>
      <c r="G12" s="72">
        <f>IF(RES_hh_tesh!G12=0,0,RES_hh_tesh!G12/RES_summary!G$19)</f>
        <v>0</v>
      </c>
      <c r="H12" s="72">
        <f>IF(RES_hh_tesh!H12=0,0,RES_hh_tesh!H12/RES_summary!H$19)</f>
        <v>0</v>
      </c>
      <c r="I12" s="72">
        <f>IF(RES_hh_tesh!I12=0,0,RES_hh_tesh!I12/RES_summary!I$19)</f>
        <v>0</v>
      </c>
      <c r="J12" s="72">
        <f>IF(RES_hh_tesh!J12=0,0,RES_hh_tesh!J12/RES_summary!J$19)</f>
        <v>0</v>
      </c>
      <c r="K12" s="72">
        <f>IF(RES_hh_tesh!K12=0,0,RES_hh_tesh!K12/RES_summary!K$19)</f>
        <v>0</v>
      </c>
      <c r="L12" s="72">
        <f>IF(RES_hh_tesh!L12=0,0,RES_hh_tesh!L12/RES_summary!L$19)</f>
        <v>0</v>
      </c>
      <c r="M12" s="72">
        <f>IF(RES_hh_tesh!M12=0,0,RES_hh_tesh!M12/RES_summary!M$19)</f>
        <v>0</v>
      </c>
      <c r="N12" s="72">
        <f>IF(RES_hh_tesh!N12=0,0,RES_hh_tesh!N12/RES_summary!N$19)</f>
        <v>0</v>
      </c>
      <c r="O12" s="72">
        <f>IF(RES_hh_tesh!O12=0,0,RES_hh_tesh!O12/RES_summary!O$19)</f>
        <v>0</v>
      </c>
      <c r="P12" s="72">
        <f>IF(RES_hh_tesh!P12=0,0,RES_hh_tesh!P12/RES_summary!P$19)</f>
        <v>0</v>
      </c>
      <c r="Q12" s="72">
        <f>IF(RES_hh_tesh!Q12=0,0,RES_hh_tesh!Q12/RES_summary!Q$19)</f>
        <v>0</v>
      </c>
      <c r="R12" s="72">
        <f>IF(RES_hh_tesh!R12=0,0,RES_hh_tesh!R12/RES_summary!R$19)</f>
        <v>0</v>
      </c>
      <c r="S12" s="72">
        <f>IF(RES_hh_tesh!S12=0,0,RES_hh_tesh!S12/RES_summary!S$19)</f>
        <v>0</v>
      </c>
      <c r="T12" s="72">
        <f>IF(RES_hh_tesh!T12=0,0,RES_hh_tesh!T12/RES_summary!T$19)</f>
        <v>0</v>
      </c>
      <c r="U12" s="72">
        <f>IF(RES_hh_tesh!U12=0,0,RES_hh_tesh!U12/RES_summary!U$19)</f>
        <v>115.23749031164179</v>
      </c>
      <c r="V12" s="72">
        <f>IF(RES_hh_tesh!V12=0,0,RES_hh_tesh!V12/RES_summary!V$19)</f>
        <v>100.4965969870201</v>
      </c>
      <c r="W12" s="72">
        <f>IF(RES_hh_tesh!W12=0,0,RES_hh_tesh!W12/RES_summary!W$19)</f>
        <v>93.241369611126615</v>
      </c>
      <c r="X12" s="72">
        <f>IF(RES_hh_tesh!X12=0,0,RES_hh_tesh!X12/RES_summary!X$19)</f>
        <v>95.600427824567987</v>
      </c>
      <c r="Y12" s="72">
        <f>IF(RES_hh_tesh!Y12=0,0,RES_hh_tesh!Y12/RES_summary!Y$19)</f>
        <v>104.34643789361623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166.67044462628326</v>
      </c>
      <c r="C13" s="74">
        <f>IF(RES_hh_tesh!C13=0,0,RES_hh_tesh!C13/RES_summary!C$19)</f>
        <v>91.473943453190785</v>
      </c>
      <c r="D13" s="74">
        <f>IF(RES_hh_tesh!D13=0,0,RES_hh_tesh!D13/RES_summary!D$19)</f>
        <v>119.63862717172545</v>
      </c>
      <c r="E13" s="74">
        <f>IF(RES_hh_tesh!E13=0,0,RES_hh_tesh!E13/RES_summary!E$19)</f>
        <v>123.67225167848275</v>
      </c>
      <c r="F13" s="74">
        <f>IF(RES_hh_tesh!F13=0,0,RES_hh_tesh!F13/RES_summary!F$19)</f>
        <v>107.90969628644459</v>
      </c>
      <c r="G13" s="74">
        <f>IF(RES_hh_tesh!G13=0,0,RES_hh_tesh!G13/RES_summary!G$19)</f>
        <v>123.63805019309092</v>
      </c>
      <c r="H13" s="74">
        <f>IF(RES_hh_tesh!H13=0,0,RES_hh_tesh!H13/RES_summary!H$19)</f>
        <v>89.616817545039567</v>
      </c>
      <c r="I13" s="74">
        <f>IF(RES_hh_tesh!I13=0,0,RES_hh_tesh!I13/RES_summary!I$19)</f>
        <v>100.57574077507012</v>
      </c>
      <c r="J13" s="74">
        <f>IF(RES_hh_tesh!J13=0,0,RES_hh_tesh!J13/RES_summary!J$19)</f>
        <v>107.2797556030701</v>
      </c>
      <c r="K13" s="74">
        <f>IF(RES_hh_tesh!K13=0,0,RES_hh_tesh!K13/RES_summary!K$19)</f>
        <v>131.32584445363227</v>
      </c>
      <c r="L13" s="74">
        <f>IF(RES_hh_tesh!L13=0,0,RES_hh_tesh!L13/RES_summary!L$19)</f>
        <v>122.80553711470994</v>
      </c>
      <c r="M13" s="74">
        <f>IF(RES_hh_tesh!M13=0,0,RES_hh_tesh!M13/RES_summary!M$19)</f>
        <v>119.23488200932472</v>
      </c>
      <c r="N13" s="74">
        <f>IF(RES_hh_tesh!N13=0,0,RES_hh_tesh!N13/RES_summary!N$19)</f>
        <v>106.13497177823344</v>
      </c>
      <c r="O13" s="74">
        <f>IF(RES_hh_tesh!O13=0,0,RES_hh_tesh!O13/RES_summary!O$19)</f>
        <v>112.66561486860839</v>
      </c>
      <c r="P13" s="74">
        <f>IF(RES_hh_tesh!P13=0,0,RES_hh_tesh!P13/RES_summary!P$19)</f>
        <v>101.52278785156599</v>
      </c>
      <c r="Q13" s="74">
        <f>IF(RES_hh_tesh!Q13=0,0,RES_hh_tesh!Q13/RES_summary!Q$19)</f>
        <v>100.38246494959512</v>
      </c>
      <c r="R13" s="74">
        <f>IF(RES_hh_tesh!R13=0,0,RES_hh_tesh!R13/RES_summary!R$19)</f>
        <v>77.749896386186265</v>
      </c>
      <c r="S13" s="74">
        <f>IF(RES_hh_tesh!S13=0,0,RES_hh_tesh!S13/RES_summary!S$19)</f>
        <v>79.29782160511472</v>
      </c>
      <c r="T13" s="74">
        <f>IF(RES_hh_tesh!T13=0,0,RES_hh_tesh!T13/RES_summary!T$19)</f>
        <v>107.12610218731186</v>
      </c>
      <c r="U13" s="74">
        <f>IF(RES_hh_tesh!U13=0,0,RES_hh_tesh!U13/RES_summary!U$19)</f>
        <v>105.28134356269621</v>
      </c>
      <c r="V13" s="74">
        <f>IF(RES_hh_tesh!V13=0,0,RES_hh_tesh!V13/RES_summary!V$19)</f>
        <v>113.91639421951923</v>
      </c>
      <c r="W13" s="74">
        <f>IF(RES_hh_tesh!W13=0,0,RES_hh_tesh!W13/RES_summary!W$19)</f>
        <v>141.45524297895585</v>
      </c>
      <c r="X13" s="74">
        <f>IF(RES_hh_tesh!X13=0,0,RES_hh_tesh!X13/RES_summary!X$19)</f>
        <v>85.809434996830063</v>
      </c>
      <c r="Y13" s="74">
        <f>IF(RES_hh_tesh!Y13=0,0,RES_hh_tesh!Y13/RES_summary!Y$19)</f>
        <v>64.324582964622564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0.29699018114832387</v>
      </c>
      <c r="C14" s="76">
        <f>IF(RES_hh_tesh!C14=0,0,RES_hh_tesh!C14/RES_summary!C$19)</f>
        <v>0.24022066775089412</v>
      </c>
      <c r="D14" s="76">
        <f>IF(RES_hh_tesh!D14=0,0,RES_hh_tesh!D14/RES_summary!D$19)</f>
        <v>0.24223618864156388</v>
      </c>
      <c r="E14" s="76">
        <f>IF(RES_hh_tesh!E14=0,0,RES_hh_tesh!E14/RES_summary!E$19)</f>
        <v>0.25753408437911868</v>
      </c>
      <c r="F14" s="76">
        <f>IF(RES_hh_tesh!F14=0,0,RES_hh_tesh!F14/RES_summary!F$19)</f>
        <v>0.31437772026314204</v>
      </c>
      <c r="G14" s="76">
        <f>IF(RES_hh_tesh!G14=0,0,RES_hh_tesh!G14/RES_summary!G$19)</f>
        <v>0.2496499532677128</v>
      </c>
      <c r="H14" s="76">
        <f>IF(RES_hh_tesh!H14=0,0,RES_hh_tesh!H14/RES_summary!H$19)</f>
        <v>0.24589931333749665</v>
      </c>
      <c r="I14" s="76">
        <f>IF(RES_hh_tesh!I14=0,0,RES_hh_tesh!I14/RES_summary!I$19)</f>
        <v>0.19180682610329217</v>
      </c>
      <c r="J14" s="76">
        <f>IF(RES_hh_tesh!J14=0,0,RES_hh_tesh!J14/RES_summary!J$19)</f>
        <v>0.25976424509701929</v>
      </c>
      <c r="K14" s="76">
        <f>IF(RES_hh_tesh!K14=0,0,RES_hh_tesh!K14/RES_summary!K$19)</f>
        <v>0.24136060596646197</v>
      </c>
      <c r="L14" s="76">
        <f>IF(RES_hh_tesh!L14=0,0,RES_hh_tesh!L14/RES_summary!L$19)</f>
        <v>0.22809968941979103</v>
      </c>
      <c r="M14" s="76">
        <f>IF(RES_hh_tesh!M14=0,0,RES_hh_tesh!M14/RES_summary!M$19)</f>
        <v>0.23651085886610124</v>
      </c>
      <c r="N14" s="76">
        <f>IF(RES_hh_tesh!N14=0,0,RES_hh_tesh!N14/RES_summary!N$19)</f>
        <v>0.21082502626593391</v>
      </c>
      <c r="O14" s="76">
        <f>IF(RES_hh_tesh!O14=0,0,RES_hh_tesh!O14/RES_summary!O$19)</f>
        <v>0.23240353267990388</v>
      </c>
      <c r="P14" s="76">
        <f>IF(RES_hh_tesh!P14=0,0,RES_hh_tesh!P14/RES_summary!P$19)</f>
        <v>0.2157983536466502</v>
      </c>
      <c r="Q14" s="76">
        <f>IF(RES_hh_tesh!Q14=0,0,RES_hh_tesh!Q14/RES_summary!Q$19)</f>
        <v>0.18770940993015883</v>
      </c>
      <c r="R14" s="76">
        <f>IF(RES_hh_tesh!R14=0,0,RES_hh_tesh!R14/RES_summary!R$19)</f>
        <v>0.18734172735534593</v>
      </c>
      <c r="S14" s="76">
        <f>IF(RES_hh_tesh!S14=0,0,RES_hh_tesh!S14/RES_summary!S$19)</f>
        <v>0.19877052635519588</v>
      </c>
      <c r="T14" s="76">
        <f>IF(RES_hh_tesh!T14=0,0,RES_hh_tesh!T14/RES_summary!T$19)</f>
        <v>0.19909841019247515</v>
      </c>
      <c r="U14" s="76">
        <f>IF(RES_hh_tesh!U14=0,0,RES_hh_tesh!U14/RES_summary!U$19)</f>
        <v>0.19934275000926918</v>
      </c>
      <c r="V14" s="76">
        <f>IF(RES_hh_tesh!V14=0,0,RES_hh_tesh!V14/RES_summary!V$19)</f>
        <v>0.20644610911189135</v>
      </c>
      <c r="W14" s="76">
        <f>IF(RES_hh_tesh!W14=0,0,RES_hh_tesh!W14/RES_summary!W$19)</f>
        <v>0.22948120627400567</v>
      </c>
      <c r="X14" s="76">
        <f>IF(RES_hh_tesh!X14=0,0,RES_hh_tesh!X14/RES_summary!X$19)</f>
        <v>0.20020497229038409</v>
      </c>
      <c r="Y14" s="76">
        <f>IF(RES_hh_tesh!Y14=0,0,RES_hh_tesh!Y14/RES_summary!Y$19)</f>
        <v>0.18969518757859519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0.2766202508929646</v>
      </c>
      <c r="C15" s="69">
        <f>IF(RES_hh_tesh!C15=0,0,RES_hh_tesh!C15/RES_summary!C$19)</f>
        <v>0.37727966465574458</v>
      </c>
      <c r="D15" s="69">
        <f>IF(RES_hh_tesh!D15=0,0,RES_hh_tesh!D15/RES_summary!D$19)</f>
        <v>0.49476580830676636</v>
      </c>
      <c r="E15" s="69">
        <f>IF(RES_hh_tesh!E15=0,0,RES_hh_tesh!E15/RES_summary!E$19)</f>
        <v>0.67057273631348024</v>
      </c>
      <c r="F15" s="69">
        <f>IF(RES_hh_tesh!F15=0,0,RES_hh_tesh!F15/RES_summary!F$19)</f>
        <v>0.50759693938836403</v>
      </c>
      <c r="G15" s="69">
        <f>IF(RES_hh_tesh!G15=0,0,RES_hh_tesh!G15/RES_summary!G$19)</f>
        <v>0.59838345667638593</v>
      </c>
      <c r="H15" s="69">
        <f>IF(RES_hh_tesh!H15=0,0,RES_hh_tesh!H15/RES_summary!H$19)</f>
        <v>0.81902816291785152</v>
      </c>
      <c r="I15" s="69">
        <f>IF(RES_hh_tesh!I15=0,0,RES_hh_tesh!I15/RES_summary!I$19)</f>
        <v>1.7868538387923432</v>
      </c>
      <c r="J15" s="69">
        <f>IF(RES_hh_tesh!J15=0,0,RES_hh_tesh!J15/RES_summary!J$19)</f>
        <v>1.1103626173093195</v>
      </c>
      <c r="K15" s="69">
        <f>IF(RES_hh_tesh!K15=0,0,RES_hh_tesh!K15/RES_summary!K$19)</f>
        <v>1.0170164577169125</v>
      </c>
      <c r="L15" s="69">
        <f>IF(RES_hh_tesh!L15=0,0,RES_hh_tesh!L15/RES_summary!L$19)</f>
        <v>1.7093520534911262</v>
      </c>
      <c r="M15" s="69">
        <f>IF(RES_hh_tesh!M15=0,0,RES_hh_tesh!M15/RES_summary!M$19)</f>
        <v>1.1991588676360623</v>
      </c>
      <c r="N15" s="69">
        <f>IF(RES_hh_tesh!N15=0,0,RES_hh_tesh!N15/RES_summary!N$19)</f>
        <v>2.8192937133116445</v>
      </c>
      <c r="O15" s="69">
        <f>IF(RES_hh_tesh!O15=0,0,RES_hh_tesh!O15/RES_summary!O$19)</f>
        <v>1.4103646394528155</v>
      </c>
      <c r="P15" s="69">
        <f>IF(RES_hh_tesh!P15=0,0,RES_hh_tesh!P15/RES_summary!P$19)</f>
        <v>1.2567458294395599</v>
      </c>
      <c r="Q15" s="69">
        <f>IF(RES_hh_tesh!Q15=0,0,RES_hh_tesh!Q15/RES_summary!Q$19)</f>
        <v>2.3714580200835509</v>
      </c>
      <c r="R15" s="69">
        <f>IF(RES_hh_tesh!R15=0,0,RES_hh_tesh!R15/RES_summary!R$19)</f>
        <v>2.3828966702796994</v>
      </c>
      <c r="S15" s="69">
        <f>IF(RES_hh_tesh!S15=0,0,RES_hh_tesh!S15/RES_summary!S$19)</f>
        <v>2.5021179447685631</v>
      </c>
      <c r="T15" s="69">
        <f>IF(RES_hh_tesh!T15=0,0,RES_hh_tesh!T15/RES_summary!T$19)</f>
        <v>2.5211520472855957</v>
      </c>
      <c r="U15" s="69">
        <f>IF(RES_hh_tesh!U15=0,0,RES_hh_tesh!U15/RES_summary!U$19)</f>
        <v>2.5374801022998668</v>
      </c>
      <c r="V15" s="69">
        <f>IF(RES_hh_tesh!V15=0,0,RES_hh_tesh!V15/RES_summary!V$19)</f>
        <v>2.5932687325558716</v>
      </c>
      <c r="W15" s="69">
        <f>IF(RES_hh_tesh!W15=0,0,RES_hh_tesh!W15/RES_summary!W$19)</f>
        <v>2.6326590372949186</v>
      </c>
      <c r="X15" s="69">
        <f>IF(RES_hh_tesh!X15=0,0,RES_hh_tesh!X15/RES_summary!X$19)</f>
        <v>2.4465774014147983</v>
      </c>
      <c r="Y15" s="69">
        <f>IF(RES_hh_tesh!Y15=0,0,RES_hh_tesh!Y15/RES_summary!Y$19)</f>
        <v>2.3172903798334197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0.2766202508929646</v>
      </c>
      <c r="C16" s="72">
        <f>IF(RES_hh_tesh!C16=0,0,RES_hh_tesh!C16/RES_summary!C$19)</f>
        <v>0.37727966465574458</v>
      </c>
      <c r="D16" s="72">
        <f>IF(RES_hh_tesh!D16=0,0,RES_hh_tesh!D16/RES_summary!D$19)</f>
        <v>0.49476580830676636</v>
      </c>
      <c r="E16" s="72">
        <f>IF(RES_hh_tesh!E16=0,0,RES_hh_tesh!E16/RES_summary!E$19)</f>
        <v>0.67057273631348024</v>
      </c>
      <c r="F16" s="72">
        <f>IF(RES_hh_tesh!F16=0,0,RES_hh_tesh!F16/RES_summary!F$19)</f>
        <v>0.50759693938836403</v>
      </c>
      <c r="G16" s="72">
        <f>IF(RES_hh_tesh!G16=0,0,RES_hh_tesh!G16/RES_summary!G$19)</f>
        <v>0.59838345667638593</v>
      </c>
      <c r="H16" s="72">
        <f>IF(RES_hh_tesh!H16=0,0,RES_hh_tesh!H16/RES_summary!H$19)</f>
        <v>0.81902816291785152</v>
      </c>
      <c r="I16" s="72">
        <f>IF(RES_hh_tesh!I16=0,0,RES_hh_tesh!I16/RES_summary!I$19)</f>
        <v>1.7868538387923432</v>
      </c>
      <c r="J16" s="72">
        <f>IF(RES_hh_tesh!J16=0,0,RES_hh_tesh!J16/RES_summary!J$19)</f>
        <v>1.1103626173093195</v>
      </c>
      <c r="K16" s="72">
        <f>IF(RES_hh_tesh!K16=0,0,RES_hh_tesh!K16/RES_summary!K$19)</f>
        <v>1.0170164577169125</v>
      </c>
      <c r="L16" s="72">
        <f>IF(RES_hh_tesh!L16=0,0,RES_hh_tesh!L16/RES_summary!L$19)</f>
        <v>1.7093520534911262</v>
      </c>
      <c r="M16" s="72">
        <f>IF(RES_hh_tesh!M16=0,0,RES_hh_tesh!M16/RES_summary!M$19)</f>
        <v>1.1991588676360623</v>
      </c>
      <c r="N16" s="72">
        <f>IF(RES_hh_tesh!N16=0,0,RES_hh_tesh!N16/RES_summary!N$19)</f>
        <v>2.8192937133116445</v>
      </c>
      <c r="O16" s="72">
        <f>IF(RES_hh_tesh!O16=0,0,RES_hh_tesh!O16/RES_summary!O$19)</f>
        <v>1.4103646394528155</v>
      </c>
      <c r="P16" s="72">
        <f>IF(RES_hh_tesh!P16=0,0,RES_hh_tesh!P16/RES_summary!P$19)</f>
        <v>1.2567458294395599</v>
      </c>
      <c r="Q16" s="72">
        <f>IF(RES_hh_tesh!Q16=0,0,RES_hh_tesh!Q16/RES_summary!Q$19)</f>
        <v>2.3714580200835509</v>
      </c>
      <c r="R16" s="72">
        <f>IF(RES_hh_tesh!R16=0,0,RES_hh_tesh!R16/RES_summary!R$19)</f>
        <v>2.3828966702796994</v>
      </c>
      <c r="S16" s="72">
        <f>IF(RES_hh_tesh!S16=0,0,RES_hh_tesh!S16/RES_summary!S$19)</f>
        <v>2.5021179447685631</v>
      </c>
      <c r="T16" s="72">
        <f>IF(RES_hh_tesh!T16=0,0,RES_hh_tesh!T16/RES_summary!T$19)</f>
        <v>2.5211520472855957</v>
      </c>
      <c r="U16" s="72">
        <f>IF(RES_hh_tesh!U16=0,0,RES_hh_tesh!U16/RES_summary!U$19)</f>
        <v>2.5374801022998668</v>
      </c>
      <c r="V16" s="72">
        <f>IF(RES_hh_tesh!V16=0,0,RES_hh_tesh!V16/RES_summary!V$19)</f>
        <v>2.5932687325558716</v>
      </c>
      <c r="W16" s="72">
        <f>IF(RES_hh_tesh!W16=0,0,RES_hh_tesh!W16/RES_summary!W$19)</f>
        <v>2.6326590372949186</v>
      </c>
      <c r="X16" s="72">
        <f>IF(RES_hh_tesh!X16=0,0,RES_hh_tesh!X16/RES_summary!X$19)</f>
        <v>2.4465774014147983</v>
      </c>
      <c r="Y16" s="72">
        <f>IF(RES_hh_tesh!Y16=0,0,RES_hh_tesh!Y16/RES_summary!Y$19)</f>
        <v>2.3172903798334197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10.224319135548065</v>
      </c>
      <c r="C17" s="69">
        <f>IF(RES_hh_tesh!C17=0,0,RES_hh_tesh!C17/RES_summary!C$19)</f>
        <v>17.286181855985173</v>
      </c>
      <c r="D17" s="69">
        <f>IF(RES_hh_tesh!D17=0,0,RES_hh_tesh!D17/RES_summary!D$19)</f>
        <v>18.431330880466096</v>
      </c>
      <c r="E17" s="69">
        <f>IF(RES_hh_tesh!E17=0,0,RES_hh_tesh!E17/RES_summary!E$19)</f>
        <v>20.231645754802468</v>
      </c>
      <c r="F17" s="69">
        <f>IF(RES_hh_tesh!F17=0,0,RES_hh_tesh!F17/RES_summary!F$19)</f>
        <v>14.749331620507899</v>
      </c>
      <c r="G17" s="69">
        <f>IF(RES_hh_tesh!G17=0,0,RES_hh_tesh!G17/RES_summary!G$19)</f>
        <v>20.35019779395132</v>
      </c>
      <c r="H17" s="69">
        <f>IF(RES_hh_tesh!H17=0,0,RES_hh_tesh!H17/RES_summary!H$19)</f>
        <v>20.456226160261384</v>
      </c>
      <c r="I17" s="69">
        <f>IF(RES_hh_tesh!I17=0,0,RES_hh_tesh!I17/RES_summary!I$19)</f>
        <v>22.185232628168446</v>
      </c>
      <c r="J17" s="69">
        <f>IF(RES_hh_tesh!J17=0,0,RES_hh_tesh!J17/RES_summary!J$19)</f>
        <v>18.54252166806841</v>
      </c>
      <c r="K17" s="69">
        <f>IF(RES_hh_tesh!K17=0,0,RES_hh_tesh!K17/RES_summary!K$19)</f>
        <v>19.647499081983469</v>
      </c>
      <c r="L17" s="69">
        <f>IF(RES_hh_tesh!L17=0,0,RES_hh_tesh!L17/RES_summary!L$19)</f>
        <v>18.669981909805962</v>
      </c>
      <c r="M17" s="69">
        <f>IF(RES_hh_tesh!M17=0,0,RES_hh_tesh!M17/RES_summary!M$19)</f>
        <v>18.775541655704011</v>
      </c>
      <c r="N17" s="69">
        <f>IF(RES_hh_tesh!N17=0,0,RES_hh_tesh!N17/RES_summary!N$19)</f>
        <v>19.175957732396235</v>
      </c>
      <c r="O17" s="69">
        <f>IF(RES_hh_tesh!O17=0,0,RES_hh_tesh!O17/RES_summary!O$19)</f>
        <v>19.252203699470467</v>
      </c>
      <c r="P17" s="69">
        <f>IF(RES_hh_tesh!P17=0,0,RES_hh_tesh!P17/RES_summary!P$19)</f>
        <v>19.208983640576932</v>
      </c>
      <c r="Q17" s="69">
        <f>IF(RES_hh_tesh!Q17=0,0,RES_hh_tesh!Q17/RES_summary!Q$19)</f>
        <v>19.380937628446485</v>
      </c>
      <c r="R17" s="69">
        <f>IF(RES_hh_tesh!R17=0,0,RES_hh_tesh!R17/RES_summary!R$19)</f>
        <v>19.177681669862661</v>
      </c>
      <c r="S17" s="69">
        <f>IF(RES_hh_tesh!S17=0,0,RES_hh_tesh!S17/RES_summary!S$19)</f>
        <v>20.495600732239666</v>
      </c>
      <c r="T17" s="69">
        <f>IF(RES_hh_tesh!T17=0,0,RES_hh_tesh!T17/RES_summary!T$19)</f>
        <v>19.928550363917719</v>
      </c>
      <c r="U17" s="69">
        <f>IF(RES_hh_tesh!U17=0,0,RES_hh_tesh!U17/RES_summary!U$19)</f>
        <v>19.489274765077127</v>
      </c>
      <c r="V17" s="69">
        <f>IF(RES_hh_tesh!V17=0,0,RES_hh_tesh!V17/RES_summary!V$19)</f>
        <v>19.597184624494261</v>
      </c>
      <c r="W17" s="69">
        <f>IF(RES_hh_tesh!W17=0,0,RES_hh_tesh!W17/RES_summary!W$19)</f>
        <v>21.158412564858498</v>
      </c>
      <c r="X17" s="69">
        <f>IF(RES_hh_tesh!X17=0,0,RES_hh_tesh!X17/RES_summary!X$19)</f>
        <v>19.257400023538217</v>
      </c>
      <c r="Y17" s="69">
        <f>IF(RES_hh_tesh!Y17=0,0,RES_hh_tesh!Y17/RES_summary!Y$19)</f>
        <v>17.922649595338669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14.009118066749283</v>
      </c>
      <c r="C18" s="72">
        <f>IF(RES_hh_tesh!C18=0,0,RES_hh_tesh!C18/RES_summary!C$19)</f>
        <v>6.4684006828593565</v>
      </c>
      <c r="D18" s="72">
        <f>IF(RES_hh_tesh!D18=0,0,RES_hh_tesh!D18/RES_summary!D$19)</f>
        <v>20.862804845366391</v>
      </c>
      <c r="E18" s="72">
        <f>IF(RES_hh_tesh!E18=0,0,RES_hh_tesh!E18/RES_summary!E$19)</f>
        <v>15.481715941358987</v>
      </c>
      <c r="F18" s="72">
        <f>IF(RES_hh_tesh!F18=0,0,RES_hh_tesh!F18/RES_summary!F$19)</f>
        <v>22.268590478871786</v>
      </c>
      <c r="G18" s="72">
        <f>IF(RES_hh_tesh!G18=0,0,RES_hh_tesh!G18/RES_summary!G$19)</f>
        <v>16.056522438288784</v>
      </c>
      <c r="H18" s="72">
        <f>IF(RES_hh_tesh!H18=0,0,RES_hh_tesh!H18/RES_summary!H$19)</f>
        <v>11.955744895821377</v>
      </c>
      <c r="I18" s="72">
        <f>IF(RES_hh_tesh!I18=0,0,RES_hh_tesh!I18/RES_summary!I$19)</f>
        <v>13.574634717215652</v>
      </c>
      <c r="J18" s="72">
        <f>IF(RES_hh_tesh!J18=0,0,RES_hh_tesh!J18/RES_summary!J$19)</f>
        <v>33.594179722864375</v>
      </c>
      <c r="K18" s="72">
        <f>IF(RES_hh_tesh!K18=0,0,RES_hh_tesh!K18/RES_summary!K$19)</f>
        <v>13.773199449288926</v>
      </c>
      <c r="L18" s="72">
        <f>IF(RES_hh_tesh!L18=0,0,RES_hh_tesh!L18/RES_summary!L$19)</f>
        <v>10.073067278552092</v>
      </c>
      <c r="M18" s="72">
        <f>IF(RES_hh_tesh!M18=0,0,RES_hh_tesh!M18/RES_summary!M$19)</f>
        <v>18.910139987255562</v>
      </c>
      <c r="N18" s="72">
        <f>IF(RES_hh_tesh!N18=0,0,RES_hh_tesh!N18/RES_summary!N$19)</f>
        <v>18.370070631212567</v>
      </c>
      <c r="O18" s="72">
        <f>IF(RES_hh_tesh!O18=0,0,RES_hh_tesh!O18/RES_summary!O$19)</f>
        <v>12.055648228042745</v>
      </c>
      <c r="P18" s="72">
        <f>IF(RES_hh_tesh!P18=0,0,RES_hh_tesh!P18/RES_summary!P$19)</f>
        <v>23.55233210375507</v>
      </c>
      <c r="Q18" s="72">
        <f>IF(RES_hh_tesh!Q18=0,0,RES_hh_tesh!Q18/RES_summary!Q$19)</f>
        <v>24.782726609672174</v>
      </c>
      <c r="R18" s="72">
        <f>IF(RES_hh_tesh!R18=0,0,RES_hh_tesh!R18/RES_summary!R$19)</f>
        <v>19.595428373670746</v>
      </c>
      <c r="S18" s="72">
        <f>IF(RES_hh_tesh!S18=0,0,RES_hh_tesh!S18/RES_summary!S$19)</f>
        <v>15.588343609248668</v>
      </c>
      <c r="T18" s="72">
        <f>IF(RES_hh_tesh!T18=0,0,RES_hh_tesh!T18/RES_summary!T$19)</f>
        <v>17.15978844960814</v>
      </c>
      <c r="U18" s="72">
        <f>IF(RES_hh_tesh!U18=0,0,RES_hh_tesh!U18/RES_summary!U$19)</f>
        <v>20.132869948856548</v>
      </c>
      <c r="V18" s="72">
        <f>IF(RES_hh_tesh!V18=0,0,RES_hh_tesh!V18/RES_summary!V$19)</f>
        <v>20.518986343621204</v>
      </c>
      <c r="W18" s="72">
        <f>IF(RES_hh_tesh!W18=0,0,RES_hh_tesh!W18/RES_summary!W$19)</f>
        <v>22.328841908584675</v>
      </c>
      <c r="X18" s="72">
        <f>IF(RES_hh_tesh!X18=0,0,RES_hh_tesh!X18/RES_summary!X$19)</f>
        <v>25.353939276057304</v>
      </c>
      <c r="Y18" s="72">
        <f>IF(RES_hh_tesh!Y18=0,0,RES_hh_tesh!Y18/RES_summary!Y$19)</f>
        <v>5.4729268196649183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11.329528852939863</v>
      </c>
      <c r="C19" s="72">
        <f>IF(RES_hh_tesh!C19=0,0,RES_hh_tesh!C19/RES_summary!C$19)</f>
        <v>16.632074205635945</v>
      </c>
      <c r="D19" s="72">
        <f>IF(RES_hh_tesh!D19=0,0,RES_hh_tesh!D19/RES_summary!D$19)</f>
        <v>18.414500250825359</v>
      </c>
      <c r="E19" s="72">
        <f>IF(RES_hh_tesh!E19=0,0,RES_hh_tesh!E19/RES_summary!E$19)</f>
        <v>21.952655357414997</v>
      </c>
      <c r="F19" s="72">
        <f>IF(RES_hh_tesh!F19=0,0,RES_hh_tesh!F19/RES_summary!F$19)</f>
        <v>14.898937747880387</v>
      </c>
      <c r="G19" s="72">
        <f>IF(RES_hh_tesh!G19=0,0,RES_hh_tesh!G19/RES_summary!G$19)</f>
        <v>27.354828120478142</v>
      </c>
      <c r="H19" s="72">
        <f>IF(RES_hh_tesh!H19=0,0,RES_hh_tesh!H19/RES_summary!H$19)</f>
        <v>16.240641166604512</v>
      </c>
      <c r="I19" s="72">
        <f>IF(RES_hh_tesh!I19=0,0,RES_hh_tesh!I19/RES_summary!I$19)</f>
        <v>25.469798314506846</v>
      </c>
      <c r="J19" s="72">
        <f>IF(RES_hh_tesh!J19=0,0,RES_hh_tesh!J19/RES_summary!J$19)</f>
        <v>14.777711042988578</v>
      </c>
      <c r="K19" s="72">
        <f>IF(RES_hh_tesh!K19=0,0,RES_hh_tesh!K19/RES_summary!K$19)</f>
        <v>21.502995245606993</v>
      </c>
      <c r="L19" s="72">
        <f>IF(RES_hh_tesh!L19=0,0,RES_hh_tesh!L19/RES_summary!L$19)</f>
        <v>18.240459204314227</v>
      </c>
      <c r="M19" s="72">
        <f>IF(RES_hh_tesh!M19=0,0,RES_hh_tesh!M19/RES_summary!M$19)</f>
        <v>18.899105469509536</v>
      </c>
      <c r="N19" s="72">
        <f>IF(RES_hh_tesh!N19=0,0,RES_hh_tesh!N19/RES_summary!N$19)</f>
        <v>17.499996216402021</v>
      </c>
      <c r="O19" s="72">
        <f>IF(RES_hh_tesh!O19=0,0,RES_hh_tesh!O19/RES_summary!O$19)</f>
        <v>18.885476903885717</v>
      </c>
      <c r="P19" s="72">
        <f>IF(RES_hh_tesh!P19=0,0,RES_hh_tesh!P19/RES_summary!P$19)</f>
        <v>18.577090257477185</v>
      </c>
      <c r="Q19" s="72">
        <f>IF(RES_hh_tesh!Q19=0,0,RES_hh_tesh!Q19/RES_summary!Q$19)</f>
        <v>19.865518044212855</v>
      </c>
      <c r="R19" s="72">
        <f>IF(RES_hh_tesh!R19=0,0,RES_hh_tesh!R19/RES_summary!R$19)</f>
        <v>19.166299336830235</v>
      </c>
      <c r="S19" s="72">
        <f>IF(RES_hh_tesh!S19=0,0,RES_hh_tesh!S19/RES_summary!S$19)</f>
        <v>20.352598624367673</v>
      </c>
      <c r="T19" s="72">
        <f>IF(RES_hh_tesh!T19=0,0,RES_hh_tesh!T19/RES_summary!T$19)</f>
        <v>20.1953387280555</v>
      </c>
      <c r="U19" s="72">
        <f>IF(RES_hh_tesh!U19=0,0,RES_hh_tesh!U19/RES_summary!U$19)</f>
        <v>20.925563798282468</v>
      </c>
      <c r="V19" s="72">
        <f>IF(RES_hh_tesh!V19=0,0,RES_hh_tesh!V19/RES_summary!V$19)</f>
        <v>18.977655763321668</v>
      </c>
      <c r="W19" s="72">
        <f>IF(RES_hh_tesh!W19=0,0,RES_hh_tesh!W19/RES_summary!W$19)</f>
        <v>19.863663910073988</v>
      </c>
      <c r="X19" s="72">
        <f>IF(RES_hh_tesh!X19=0,0,RES_hh_tesh!X19/RES_summary!X$19)</f>
        <v>19.967201960757723</v>
      </c>
      <c r="Y19" s="72">
        <f>IF(RES_hh_tesh!Y19=0,0,RES_hh_tesh!Y19/RES_summary!Y$19)</f>
        <v>17.791406891507037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X20" s="72">
        <f>IF(RES_hh_tesh!X20=0,0,RES_hh_tesh!X20/RES_summary!X$19)</f>
        <v>0</v>
      </c>
      <c r="Y20" s="72">
        <f>IF(RES_hh_tesh!Y20=0,0,RES_hh_tesh!Y20/RES_summary!Y$19)</f>
        <v>0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10.132442465322146</v>
      </c>
      <c r="C21" s="72">
        <f>IF(RES_hh_tesh!C21=0,0,RES_hh_tesh!C21/RES_summary!C$19)</f>
        <v>16.511847521576566</v>
      </c>
      <c r="D21" s="72">
        <f>IF(RES_hh_tesh!D21=0,0,RES_hh_tesh!D21/RES_summary!D$19)</f>
        <v>19.3435948342809</v>
      </c>
      <c r="E21" s="72">
        <f>IF(RES_hh_tesh!E21=0,0,RES_hh_tesh!E21/RES_summary!E$19)</f>
        <v>21.00514686006931</v>
      </c>
      <c r="F21" s="72">
        <f>IF(RES_hh_tesh!F21=0,0,RES_hh_tesh!F21/RES_summary!F$19)</f>
        <v>14.886625085245875</v>
      </c>
      <c r="G21" s="72">
        <f>IF(RES_hh_tesh!G21=0,0,RES_hh_tesh!G21/RES_summary!G$19)</f>
        <v>19.169098770890241</v>
      </c>
      <c r="H21" s="72">
        <f>IF(RES_hh_tesh!H21=0,0,RES_hh_tesh!H21/RES_summary!H$19)</f>
        <v>22.176111170843175</v>
      </c>
      <c r="I21" s="72">
        <f>IF(RES_hh_tesh!I21=0,0,RES_hh_tesh!I21/RES_summary!I$19)</f>
        <v>21.503406352314549</v>
      </c>
      <c r="J21" s="72">
        <f>IF(RES_hh_tesh!J21=0,0,RES_hh_tesh!J21/RES_summary!J$19)</f>
        <v>18.057481653787001</v>
      </c>
      <c r="K21" s="72">
        <f>IF(RES_hh_tesh!K21=0,0,RES_hh_tesh!K21/RES_summary!K$19)</f>
        <v>19.245119397441972</v>
      </c>
      <c r="L21" s="72">
        <f>IF(RES_hh_tesh!L21=0,0,RES_hh_tesh!L21/RES_summary!L$19)</f>
        <v>18.057810408427653</v>
      </c>
      <c r="M21" s="72">
        <f>IF(RES_hh_tesh!M21=0,0,RES_hh_tesh!M21/RES_summary!M$19)</f>
        <v>18.866888463204155</v>
      </c>
      <c r="N21" s="72">
        <f>IF(RES_hh_tesh!N21=0,0,RES_hh_tesh!N21/RES_summary!N$19)</f>
        <v>19.796568053014198</v>
      </c>
      <c r="O21" s="72">
        <f>IF(RES_hh_tesh!O21=0,0,RES_hh_tesh!O21/RES_summary!O$19)</f>
        <v>19.766115181735056</v>
      </c>
      <c r="P21" s="72">
        <f>IF(RES_hh_tesh!P21=0,0,RES_hh_tesh!P21/RES_summary!P$19)</f>
        <v>18.554874787153125</v>
      </c>
      <c r="Q21" s="72">
        <f>IF(RES_hh_tesh!Q21=0,0,RES_hh_tesh!Q21/RES_summary!Q$19)</f>
        <v>19.271264923543555</v>
      </c>
      <c r="R21" s="72">
        <f>IF(RES_hh_tesh!R21=0,0,RES_hh_tesh!R21/RES_summary!R$19)</f>
        <v>19.075830306371468</v>
      </c>
      <c r="S21" s="72">
        <f>IF(RES_hh_tesh!S21=0,0,RES_hh_tesh!S21/RES_summary!S$19)</f>
        <v>20.619536205155597</v>
      </c>
      <c r="T21" s="72">
        <f>IF(RES_hh_tesh!T21=0,0,RES_hh_tesh!T21/RES_summary!T$19)</f>
        <v>20.061905651787562</v>
      </c>
      <c r="U21" s="72">
        <f>IF(RES_hh_tesh!U21=0,0,RES_hh_tesh!U21/RES_summary!U$19)</f>
        <v>19.061165046144122</v>
      </c>
      <c r="V21" s="72">
        <f>IF(RES_hh_tesh!V21=0,0,RES_hh_tesh!V21/RES_summary!V$19)</f>
        <v>19.628727461087969</v>
      </c>
      <c r="W21" s="72">
        <f>IF(RES_hh_tesh!W21=0,0,RES_hh_tesh!W21/RES_summary!W$19)</f>
        <v>22.029294000637233</v>
      </c>
      <c r="X21" s="72">
        <f>IF(RES_hh_tesh!X21=0,0,RES_hh_tesh!X21/RES_summary!X$19)</f>
        <v>18.87526995087666</v>
      </c>
      <c r="Y21" s="72">
        <f>IF(RES_hh_tesh!Y21=0,0,RES_hh_tesh!Y21/RES_summary!Y$19)</f>
        <v>18.042968809291914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10.163413830251415</v>
      </c>
      <c r="C22" s="72">
        <f>IF(RES_hh_tesh!C22=0,0,RES_hh_tesh!C22/RES_summary!C$19)</f>
        <v>17.201548890901098</v>
      </c>
      <c r="D22" s="72">
        <f>IF(RES_hh_tesh!D22=0,0,RES_hh_tesh!D22/RES_summary!D$19)</f>
        <v>16.624657787892513</v>
      </c>
      <c r="E22" s="72">
        <f>IF(RES_hh_tesh!E22=0,0,RES_hh_tesh!E22/RES_summary!E$19)</f>
        <v>18.485944200098722</v>
      </c>
      <c r="F22" s="72">
        <f>IF(RES_hh_tesh!F22=0,0,RES_hh_tesh!F22/RES_summary!F$19)</f>
        <v>16.761046467608267</v>
      </c>
      <c r="G22" s="72">
        <f>IF(RES_hh_tesh!G22=0,0,RES_hh_tesh!G22/RES_summary!G$19)</f>
        <v>20.369285759860539</v>
      </c>
      <c r="H22" s="72">
        <f>IF(RES_hh_tesh!H22=0,0,RES_hh_tesh!H22/RES_summary!H$19)</f>
        <v>19.041338826898969</v>
      </c>
      <c r="I22" s="72">
        <f>IF(RES_hh_tesh!I22=0,0,RES_hh_tesh!I22/RES_summary!I$19)</f>
        <v>21.6266776216243</v>
      </c>
      <c r="J22" s="72">
        <f>IF(RES_hh_tesh!J22=0,0,RES_hh_tesh!J22/RES_summary!J$19)</f>
        <v>20.222080374523369</v>
      </c>
      <c r="K22" s="72">
        <f>IF(RES_hh_tesh!K22=0,0,RES_hh_tesh!K22/RES_summary!K$19)</f>
        <v>19.350427911651956</v>
      </c>
      <c r="L22" s="72">
        <f>IF(RES_hh_tesh!L22=0,0,RES_hh_tesh!L22/RES_summary!L$19)</f>
        <v>19.495305022115531</v>
      </c>
      <c r="M22" s="72">
        <f>IF(RES_hh_tesh!M22=0,0,RES_hh_tesh!M22/RES_summary!M$19)</f>
        <v>18.368792163276211</v>
      </c>
      <c r="N22" s="72">
        <f>IF(RES_hh_tesh!N22=0,0,RES_hh_tesh!N22/RES_summary!N$19)</f>
        <v>19.034135680296231</v>
      </c>
      <c r="O22" s="72">
        <f>IF(RES_hh_tesh!O22=0,0,RES_hh_tesh!O22/RES_summary!O$19)</f>
        <v>18.996193445378719</v>
      </c>
      <c r="P22" s="72">
        <f>IF(RES_hh_tesh!P22=0,0,RES_hh_tesh!P22/RES_summary!P$19)</f>
        <v>19.846049460211862</v>
      </c>
      <c r="Q22" s="72">
        <f>IF(RES_hh_tesh!Q22=0,0,RES_hh_tesh!Q22/RES_summary!Q$19)</f>
        <v>19.132106989957407</v>
      </c>
      <c r="R22" s="72">
        <f>IF(RES_hh_tesh!R22=0,0,RES_hh_tesh!R22/RES_summary!R$19)</f>
        <v>19.321463555869148</v>
      </c>
      <c r="S22" s="72">
        <f>IF(RES_hh_tesh!S22=0,0,RES_hh_tesh!S22/RES_summary!S$19)</f>
        <v>20.092274269968566</v>
      </c>
      <c r="T22" s="72">
        <f>IF(RES_hh_tesh!T22=0,0,RES_hh_tesh!T22/RES_summary!T$19)</f>
        <v>19.746703126803272</v>
      </c>
      <c r="U22" s="72">
        <f>IF(RES_hh_tesh!U22=0,0,RES_hh_tesh!U22/RES_summary!U$19)</f>
        <v>19.917924987346094</v>
      </c>
      <c r="V22" s="72">
        <f>IF(RES_hh_tesh!V22=0,0,RES_hh_tesh!V22/RES_summary!V$19)</f>
        <v>19.734342081415033</v>
      </c>
      <c r="W22" s="72">
        <f>IF(RES_hh_tesh!W22=0,0,RES_hh_tesh!W22/RES_summary!W$19)</f>
        <v>20.762576869362697</v>
      </c>
      <c r="X22" s="72">
        <f>IF(RES_hh_tesh!X22=0,0,RES_hh_tesh!X22/RES_summary!X$19)</f>
        <v>19.313083716051288</v>
      </c>
      <c r="Y22" s="72">
        <f>IF(RES_hh_tesh!Y22=0,0,RES_hh_tesh!Y22/RES_summary!Y$19)</f>
        <v>17.987295861480693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9.3703784323418766</v>
      </c>
      <c r="C23" s="72">
        <f>IF(RES_hh_tesh!C23=0,0,RES_hh_tesh!C23/RES_summary!C$19)</f>
        <v>11.524264179959934</v>
      </c>
      <c r="D23" s="72">
        <f>IF(RES_hh_tesh!D23=0,0,RES_hh_tesh!D23/RES_summary!D$19)</f>
        <v>24.526664348443187</v>
      </c>
      <c r="E23" s="72">
        <f>IF(RES_hh_tesh!E23=0,0,RES_hh_tesh!E23/RES_summary!E$19)</f>
        <v>22.129422260154616</v>
      </c>
      <c r="F23" s="72">
        <f>IF(RES_hh_tesh!F23=0,0,RES_hh_tesh!F23/RES_summary!F$19)</f>
        <v>14.014918443985435</v>
      </c>
      <c r="G23" s="72">
        <f>IF(RES_hh_tesh!G23=0,0,RES_hh_tesh!G23/RES_summary!G$19)</f>
        <v>19.067075492775849</v>
      </c>
      <c r="H23" s="72">
        <f>IF(RES_hh_tesh!H23=0,0,RES_hh_tesh!H23/RES_summary!H$19)</f>
        <v>19.810154942263178</v>
      </c>
      <c r="I23" s="72">
        <f>IF(RES_hh_tesh!I23=0,0,RES_hh_tesh!I23/RES_summary!I$19)</f>
        <v>22.107448301274424</v>
      </c>
      <c r="J23" s="72">
        <f>IF(RES_hh_tesh!J23=0,0,RES_hh_tesh!J23/RES_summary!J$19)</f>
        <v>16.592125865002131</v>
      </c>
      <c r="K23" s="72">
        <f>IF(RES_hh_tesh!K23=0,0,RES_hh_tesh!K23/RES_summary!K$19)</f>
        <v>19.591483979401431</v>
      </c>
      <c r="L23" s="72">
        <f>IF(RES_hh_tesh!L23=0,0,RES_hh_tesh!L23/RES_summary!L$19)</f>
        <v>22.141311879255138</v>
      </c>
      <c r="M23" s="72">
        <f>IF(RES_hh_tesh!M23=0,0,RES_hh_tesh!M23/RES_summary!M$19)</f>
        <v>18.684123560435975</v>
      </c>
      <c r="N23" s="72">
        <f>IF(RES_hh_tesh!N23=0,0,RES_hh_tesh!N23/RES_summary!N$19)</f>
        <v>19.892098519073937</v>
      </c>
      <c r="O23" s="72">
        <f>IF(RES_hh_tesh!O23=0,0,RES_hh_tesh!O23/RES_summary!O$19)</f>
        <v>22.336420929773631</v>
      </c>
      <c r="P23" s="72">
        <f>IF(RES_hh_tesh!P23=0,0,RES_hh_tesh!P23/RES_summary!P$19)</f>
        <v>13.481838842102656</v>
      </c>
      <c r="Q23" s="72">
        <f>IF(RES_hh_tesh!Q23=0,0,RES_hh_tesh!Q23/RES_summary!Q$19)</f>
        <v>17.616765955742178</v>
      </c>
      <c r="R23" s="72">
        <f>IF(RES_hh_tesh!R23=0,0,RES_hh_tesh!R23/RES_summary!R$19)</f>
        <v>18.642712508912314</v>
      </c>
      <c r="S23" s="72">
        <f>IF(RES_hh_tesh!S23=0,0,RES_hh_tesh!S23/RES_summary!S$19)</f>
        <v>19.738687613223043</v>
      </c>
      <c r="T23" s="72">
        <f>IF(RES_hh_tesh!T23=0,0,RES_hh_tesh!T23/RES_summary!T$19)</f>
        <v>22.029057700027519</v>
      </c>
      <c r="U23" s="72">
        <f>IF(RES_hh_tesh!U23=0,0,RES_hh_tesh!U23/RES_summary!U$19)</f>
        <v>24.855689929704582</v>
      </c>
      <c r="V23" s="72">
        <f>IF(RES_hh_tesh!V23=0,0,RES_hh_tesh!V23/RES_summary!V$19)</f>
        <v>0.68941454701376004</v>
      </c>
      <c r="W23" s="72">
        <f>IF(RES_hh_tesh!W23=0,0,RES_hh_tesh!W23/RES_summary!W$19)</f>
        <v>31.720148246952036</v>
      </c>
      <c r="X23" s="72">
        <f>IF(RES_hh_tesh!X23=0,0,RES_hh_tesh!X23/RES_summary!X$19)</f>
        <v>16.886253013604676</v>
      </c>
      <c r="Y23" s="72">
        <f>IF(RES_hh_tesh!Y23=0,0,RES_hh_tesh!Y23/RES_summary!Y$19)</f>
        <v>11.93307754478213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9.8959205720914554</v>
      </c>
      <c r="C24" s="72">
        <f>IF(RES_hh_tesh!C24=0,0,RES_hh_tesh!C24/RES_summary!C$19)</f>
        <v>18.288542415474677</v>
      </c>
      <c r="D24" s="72">
        <f>IF(RES_hh_tesh!D24=0,0,RES_hh_tesh!D24/RES_summary!D$19)</f>
        <v>18.960809755287038</v>
      </c>
      <c r="E24" s="72">
        <f>IF(RES_hh_tesh!E24=0,0,RES_hh_tesh!E24/RES_summary!E$19)</f>
        <v>20.234735454607208</v>
      </c>
      <c r="F24" s="72">
        <f>IF(RES_hh_tesh!F24=0,0,RES_hh_tesh!F24/RES_summary!F$19)</f>
        <v>13.634961575721448</v>
      </c>
      <c r="G24" s="72">
        <f>IF(RES_hh_tesh!G24=0,0,RES_hh_tesh!G24/RES_summary!G$19)</f>
        <v>20.210542951528854</v>
      </c>
      <c r="H24" s="72">
        <f>IF(RES_hh_tesh!H24=0,0,RES_hh_tesh!H24/RES_summary!H$19)</f>
        <v>20.550610721181069</v>
      </c>
      <c r="I24" s="72">
        <f>IF(RES_hh_tesh!I24=0,0,RES_hh_tesh!I24/RES_summary!I$19)</f>
        <v>22.777548017087014</v>
      </c>
      <c r="J24" s="72">
        <f>IF(RES_hh_tesh!J24=0,0,RES_hh_tesh!J24/RES_summary!J$19)</f>
        <v>17.564563191507535</v>
      </c>
      <c r="K24" s="72">
        <f>IF(RES_hh_tesh!K24=0,0,RES_hh_tesh!K24/RES_summary!K$19)</f>
        <v>19.645406616844475</v>
      </c>
      <c r="L24" s="72">
        <f>IF(RES_hh_tesh!L24=0,0,RES_hh_tesh!L24/RES_summary!L$19)</f>
        <v>18.490689190576344</v>
      </c>
      <c r="M24" s="72">
        <f>IF(RES_hh_tesh!M24=0,0,RES_hh_tesh!M24/RES_summary!M$19)</f>
        <v>19.780933359440191</v>
      </c>
      <c r="N24" s="72">
        <f>IF(RES_hh_tesh!N24=0,0,RES_hh_tesh!N24/RES_summary!N$19)</f>
        <v>18.311022930852488</v>
      </c>
      <c r="O24" s="72">
        <f>IF(RES_hh_tesh!O24=0,0,RES_hh_tesh!O24/RES_summary!O$19)</f>
        <v>19.284007022245852</v>
      </c>
      <c r="P24" s="72">
        <f>IF(RES_hh_tesh!P24=0,0,RES_hh_tesh!P24/RES_summary!P$19)</f>
        <v>18.727020514717758</v>
      </c>
      <c r="Q24" s="72">
        <f>IF(RES_hh_tesh!Q24=0,0,RES_hh_tesh!Q24/RES_summary!Q$19)</f>
        <v>19.426880599663541</v>
      </c>
      <c r="R24" s="72">
        <f>IF(RES_hh_tesh!R24=0,0,RES_hh_tesh!R24/RES_summary!R$19)</f>
        <v>19.521659828361891</v>
      </c>
      <c r="S24" s="72">
        <f>IF(RES_hh_tesh!S24=0,0,RES_hh_tesh!S24/RES_summary!S$19)</f>
        <v>20.669068863972097</v>
      </c>
      <c r="T24" s="72">
        <f>IF(RES_hh_tesh!T24=0,0,RES_hh_tesh!T24/RES_summary!T$19)</f>
        <v>20.249637194220202</v>
      </c>
      <c r="U24" s="72">
        <f>IF(RES_hh_tesh!U24=0,0,RES_hh_tesh!U24/RES_summary!U$19)</f>
        <v>19.030746167041055</v>
      </c>
      <c r="V24" s="72">
        <f>IF(RES_hh_tesh!V24=0,0,RES_hh_tesh!V24/RES_summary!V$19)</f>
        <v>19.692985894172018</v>
      </c>
      <c r="W24" s="72">
        <f>IF(RES_hh_tesh!W24=0,0,RES_hh_tesh!W24/RES_summary!W$19)</f>
        <v>20.91503073038696</v>
      </c>
      <c r="X24" s="72">
        <f>IF(RES_hh_tesh!X24=0,0,RES_hh_tesh!X24/RES_summary!X$19)</f>
        <v>19.160250047426246</v>
      </c>
      <c r="Y24" s="72">
        <f>IF(RES_hh_tesh!Y24=0,0,RES_hh_tesh!Y24/RES_summary!Y$19)</f>
        <v>17.688353659868806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12.152745511746554</v>
      </c>
      <c r="C25" s="74">
        <f>IF(RES_hh_tesh!C25=0,0,RES_hh_tesh!C25/RES_summary!C$19)</f>
        <v>12.099976785797315</v>
      </c>
      <c r="D25" s="74">
        <f>IF(RES_hh_tesh!D25=0,0,RES_hh_tesh!D25/RES_summary!D$19)</f>
        <v>13.249117902560322</v>
      </c>
      <c r="E25" s="74">
        <f>IF(RES_hh_tesh!E25=0,0,RES_hh_tesh!E25/RES_summary!E$19)</f>
        <v>20.882371656399023</v>
      </c>
      <c r="F25" s="74">
        <f>IF(RES_hh_tesh!F25=0,0,RES_hh_tesh!F25/RES_summary!F$19)</f>
        <v>9.2687796540888563</v>
      </c>
      <c r="G25" s="74">
        <f>IF(RES_hh_tesh!G25=0,0,RES_hh_tesh!G25/RES_summary!G$19)</f>
        <v>15.655246596630079</v>
      </c>
      <c r="H25" s="74">
        <f>IF(RES_hh_tesh!H25=0,0,RES_hh_tesh!H25/RES_summary!H$19)</f>
        <v>25.469333348163097</v>
      </c>
      <c r="I25" s="74">
        <f>IF(RES_hh_tesh!I25=0,0,RES_hh_tesh!I25/RES_summary!I$19)</f>
        <v>22.506707518162205</v>
      </c>
      <c r="J25" s="74">
        <f>IF(RES_hh_tesh!J25=0,0,RES_hh_tesh!J25/RES_summary!J$19)</f>
        <v>16.512664659143663</v>
      </c>
      <c r="K25" s="74">
        <f>IF(RES_hh_tesh!K25=0,0,RES_hh_tesh!K25/RES_summary!K$19)</f>
        <v>22.18831530063412</v>
      </c>
      <c r="L25" s="74">
        <f>IF(RES_hh_tesh!L25=0,0,RES_hh_tesh!L25/RES_summary!L$19)</f>
        <v>17.049726570627872</v>
      </c>
      <c r="M25" s="74">
        <f>IF(RES_hh_tesh!M25=0,0,RES_hh_tesh!M25/RES_summary!M$19)</f>
        <v>17.376505865114364</v>
      </c>
      <c r="N25" s="74">
        <f>IF(RES_hh_tesh!N25=0,0,RES_hh_tesh!N25/RES_summary!N$19)</f>
        <v>20.85340401644201</v>
      </c>
      <c r="O25" s="74">
        <f>IF(RES_hh_tesh!O25=0,0,RES_hh_tesh!O25/RES_summary!O$19)</f>
        <v>19.054096458538545</v>
      </c>
      <c r="P25" s="74">
        <f>IF(RES_hh_tesh!P25=0,0,RES_hh_tesh!P25/RES_summary!P$19)</f>
        <v>19.723395168521922</v>
      </c>
      <c r="Q25" s="74">
        <f>IF(RES_hh_tesh!Q25=0,0,RES_hh_tesh!Q25/RES_summary!Q$19)</f>
        <v>20.102234189932098</v>
      </c>
      <c r="R25" s="74">
        <f>IF(RES_hh_tesh!R25=0,0,RES_hh_tesh!R25/RES_summary!R$19)</f>
        <v>17.844012801098902</v>
      </c>
      <c r="S25" s="74">
        <f>IF(RES_hh_tesh!S25=0,0,RES_hh_tesh!S25/RES_summary!S$19)</f>
        <v>22.651699061232534</v>
      </c>
      <c r="T25" s="74">
        <f>IF(RES_hh_tesh!T25=0,0,RES_hh_tesh!T25/RES_summary!T$19)</f>
        <v>19.408085912757947</v>
      </c>
      <c r="U25" s="74">
        <f>IF(RES_hh_tesh!U25=0,0,RES_hh_tesh!U25/RES_summary!U$19)</f>
        <v>18.57945146197115</v>
      </c>
      <c r="V25" s="74">
        <f>IF(RES_hh_tesh!V25=0,0,RES_hh_tesh!V25/RES_summary!V$19)</f>
        <v>18.77902350417364</v>
      </c>
      <c r="W25" s="74">
        <f>IF(RES_hh_tesh!W25=0,0,RES_hh_tesh!W25/RES_summary!W$19)</f>
        <v>19.160738765569569</v>
      </c>
      <c r="X25" s="74">
        <f>IF(RES_hh_tesh!X25=0,0,RES_hh_tesh!X25/RES_summary!X$19)</f>
        <v>20.524157611418541</v>
      </c>
      <c r="Y25" s="74">
        <f>IF(RES_hh_tesh!Y25=0,0,RES_hh_tesh!Y25/RES_summary!Y$19)</f>
        <v>17.826837962506797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0</v>
      </c>
      <c r="F26" s="77">
        <f>IF(RES_hh_tesh!F26=0,0,RES_hh_tesh!F26/RES_summary!F$19)</f>
        <v>0</v>
      </c>
      <c r="G26" s="77">
        <f>IF(RES_hh_tesh!G26=0,0,RES_hh_tesh!G26/RES_summary!G$19)</f>
        <v>0</v>
      </c>
      <c r="H26" s="77">
        <f>IF(RES_hh_tesh!H26=0,0,RES_hh_tesh!H26/RES_summary!H$19)</f>
        <v>0</v>
      </c>
      <c r="I26" s="77">
        <f>IF(RES_hh_tesh!I26=0,0,RES_hh_tesh!I26/RES_summary!I$19)</f>
        <v>0</v>
      </c>
      <c r="J26" s="77">
        <f>IF(RES_hh_tesh!J26=0,0,RES_hh_tesh!J26/RES_summary!J$19)</f>
        <v>0</v>
      </c>
      <c r="K26" s="77">
        <f>IF(RES_hh_tesh!K26=0,0,RES_hh_tesh!K26/RES_summary!K$19)</f>
        <v>0</v>
      </c>
      <c r="L26" s="77">
        <f>IF(RES_hh_tesh!L26=0,0,RES_hh_tesh!L26/RES_summary!L$19)</f>
        <v>0</v>
      </c>
      <c r="M26" s="77">
        <f>IF(RES_hh_tesh!M26=0,0,RES_hh_tesh!M26/RES_summary!M$19)</f>
        <v>0</v>
      </c>
      <c r="N26" s="77">
        <f>IF(RES_hh_tesh!N26=0,0,RES_hh_tesh!N26/RES_summary!N$19)</f>
        <v>0</v>
      </c>
      <c r="O26" s="77">
        <f>IF(RES_hh_tesh!O26=0,0,RES_hh_tesh!O26/RES_summary!O$19)</f>
        <v>0</v>
      </c>
      <c r="P26" s="77">
        <f>IF(RES_hh_tesh!P26=0,0,RES_hh_tesh!P26/RES_summary!P$19)</f>
        <v>0</v>
      </c>
      <c r="Q26" s="77">
        <f>IF(RES_hh_tesh!Q26=0,0,RES_hh_tesh!Q26/RES_summary!Q$19)</f>
        <v>0</v>
      </c>
      <c r="R26" s="77">
        <f>IF(RES_hh_tesh!R26=0,0,RES_hh_tesh!R26/RES_summary!R$19)</f>
        <v>0</v>
      </c>
      <c r="S26" s="77">
        <f>IF(RES_hh_tesh!S26=0,0,RES_hh_tesh!S26/RES_summary!S$19)</f>
        <v>0</v>
      </c>
      <c r="T26" s="77">
        <f>IF(RES_hh_tesh!T26=0,0,RES_hh_tesh!T26/RES_summary!T$19)</f>
        <v>0</v>
      </c>
      <c r="U26" s="77">
        <f>IF(RES_hh_tesh!U26=0,0,RES_hh_tesh!U26/RES_summary!U$19)</f>
        <v>0</v>
      </c>
      <c r="V26" s="77">
        <f>IF(RES_hh_tesh!V26=0,0,RES_hh_tesh!V26/RES_summary!V$19)</f>
        <v>0</v>
      </c>
      <c r="W26" s="77">
        <f>IF(RES_hh_tesh!W26=0,0,RES_hh_tesh!W26/RES_summary!W$19)</f>
        <v>0</v>
      </c>
      <c r="X26" s="77">
        <f>IF(RES_hh_tesh!X26=0,0,RES_hh_tesh!X26/RES_summary!X$19)</f>
        <v>0</v>
      </c>
      <c r="Y26" s="77">
        <f>IF(RES_hh_tesh!Y26=0,0,RES_hh_tesh!Y26/RES_summary!Y$19)</f>
        <v>0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8.234899561798505</v>
      </c>
      <c r="C27" s="69">
        <f>IF(RES_hh_tesh!C27=0,0,RES_hh_tesh!C27/RES_summary!C$19)</f>
        <v>8.7090932055050612</v>
      </c>
      <c r="D27" s="69">
        <f>IF(RES_hh_tesh!D27=0,0,RES_hh_tesh!D27/RES_summary!D$19)</f>
        <v>9.9465946518245669</v>
      </c>
      <c r="E27" s="69">
        <f>IF(RES_hh_tesh!E27=0,0,RES_hh_tesh!E27/RES_summary!E$19)</f>
        <v>11.72135721478883</v>
      </c>
      <c r="F27" s="69">
        <f>IF(RES_hh_tesh!F27=0,0,RES_hh_tesh!F27/RES_summary!F$19)</f>
        <v>7.6531656457518045</v>
      </c>
      <c r="G27" s="69">
        <f>IF(RES_hh_tesh!G27=0,0,RES_hh_tesh!G27/RES_summary!G$19)</f>
        <v>15.755781495037819</v>
      </c>
      <c r="H27" s="69">
        <f>IF(RES_hh_tesh!H27=0,0,RES_hh_tesh!H27/RES_summary!H$19)</f>
        <v>9.6753957042336989</v>
      </c>
      <c r="I27" s="69">
        <f>IF(RES_hh_tesh!I27=0,0,RES_hh_tesh!I27/RES_summary!I$19)</f>
        <v>12.341321760307256</v>
      </c>
      <c r="J27" s="69">
        <f>IF(RES_hh_tesh!J27=0,0,RES_hh_tesh!J27/RES_summary!J$19)</f>
        <v>6.4441872211948725</v>
      </c>
      <c r="K27" s="69">
        <f>IF(RES_hh_tesh!K27=0,0,RES_hh_tesh!K27/RES_summary!K$19)</f>
        <v>8.4849024499539603</v>
      </c>
      <c r="L27" s="69">
        <f>IF(RES_hh_tesh!L27=0,0,RES_hh_tesh!L27/RES_summary!L$19)</f>
        <v>6.7775561632426102</v>
      </c>
      <c r="M27" s="69">
        <f>IF(RES_hh_tesh!M27=0,0,RES_hh_tesh!M27/RES_summary!M$19)</f>
        <v>6.6958707862756475</v>
      </c>
      <c r="N27" s="69">
        <f>IF(RES_hh_tesh!N27=0,0,RES_hh_tesh!N27/RES_summary!N$19)</f>
        <v>6.0629937592453143</v>
      </c>
      <c r="O27" s="69">
        <f>IF(RES_hh_tesh!O27=0,0,RES_hh_tesh!O27/RES_summary!O$19)</f>
        <v>5.9973220381223742</v>
      </c>
      <c r="P27" s="69">
        <f>IF(RES_hh_tesh!P27=0,0,RES_hh_tesh!P27/RES_summary!P$19)</f>
        <v>5.9639122817454995</v>
      </c>
      <c r="Q27" s="69">
        <f>IF(RES_hh_tesh!Q27=0,0,RES_hh_tesh!Q27/RES_summary!Q$19)</f>
        <v>6.6597364443924354</v>
      </c>
      <c r="R27" s="69">
        <f>IF(RES_hh_tesh!R27=0,0,RES_hh_tesh!R27/RES_summary!R$19)</f>
        <v>6.6384583586111194</v>
      </c>
      <c r="S27" s="69">
        <f>IF(RES_hh_tesh!S27=0,0,RES_hh_tesh!S27/RES_summary!S$19)</f>
        <v>7.3504520683053833</v>
      </c>
      <c r="T27" s="69">
        <f>IF(RES_hh_tesh!T27=0,0,RES_hh_tesh!T27/RES_summary!T$19)</f>
        <v>7.3805821329522985</v>
      </c>
      <c r="U27" s="69">
        <f>IF(RES_hh_tesh!U27=0,0,RES_hh_tesh!U27/RES_summary!U$19)</f>
        <v>7.4766749837257871</v>
      </c>
      <c r="V27" s="69">
        <f>IF(RES_hh_tesh!V27=0,0,RES_hh_tesh!V27/RES_summary!V$19)</f>
        <v>6.7407598735811023</v>
      </c>
      <c r="W27" s="69">
        <f>IF(RES_hh_tesh!W27=0,0,RES_hh_tesh!W27/RES_summary!W$19)</f>
        <v>7.0607349520582749</v>
      </c>
      <c r="X27" s="69">
        <f>IF(RES_hh_tesh!X27=0,0,RES_hh_tesh!X27/RES_summary!X$19)</f>
        <v>6.7474129847606754</v>
      </c>
      <c r="Y27" s="69">
        <f>IF(RES_hh_tesh!Y27=0,0,RES_hh_tesh!Y27/RES_summary!Y$19)</f>
        <v>6.1300803015685172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11.282085830409779</v>
      </c>
      <c r="C28" s="72">
        <f>IF(RES_hh_tesh!C28=0,0,RES_hh_tesh!C28/RES_summary!C$19)</f>
        <v>3.268348970651882</v>
      </c>
      <c r="D28" s="72">
        <f>IF(RES_hh_tesh!D28=0,0,RES_hh_tesh!D28/RES_summary!D$19)</f>
        <v>11.330426409414979</v>
      </c>
      <c r="E28" s="72">
        <f>IF(RES_hh_tesh!E28=0,0,RES_hh_tesh!E28/RES_summary!E$19)</f>
        <v>8.0577799931799845</v>
      </c>
      <c r="F28" s="72">
        <f>IF(RES_hh_tesh!F28=0,0,RES_hh_tesh!F28/RES_summary!F$19)</f>
        <v>11.804379366744776</v>
      </c>
      <c r="G28" s="72">
        <f>IF(RES_hh_tesh!G28=0,0,RES_hh_tesh!G28/RES_summary!G$19)</f>
        <v>11.903007714604218</v>
      </c>
      <c r="H28" s="72">
        <f>IF(RES_hh_tesh!H28=0,0,RES_hh_tesh!H28/RES_summary!H$19)</f>
        <v>6.0721326024816324</v>
      </c>
      <c r="I28" s="72">
        <f>IF(RES_hh_tesh!I28=0,0,RES_hh_tesh!I28/RES_summary!I$19)</f>
        <v>6.0108786550803881</v>
      </c>
      <c r="J28" s="72">
        <f>IF(RES_hh_tesh!J28=0,0,RES_hh_tesh!J28/RES_summary!J$19)</f>
        <v>12.362603557162894</v>
      </c>
      <c r="K28" s="72">
        <f>IF(RES_hh_tesh!K28=0,0,RES_hh_tesh!K28/RES_summary!K$19)</f>
        <v>5.1180898774882815</v>
      </c>
      <c r="L28" s="72">
        <f>IF(RES_hh_tesh!L28=0,0,RES_hh_tesh!L28/RES_summary!L$19)</f>
        <v>3.7259334629068785</v>
      </c>
      <c r="M28" s="72">
        <f>IF(RES_hh_tesh!M28=0,0,RES_hh_tesh!M28/RES_summary!M$19)</f>
        <v>6.6524815643814605</v>
      </c>
      <c r="N28" s="72">
        <f>IF(RES_hh_tesh!N28=0,0,RES_hh_tesh!N28/RES_summary!N$19)</f>
        <v>5.8737558350897343</v>
      </c>
      <c r="O28" s="72">
        <f>IF(RES_hh_tesh!O28=0,0,RES_hh_tesh!O28/RES_summary!O$19)</f>
        <v>3.8771360876215519</v>
      </c>
      <c r="P28" s="72">
        <f>IF(RES_hh_tesh!P28=0,0,RES_hh_tesh!P28/RES_summary!P$19)</f>
        <v>7.7307952550809649</v>
      </c>
      <c r="Q28" s="72">
        <f>IF(RES_hh_tesh!Q28=0,0,RES_hh_tesh!Q28/RES_summary!Q$19)</f>
        <v>8.4059407051166577</v>
      </c>
      <c r="R28" s="72">
        <f>IF(RES_hh_tesh!R28=0,0,RES_hh_tesh!R28/RES_summary!R$19)</f>
        <v>5.8992062174724689</v>
      </c>
      <c r="S28" s="72">
        <f>IF(RES_hh_tesh!S28=0,0,RES_hh_tesh!S28/RES_summary!S$19)</f>
        <v>6.0273236621197874</v>
      </c>
      <c r="T28" s="72">
        <f>IF(RES_hh_tesh!T28=0,0,RES_hh_tesh!T28/RES_summary!T$19)</f>
        <v>6.7212186512642011</v>
      </c>
      <c r="U28" s="72">
        <f>IF(RES_hh_tesh!U28=0,0,RES_hh_tesh!U28/RES_summary!U$19)</f>
        <v>7.7789093366264979</v>
      </c>
      <c r="V28" s="72">
        <f>IF(RES_hh_tesh!V28=0,0,RES_hh_tesh!V28/RES_summary!V$19)</f>
        <v>7.0504394758377558</v>
      </c>
      <c r="W28" s="72">
        <f>IF(RES_hh_tesh!W28=0,0,RES_hh_tesh!W28/RES_summary!W$19)</f>
        <v>6.7225024388799905</v>
      </c>
      <c r="X28" s="72">
        <f>IF(RES_hh_tesh!X28=0,0,RES_hh_tesh!X28/RES_summary!X$19)</f>
        <v>6.6737987171998014</v>
      </c>
      <c r="Y28" s="72">
        <f>IF(RES_hh_tesh!Y28=0,0,RES_hh_tesh!Y28/RES_summary!Y$19)</f>
        <v>6.3554362829344324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8.2466241401440339</v>
      </c>
      <c r="C29" s="72">
        <f>IF(RES_hh_tesh!C29=0,0,RES_hh_tesh!C29/RES_summary!C$19)</f>
        <v>8.8827489102860273</v>
      </c>
      <c r="D29" s="72">
        <f>IF(RES_hh_tesh!D29=0,0,RES_hh_tesh!D29/RES_summary!D$19)</f>
        <v>9.8321621178569849</v>
      </c>
      <c r="E29" s="72">
        <f>IF(RES_hh_tesh!E29=0,0,RES_hh_tesh!E29/RES_summary!E$19)</f>
        <v>11.52346458246905</v>
      </c>
      <c r="F29" s="72">
        <f>IF(RES_hh_tesh!F29=0,0,RES_hh_tesh!F29/RES_summary!F$19)</f>
        <v>7.5696491838068951</v>
      </c>
      <c r="G29" s="72">
        <f>IF(RES_hh_tesh!G29=0,0,RES_hh_tesh!G29/RES_summary!G$19)</f>
        <v>16.530365878368205</v>
      </c>
      <c r="H29" s="72">
        <f>IF(RES_hh_tesh!H29=0,0,RES_hh_tesh!H29/RES_summary!H$19)</f>
        <v>8.8827256672235979</v>
      </c>
      <c r="I29" s="72">
        <f>IF(RES_hh_tesh!I29=0,0,RES_hh_tesh!I29/RES_summary!I$19)</f>
        <v>13.000641867622164</v>
      </c>
      <c r="J29" s="72">
        <f>IF(RES_hh_tesh!J29=0,0,RES_hh_tesh!J29/RES_summary!J$19)</f>
        <v>6.2532646052990737</v>
      </c>
      <c r="K29" s="72">
        <f>IF(RES_hh_tesh!K29=0,0,RES_hh_tesh!K29/RES_summary!K$19)</f>
        <v>8.7878681660361639</v>
      </c>
      <c r="L29" s="72">
        <f>IF(RES_hh_tesh!L29=0,0,RES_hh_tesh!L29/RES_summary!L$19)</f>
        <v>6.8206467556259485</v>
      </c>
      <c r="M29" s="72">
        <f>IF(RES_hh_tesh!M29=0,0,RES_hh_tesh!M29/RES_summary!M$19)</f>
        <v>6.7304091939904005</v>
      </c>
      <c r="N29" s="72">
        <f>IF(RES_hh_tesh!N29=0,0,RES_hh_tesh!N29/RES_summary!N$19)</f>
        <v>5.813258326445589</v>
      </c>
      <c r="O29" s="72">
        <f>IF(RES_hh_tesh!O29=0,0,RES_hh_tesh!O29/RES_summary!O$19)</f>
        <v>6.0142942624285887</v>
      </c>
      <c r="P29" s="72">
        <f>IF(RES_hh_tesh!P29=0,0,RES_hh_tesh!P29/RES_summary!P$19)</f>
        <v>5.9828886669682255</v>
      </c>
      <c r="Q29" s="72">
        <f>IF(RES_hh_tesh!Q29=0,0,RES_hh_tesh!Q29/RES_summary!Q$19)</f>
        <v>6.6779618190751764</v>
      </c>
      <c r="R29" s="72">
        <f>IF(RES_hh_tesh!R29=0,0,RES_hh_tesh!R29/RES_summary!R$19)</f>
        <v>6.649276888283258</v>
      </c>
      <c r="S29" s="72">
        <f>IF(RES_hh_tesh!S29=0,0,RES_hh_tesh!S29/RES_summary!S$19)</f>
        <v>7.3746919924462002</v>
      </c>
      <c r="T29" s="72">
        <f>IF(RES_hh_tesh!T29=0,0,RES_hh_tesh!T29/RES_summary!T$19)</f>
        <v>7.3994557614699117</v>
      </c>
      <c r="U29" s="72">
        <f>IF(RES_hh_tesh!U29=0,0,RES_hh_tesh!U29/RES_summary!U$19)</f>
        <v>7.6679467891061259</v>
      </c>
      <c r="V29" s="72">
        <f>IF(RES_hh_tesh!V29=0,0,RES_hh_tesh!V29/RES_summary!V$19)</f>
        <v>6.6855001435264914</v>
      </c>
      <c r="W29" s="72">
        <f>IF(RES_hh_tesh!W29=0,0,RES_hh_tesh!W29/RES_summary!W$19)</f>
        <v>6.7860734355357701</v>
      </c>
      <c r="X29" s="72">
        <f>IF(RES_hh_tesh!X29=0,0,RES_hh_tesh!X29/RES_summary!X$19)</f>
        <v>6.877999218585634</v>
      </c>
      <c r="Y29" s="72">
        <f>IF(RES_hh_tesh!Y29=0,0,RES_hh_tesh!Y29/RES_summary!Y$19)</f>
        <v>6.087394094561156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8.1044107137611103</v>
      </c>
      <c r="C30" s="72">
        <f>IF(RES_hh_tesh!C30=0,0,RES_hh_tesh!C30/RES_summary!C$19)</f>
        <v>8.3548583468986024</v>
      </c>
      <c r="D30" s="72">
        <f>IF(RES_hh_tesh!D30=0,0,RES_hh_tesh!D30/RES_summary!D$19)</f>
        <v>10.460943611323989</v>
      </c>
      <c r="E30" s="72">
        <f>IF(RES_hh_tesh!E30=0,0,RES_hh_tesh!E30/RES_summary!E$19)</f>
        <v>12.17347311080677</v>
      </c>
      <c r="F30" s="72">
        <f>IF(RES_hh_tesh!F30=0,0,RES_hh_tesh!F30/RES_summary!F$19)</f>
        <v>7.723468444146838</v>
      </c>
      <c r="G30" s="72">
        <f>IF(RES_hh_tesh!G30=0,0,RES_hh_tesh!G30/RES_summary!G$19)</f>
        <v>14.993940488783284</v>
      </c>
      <c r="H30" s="72">
        <f>IF(RES_hh_tesh!H30=0,0,RES_hh_tesh!H30/RES_summary!H$19)</f>
        <v>10.490387246892922</v>
      </c>
      <c r="I30" s="72">
        <f>IF(RES_hh_tesh!I30=0,0,RES_hh_tesh!I30/RES_summary!I$19)</f>
        <v>11.959351117419676</v>
      </c>
      <c r="J30" s="72">
        <f>IF(RES_hh_tesh!J30=0,0,RES_hh_tesh!J30/RES_summary!J$19)</f>
        <v>6.2752033544272301</v>
      </c>
      <c r="K30" s="72">
        <f>IF(RES_hh_tesh!K30=0,0,RES_hh_tesh!K30/RES_summary!K$19)</f>
        <v>8.3110102334207347</v>
      </c>
      <c r="L30" s="72">
        <f>IF(RES_hh_tesh!L30=0,0,RES_hh_tesh!L30/RES_summary!L$19)</f>
        <v>6.5548797116378639</v>
      </c>
      <c r="M30" s="72">
        <f>IF(RES_hh_tesh!M30=0,0,RES_hh_tesh!M30/RES_summary!M$19)</f>
        <v>6.727879349015863</v>
      </c>
      <c r="N30" s="72">
        <f>IF(RES_hh_tesh!N30=0,0,RES_hh_tesh!N30/RES_summary!N$19)</f>
        <v>6.2601261774486385</v>
      </c>
      <c r="O30" s="72">
        <f>IF(RES_hh_tesh!O30=0,0,RES_hh_tesh!O30/RES_summary!O$19)</f>
        <v>6.1574246844283476</v>
      </c>
      <c r="P30" s="72">
        <f>IF(RES_hh_tesh!P30=0,0,RES_hh_tesh!P30/RES_summary!P$19)</f>
        <v>5.760863045587949</v>
      </c>
      <c r="Q30" s="72">
        <f>IF(RES_hh_tesh!Q30=0,0,RES_hh_tesh!Q30/RES_summary!Q$19)</f>
        <v>6.6220937086767773</v>
      </c>
      <c r="R30" s="72">
        <f>IF(RES_hh_tesh!R30=0,0,RES_hh_tesh!R30/RES_summary!R$19)</f>
        <v>6.6025272794165604</v>
      </c>
      <c r="S30" s="72">
        <f>IF(RES_hh_tesh!S30=0,0,RES_hh_tesh!S30/RES_summary!S$19)</f>
        <v>7.3948934013754437</v>
      </c>
      <c r="T30" s="72">
        <f>IF(RES_hh_tesh!T30=0,0,RES_hh_tesh!T30/RES_summary!T$19)</f>
        <v>7.4307751329205631</v>
      </c>
      <c r="U30" s="72">
        <f>IF(RES_hh_tesh!U30=0,0,RES_hh_tesh!U30/RES_summary!U$19)</f>
        <v>7.3115113855576119</v>
      </c>
      <c r="V30" s="72">
        <f>IF(RES_hh_tesh!V30=0,0,RES_hh_tesh!V30/RES_summary!V$19)</f>
        <v>6.7470216854661134</v>
      </c>
      <c r="W30" s="72">
        <f>IF(RES_hh_tesh!W30=0,0,RES_hh_tesh!W30/RES_summary!W$19)</f>
        <v>7.3862355092689471</v>
      </c>
      <c r="X30" s="72">
        <f>IF(RES_hh_tesh!X30=0,0,RES_hh_tesh!X30/RES_summary!X$19)</f>
        <v>6.6145343563387504</v>
      </c>
      <c r="Y30" s="72">
        <f>IF(RES_hh_tesh!Y30=0,0,RES_hh_tesh!Y30/RES_summary!Y$19)</f>
        <v>6.1626325931039139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8.7983036334085085</v>
      </c>
      <c r="C31" s="72">
        <f>IF(RES_hh_tesh!C31=0,0,RES_hh_tesh!C31/RES_summary!C$19)</f>
        <v>8.1486100270132962</v>
      </c>
      <c r="D31" s="72">
        <f>IF(RES_hh_tesh!D31=0,0,RES_hh_tesh!D31/RES_summary!D$19)</f>
        <v>9.3479249614995812</v>
      </c>
      <c r="E31" s="72">
        <f>IF(RES_hh_tesh!E31=0,0,RES_hh_tesh!E31/RES_summary!E$19)</f>
        <v>10.498120211724977</v>
      </c>
      <c r="F31" s="72">
        <f>IF(RES_hh_tesh!F31=0,0,RES_hh_tesh!F31/RES_summary!F$19)</f>
        <v>8.1094355271095058</v>
      </c>
      <c r="G31" s="72">
        <f>IF(RES_hh_tesh!G31=0,0,RES_hh_tesh!G31/RES_summary!G$19)</f>
        <v>15.600862830278503</v>
      </c>
      <c r="H31" s="72">
        <f>IF(RES_hh_tesh!H31=0,0,RES_hh_tesh!H31/RES_summary!H$19)</f>
        <v>9.9944958641426602</v>
      </c>
      <c r="I31" s="72">
        <f>IF(RES_hh_tesh!I31=0,0,RES_hh_tesh!I31/RES_summary!I$19)</f>
        <v>10.347116559916566</v>
      </c>
      <c r="J31" s="72">
        <f>IF(RES_hh_tesh!J31=0,0,RES_hh_tesh!J31/RES_summary!J$19)</f>
        <v>7.6149958465525227</v>
      </c>
      <c r="K31" s="72">
        <f>IF(RES_hh_tesh!K31=0,0,RES_hh_tesh!K31/RES_summary!K$19)</f>
        <v>7.7991247226566269</v>
      </c>
      <c r="L31" s="72">
        <f>IF(RES_hh_tesh!L31=0,0,RES_hh_tesh!L31/RES_summary!L$19)</f>
        <v>7.1712053930738069</v>
      </c>
      <c r="M31" s="72">
        <f>IF(RES_hh_tesh!M31=0,0,RES_hh_tesh!M31/RES_summary!M$19)</f>
        <v>6.4750579259433358</v>
      </c>
      <c r="N31" s="72">
        <f>IF(RES_hh_tesh!N31=0,0,RES_hh_tesh!N31/RES_summary!N$19)</f>
        <v>6.1508275382248758</v>
      </c>
      <c r="O31" s="72">
        <f>IF(RES_hh_tesh!O31=0,0,RES_hh_tesh!O31/RES_summary!O$19)</f>
        <v>6.057393291371409</v>
      </c>
      <c r="P31" s="72">
        <f>IF(RES_hh_tesh!P31=0,0,RES_hh_tesh!P31/RES_summary!P$19)</f>
        <v>6.3550470597760471</v>
      </c>
      <c r="Q31" s="72">
        <f>IF(RES_hh_tesh!Q31=0,0,RES_hh_tesh!Q31/RES_summary!Q$19)</f>
        <v>6.4216219069602793</v>
      </c>
      <c r="R31" s="72">
        <f>IF(RES_hh_tesh!R31=0,0,RES_hh_tesh!R31/RES_summary!R$19)</f>
        <v>6.7031693514492838</v>
      </c>
      <c r="S31" s="72">
        <f>IF(RES_hh_tesh!S31=0,0,RES_hh_tesh!S31/RES_summary!S$19)</f>
        <v>7.2128958141220298</v>
      </c>
      <c r="T31" s="72">
        <f>IF(RES_hh_tesh!T31=0,0,RES_hh_tesh!T31/RES_summary!T$19)</f>
        <v>7.2222236249931449</v>
      </c>
      <c r="U31" s="72">
        <f>IF(RES_hh_tesh!U31=0,0,RES_hh_tesh!U31/RES_summary!U$19)</f>
        <v>7.2053220110421181</v>
      </c>
      <c r="V31" s="72">
        <f>IF(RES_hh_tesh!V31=0,0,RES_hh_tesh!V31/RES_summary!V$19)</f>
        <v>6.9374683451399664</v>
      </c>
      <c r="W31" s="72">
        <f>IF(RES_hh_tesh!W31=0,0,RES_hh_tesh!W31/RES_summary!W$19)</f>
        <v>7.1469757626183599</v>
      </c>
      <c r="X31" s="72">
        <f>IF(RES_hh_tesh!X31=0,0,RES_hh_tesh!X31/RES_summary!X$19)</f>
        <v>6.6436647636387276</v>
      </c>
      <c r="Y31" s="72">
        <f>IF(RES_hh_tesh!Y31=0,0,RES_hh_tesh!Y31/RES_summary!Y$19)</f>
        <v>6.1838896974369497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7.3807892993634496</v>
      </c>
      <c r="C32" s="77">
        <f>IF(RES_hh_tesh!C32=0,0,RES_hh_tesh!C32/RES_summary!C$19)</f>
        <v>9.5329052090363451</v>
      </c>
      <c r="D32" s="77">
        <f>IF(RES_hh_tesh!D32=0,0,RES_hh_tesh!D32/RES_summary!D$19)</f>
        <v>7.9116926172570539</v>
      </c>
      <c r="E32" s="77">
        <f>IF(RES_hh_tesh!E32=0,0,RES_hh_tesh!E32/RES_summary!E$19)</f>
        <v>14.223101888440157</v>
      </c>
      <c r="F32" s="77">
        <f>IF(RES_hh_tesh!F32=0,0,RES_hh_tesh!F32/RES_summary!F$19)</f>
        <v>7.0505519172251656</v>
      </c>
      <c r="G32" s="77">
        <f>IF(RES_hh_tesh!G32=0,0,RES_hh_tesh!G32/RES_summary!G$19)</f>
        <v>7.8823345546298818</v>
      </c>
      <c r="H32" s="77">
        <f>IF(RES_hh_tesh!H32=0,0,RES_hh_tesh!H32/RES_summary!H$19)</f>
        <v>15.264782607703841</v>
      </c>
      <c r="I32" s="77">
        <f>IF(RES_hh_tesh!I32=0,0,RES_hh_tesh!I32/RES_summary!I$19)</f>
        <v>10.093693024688829</v>
      </c>
      <c r="J32" s="77">
        <f>IF(RES_hh_tesh!J32=0,0,RES_hh_tesh!J32/RES_summary!J$19)</f>
        <v>6.109527007663929</v>
      </c>
      <c r="K32" s="77">
        <f>IF(RES_hh_tesh!K32=0,0,RES_hh_tesh!K32/RES_summary!K$19)</f>
        <v>6.258706049638219</v>
      </c>
      <c r="L32" s="77">
        <f>IF(RES_hh_tesh!L32=0,0,RES_hh_tesh!L32/RES_summary!L$19)</f>
        <v>6.2859810384135173</v>
      </c>
      <c r="M32" s="77">
        <f>IF(RES_hh_tesh!M32=0,0,RES_hh_tesh!M32/RES_summary!M$19)</f>
        <v>6.824741052977048</v>
      </c>
      <c r="N32" s="77">
        <f>IF(RES_hh_tesh!N32=0,0,RES_hh_tesh!N32/RES_summary!N$19)</f>
        <v>9.6712750646057497</v>
      </c>
      <c r="O32" s="77">
        <f>IF(RES_hh_tesh!O32=0,0,RES_hh_tesh!O32/RES_summary!O$19)</f>
        <v>0.63472509115929432</v>
      </c>
      <c r="P32" s="77">
        <f>IF(RES_hh_tesh!P32=0,0,RES_hh_tesh!P32/RES_summary!P$19)</f>
        <v>4.356886554179348</v>
      </c>
      <c r="Q32" s="77">
        <f>IF(RES_hh_tesh!Q32=0,0,RES_hh_tesh!Q32/RES_summary!Q$19)</f>
        <v>8.4535741017808324</v>
      </c>
      <c r="R32" s="77">
        <f>IF(RES_hh_tesh!R32=0,0,RES_hh_tesh!R32/RES_summary!R$19)</f>
        <v>6.9495105001459905</v>
      </c>
      <c r="S32" s="77">
        <f>IF(RES_hh_tesh!S32=0,0,RES_hh_tesh!S32/RES_summary!S$19)</f>
        <v>7.0324828783837017</v>
      </c>
      <c r="T32" s="77">
        <f>IF(RES_hh_tesh!T32=0,0,RES_hh_tesh!T32/RES_summary!T$19)</f>
        <v>6.8410914660981081</v>
      </c>
      <c r="U32" s="77">
        <f>IF(RES_hh_tesh!U32=0,0,RES_hh_tesh!U32/RES_summary!U$19)</f>
        <v>6.8783201059770516</v>
      </c>
      <c r="V32" s="77">
        <f>IF(RES_hh_tesh!V32=0,0,RES_hh_tesh!V32/RES_summary!V$19)</f>
        <v>6.8091958709084457</v>
      </c>
      <c r="W32" s="77">
        <f>IF(RES_hh_tesh!W32=0,0,RES_hh_tesh!W32/RES_summary!W$19)</f>
        <v>6.7824824894329208</v>
      </c>
      <c r="X32" s="77">
        <f>IF(RES_hh_tesh!X32=0,0,RES_hh_tesh!X32/RES_summary!X$19)</f>
        <v>6.8665353113484242</v>
      </c>
      <c r="Y32" s="77">
        <f>IF(RES_hh_tesh!Y32=0,0,RES_hh_tesh!Y32/RES_summary!Y$19)</f>
        <v>6.1862829519220703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23.949188435096804</v>
      </c>
      <c r="C3" s="65">
        <f>IF(RES_hh_emih!C3=0,0,RES_hh_emih!C3/RES_summary!C$19)</f>
        <v>21.087082887864401</v>
      </c>
      <c r="D3" s="65">
        <f>IF(RES_hh_emih!D3=0,0,RES_hh_emih!D3/RES_summary!D$19)</f>
        <v>23.794189040707533</v>
      </c>
      <c r="E3" s="65">
        <f>IF(RES_hh_emih!E3=0,0,RES_hh_emih!E3/RES_summary!E$19)</f>
        <v>26.029920396074033</v>
      </c>
      <c r="F3" s="65">
        <f>IF(RES_hh_emih!F3=0,0,RES_hh_emih!F3/RES_summary!F$19)</f>
        <v>26.68165537647581</v>
      </c>
      <c r="G3" s="65">
        <f>IF(RES_hh_emih!G3=0,0,RES_hh_emih!G3/RES_summary!G$19)</f>
        <v>25.641619262001726</v>
      </c>
      <c r="H3" s="65">
        <f>IF(RES_hh_emih!H3=0,0,RES_hh_emih!H3/RES_summary!H$19)</f>
        <v>24.790618775946157</v>
      </c>
      <c r="I3" s="65">
        <f>IF(RES_hh_emih!I3=0,0,RES_hh_emih!I3/RES_summary!I$19)</f>
        <v>22.478323724341916</v>
      </c>
      <c r="J3" s="65">
        <f>IF(RES_hh_emih!J3=0,0,RES_hh_emih!J3/RES_summary!J$19)</f>
        <v>20.687208179888831</v>
      </c>
      <c r="K3" s="65">
        <f>IF(RES_hh_emih!K3=0,0,RES_hh_emih!K3/RES_summary!K$19)</f>
        <v>19.086026797579098</v>
      </c>
      <c r="L3" s="65">
        <f>IF(RES_hh_emih!L3=0,0,RES_hh_emih!L3/RES_summary!L$19)</f>
        <v>18.428159119764256</v>
      </c>
      <c r="M3" s="65">
        <f>IF(RES_hh_emih!M3=0,0,RES_hh_emih!M3/RES_summary!M$19)</f>
        <v>19.08093171602864</v>
      </c>
      <c r="N3" s="65">
        <f>IF(RES_hh_emih!N3=0,0,RES_hh_emih!N3/RES_summary!N$19)</f>
        <v>20.001781976071715</v>
      </c>
      <c r="O3" s="65">
        <f>IF(RES_hh_emih!O3=0,0,RES_hh_emih!O3/RES_summary!O$19)</f>
        <v>18.705247966022373</v>
      </c>
      <c r="P3" s="65">
        <f>IF(RES_hh_emih!P3=0,0,RES_hh_emih!P3/RES_summary!P$19)</f>
        <v>17.048478470097454</v>
      </c>
      <c r="Q3" s="65">
        <f>IF(RES_hh_emih!Q3=0,0,RES_hh_emih!Q3/RES_summary!Q$19)</f>
        <v>17.518324984155196</v>
      </c>
      <c r="R3" s="65">
        <f>IF(RES_hh_emih!R3=0,0,RES_hh_emih!R3/RES_summary!R$19)</f>
        <v>17.051707143697232</v>
      </c>
      <c r="S3" s="65">
        <f>IF(RES_hh_emih!S3=0,0,RES_hh_emih!S3/RES_summary!S$19)</f>
        <v>17.859224748852785</v>
      </c>
      <c r="T3" s="65">
        <f>IF(RES_hh_emih!T3=0,0,RES_hh_emih!T3/RES_summary!T$19)</f>
        <v>17.842862526332652</v>
      </c>
      <c r="U3" s="65">
        <f>IF(RES_hh_emih!U3=0,0,RES_hh_emih!U3/RES_summary!U$19)</f>
        <v>17.643012665170481</v>
      </c>
      <c r="V3" s="65">
        <f>IF(RES_hh_emih!V3=0,0,RES_hh_emih!V3/RES_summary!V$19)</f>
        <v>18.004671558413293</v>
      </c>
      <c r="W3" s="65">
        <f>IF(RES_hh_emih!W3=0,0,RES_hh_emih!W3/RES_summary!W$19)</f>
        <v>20.12648256739498</v>
      </c>
      <c r="X3" s="65">
        <f>IF(RES_hh_emih!X3=0,0,RES_hh_emih!X3/RES_summary!X$19)</f>
        <v>16.968325680064126</v>
      </c>
      <c r="Y3" s="65">
        <f>IF(RES_hh_emih!Y3=0,0,RES_hh_emih!Y3/RES_summary!Y$19)</f>
        <v>15.783224306928069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19.418143462692179</v>
      </c>
      <c r="C4" s="69">
        <f>IF(RES_hh_emih!C4=0,0,RES_hh_emih!C4/RES_summary!C$19)</f>
        <v>15.539297771327064</v>
      </c>
      <c r="D4" s="69">
        <f>IF(RES_hh_emih!D4=0,0,RES_hh_emih!D4/RES_summary!D$19)</f>
        <v>17.179168143580309</v>
      </c>
      <c r="E4" s="69">
        <f>IF(RES_hh_emih!E4=0,0,RES_hh_emih!E4/RES_summary!E$19)</f>
        <v>18.478497083023065</v>
      </c>
      <c r="F4" s="69">
        <f>IF(RES_hh_emih!F4=0,0,RES_hh_emih!F4/RES_summary!F$19)</f>
        <v>21.631646653539466</v>
      </c>
      <c r="G4" s="69">
        <f>IF(RES_hh_emih!G4=0,0,RES_hh_emih!G4/RES_summary!G$19)</f>
        <v>16.734821040701146</v>
      </c>
      <c r="H4" s="69">
        <f>IF(RES_hh_emih!H4=0,0,RES_hh_emih!H4/RES_summary!H$19)</f>
        <v>18.427518235213448</v>
      </c>
      <c r="I4" s="69">
        <f>IF(RES_hh_emih!I4=0,0,RES_hh_emih!I4/RES_summary!I$19)</f>
        <v>14.988000382610572</v>
      </c>
      <c r="J4" s="69">
        <f>IF(RES_hh_emih!J4=0,0,RES_hh_emih!J4/RES_summary!J$19)</f>
        <v>16.199948193985712</v>
      </c>
      <c r="K4" s="69">
        <f>IF(RES_hh_emih!K4=0,0,RES_hh_emih!K4/RES_summary!K$19)</f>
        <v>13.640632336375818</v>
      </c>
      <c r="L4" s="69">
        <f>IF(RES_hh_emih!L4=0,0,RES_hh_emih!L4/RES_summary!L$19)</f>
        <v>13.890399284357073</v>
      </c>
      <c r="M4" s="69">
        <f>IF(RES_hh_emih!M4=0,0,RES_hh_emih!M4/RES_summary!M$19)</f>
        <v>14.401819150224442</v>
      </c>
      <c r="N4" s="69">
        <f>IF(RES_hh_emih!N4=0,0,RES_hh_emih!N4/RES_summary!N$19)</f>
        <v>15.495979773794501</v>
      </c>
      <c r="O4" s="69">
        <f>IF(RES_hh_emih!O4=0,0,RES_hh_emih!O4/RES_summary!O$19)</f>
        <v>14.182681248340215</v>
      </c>
      <c r="P4" s="69">
        <f>IF(RES_hh_emih!P4=0,0,RES_hh_emih!P4/RES_summary!P$19)</f>
        <v>12.651352787045404</v>
      </c>
      <c r="Q4" s="69">
        <f>IF(RES_hh_emih!Q4=0,0,RES_hh_emih!Q4/RES_summary!Q$19)</f>
        <v>12.726848550460826</v>
      </c>
      <c r="R4" s="69">
        <f>IF(RES_hh_emih!R4=0,0,RES_hh_emih!R4/RES_summary!R$19)</f>
        <v>12.341543517636111</v>
      </c>
      <c r="S4" s="69">
        <f>IF(RES_hh_emih!S4=0,0,RES_hh_emih!S4/RES_summary!S$19)</f>
        <v>12.724816223050633</v>
      </c>
      <c r="T4" s="69">
        <f>IF(RES_hh_emih!T4=0,0,RES_hh_emih!T4/RES_summary!T$19)</f>
        <v>12.77262794122371</v>
      </c>
      <c r="U4" s="69">
        <f>IF(RES_hh_emih!U4=0,0,RES_hh_emih!U4/RES_summary!U$19)</f>
        <v>12.623858026033773</v>
      </c>
      <c r="V4" s="69">
        <f>IF(RES_hh_emih!V4=0,0,RES_hh_emih!V4/RES_summary!V$19)</f>
        <v>13.25347037765453</v>
      </c>
      <c r="W4" s="69">
        <f>IF(RES_hh_emih!W4=0,0,RES_hh_emih!W4/RES_summary!W$19)</f>
        <v>15.004244539509676</v>
      </c>
      <c r="X4" s="69">
        <f>IF(RES_hh_emih!X4=0,0,RES_hh_emih!X4/RES_summary!X$19)</f>
        <v>12.342634178025929</v>
      </c>
      <c r="Y4" s="69">
        <f>IF(RES_hh_emih!Y4=0,0,RES_hh_emih!Y4/RES_summary!Y$19)</f>
        <v>11.605963624582243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130.55876229717589</v>
      </c>
      <c r="C5" s="72">
        <f>IF(RES_hh_emih!C5=0,0,RES_hh_emih!C5/RES_summary!C$19)</f>
        <v>30.518261994650064</v>
      </c>
      <c r="D5" s="72">
        <f>IF(RES_hh_emih!D5=0,0,RES_hh_emih!D5/RES_summary!D$19)</f>
        <v>87.105360766977839</v>
      </c>
      <c r="E5" s="72">
        <f>IF(RES_hh_emih!E5=0,0,RES_hh_emih!E5/RES_summary!E$19)</f>
        <v>61.965101106228857</v>
      </c>
      <c r="F5" s="72">
        <f>IF(RES_hh_emih!F5=0,0,RES_hh_emih!F5/RES_summary!F$19)</f>
        <v>129.60246180826624</v>
      </c>
      <c r="G5" s="72">
        <f>IF(RES_hh_emih!G5=0,0,RES_hh_emih!G5/RES_summary!G$19)</f>
        <v>59.585215486555661</v>
      </c>
      <c r="H5" s="72">
        <f>IF(RES_hh_emih!H5=0,0,RES_hh_emih!H5/RES_summary!H$19)</f>
        <v>44.258113533135678</v>
      </c>
      <c r="I5" s="72">
        <f>IF(RES_hh_emih!I5=0,0,RES_hh_emih!I5/RES_summary!I$19)</f>
        <v>41.113588609850694</v>
      </c>
      <c r="J5" s="72">
        <f>IF(RES_hh_emih!J5=0,0,RES_hh_emih!J5/RES_summary!J$19)</f>
        <v>128.88361810730029</v>
      </c>
      <c r="K5" s="72">
        <f>IF(RES_hh_emih!K5=0,0,RES_hh_emih!K5/RES_summary!K$19)</f>
        <v>50.089037689452226</v>
      </c>
      <c r="L5" s="72">
        <f>IF(RES_hh_emih!L5=0,0,RES_hh_emih!L5/RES_summary!L$19)</f>
        <v>39.633430851421465</v>
      </c>
      <c r="M5" s="72">
        <f>IF(RES_hh_emih!M5=0,0,RES_hh_emih!M5/RES_summary!M$19)</f>
        <v>66.290918371947413</v>
      </c>
      <c r="N5" s="72">
        <f>IF(RES_hh_emih!N5=0,0,RES_hh_emih!N5/RES_summary!N$19)</f>
        <v>64.525275406748577</v>
      </c>
      <c r="O5" s="72">
        <f>IF(RES_hh_emih!O5=0,0,RES_hh_emih!O5/RES_summary!O$19)</f>
        <v>38.767628691005939</v>
      </c>
      <c r="P5" s="72">
        <f>IF(RES_hh_emih!P5=0,0,RES_hh_emih!P5/RES_summary!P$19)</f>
        <v>67.854450104935694</v>
      </c>
      <c r="Q5" s="72">
        <f>IF(RES_hh_emih!Q5=0,0,RES_hh_emih!Q5/RES_summary!Q$19)</f>
        <v>68.099584294638987</v>
      </c>
      <c r="R5" s="72">
        <f>IF(RES_hh_emih!R5=0,0,RES_hh_emih!R5/RES_summary!R$19)</f>
        <v>54.333143661293263</v>
      </c>
      <c r="S5" s="72">
        <f>IF(RES_hh_emih!S5=0,0,RES_hh_emih!S5/RES_summary!S$19)</f>
        <v>42.602946000637232</v>
      </c>
      <c r="T5" s="72">
        <f>IF(RES_hh_emih!T5=0,0,RES_hh_emih!T5/RES_summary!T$19)</f>
        <v>48.135857803914384</v>
      </c>
      <c r="U5" s="72">
        <f>IF(RES_hh_emih!U5=0,0,RES_hh_emih!U5/RES_summary!U$19)</f>
        <v>56.749171772057657</v>
      </c>
      <c r="V5" s="72">
        <f>IF(RES_hh_emih!V5=0,0,RES_hh_emih!V5/RES_summary!V$19)</f>
        <v>58.262308192059358</v>
      </c>
      <c r="W5" s="72">
        <f>IF(RES_hh_emih!W5=0,0,RES_hh_emih!W5/RES_summary!W$19)</f>
        <v>55.353196297638704</v>
      </c>
      <c r="X5" s="72">
        <f>IF(RES_hh_emih!X5=0,0,RES_hh_emih!X5/RES_summary!X$19)</f>
        <v>48.819746555426498</v>
      </c>
      <c r="Y5" s="72">
        <f>IF(RES_hh_emih!Y5=0,0,RES_hh_emih!Y5/RES_summary!Y$19)</f>
        <v>51.52498845591029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67.386650703771267</v>
      </c>
      <c r="C6" s="72">
        <f>IF(RES_hh_emih!C6=0,0,RES_hh_emih!C6/RES_summary!C$19)</f>
        <v>55.321524424157374</v>
      </c>
      <c r="D6" s="72">
        <f>IF(RES_hh_emih!D6=0,0,RES_hh_emih!D6/RES_summary!D$19)</f>
        <v>52.306069621417237</v>
      </c>
      <c r="E6" s="72">
        <f>IF(RES_hh_emih!E6=0,0,RES_hh_emih!E6/RES_summary!E$19)</f>
        <v>55.061636909364331</v>
      </c>
      <c r="F6" s="72">
        <f>IF(RES_hh_emih!F6=0,0,RES_hh_emih!F6/RES_summary!F$19)</f>
        <v>58.132797519263072</v>
      </c>
      <c r="G6" s="72">
        <f>IF(RES_hh_emih!G6=0,0,RES_hh_emih!G6/RES_summary!G$19)</f>
        <v>50.559269276086034</v>
      </c>
      <c r="H6" s="72">
        <f>IF(RES_hh_emih!H6=0,0,RES_hh_emih!H6/RES_summary!H$19)</f>
        <v>49.615375431673229</v>
      </c>
      <c r="I6" s="72">
        <f>IF(RES_hh_emih!I6=0,0,RES_hh_emih!I6/RES_summary!I$19)</f>
        <v>44.75668832259624</v>
      </c>
      <c r="J6" s="72">
        <f>IF(RES_hh_emih!J6=0,0,RES_hh_emih!J6/RES_summary!J$19)</f>
        <v>51.607069918277688</v>
      </c>
      <c r="K6" s="72">
        <f>IF(RES_hh_emih!K6=0,0,RES_hh_emih!K6/RES_summary!K$19)</f>
        <v>49.260311569289058</v>
      </c>
      <c r="L6" s="72">
        <f>IF(RES_hh_emih!L6=0,0,RES_hh_emih!L6/RES_summary!L$19)</f>
        <v>49.101851713096949</v>
      </c>
      <c r="M6" s="72">
        <f>IF(RES_hh_emih!M6=0,0,RES_hh_emih!M6/RES_summary!M$19)</f>
        <v>45.933388960691168</v>
      </c>
      <c r="N6" s="72">
        <f>IF(RES_hh_emih!N6=0,0,RES_hh_emih!N6/RES_summary!N$19)</f>
        <v>46.290749063695593</v>
      </c>
      <c r="O6" s="72">
        <f>IF(RES_hh_emih!O6=0,0,RES_hh_emih!O6/RES_summary!O$19)</f>
        <v>42.194002083161692</v>
      </c>
      <c r="P6" s="72">
        <f>IF(RES_hh_emih!P6=0,0,RES_hh_emih!P6/RES_summary!P$19)</f>
        <v>38.540810676832187</v>
      </c>
      <c r="Q6" s="72">
        <f>IF(RES_hh_emih!Q6=0,0,RES_hh_emih!Q6/RES_summary!Q$19)</f>
        <v>38.519004074444915</v>
      </c>
      <c r="R6" s="72">
        <f>IF(RES_hh_emih!R6=0,0,RES_hh_emih!R6/RES_summary!R$19)</f>
        <v>40.439800586683447</v>
      </c>
      <c r="S6" s="72">
        <f>IF(RES_hh_emih!S6=0,0,RES_hh_emih!S6/RES_summary!S$19)</f>
        <v>33.210673954628</v>
      </c>
      <c r="T6" s="72">
        <f>IF(RES_hh_emih!T6=0,0,RES_hh_emih!T6/RES_summary!T$19)</f>
        <v>36.182535956059681</v>
      </c>
      <c r="U6" s="72">
        <f>IF(RES_hh_emih!U6=0,0,RES_hh_emih!U6/RES_summary!U$19)</f>
        <v>39.273708945480152</v>
      </c>
      <c r="V6" s="72">
        <f>IF(RES_hh_emih!V6=0,0,RES_hh_emih!V6/RES_summary!V$19)</f>
        <v>35.43015362532401</v>
      </c>
      <c r="W6" s="72">
        <f>IF(RES_hh_emih!W6=0,0,RES_hh_emih!W6/RES_summary!W$19)</f>
        <v>36.306595564982544</v>
      </c>
      <c r="X6" s="72">
        <f>IF(RES_hh_emih!X6=0,0,RES_hh_emih!X6/RES_summary!X$19)</f>
        <v>35.325318615399219</v>
      </c>
      <c r="Y6" s="72">
        <f>IF(RES_hh_emih!Y6=0,0,RES_hh_emih!Y6/RES_summary!Y$19)</f>
        <v>30.648869451480024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103.11384461763357</v>
      </c>
      <c r="C7" s="72">
        <f>IF(RES_hh_emih!C7=0,0,RES_hh_emih!C7/RES_summary!C$19)</f>
        <v>88.191738770511932</v>
      </c>
      <c r="D7" s="72">
        <f>IF(RES_hh_emih!D7=0,0,RES_hh_emih!D7/RES_summary!D$19)</f>
        <v>42.55670569238724</v>
      </c>
      <c r="E7" s="72">
        <f>IF(RES_hh_emih!E7=0,0,RES_hh_emih!E7/RES_summary!E$19)</f>
        <v>52.026464975723478</v>
      </c>
      <c r="F7" s="72">
        <f>IF(RES_hh_emih!F7=0,0,RES_hh_emih!F7/RES_summary!F$19)</f>
        <v>108.3295255974256</v>
      </c>
      <c r="G7" s="72">
        <f>IF(RES_hh_emih!G7=0,0,RES_hh_emih!G7/RES_summary!G$19)</f>
        <v>69.162730273194754</v>
      </c>
      <c r="H7" s="72">
        <f>IF(RES_hh_emih!H7=0,0,RES_hh_emih!H7/RES_summary!H$19)</f>
        <v>64.653783340761223</v>
      </c>
      <c r="I7" s="72">
        <f>IF(RES_hh_emih!I7=0,0,RES_hh_emih!I7/RES_summary!I$19)</f>
        <v>84.531235475048248</v>
      </c>
      <c r="J7" s="72">
        <f>IF(RES_hh_emih!J7=0,0,RES_hh_emih!J7/RES_summary!J$19)</f>
        <v>76.667212705399152</v>
      </c>
      <c r="K7" s="72">
        <f>IF(RES_hh_emih!K7=0,0,RES_hh_emih!K7/RES_summary!K$19)</f>
        <v>29.504202209023575</v>
      </c>
      <c r="L7" s="72">
        <f>IF(RES_hh_emih!L7=0,0,RES_hh_emih!L7/RES_summary!L$19)</f>
        <v>38.430408642321147</v>
      </c>
      <c r="M7" s="72">
        <f>IF(RES_hh_emih!M7=0,0,RES_hh_emih!M7/RES_summary!M$19)</f>
        <v>79.780017789954741</v>
      </c>
      <c r="N7" s="72">
        <f>IF(RES_hh_emih!N7=0,0,RES_hh_emih!N7/RES_summary!N$19)</f>
        <v>75.472880372856963</v>
      </c>
      <c r="O7" s="72">
        <f>IF(RES_hh_emih!O7=0,0,RES_hh_emih!O7/RES_summary!O$19)</f>
        <v>45.969777258839471</v>
      </c>
      <c r="P7" s="72">
        <f>IF(RES_hh_emih!P7=0,0,RES_hh_emih!P7/RES_summary!P$19)</f>
        <v>63.591575777391121</v>
      </c>
      <c r="Q7" s="72">
        <f>IF(RES_hh_emih!Q7=0,0,RES_hh_emih!Q7/RES_summary!Q$19)</f>
        <v>72.210808407977296</v>
      </c>
      <c r="R7" s="72">
        <f>IF(RES_hh_emih!R7=0,0,RES_hh_emih!R7/RES_summary!R$19)</f>
        <v>47.30624216200286</v>
      </c>
      <c r="S7" s="72">
        <f>IF(RES_hh_emih!S7=0,0,RES_hh_emih!S7/RES_summary!S$19)</f>
        <v>53.423937900895062</v>
      </c>
      <c r="T7" s="72">
        <f>IF(RES_hh_emih!T7=0,0,RES_hh_emih!T7/RES_summary!T$19)</f>
        <v>58.067093722399264</v>
      </c>
      <c r="U7" s="72">
        <f>IF(RES_hh_emih!U7=0,0,RES_hh_emih!U7/RES_summary!U$19)</f>
        <v>68.516944538379178</v>
      </c>
      <c r="V7" s="72">
        <f>IF(RES_hh_emih!V7=0,0,RES_hh_emih!V7/RES_summary!V$19)</f>
        <v>51.114841041085889</v>
      </c>
      <c r="W7" s="72">
        <f>IF(RES_hh_emih!W7=0,0,RES_hh_emih!W7/RES_summary!W$19)</f>
        <v>46.448872479739627</v>
      </c>
      <c r="X7" s="72">
        <f>IF(RES_hh_emih!X7=0,0,RES_hh_emih!X7/RES_summary!X$19)</f>
        <v>56.689395814240839</v>
      </c>
      <c r="Y7" s="72">
        <f>IF(RES_hh_emih!Y7=0,0,RES_hh_emih!Y7/RES_summary!Y$19)</f>
        <v>40.770485530057812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66.746749300387208</v>
      </c>
      <c r="C8" s="72">
        <f>IF(RES_hh_emih!C8=0,0,RES_hh_emih!C8/RES_summary!C$19)</f>
        <v>52.246313994013065</v>
      </c>
      <c r="D8" s="72">
        <f>IF(RES_hh_emih!D8=0,0,RES_hh_emih!D8/RES_summary!D$19)</f>
        <v>54.280256345891736</v>
      </c>
      <c r="E8" s="72">
        <f>IF(RES_hh_emih!E8=0,0,RES_hh_emih!E8/RES_summary!E$19)</f>
        <v>55.677664741540241</v>
      </c>
      <c r="F8" s="72">
        <f>IF(RES_hh_emih!F8=0,0,RES_hh_emih!F8/RES_summary!F$19)</f>
        <v>57.529006531997943</v>
      </c>
      <c r="G8" s="72">
        <f>IF(RES_hh_emih!G8=0,0,RES_hh_emih!G8/RES_summary!G$19)</f>
        <v>47.392117702779949</v>
      </c>
      <c r="H8" s="72">
        <f>IF(RES_hh_emih!H8=0,0,RES_hh_emih!H8/RES_summary!H$19)</f>
        <v>53.528684021262826</v>
      </c>
      <c r="I8" s="72">
        <f>IF(RES_hh_emih!I8=0,0,RES_hh_emih!I8/RES_summary!I$19)</f>
        <v>43.065876373275486</v>
      </c>
      <c r="J8" s="72">
        <f>IF(RES_hh_emih!J8=0,0,RES_hh_emih!J8/RES_summary!J$19)</f>
        <v>50.562202192683571</v>
      </c>
      <c r="K8" s="72">
        <f>IF(RES_hh_emih!K8=0,0,RES_hh_emih!K8/RES_summary!K$19)</f>
        <v>47.837443319820458</v>
      </c>
      <c r="L8" s="72">
        <f>IF(RES_hh_emih!L8=0,0,RES_hh_emih!L8/RES_summary!L$19)</f>
        <v>47.567886000178518</v>
      </c>
      <c r="M8" s="72">
        <f>IF(RES_hh_emih!M8=0,0,RES_hh_emih!M8/RES_summary!M$19)</f>
        <v>45.890667197466868</v>
      </c>
      <c r="N8" s="72">
        <f>IF(RES_hh_emih!N8=0,0,RES_hh_emih!N8/RES_summary!N$19)</f>
        <v>46.949674061624862</v>
      </c>
      <c r="O8" s="72">
        <f>IF(RES_hh_emih!O8=0,0,RES_hh_emih!O8/RES_summary!O$19)</f>
        <v>42.519716705972101</v>
      </c>
      <c r="P8" s="72">
        <f>IF(RES_hh_emih!P8=0,0,RES_hh_emih!P8/RES_summary!P$19)</f>
        <v>36.44428726662629</v>
      </c>
      <c r="Q8" s="72">
        <f>IF(RES_hh_emih!Q8=0,0,RES_hh_emih!Q8/RES_summary!Q$19)</f>
        <v>35.569470172732117</v>
      </c>
      <c r="R8" s="72">
        <f>IF(RES_hh_emih!R8=0,0,RES_hh_emih!R8/RES_summary!R$19)</f>
        <v>34.467134660362042</v>
      </c>
      <c r="S8" s="72">
        <f>IF(RES_hh_emih!S8=0,0,RES_hh_emih!S8/RES_summary!S$19)</f>
        <v>34.722354269572534</v>
      </c>
      <c r="T8" s="72">
        <f>IF(RES_hh_emih!T8=0,0,RES_hh_emih!T8/RES_summary!T$19)</f>
        <v>33.716952917997489</v>
      </c>
      <c r="U8" s="72">
        <f>IF(RES_hh_emih!U8=0,0,RES_hh_emih!U8/RES_summary!U$19)</f>
        <v>31.714815399207456</v>
      </c>
      <c r="V8" s="72">
        <f>IF(RES_hh_emih!V8=0,0,RES_hh_emih!V8/RES_summary!V$19)</f>
        <v>32.57284667317078</v>
      </c>
      <c r="W8" s="72">
        <f>IF(RES_hh_emih!W8=0,0,RES_hh_emih!W8/RES_summary!W$19)</f>
        <v>36.262245993237741</v>
      </c>
      <c r="X8" s="72">
        <f>IF(RES_hh_emih!X8=0,0,RES_hh_emih!X8/RES_summary!X$19)</f>
        <v>29.206816942082614</v>
      </c>
      <c r="Y8" s="72">
        <f>IF(RES_hh_emih!Y8=0,0,RES_hh_emih!Y8/RES_summary!Y$19)</f>
        <v>27.890212674441582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1.5770366210392976</v>
      </c>
      <c r="C17" s="69">
        <f>IF(RES_hh_emih!C17=0,0,RES_hh_emih!C17/RES_summary!C$19)</f>
        <v>2.4182044883141427</v>
      </c>
      <c r="D17" s="69">
        <f>IF(RES_hh_emih!D17=0,0,RES_hh_emih!D17/RES_summary!D$19)</f>
        <v>3.0508176403404637</v>
      </c>
      <c r="E17" s="69">
        <f>IF(RES_hh_emih!E17=0,0,RES_hh_emih!E17/RES_summary!E$19)</f>
        <v>3.4351829673584824</v>
      </c>
      <c r="F17" s="69">
        <f>IF(RES_hh_emih!F17=0,0,RES_hh_emih!F17/RES_summary!F$19)</f>
        <v>2.405527410247454</v>
      </c>
      <c r="G17" s="69">
        <f>IF(RES_hh_emih!G17=0,0,RES_hh_emih!G17/RES_summary!G$19)</f>
        <v>3.4164084214370614</v>
      </c>
      <c r="H17" s="69">
        <f>IF(RES_hh_emih!H17=0,0,RES_hh_emih!H17/RES_summary!H$19)</f>
        <v>3.2332556272821606</v>
      </c>
      <c r="I17" s="69">
        <f>IF(RES_hh_emih!I17=0,0,RES_hh_emih!I17/RES_summary!I$19)</f>
        <v>3.2663515932814349</v>
      </c>
      <c r="J17" s="69">
        <f>IF(RES_hh_emih!J17=0,0,RES_hh_emih!J17/RES_summary!J$19)</f>
        <v>2.4244206274401705</v>
      </c>
      <c r="K17" s="69">
        <f>IF(RES_hh_emih!K17=0,0,RES_hh_emih!K17/RES_summary!K$19)</f>
        <v>2.6088372085402276</v>
      </c>
      <c r="L17" s="69">
        <f>IF(RES_hh_emih!L17=0,0,RES_hh_emih!L17/RES_summary!L$19)</f>
        <v>2.3644530258149454</v>
      </c>
      <c r="M17" s="69">
        <f>IF(RES_hh_emih!M17=0,0,RES_hh_emih!M17/RES_summary!M$19)</f>
        <v>2.5100075418959356</v>
      </c>
      <c r="N17" s="69">
        <f>IF(RES_hh_emih!N17=0,0,RES_hh_emih!N17/RES_summary!N$19)</f>
        <v>2.6002723157675414</v>
      </c>
      <c r="O17" s="69">
        <f>IF(RES_hh_emih!O17=0,0,RES_hh_emih!O17/RES_summary!O$19)</f>
        <v>2.5809345034695985</v>
      </c>
      <c r="P17" s="69">
        <f>IF(RES_hh_emih!P17=0,0,RES_hh_emih!P17/RES_summary!P$19)</f>
        <v>2.4831768131160423</v>
      </c>
      <c r="Q17" s="69">
        <f>IF(RES_hh_emih!Q17=0,0,RES_hh_emih!Q17/RES_summary!Q$19)</f>
        <v>2.6154622810568271</v>
      </c>
      <c r="R17" s="69">
        <f>IF(RES_hh_emih!R17=0,0,RES_hh_emih!R17/RES_summary!R$19)</f>
        <v>2.5469649495765174</v>
      </c>
      <c r="S17" s="69">
        <f>IF(RES_hh_emih!S17=0,0,RES_hh_emih!S17/RES_summary!S$19)</f>
        <v>2.7201533415468195</v>
      </c>
      <c r="T17" s="69">
        <f>IF(RES_hh_emih!T17=0,0,RES_hh_emih!T17/RES_summary!T$19)</f>
        <v>2.6444682246905531</v>
      </c>
      <c r="U17" s="69">
        <f>IF(RES_hh_emih!U17=0,0,RES_hh_emih!U17/RES_summary!U$19)</f>
        <v>2.5645848490966991</v>
      </c>
      <c r="V17" s="69">
        <f>IF(RES_hh_emih!V17=0,0,RES_hh_emih!V17/RES_summary!V$19)</f>
        <v>2.5821440492989112</v>
      </c>
      <c r="W17" s="69">
        <f>IF(RES_hh_emih!W17=0,0,RES_hh_emih!W17/RES_summary!W$19)</f>
        <v>2.8659707665340761</v>
      </c>
      <c r="X17" s="69">
        <f>IF(RES_hh_emih!X17=0,0,RES_hh_emih!X17/RES_summary!X$19)</f>
        <v>2.4645904527158153</v>
      </c>
      <c r="Y17" s="69">
        <f>IF(RES_hh_emih!Y17=0,0,RES_hh_emih!Y17/RES_summary!Y$19)</f>
        <v>2.2301540762105039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8.542810210551929</v>
      </c>
      <c r="C18" s="72">
        <f>IF(RES_hh_emih!C18=0,0,RES_hh_emih!C18/RES_summary!C$19)</f>
        <v>4.0304606340636981</v>
      </c>
      <c r="D18" s="72">
        <f>IF(RES_hh_emih!D18=0,0,RES_hh_emih!D18/RES_summary!D$19)</f>
        <v>12.825282947330491</v>
      </c>
      <c r="E18" s="72">
        <f>IF(RES_hh_emih!E18=0,0,RES_hh_emih!E18/RES_summary!E$19)</f>
        <v>9.533072016150836</v>
      </c>
      <c r="F18" s="72">
        <f>IF(RES_hh_emih!F18=0,0,RES_hh_emih!F18/RES_summary!F$19)</f>
        <v>13.615971968592806</v>
      </c>
      <c r="G18" s="72">
        <f>IF(RES_hh_emih!G18=0,0,RES_hh_emih!G18/RES_summary!G$19)</f>
        <v>9.6812187519936739</v>
      </c>
      <c r="H18" s="72">
        <f>IF(RES_hh_emih!H18=0,0,RES_hh_emih!H18/RES_summary!H$19)</f>
        <v>7.2081816923391324</v>
      </c>
      <c r="I18" s="72">
        <f>IF(RES_hh_emih!I18=0,0,RES_hh_emih!I18/RES_summary!I$19)</f>
        <v>8.0526374489585741</v>
      </c>
      <c r="J18" s="72">
        <f>IF(RES_hh_emih!J18=0,0,RES_hh_emih!J18/RES_summary!J$19)</f>
        <v>18.221424428093396</v>
      </c>
      <c r="K18" s="72">
        <f>IF(RES_hh_emih!K18=0,0,RES_hh_emih!K18/RES_summary!K$19)</f>
        <v>7.8415763321301917</v>
      </c>
      <c r="L18" s="72">
        <f>IF(RES_hh_emih!L18=0,0,RES_hh_emih!L18/RES_summary!L$19)</f>
        <v>5.7411387103323159</v>
      </c>
      <c r="M18" s="72">
        <f>IF(RES_hh_emih!M18=0,0,RES_hh_emih!M18/RES_summary!M$19)</f>
        <v>10.2278592989932</v>
      </c>
      <c r="N18" s="72">
        <f>IF(RES_hh_emih!N18=0,0,RES_hh_emih!N18/RES_summary!N$19)</f>
        <v>10.08589517107732</v>
      </c>
      <c r="O18" s="72">
        <f>IF(RES_hh_emih!O18=0,0,RES_hh_emih!O18/RES_summary!O$19)</f>
        <v>6.5519318620346132</v>
      </c>
      <c r="P18" s="72">
        <f>IF(RES_hh_emih!P18=0,0,RES_hh_emih!P18/RES_summary!P$19)</f>
        <v>12.451736860224422</v>
      </c>
      <c r="Q18" s="72">
        <f>IF(RES_hh_emih!Q18=0,0,RES_hh_emih!Q18/RES_summary!Q$19)</f>
        <v>13.004085499114304</v>
      </c>
      <c r="R18" s="72">
        <f>IF(RES_hh_emih!R18=0,0,RES_hh_emih!R18/RES_summary!R$19)</f>
        <v>10.242018946095872</v>
      </c>
      <c r="S18" s="72">
        <f>IF(RES_hh_emih!S18=0,0,RES_hh_emih!S18/RES_summary!S$19)</f>
        <v>8.191508757707286</v>
      </c>
      <c r="T18" s="72">
        <f>IF(RES_hh_emih!T18=0,0,RES_hh_emih!T18/RES_summary!T$19)</f>
        <v>8.871105074010444</v>
      </c>
      <c r="U18" s="72">
        <f>IF(RES_hh_emih!U18=0,0,RES_hh_emih!U18/RES_summary!U$19)</f>
        <v>10.313686324771135</v>
      </c>
      <c r="V18" s="72">
        <f>IF(RES_hh_emih!V18=0,0,RES_hh_emih!V18/RES_summary!V$19)</f>
        <v>10.404940248131711</v>
      </c>
      <c r="W18" s="72">
        <f>IF(RES_hh_emih!W18=0,0,RES_hh_emih!W18/RES_summary!W$19)</f>
        <v>11.152991865930158</v>
      </c>
      <c r="X18" s="72">
        <f>IF(RES_hh_emih!X18=0,0,RES_hh_emih!X18/RES_summary!X$19)</f>
        <v>12.53730923557163</v>
      </c>
      <c r="Y18" s="72">
        <f>IF(RES_hh_emih!Y18=0,0,RES_hh_emih!Y18/RES_summary!Y$19)</f>
        <v>2.5885306021734995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5.224681150016341</v>
      </c>
      <c r="C19" s="72">
        <f>IF(RES_hh_emih!C19=0,0,RES_hh_emih!C19/RES_summary!C$19)</f>
        <v>7.6696447880928122</v>
      </c>
      <c r="D19" s="72">
        <f>IF(RES_hh_emih!D19=0,0,RES_hh_emih!D19/RES_summary!D$19)</f>
        <v>8.4283081371394317</v>
      </c>
      <c r="E19" s="72">
        <f>IF(RES_hh_emih!E19=0,0,RES_hh_emih!E19/RES_summary!E$19)</f>
        <v>9.9292082828045132</v>
      </c>
      <c r="F19" s="72">
        <f>IF(RES_hh_emih!F19=0,0,RES_hh_emih!F19/RES_summary!F$19)</f>
        <v>6.6670516176104373</v>
      </c>
      <c r="G19" s="72">
        <f>IF(RES_hh_emih!G19=0,0,RES_hh_emih!G19/RES_summary!G$19)</f>
        <v>12.004085637817003</v>
      </c>
      <c r="H19" s="72">
        <f>IF(RES_hh_emih!H19=0,0,RES_hh_emih!H19/RES_summary!H$19)</f>
        <v>7.046987853543988</v>
      </c>
      <c r="I19" s="72">
        <f>IF(RES_hh_emih!I19=0,0,RES_hh_emih!I19/RES_summary!I$19)</f>
        <v>10.968902834207372</v>
      </c>
      <c r="J19" s="72">
        <f>IF(RES_hh_emih!J19=0,0,RES_hh_emih!J19/RES_summary!J$19)</f>
        <v>6.3336698677339438</v>
      </c>
      <c r="K19" s="72">
        <f>IF(RES_hh_emih!K19=0,0,RES_hh_emih!K19/RES_summary!K$19)</f>
        <v>9.2040966273981279</v>
      </c>
      <c r="L19" s="72">
        <f>IF(RES_hh_emih!L19=0,0,RES_hh_emih!L19/RES_summary!L$19)</f>
        <v>7.7603097015587696</v>
      </c>
      <c r="M19" s="72">
        <f>IF(RES_hh_emih!M19=0,0,RES_hh_emih!M19/RES_summary!M$19)</f>
        <v>7.8673684286072483</v>
      </c>
      <c r="N19" s="72">
        <f>IF(RES_hh_emih!N19=0,0,RES_hh_emih!N19/RES_summary!N$19)</f>
        <v>7.0693373781384734</v>
      </c>
      <c r="O19" s="72">
        <f>IF(RES_hh_emih!O19=0,0,RES_hh_emih!O19/RES_summary!O$19)</f>
        <v>7.1705946076786207</v>
      </c>
      <c r="P19" s="72">
        <f>IF(RES_hh_emih!P19=0,0,RES_hh_emih!P19/RES_summary!P$19)</f>
        <v>6.809297962900275</v>
      </c>
      <c r="Q19" s="72">
        <f>IF(RES_hh_emih!Q19=0,0,RES_hh_emih!Q19/RES_summary!Q$19)</f>
        <v>6.9477285160323348</v>
      </c>
      <c r="R19" s="72">
        <f>IF(RES_hh_emih!R19=0,0,RES_hh_emih!R19/RES_summary!R$19)</f>
        <v>6.4286810981993696</v>
      </c>
      <c r="S19" s="72">
        <f>IF(RES_hh_emih!S19=0,0,RES_hh_emih!S19/RES_summary!S$19)</f>
        <v>6.5759535321395592</v>
      </c>
      <c r="T19" s="72">
        <f>IF(RES_hh_emih!T19=0,0,RES_hh_emih!T19/RES_summary!T$19)</f>
        <v>6.2375107448538181</v>
      </c>
      <c r="U19" s="72">
        <f>IF(RES_hh_emih!U19=0,0,RES_hh_emih!U19/RES_summary!U$19)</f>
        <v>6.130268283213355</v>
      </c>
      <c r="V19" s="72">
        <f>IF(RES_hh_emih!V19=0,0,RES_hh_emih!V19/RES_summary!V$19)</f>
        <v>5.3355031943229276</v>
      </c>
      <c r="W19" s="72">
        <f>IF(RES_hh_emih!W19=0,0,RES_hh_emih!W19/RES_summary!W$19)</f>
        <v>5.3744408508423342</v>
      </c>
      <c r="X19" s="72">
        <f>IF(RES_hh_emih!X19=0,0,RES_hh_emih!X19/RES_summary!X$19)</f>
        <v>5.265268140581008</v>
      </c>
      <c r="Y19" s="72">
        <f>IF(RES_hh_emih!Y19=0,0,RES_hh_emih!Y19/RES_summary!Y$19)</f>
        <v>4.6013409732045387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X20" s="72">
        <f>IF(RES_hh_emih!X20=0,0,RES_hh_emih!X20/RES_summary!X$19)</f>
        <v>0</v>
      </c>
      <c r="Y20" s="72">
        <f>IF(RES_hh_emih!Y20=0,0,RES_hh_emih!Y20/RES_summary!Y$19)</f>
        <v>0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4.451571989747376</v>
      </c>
      <c r="C21" s="72">
        <f>IF(RES_hh_emih!C21=0,0,RES_hh_emih!C21/RES_summary!C$19)</f>
        <v>7.1597646560556676</v>
      </c>
      <c r="D21" s="72">
        <f>IF(RES_hh_emih!D21=0,0,RES_hh_emih!D21/RES_summary!D$19)</f>
        <v>8.2486797028014625</v>
      </c>
      <c r="E21" s="72">
        <f>IF(RES_hh_emih!E21=0,0,RES_hh_emih!E21/RES_summary!E$19)</f>
        <v>8.851341055551492</v>
      </c>
      <c r="F21" s="72">
        <f>IF(RES_hh_emih!F21=0,0,RES_hh_emih!F21/RES_summary!F$19)</f>
        <v>6.2077003459617988</v>
      </c>
      <c r="G21" s="72">
        <f>IF(RES_hh_emih!G21=0,0,RES_hh_emih!G21/RES_summary!G$19)</f>
        <v>7.9230411671692949</v>
      </c>
      <c r="H21" s="72">
        <f>IF(RES_hh_emih!H21=0,0,RES_hh_emih!H21/RES_summary!H$19)</f>
        <v>9.0716701502491013</v>
      </c>
      <c r="I21" s="72">
        <f>IF(RES_hh_emih!I21=0,0,RES_hh_emih!I21/RES_summary!I$19)</f>
        <v>8.7341980936232719</v>
      </c>
      <c r="J21" s="72">
        <f>IF(RES_hh_emih!J21=0,0,RES_hh_emih!J21/RES_summary!J$19)</f>
        <v>7.2502695766323368</v>
      </c>
      <c r="K21" s="72">
        <f>IF(RES_hh_emih!K21=0,0,RES_hh_emih!K21/RES_summary!K$19)</f>
        <v>7.6057045618362507</v>
      </c>
      <c r="L21" s="72">
        <f>IF(RES_hh_emih!L21=0,0,RES_hh_emih!L21/RES_summary!L$19)</f>
        <v>6.9739300274348954</v>
      </c>
      <c r="M21" s="72">
        <f>IF(RES_hh_emih!M21=0,0,RES_hh_emih!M21/RES_summary!M$19)</f>
        <v>7.0798631800529606</v>
      </c>
      <c r="N21" s="72">
        <f>IF(RES_hh_emih!N21=0,0,RES_hh_emih!N21/RES_summary!N$19)</f>
        <v>7.1996622340728855</v>
      </c>
      <c r="O21" s="72">
        <f>IF(RES_hh_emih!O21=0,0,RES_hh_emih!O21/RES_summary!O$19)</f>
        <v>6.9837142545527344</v>
      </c>
      <c r="P21" s="72">
        <f>IF(RES_hh_emih!P21=0,0,RES_hh_emih!P21/RES_summary!P$19)</f>
        <v>6.4733129937983138</v>
      </c>
      <c r="Q21" s="72">
        <f>IF(RES_hh_emih!Q21=0,0,RES_hh_emih!Q21/RES_summary!Q$19)</f>
        <v>6.5786489725971506</v>
      </c>
      <c r="R21" s="72">
        <f>IF(RES_hh_emih!R21=0,0,RES_hh_emih!R21/RES_summary!R$19)</f>
        <v>6.3273048601683506</v>
      </c>
      <c r="S21" s="72">
        <f>IF(RES_hh_emih!S21=0,0,RES_hh_emih!S21/RES_summary!S$19)</f>
        <v>6.5976996801667163</v>
      </c>
      <c r="T21" s="72">
        <f>IF(RES_hh_emih!T21=0,0,RES_hh_emih!T21/RES_summary!T$19)</f>
        <v>6.2143063871183788</v>
      </c>
      <c r="U21" s="72">
        <f>IF(RES_hh_emih!U21=0,0,RES_hh_emih!U21/RES_summary!U$19)</f>
        <v>5.748092283101502</v>
      </c>
      <c r="V21" s="72">
        <f>IF(RES_hh_emih!V21=0,0,RES_hh_emih!V21/RES_summary!V$19)</f>
        <v>5.7790470116318859</v>
      </c>
      <c r="W21" s="72">
        <f>IF(RES_hh_emih!W21=0,0,RES_hh_emih!W21/RES_summary!W$19)</f>
        <v>6.3457083332894619</v>
      </c>
      <c r="X21" s="72">
        <f>IF(RES_hh_emih!X21=0,0,RES_hh_emih!X21/RES_summary!X$19)</f>
        <v>5.3497356237589386</v>
      </c>
      <c r="Y21" s="72">
        <f>IF(RES_hh_emih!Y21=0,0,RES_hh_emih!Y21/RES_summary!Y$19)</f>
        <v>5.0316432016330364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2.954008351365335</v>
      </c>
      <c r="C27" s="69">
        <f>IF(RES_hh_emih!C27=0,0,RES_hh_emih!C27/RES_summary!C$19)</f>
        <v>3.1295806282231999</v>
      </c>
      <c r="D27" s="69">
        <f>IF(RES_hh_emih!D27=0,0,RES_hh_emih!D27/RES_summary!D$19)</f>
        <v>3.5642032567867612</v>
      </c>
      <c r="E27" s="69">
        <f>IF(RES_hh_emih!E27=0,0,RES_hh_emih!E27/RES_summary!E$19)</f>
        <v>4.1162403456924856</v>
      </c>
      <c r="F27" s="69">
        <f>IF(RES_hh_emih!F27=0,0,RES_hh_emih!F27/RES_summary!F$19)</f>
        <v>2.6444813126888893</v>
      </c>
      <c r="G27" s="69">
        <f>IF(RES_hh_emih!G27=0,0,RES_hh_emih!G27/RES_summary!G$19)</f>
        <v>5.4903897998635127</v>
      </c>
      <c r="H27" s="69">
        <f>IF(RES_hh_emih!H27=0,0,RES_hh_emih!H27/RES_summary!H$19)</f>
        <v>3.1298449134505484</v>
      </c>
      <c r="I27" s="69">
        <f>IF(RES_hh_emih!I27=0,0,RES_hh_emih!I27/RES_summary!I$19)</f>
        <v>4.2239717484499062</v>
      </c>
      <c r="J27" s="69">
        <f>IF(RES_hh_emih!J27=0,0,RES_hh_emih!J27/RES_summary!J$19)</f>
        <v>2.0628393584629467</v>
      </c>
      <c r="K27" s="69">
        <f>IF(RES_hh_emih!K27=0,0,RES_hh_emih!K27/RES_summary!K$19)</f>
        <v>2.8365572526630549</v>
      </c>
      <c r="L27" s="69">
        <f>IF(RES_hh_emih!L27=0,0,RES_hh_emih!L27/RES_summary!L$19)</f>
        <v>2.1733068095922352</v>
      </c>
      <c r="M27" s="69">
        <f>IF(RES_hh_emih!M27=0,0,RES_hh_emih!M27/RES_summary!M$19)</f>
        <v>2.1691050239082594</v>
      </c>
      <c r="N27" s="69">
        <f>IF(RES_hh_emih!N27=0,0,RES_hh_emih!N27/RES_summary!N$19)</f>
        <v>1.9055298865096719</v>
      </c>
      <c r="O27" s="69">
        <f>IF(RES_hh_emih!O27=0,0,RES_hh_emih!O27/RES_summary!O$19)</f>
        <v>1.9416322142125595</v>
      </c>
      <c r="P27" s="69">
        <f>IF(RES_hh_emih!P27=0,0,RES_hh_emih!P27/RES_summary!P$19)</f>
        <v>1.913948869936005</v>
      </c>
      <c r="Q27" s="69">
        <f>IF(RES_hh_emih!Q27=0,0,RES_hh_emih!Q27/RES_summary!Q$19)</f>
        <v>2.1760141526375416</v>
      </c>
      <c r="R27" s="69">
        <f>IF(RES_hh_emih!R27=0,0,RES_hh_emih!R27/RES_summary!R$19)</f>
        <v>2.1631986764846052</v>
      </c>
      <c r="S27" s="69">
        <f>IF(RES_hh_emih!S27=0,0,RES_hh_emih!S27/RES_summary!S$19)</f>
        <v>2.4142551842553361</v>
      </c>
      <c r="T27" s="69">
        <f>IF(RES_hh_emih!T27=0,0,RES_hh_emih!T27/RES_summary!T$19)</f>
        <v>2.4257663604183897</v>
      </c>
      <c r="U27" s="69">
        <f>IF(RES_hh_emih!U27=0,0,RES_hh_emih!U27/RES_summary!U$19)</f>
        <v>2.4545697900400096</v>
      </c>
      <c r="V27" s="69">
        <f>IF(RES_hh_emih!V27=0,0,RES_hh_emih!V27/RES_summary!V$19)</f>
        <v>2.1690571314598484</v>
      </c>
      <c r="W27" s="69">
        <f>IF(RES_hh_emih!W27=0,0,RES_hh_emih!W27/RES_summary!W$19)</f>
        <v>2.2562672613512236</v>
      </c>
      <c r="X27" s="69">
        <f>IF(RES_hh_emih!X27=0,0,RES_hh_emih!X27/RES_summary!X$19)</f>
        <v>2.1611010493223839</v>
      </c>
      <c r="Y27" s="69">
        <f>IF(RES_hh_emih!Y27=0,0,RES_hh_emih!Y27/RES_summary!Y$19)</f>
        <v>1.9471066061353206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6.8963746320091337</v>
      </c>
      <c r="C28" s="72">
        <f>IF(RES_hh_emih!C28=0,0,RES_hh_emih!C28/RES_summary!C$19)</f>
        <v>2.0676493153615523</v>
      </c>
      <c r="D28" s="72">
        <f>IF(RES_hh_emih!D28=0,0,RES_hh_emih!D28/RES_summary!D$19)</f>
        <v>7.1025908288089044</v>
      </c>
      <c r="E28" s="72">
        <f>IF(RES_hh_emih!E28=0,0,RES_hh_emih!E28/RES_summary!E$19)</f>
        <v>5.0707132195758762</v>
      </c>
      <c r="F28" s="72">
        <f>IF(RES_hh_emih!F28=0,0,RES_hh_emih!F28/RES_summary!F$19)</f>
        <v>7.4004124953465773</v>
      </c>
      <c r="G28" s="72">
        <f>IF(RES_hh_emih!G28=0,0,RES_hh_emih!G28/RES_summary!G$19)</f>
        <v>7.4477770163571657</v>
      </c>
      <c r="H28" s="72">
        <f>IF(RES_hh_emih!H28=0,0,RES_hh_emih!H28/RES_summary!H$19)</f>
        <v>3.7892635345913579</v>
      </c>
      <c r="I28" s="72">
        <f>IF(RES_hh_emih!I28=0,0,RES_hh_emih!I28/RES_summary!I$19)</f>
        <v>3.7050041544772681</v>
      </c>
      <c r="J28" s="72">
        <f>IF(RES_hh_emih!J28=0,0,RES_hh_emih!J28/RES_summary!J$19)</f>
        <v>7.1121240695983605</v>
      </c>
      <c r="K28" s="72">
        <f>IF(RES_hh_emih!K28=0,0,RES_hh_emih!K28/RES_summary!K$19)</f>
        <v>3.1192502773575645</v>
      </c>
      <c r="L28" s="72">
        <f>IF(RES_hh_emih!L28=0,0,RES_hh_emih!L28/RES_summary!L$19)</f>
        <v>2.281371483025902</v>
      </c>
      <c r="M28" s="72">
        <f>IF(RES_hh_emih!M28=0,0,RES_hh_emih!M28/RES_summary!M$19)</f>
        <v>3.9094492370817333</v>
      </c>
      <c r="N28" s="72">
        <f>IF(RES_hh_emih!N28=0,0,RES_hh_emih!N28/RES_summary!N$19)</f>
        <v>3.574829544384805</v>
      </c>
      <c r="O28" s="72">
        <f>IF(RES_hh_emih!O28=0,0,RES_hh_emih!O28/RES_summary!O$19)</f>
        <v>2.3644451223180738</v>
      </c>
      <c r="P28" s="72">
        <f>IF(RES_hh_emih!P28=0,0,RES_hh_emih!P28/RES_summary!P$19)</f>
        <v>4.6143958704902746</v>
      </c>
      <c r="Q28" s="72">
        <f>IF(RES_hh_emih!Q28=0,0,RES_hh_emih!Q28/RES_summary!Q$19)</f>
        <v>4.9911673918423149</v>
      </c>
      <c r="R28" s="72">
        <f>IF(RES_hh_emih!R28=0,0,RES_hh_emih!R28/RES_summary!R$19)</f>
        <v>3.5064309738915984</v>
      </c>
      <c r="S28" s="72">
        <f>IF(RES_hh_emih!S28=0,0,RES_hh_emih!S28/RES_summary!S$19)</f>
        <v>3.6510155910220816</v>
      </c>
      <c r="T28" s="72">
        <f>IF(RES_hh_emih!T28=0,0,RES_hh_emih!T28/RES_summary!T$19)</f>
        <v>4.045288395974632</v>
      </c>
      <c r="U28" s="72">
        <f>IF(RES_hh_emih!U28=0,0,RES_hh_emih!U28/RES_summary!U$19)</f>
        <v>4.6313952069584836</v>
      </c>
      <c r="V28" s="72">
        <f>IF(RES_hh_emih!V28=0,0,RES_hh_emih!V28/RES_summary!V$19)</f>
        <v>4.1599037276955944</v>
      </c>
      <c r="W28" s="72">
        <f>IF(RES_hh_emih!W28=0,0,RES_hh_emih!W28/RES_summary!W$19)</f>
        <v>3.9128382616532171</v>
      </c>
      <c r="X28" s="72">
        <f>IF(RES_hh_emih!X28=0,0,RES_hh_emih!X28/RES_summary!X$19)</f>
        <v>3.8781564267849493</v>
      </c>
      <c r="Y28" s="72">
        <f>IF(RES_hh_emih!Y28=0,0,RES_hh_emih!Y28/RES_summary!Y$19)</f>
        <v>3.6848163201354982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3.3164885127632946</v>
      </c>
      <c r="C29" s="72">
        <f>IF(RES_hh_emih!C29=0,0,RES_hh_emih!C29/RES_summary!C$19)</f>
        <v>3.5669094453196255</v>
      </c>
      <c r="D29" s="72">
        <f>IF(RES_hh_emih!D29=0,0,RES_hh_emih!D29/RES_summary!D$19)</f>
        <v>3.9431535654822421</v>
      </c>
      <c r="E29" s="72">
        <f>IF(RES_hh_emih!E29=0,0,RES_hh_emih!E29/RES_summary!E$19)</f>
        <v>4.6125070390683858</v>
      </c>
      <c r="F29" s="72">
        <f>IF(RES_hh_emih!F29=0,0,RES_hh_emih!F29/RES_summary!F$19)</f>
        <v>3.0230771062770541</v>
      </c>
      <c r="G29" s="72">
        <f>IF(RES_hh_emih!G29=0,0,RES_hh_emih!G29/RES_summary!G$19)</f>
        <v>6.5847118808661591</v>
      </c>
      <c r="H29" s="72">
        <f>IF(RES_hh_emih!H29=0,0,RES_hh_emih!H29/RES_summary!H$19)</f>
        <v>3.529109305110135</v>
      </c>
      <c r="I29" s="72">
        <f>IF(RES_hh_emih!I29=0,0,RES_hh_emih!I29/RES_summary!I$19)</f>
        <v>5.1578274438868537</v>
      </c>
      <c r="J29" s="72">
        <f>IF(RES_hh_emih!J29=0,0,RES_hh_emih!J29/RES_summary!J$19)</f>
        <v>2.4796250485076134</v>
      </c>
      <c r="K29" s="72">
        <f>IF(RES_hh_emih!K29=0,0,RES_hh_emih!K29/RES_summary!K$19)</f>
        <v>3.481744723615364</v>
      </c>
      <c r="L29" s="72">
        <f>IF(RES_hh_emih!L29=0,0,RES_hh_emih!L29/RES_summary!L$19)</f>
        <v>2.7004667848140218</v>
      </c>
      <c r="M29" s="72">
        <f>IF(RES_hh_emih!M29=0,0,RES_hh_emih!M29/RES_summary!M$19)</f>
        <v>2.6626723892085824</v>
      </c>
      <c r="N29" s="72">
        <f>IF(RES_hh_emih!N29=0,0,RES_hh_emih!N29/RES_summary!N$19)</f>
        <v>2.2981038201340436</v>
      </c>
      <c r="O29" s="72">
        <f>IF(RES_hh_emih!O29=0,0,RES_hh_emih!O29/RES_summary!O$19)</f>
        <v>2.3758781673016585</v>
      </c>
      <c r="P29" s="72">
        <f>IF(RES_hh_emih!P29=0,0,RES_hh_emih!P29/RES_summary!P$19)</f>
        <v>2.3624892646606765</v>
      </c>
      <c r="Q29" s="72">
        <f>IF(RES_hh_emih!Q29=0,0,RES_hh_emih!Q29/RES_summary!Q$19)</f>
        <v>2.6349000347095508</v>
      </c>
      <c r="R29" s="72">
        <f>IF(RES_hh_emih!R29=0,0,RES_hh_emih!R29/RES_summary!R$19)</f>
        <v>2.619338317060246</v>
      </c>
      <c r="S29" s="72">
        <f>IF(RES_hh_emih!S29=0,0,RES_hh_emih!S29/RES_summary!S$19)</f>
        <v>2.8963177114975402</v>
      </c>
      <c r="T29" s="72">
        <f>IF(RES_hh_emih!T29=0,0,RES_hh_emih!T29/RES_summary!T$19)</f>
        <v>2.8945100928540946</v>
      </c>
      <c r="U29" s="72">
        <f>IF(RES_hh_emih!U29=0,0,RES_hh_emih!U29/RES_summary!U$19)</f>
        <v>2.9849402854493783</v>
      </c>
      <c r="V29" s="72">
        <f>IF(RES_hh_emih!V29=0,0,RES_hh_emih!V29/RES_summary!V$19)</f>
        <v>2.5879112697139748</v>
      </c>
      <c r="W29" s="72">
        <f>IF(RES_hh_emih!W29=0,0,RES_hh_emih!W29/RES_summary!W$19)</f>
        <v>2.6109621588887668</v>
      </c>
      <c r="X29" s="72">
        <f>IF(RES_hh_emih!X29=0,0,RES_hh_emih!X29/RES_summary!X$19)</f>
        <v>2.631928560132232</v>
      </c>
      <c r="Y29" s="72">
        <f>IF(RES_hh_emih!Y29=0,0,RES_hh_emih!Y29/RES_summary!Y$19)</f>
        <v>2.3178586440421443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2.9022426762482199</v>
      </c>
      <c r="C30" s="72">
        <f>IF(RES_hh_emih!C30=0,0,RES_hh_emih!C30/RES_summary!C$19)</f>
        <v>2.9848341736007717</v>
      </c>
      <c r="D30" s="72">
        <f>IF(RES_hh_emih!D30=0,0,RES_hh_emih!D30/RES_summary!D$19)</f>
        <v>3.7278032020668936</v>
      </c>
      <c r="E30" s="72">
        <f>IF(RES_hh_emih!E30=0,0,RES_hh_emih!E30/RES_summary!E$19)</f>
        <v>4.3294488724979461</v>
      </c>
      <c r="F30" s="72">
        <f>IF(RES_hh_emih!F30=0,0,RES_hh_emih!F30/RES_summary!F$19)</f>
        <v>2.7416320610816269</v>
      </c>
      <c r="G30" s="72">
        <f>IF(RES_hh_emih!G30=0,0,RES_hh_emih!G30/RES_summary!G$19)</f>
        <v>5.3125365094696271</v>
      </c>
      <c r="H30" s="72">
        <f>IF(RES_hh_emih!H30=0,0,RES_hh_emih!H30/RES_summary!H$19)</f>
        <v>3.708522910058996</v>
      </c>
      <c r="I30" s="72">
        <f>IF(RES_hh_emih!I30=0,0,RES_hh_emih!I30/RES_summary!I$19)</f>
        <v>4.22313043932885</v>
      </c>
      <c r="J30" s="72">
        <f>IF(RES_hh_emih!J30=0,0,RES_hh_emih!J30/RES_summary!J$19)</f>
        <v>2.2142688704141262</v>
      </c>
      <c r="K30" s="72">
        <f>IF(RES_hh_emih!K30=0,0,RES_hh_emih!K30/RES_summary!K$19)</f>
        <v>2.9289187089670619</v>
      </c>
      <c r="L30" s="72">
        <f>IF(RES_hh_emih!L30=0,0,RES_hh_emih!L30/RES_summary!L$19)</f>
        <v>2.306756444305289</v>
      </c>
      <c r="M30" s="72">
        <f>IF(RES_hh_emih!M30=0,0,RES_hh_emih!M30/RES_summary!M$19)</f>
        <v>2.3647906196037956</v>
      </c>
      <c r="N30" s="72">
        <f>IF(RES_hh_emih!N30=0,0,RES_hh_emih!N30/RES_summary!N$19)</f>
        <v>2.1982963212382538</v>
      </c>
      <c r="O30" s="72">
        <f>IF(RES_hh_emih!O30=0,0,RES_hh_emih!O30/RES_summary!O$19)</f>
        <v>2.1607530515420086</v>
      </c>
      <c r="P30" s="72">
        <f>IF(RES_hh_emih!P30=0,0,RES_hh_emih!P30/RES_summary!P$19)</f>
        <v>2.0207185731404858</v>
      </c>
      <c r="Q30" s="72">
        <f>IF(RES_hh_emih!Q30=0,0,RES_hh_emih!Q30/RES_summary!Q$19)</f>
        <v>2.3209614064027164</v>
      </c>
      <c r="R30" s="72">
        <f>IF(RES_hh_emih!R30=0,0,RES_hh_emih!R30/RES_summary!R$19)</f>
        <v>2.3089807884051865</v>
      </c>
      <c r="S30" s="72">
        <f>IF(RES_hh_emih!S30=0,0,RES_hh_emih!S30/RES_summary!S$19)</f>
        <v>2.5743639096843141</v>
      </c>
      <c r="T30" s="72">
        <f>IF(RES_hh_emih!T30=0,0,RES_hh_emih!T30/RES_summary!T$19)</f>
        <v>2.5700667785632767</v>
      </c>
      <c r="U30" s="72">
        <f>IF(RES_hh_emih!U30=0,0,RES_hh_emih!U30/RES_summary!U$19)</f>
        <v>2.5099763452953474</v>
      </c>
      <c r="V30" s="72">
        <f>IF(RES_hh_emih!V30=0,0,RES_hh_emih!V30/RES_summary!V$19)</f>
        <v>2.2990528821629601</v>
      </c>
      <c r="W30" s="72">
        <f>IF(RES_hh_emih!W30=0,0,RES_hh_emih!W30/RES_summary!W$19)</f>
        <v>2.5009712580837489</v>
      </c>
      <c r="X30" s="72">
        <f>IF(RES_hh_emih!X30=0,0,RES_hh_emih!X30/RES_summary!X$19)</f>
        <v>2.2286855629183155</v>
      </c>
      <c r="Y30" s="72">
        <f>IF(RES_hh_emih!Y30=0,0,RES_hh_emih!Y30/RES_summary!Y$19)</f>
        <v>2.0663513778267011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192295</v>
      </c>
      <c r="D3" s="67">
        <f t="shared" si="0"/>
        <v>190351</v>
      </c>
      <c r="E3" s="67">
        <f t="shared" si="0"/>
        <v>222833</v>
      </c>
      <c r="F3" s="67">
        <f t="shared" si="0"/>
        <v>259149</v>
      </c>
      <c r="G3" s="67">
        <f t="shared" si="0"/>
        <v>251666</v>
      </c>
      <c r="H3" s="67">
        <f t="shared" si="0"/>
        <v>198242</v>
      </c>
      <c r="I3" s="67">
        <f t="shared" si="0"/>
        <v>198062</v>
      </c>
      <c r="J3" s="67">
        <f t="shared" si="0"/>
        <v>192472</v>
      </c>
      <c r="K3" s="67">
        <f t="shared" si="0"/>
        <v>213810</v>
      </c>
      <c r="L3" s="67">
        <f t="shared" si="0"/>
        <v>192546</v>
      </c>
      <c r="M3" s="67">
        <f t="shared" si="0"/>
        <v>212450</v>
      </c>
      <c r="N3" s="67">
        <f t="shared" si="0"/>
        <v>192752</v>
      </c>
      <c r="O3" s="67">
        <f t="shared" si="0"/>
        <v>229265</v>
      </c>
      <c r="P3" s="67">
        <f t="shared" si="0"/>
        <v>214754</v>
      </c>
      <c r="Q3" s="67">
        <f t="shared" si="0"/>
        <v>194180</v>
      </c>
      <c r="R3" s="67">
        <f t="shared" si="0"/>
        <v>195250</v>
      </c>
      <c r="S3" s="67">
        <f t="shared" si="0"/>
        <v>193982</v>
      </c>
      <c r="T3" s="67">
        <f t="shared" si="0"/>
        <v>215352</v>
      </c>
      <c r="U3" s="67">
        <f t="shared" si="0"/>
        <v>194282</v>
      </c>
      <c r="V3" s="67">
        <f t="shared" si="0"/>
        <v>246608</v>
      </c>
      <c r="W3" s="67">
        <f t="shared" si="0"/>
        <v>254026</v>
      </c>
      <c r="X3" s="67">
        <f t="shared" si="0"/>
        <v>206865</v>
      </c>
      <c r="Y3" s="67">
        <f t="shared" si="0"/>
        <v>229950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192295</v>
      </c>
      <c r="D4" s="71">
        <f t="shared" si="1"/>
        <v>190351</v>
      </c>
      <c r="E4" s="71">
        <f t="shared" si="1"/>
        <v>222833</v>
      </c>
      <c r="F4" s="71">
        <f t="shared" si="1"/>
        <v>259149</v>
      </c>
      <c r="G4" s="71">
        <f t="shared" si="1"/>
        <v>251666</v>
      </c>
      <c r="H4" s="71">
        <f t="shared" si="1"/>
        <v>198242</v>
      </c>
      <c r="I4" s="71">
        <f t="shared" si="1"/>
        <v>198062</v>
      </c>
      <c r="J4" s="71">
        <f t="shared" si="1"/>
        <v>192472</v>
      </c>
      <c r="K4" s="71">
        <f t="shared" si="1"/>
        <v>213810</v>
      </c>
      <c r="L4" s="71">
        <f t="shared" si="1"/>
        <v>192546</v>
      </c>
      <c r="M4" s="71">
        <f t="shared" si="1"/>
        <v>212450</v>
      </c>
      <c r="N4" s="71">
        <f t="shared" si="1"/>
        <v>192752</v>
      </c>
      <c r="O4" s="71">
        <f t="shared" si="1"/>
        <v>229265</v>
      </c>
      <c r="P4" s="71">
        <f t="shared" si="1"/>
        <v>214754</v>
      </c>
      <c r="Q4" s="71">
        <f t="shared" si="1"/>
        <v>194180</v>
      </c>
      <c r="R4" s="71">
        <f t="shared" ref="R4:V4" si="2">SUM(R5:R13)</f>
        <v>195250</v>
      </c>
      <c r="S4" s="71">
        <f t="shared" si="2"/>
        <v>193982</v>
      </c>
      <c r="T4" s="71">
        <f t="shared" si="2"/>
        <v>215352</v>
      </c>
      <c r="U4" s="71">
        <f t="shared" si="2"/>
        <v>194282</v>
      </c>
      <c r="V4" s="71">
        <f t="shared" si="2"/>
        <v>246608</v>
      </c>
      <c r="W4" s="71">
        <f t="shared" ref="W4:Y4" si="3">SUM(W5:W13)</f>
        <v>254026</v>
      </c>
      <c r="X4" s="71">
        <f t="shared" si="3"/>
        <v>206865</v>
      </c>
      <c r="Y4" s="71">
        <f t="shared" si="3"/>
        <v>229950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821</v>
      </c>
      <c r="E5" s="82">
        <v>0</v>
      </c>
      <c r="F5" s="82">
        <v>1270</v>
      </c>
      <c r="G5" s="82">
        <v>0</v>
      </c>
      <c r="H5" s="82">
        <v>0</v>
      </c>
      <c r="I5" s="82">
        <v>700</v>
      </c>
      <c r="J5" s="82">
        <v>3026</v>
      </c>
      <c r="K5" s="82">
        <v>0</v>
      </c>
      <c r="L5" s="82">
        <v>0</v>
      </c>
      <c r="M5" s="82">
        <v>1089</v>
      </c>
      <c r="N5" s="82">
        <v>3481</v>
      </c>
      <c r="O5" s="82">
        <v>5223</v>
      </c>
      <c r="P5" s="82">
        <v>13424</v>
      </c>
      <c r="Q5" s="82">
        <v>3963</v>
      </c>
      <c r="R5" s="82">
        <v>0</v>
      </c>
      <c r="S5" s="82">
        <v>0</v>
      </c>
      <c r="T5" s="82">
        <v>0</v>
      </c>
      <c r="U5" s="82">
        <v>31</v>
      </c>
      <c r="V5" s="82">
        <v>1088</v>
      </c>
      <c r="W5" s="82">
        <v>1092</v>
      </c>
      <c r="X5" s="82">
        <v>1709</v>
      </c>
      <c r="Y5" s="82">
        <v>3110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20</v>
      </c>
      <c r="D6" s="82">
        <v>20</v>
      </c>
      <c r="E6" s="82">
        <v>23</v>
      </c>
      <c r="F6" s="82">
        <v>21</v>
      </c>
      <c r="G6" s="82">
        <v>25</v>
      </c>
      <c r="H6" s="82">
        <v>22</v>
      </c>
      <c r="I6" s="82">
        <v>20</v>
      </c>
      <c r="J6" s="82">
        <v>17</v>
      </c>
      <c r="K6" s="82">
        <v>18</v>
      </c>
      <c r="L6" s="82">
        <v>18</v>
      </c>
      <c r="M6" s="82">
        <v>21</v>
      </c>
      <c r="N6" s="82">
        <v>20</v>
      </c>
      <c r="O6" s="82">
        <v>21</v>
      </c>
      <c r="P6" s="82">
        <v>20</v>
      </c>
      <c r="Q6" s="82">
        <v>10</v>
      </c>
      <c r="R6" s="82">
        <v>0</v>
      </c>
      <c r="S6" s="82">
        <v>0</v>
      </c>
      <c r="T6" s="82">
        <v>0</v>
      </c>
      <c r="U6" s="82">
        <v>3</v>
      </c>
      <c r="V6" s="82">
        <v>10</v>
      </c>
      <c r="W6" s="82">
        <v>17</v>
      </c>
      <c r="X6" s="82">
        <v>22</v>
      </c>
      <c r="Y6" s="82">
        <v>23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0</v>
      </c>
      <c r="D7" s="82">
        <v>0</v>
      </c>
      <c r="E7" s="82">
        <v>11275</v>
      </c>
      <c r="F7" s="82">
        <v>29192</v>
      </c>
      <c r="G7" s="82">
        <v>14297</v>
      </c>
      <c r="H7" s="82">
        <v>6487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2517</v>
      </c>
      <c r="P7" s="82">
        <v>1187</v>
      </c>
      <c r="Q7" s="82">
        <v>753</v>
      </c>
      <c r="R7" s="82">
        <v>0</v>
      </c>
      <c r="S7" s="82">
        <v>892</v>
      </c>
      <c r="T7" s="82">
        <v>1487</v>
      </c>
      <c r="U7" s="82">
        <v>3322</v>
      </c>
      <c r="V7" s="82">
        <v>5132</v>
      </c>
      <c r="W7" s="82">
        <v>3107</v>
      </c>
      <c r="X7" s="82">
        <v>3532</v>
      </c>
      <c r="Y7" s="82">
        <v>446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85247</v>
      </c>
      <c r="D8" s="82">
        <v>101139</v>
      </c>
      <c r="E8" s="82">
        <v>77743</v>
      </c>
      <c r="F8" s="82">
        <v>65538</v>
      </c>
      <c r="G8" s="82">
        <v>44737</v>
      </c>
      <c r="H8" s="82">
        <v>63861</v>
      </c>
      <c r="I8" s="82">
        <v>14217</v>
      </c>
      <c r="J8" s="82">
        <v>30501</v>
      </c>
      <c r="K8" s="82">
        <v>45647</v>
      </c>
      <c r="L8" s="82">
        <v>72554</v>
      </c>
      <c r="M8" s="82">
        <v>98226</v>
      </c>
      <c r="N8" s="82">
        <v>85542</v>
      </c>
      <c r="O8" s="82">
        <v>80448</v>
      </c>
      <c r="P8" s="82">
        <v>65889</v>
      </c>
      <c r="Q8" s="82">
        <v>95998</v>
      </c>
      <c r="R8" s="82">
        <v>93784</v>
      </c>
      <c r="S8" s="82">
        <v>96828</v>
      </c>
      <c r="T8" s="82">
        <v>93988</v>
      </c>
      <c r="U8" s="82">
        <v>82931</v>
      </c>
      <c r="V8" s="82">
        <v>101198</v>
      </c>
      <c r="W8" s="82">
        <v>102328</v>
      </c>
      <c r="X8" s="82">
        <v>59706</v>
      </c>
      <c r="Y8" s="82">
        <v>52051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9659</v>
      </c>
      <c r="D9" s="82">
        <v>87092</v>
      </c>
      <c r="E9" s="82">
        <v>132984</v>
      </c>
      <c r="F9" s="82">
        <v>162513</v>
      </c>
      <c r="G9" s="82">
        <v>191387</v>
      </c>
      <c r="H9" s="82">
        <v>126484</v>
      </c>
      <c r="I9" s="82">
        <v>143862</v>
      </c>
      <c r="J9" s="82">
        <v>121843</v>
      </c>
      <c r="K9" s="82">
        <v>106725</v>
      </c>
      <c r="L9" s="82">
        <v>64295</v>
      </c>
      <c r="M9" s="82">
        <v>46489</v>
      </c>
      <c r="N9" s="82">
        <v>59729</v>
      </c>
      <c r="O9" s="82">
        <v>82830</v>
      </c>
      <c r="P9" s="82">
        <v>133480</v>
      </c>
      <c r="Q9" s="82">
        <v>82655</v>
      </c>
      <c r="R9" s="82">
        <v>85061</v>
      </c>
      <c r="S9" s="82">
        <v>79959</v>
      </c>
      <c r="T9" s="82">
        <v>111549</v>
      </c>
      <c r="U9" s="82">
        <v>91873</v>
      </c>
      <c r="V9" s="82">
        <v>127695</v>
      </c>
      <c r="W9" s="82">
        <v>136250</v>
      </c>
      <c r="X9" s="82">
        <v>113169</v>
      </c>
      <c r="Y9" s="82">
        <v>127445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737</v>
      </c>
      <c r="D10" s="82">
        <v>941</v>
      </c>
      <c r="E10" s="82">
        <v>405</v>
      </c>
      <c r="F10" s="82">
        <v>162</v>
      </c>
      <c r="G10" s="82">
        <v>118</v>
      </c>
      <c r="H10" s="82">
        <v>379</v>
      </c>
      <c r="I10" s="82">
        <v>594</v>
      </c>
      <c r="J10" s="82">
        <v>723</v>
      </c>
      <c r="K10" s="82">
        <v>918</v>
      </c>
      <c r="L10" s="82">
        <v>788</v>
      </c>
      <c r="M10" s="82">
        <v>82</v>
      </c>
      <c r="N10" s="82">
        <v>0</v>
      </c>
      <c r="O10" s="82">
        <v>0</v>
      </c>
      <c r="P10" s="82">
        <v>2</v>
      </c>
      <c r="Q10" s="82">
        <v>0</v>
      </c>
      <c r="R10" s="82">
        <v>0</v>
      </c>
      <c r="S10" s="82">
        <v>77</v>
      </c>
      <c r="T10" s="82">
        <v>16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96632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36744</v>
      </c>
      <c r="J11" s="82">
        <v>34616</v>
      </c>
      <c r="K11" s="82">
        <v>58158</v>
      </c>
      <c r="L11" s="82">
        <v>53713</v>
      </c>
      <c r="M11" s="82">
        <v>65583</v>
      </c>
      <c r="N11" s="82">
        <v>43743</v>
      </c>
      <c r="O11" s="82">
        <v>57313</v>
      </c>
      <c r="P11" s="82">
        <v>0</v>
      </c>
      <c r="Q11" s="82">
        <v>9615</v>
      </c>
      <c r="R11" s="82">
        <v>14271</v>
      </c>
      <c r="S11" s="82">
        <v>11470</v>
      </c>
      <c r="T11" s="82">
        <v>1</v>
      </c>
      <c r="U11" s="82">
        <v>0</v>
      </c>
      <c r="V11" s="82">
        <v>0</v>
      </c>
      <c r="W11" s="82">
        <v>1426</v>
      </c>
      <c r="X11" s="82">
        <v>18632</v>
      </c>
      <c r="Y11" s="82">
        <v>36436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8694</v>
      </c>
      <c r="V12" s="82">
        <v>6977</v>
      </c>
      <c r="W12" s="82">
        <v>9806</v>
      </c>
      <c r="X12" s="82">
        <v>10095</v>
      </c>
      <c r="Y12" s="82">
        <v>10439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0</v>
      </c>
      <c r="D13" s="83">
        <v>338</v>
      </c>
      <c r="E13" s="83">
        <v>403</v>
      </c>
      <c r="F13" s="83">
        <v>453</v>
      </c>
      <c r="G13" s="83">
        <v>1102</v>
      </c>
      <c r="H13" s="83">
        <v>1009</v>
      </c>
      <c r="I13" s="83">
        <v>1925</v>
      </c>
      <c r="J13" s="83">
        <v>1746</v>
      </c>
      <c r="K13" s="83">
        <v>2344</v>
      </c>
      <c r="L13" s="83">
        <v>1178</v>
      </c>
      <c r="M13" s="83">
        <v>960</v>
      </c>
      <c r="N13" s="83">
        <v>237</v>
      </c>
      <c r="O13" s="83">
        <v>913</v>
      </c>
      <c r="P13" s="83">
        <v>752</v>
      </c>
      <c r="Q13" s="83">
        <v>1186</v>
      </c>
      <c r="R13" s="83">
        <v>2134</v>
      </c>
      <c r="S13" s="83">
        <v>4756</v>
      </c>
      <c r="T13" s="83">
        <v>8311</v>
      </c>
      <c r="U13" s="83">
        <v>7428</v>
      </c>
      <c r="V13" s="83">
        <v>4508</v>
      </c>
      <c r="W13" s="83">
        <v>0</v>
      </c>
      <c r="X13" s="83">
        <v>0</v>
      </c>
      <c r="Y13" s="83">
        <v>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192295</v>
      </c>
      <c r="D14" s="85">
        <f t="shared" si="4"/>
        <v>190013</v>
      </c>
      <c r="E14" s="85">
        <f t="shared" si="4"/>
        <v>222430</v>
      </c>
      <c r="F14" s="85">
        <f t="shared" si="4"/>
        <v>258696</v>
      </c>
      <c r="G14" s="85">
        <f t="shared" si="4"/>
        <v>250564</v>
      </c>
      <c r="H14" s="85">
        <f t="shared" si="4"/>
        <v>197233</v>
      </c>
      <c r="I14" s="85">
        <f t="shared" si="4"/>
        <v>196137</v>
      </c>
      <c r="J14" s="85">
        <f t="shared" si="4"/>
        <v>190726</v>
      </c>
      <c r="K14" s="85">
        <f t="shared" si="4"/>
        <v>211466</v>
      </c>
      <c r="L14" s="85">
        <f t="shared" si="4"/>
        <v>191368</v>
      </c>
      <c r="M14" s="85">
        <f t="shared" si="4"/>
        <v>211490</v>
      </c>
      <c r="N14" s="85">
        <f t="shared" si="4"/>
        <v>192515</v>
      </c>
      <c r="O14" s="85">
        <f t="shared" si="4"/>
        <v>228352</v>
      </c>
      <c r="P14" s="85">
        <f t="shared" si="4"/>
        <v>214002</v>
      </c>
      <c r="Q14" s="85">
        <f t="shared" si="4"/>
        <v>192994</v>
      </c>
      <c r="R14" s="85">
        <f t="shared" ref="R14:V14" si="5">SUM(R5:R11)</f>
        <v>193116</v>
      </c>
      <c r="S14" s="85">
        <f t="shared" si="5"/>
        <v>189226</v>
      </c>
      <c r="T14" s="85">
        <f t="shared" si="5"/>
        <v>207041</v>
      </c>
      <c r="U14" s="85">
        <f t="shared" si="5"/>
        <v>178160</v>
      </c>
      <c r="V14" s="85">
        <f t="shared" si="5"/>
        <v>235123</v>
      </c>
      <c r="W14" s="85">
        <f t="shared" ref="W14:Y14" si="6">SUM(W5:W11)</f>
        <v>244220</v>
      </c>
      <c r="X14" s="85">
        <f t="shared" si="6"/>
        <v>196770</v>
      </c>
      <c r="Y14" s="85">
        <f t="shared" si="6"/>
        <v>219511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27543</v>
      </c>
      <c r="D15" s="71">
        <f t="shared" si="7"/>
        <v>38623</v>
      </c>
      <c r="E15" s="71">
        <f t="shared" si="7"/>
        <v>57612</v>
      </c>
      <c r="F15" s="71">
        <f t="shared" si="7"/>
        <v>28753</v>
      </c>
      <c r="G15" s="71">
        <f t="shared" si="7"/>
        <v>42265</v>
      </c>
      <c r="H15" s="71">
        <f t="shared" si="7"/>
        <v>34513</v>
      </c>
      <c r="I15" s="71">
        <f t="shared" si="7"/>
        <v>41392</v>
      </c>
      <c r="J15" s="71">
        <f t="shared" si="7"/>
        <v>20836</v>
      </c>
      <c r="K15" s="71">
        <f t="shared" si="7"/>
        <v>25495</v>
      </c>
      <c r="L15" s="71">
        <f t="shared" si="7"/>
        <v>42896</v>
      </c>
      <c r="M15" s="71">
        <f t="shared" si="7"/>
        <v>23439</v>
      </c>
      <c r="N15" s="71">
        <f t="shared" si="7"/>
        <v>35175</v>
      </c>
      <c r="O15" s="71">
        <f t="shared" si="7"/>
        <v>10359</v>
      </c>
      <c r="P15" s="71">
        <f t="shared" si="7"/>
        <v>51008</v>
      </c>
      <c r="Q15" s="71">
        <f t="shared" si="7"/>
        <v>73867</v>
      </c>
      <c r="R15" s="71">
        <f t="shared" si="7"/>
        <v>41241</v>
      </c>
      <c r="S15" s="71">
        <f t="shared" si="7"/>
        <v>56885</v>
      </c>
      <c r="T15" s="71">
        <f t="shared" si="7"/>
        <v>57697</v>
      </c>
      <c r="U15" s="71">
        <f t="shared" si="7"/>
        <v>32455</v>
      </c>
      <c r="V15" s="71">
        <f t="shared" si="7"/>
        <v>11423</v>
      </c>
      <c r="W15" s="71">
        <f t="shared" si="7"/>
        <v>3682</v>
      </c>
      <c r="X15" s="71">
        <f t="shared" si="7"/>
        <v>22021</v>
      </c>
      <c r="Y15" s="71">
        <f t="shared" si="7"/>
        <v>23421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27543</v>
      </c>
      <c r="D16" s="82">
        <v>38623</v>
      </c>
      <c r="E16" s="82">
        <v>57612</v>
      </c>
      <c r="F16" s="82">
        <v>28753</v>
      </c>
      <c r="G16" s="82">
        <v>42265</v>
      </c>
      <c r="H16" s="82">
        <v>34513</v>
      </c>
      <c r="I16" s="82">
        <v>41392</v>
      </c>
      <c r="J16" s="82">
        <v>20836</v>
      </c>
      <c r="K16" s="82">
        <v>25495</v>
      </c>
      <c r="L16" s="82">
        <v>42896</v>
      </c>
      <c r="M16" s="82">
        <v>23439</v>
      </c>
      <c r="N16" s="82">
        <v>35175</v>
      </c>
      <c r="O16" s="82">
        <v>10359</v>
      </c>
      <c r="P16" s="82">
        <v>51008</v>
      </c>
      <c r="Q16" s="82">
        <v>73867</v>
      </c>
      <c r="R16" s="82">
        <v>41241</v>
      </c>
      <c r="S16" s="82">
        <v>56885</v>
      </c>
      <c r="T16" s="82">
        <v>57697</v>
      </c>
      <c r="U16" s="82">
        <v>32455</v>
      </c>
      <c r="V16" s="82">
        <v>11423</v>
      </c>
      <c r="W16" s="82">
        <v>3682</v>
      </c>
      <c r="X16" s="82">
        <v>22021</v>
      </c>
      <c r="Y16" s="82">
        <v>23421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192295</v>
      </c>
      <c r="D17" s="71">
        <f t="shared" si="8"/>
        <v>190351</v>
      </c>
      <c r="E17" s="71">
        <f t="shared" si="8"/>
        <v>222833</v>
      </c>
      <c r="F17" s="71">
        <f t="shared" si="8"/>
        <v>259149</v>
      </c>
      <c r="G17" s="71">
        <f t="shared" si="8"/>
        <v>251666</v>
      </c>
      <c r="H17" s="71">
        <f t="shared" si="8"/>
        <v>198242</v>
      </c>
      <c r="I17" s="71">
        <f t="shared" si="8"/>
        <v>198062</v>
      </c>
      <c r="J17" s="71">
        <f t="shared" si="8"/>
        <v>192472</v>
      </c>
      <c r="K17" s="71">
        <f t="shared" si="8"/>
        <v>213810</v>
      </c>
      <c r="L17" s="71">
        <f t="shared" si="8"/>
        <v>192546</v>
      </c>
      <c r="M17" s="71">
        <f t="shared" si="8"/>
        <v>212450</v>
      </c>
      <c r="N17" s="71">
        <f t="shared" si="8"/>
        <v>192752</v>
      </c>
      <c r="O17" s="71">
        <f t="shared" si="8"/>
        <v>229265</v>
      </c>
      <c r="P17" s="71">
        <f t="shared" si="8"/>
        <v>214754</v>
      </c>
      <c r="Q17" s="71">
        <f t="shared" si="8"/>
        <v>194180</v>
      </c>
      <c r="R17" s="71">
        <f t="shared" ref="R17:V17" si="9">SUM(R18:R25)</f>
        <v>195250</v>
      </c>
      <c r="S17" s="71">
        <f t="shared" si="9"/>
        <v>193982</v>
      </c>
      <c r="T17" s="71">
        <f t="shared" si="9"/>
        <v>215352</v>
      </c>
      <c r="U17" s="71">
        <f t="shared" si="9"/>
        <v>194282</v>
      </c>
      <c r="V17" s="71">
        <f t="shared" si="9"/>
        <v>246608</v>
      </c>
      <c r="W17" s="71">
        <f t="shared" ref="W17:Y17" si="10">SUM(W18:W25)</f>
        <v>254026</v>
      </c>
      <c r="X17" s="71">
        <f t="shared" si="10"/>
        <v>206865</v>
      </c>
      <c r="Y17" s="71">
        <f t="shared" si="10"/>
        <v>229950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745</v>
      </c>
      <c r="E18" s="82">
        <v>0</v>
      </c>
      <c r="F18" s="82">
        <v>1179</v>
      </c>
      <c r="G18" s="82">
        <v>0</v>
      </c>
      <c r="H18" s="82">
        <v>0</v>
      </c>
      <c r="I18" s="82">
        <v>656</v>
      </c>
      <c r="J18" s="82">
        <v>2906</v>
      </c>
      <c r="K18" s="82">
        <v>0</v>
      </c>
      <c r="L18" s="82">
        <v>0</v>
      </c>
      <c r="M18" s="82">
        <v>1075</v>
      </c>
      <c r="N18" s="82">
        <v>3384</v>
      </c>
      <c r="O18" s="82">
        <v>5088</v>
      </c>
      <c r="P18" s="82">
        <v>13026</v>
      </c>
      <c r="Q18" s="82">
        <v>3792</v>
      </c>
      <c r="R18" s="82">
        <v>0</v>
      </c>
      <c r="S18" s="82">
        <v>0</v>
      </c>
      <c r="T18" s="82">
        <v>0</v>
      </c>
      <c r="U18" s="82">
        <v>31</v>
      </c>
      <c r="V18" s="82">
        <v>1045</v>
      </c>
      <c r="W18" s="82">
        <v>78</v>
      </c>
      <c r="X18" s="82">
        <v>252</v>
      </c>
      <c r="Y18" s="82">
        <v>530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20</v>
      </c>
      <c r="D19" s="82">
        <v>23575</v>
      </c>
      <c r="E19" s="82">
        <v>38874</v>
      </c>
      <c r="F19" s="82">
        <v>29226</v>
      </c>
      <c r="G19" s="82">
        <v>96482</v>
      </c>
      <c r="H19" s="82">
        <v>15275</v>
      </c>
      <c r="I19" s="82">
        <v>15383</v>
      </c>
      <c r="J19" s="82">
        <v>14129</v>
      </c>
      <c r="K19" s="82">
        <v>1716</v>
      </c>
      <c r="L19" s="82">
        <v>4627</v>
      </c>
      <c r="M19" s="82">
        <v>18115</v>
      </c>
      <c r="N19" s="82">
        <v>14906</v>
      </c>
      <c r="O19" s="82">
        <v>27072</v>
      </c>
      <c r="P19" s="82">
        <v>30779</v>
      </c>
      <c r="Q19" s="82">
        <v>30377</v>
      </c>
      <c r="R19" s="82">
        <v>23276</v>
      </c>
      <c r="S19" s="82">
        <v>20431</v>
      </c>
      <c r="T19" s="82">
        <v>24251</v>
      </c>
      <c r="U19" s="82">
        <v>25683</v>
      </c>
      <c r="V19" s="82">
        <v>22792</v>
      </c>
      <c r="W19" s="82">
        <v>27438</v>
      </c>
      <c r="X19" s="82">
        <v>28912</v>
      </c>
      <c r="Y19" s="82">
        <v>27428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80067</v>
      </c>
      <c r="D21" s="82">
        <v>96337</v>
      </c>
      <c r="E21" s="82">
        <v>75395</v>
      </c>
      <c r="F21" s="82">
        <v>64126</v>
      </c>
      <c r="G21" s="82">
        <v>44737</v>
      </c>
      <c r="H21" s="82">
        <v>54749</v>
      </c>
      <c r="I21" s="82">
        <v>14217</v>
      </c>
      <c r="J21" s="82">
        <v>30501</v>
      </c>
      <c r="K21" s="82">
        <v>43991</v>
      </c>
      <c r="L21" s="82">
        <v>69559</v>
      </c>
      <c r="M21" s="82">
        <v>95720</v>
      </c>
      <c r="N21" s="82">
        <v>83535</v>
      </c>
      <c r="O21" s="82">
        <v>78158</v>
      </c>
      <c r="P21" s="82">
        <v>60671</v>
      </c>
      <c r="Q21" s="82">
        <v>94038</v>
      </c>
      <c r="R21" s="82">
        <v>91349</v>
      </c>
      <c r="S21" s="82">
        <v>93795</v>
      </c>
      <c r="T21" s="82">
        <v>90568</v>
      </c>
      <c r="U21" s="82">
        <v>80039</v>
      </c>
      <c r="V21" s="82">
        <v>96958</v>
      </c>
      <c r="W21" s="82">
        <v>102328</v>
      </c>
      <c r="X21" s="82">
        <v>50878</v>
      </c>
      <c r="Y21" s="82">
        <v>52051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9659</v>
      </c>
      <c r="D22" s="82">
        <v>63951</v>
      </c>
      <c r="E22" s="82">
        <v>94536</v>
      </c>
      <c r="F22" s="82">
        <v>133852</v>
      </c>
      <c r="G22" s="82">
        <v>96032</v>
      </c>
      <c r="H22" s="82">
        <v>100696</v>
      </c>
      <c r="I22" s="82">
        <v>112312</v>
      </c>
      <c r="J22" s="82">
        <v>87723</v>
      </c>
      <c r="K22" s="82">
        <v>81383</v>
      </c>
      <c r="L22" s="82">
        <v>49198</v>
      </c>
      <c r="M22" s="82">
        <v>19346</v>
      </c>
      <c r="N22" s="82">
        <v>32092</v>
      </c>
      <c r="O22" s="82">
        <v>43161</v>
      </c>
      <c r="P22" s="82">
        <v>71187</v>
      </c>
      <c r="Q22" s="82">
        <v>30768</v>
      </c>
      <c r="R22" s="82">
        <v>48631</v>
      </c>
      <c r="S22" s="82">
        <v>50909</v>
      </c>
      <c r="T22" s="82">
        <v>95609</v>
      </c>
      <c r="U22" s="82">
        <v>79409</v>
      </c>
      <c r="V22" s="82">
        <v>105325</v>
      </c>
      <c r="W22" s="82">
        <v>93984</v>
      </c>
      <c r="X22" s="82">
        <v>79647</v>
      </c>
      <c r="Y22" s="82">
        <v>92324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687</v>
      </c>
      <c r="D23" s="82">
        <v>938</v>
      </c>
      <c r="E23" s="82">
        <v>394</v>
      </c>
      <c r="F23" s="82">
        <v>158</v>
      </c>
      <c r="G23" s="82">
        <v>115</v>
      </c>
      <c r="H23" s="82">
        <v>371</v>
      </c>
      <c r="I23" s="82">
        <v>583</v>
      </c>
      <c r="J23" s="82">
        <v>699</v>
      </c>
      <c r="K23" s="82">
        <v>886</v>
      </c>
      <c r="L23" s="82">
        <v>771</v>
      </c>
      <c r="M23" s="82">
        <v>78</v>
      </c>
      <c r="N23" s="82">
        <v>0</v>
      </c>
      <c r="O23" s="82">
        <v>0</v>
      </c>
      <c r="P23" s="82">
        <v>2</v>
      </c>
      <c r="Q23" s="82">
        <v>0</v>
      </c>
      <c r="R23" s="82">
        <v>0</v>
      </c>
      <c r="S23" s="82">
        <v>61</v>
      </c>
      <c r="T23" s="82">
        <v>14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89520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35768</v>
      </c>
      <c r="J24" s="82">
        <v>33421</v>
      </c>
      <c r="K24" s="82">
        <v>55225</v>
      </c>
      <c r="L24" s="82">
        <v>52806</v>
      </c>
      <c r="M24" s="82">
        <v>65276</v>
      </c>
      <c r="N24" s="82">
        <v>43507</v>
      </c>
      <c r="O24" s="82">
        <v>56275</v>
      </c>
      <c r="P24" s="82">
        <v>0</v>
      </c>
      <c r="Q24" s="82">
        <v>7491</v>
      </c>
      <c r="R24" s="82">
        <v>12561</v>
      </c>
      <c r="S24" s="82">
        <v>10222</v>
      </c>
      <c r="T24" s="82">
        <v>1</v>
      </c>
      <c r="U24" s="82">
        <v>0</v>
      </c>
      <c r="V24" s="82">
        <v>0</v>
      </c>
      <c r="W24" s="82">
        <v>1219</v>
      </c>
      <c r="X24" s="82">
        <v>17609</v>
      </c>
      <c r="Y24" s="82">
        <v>34800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12342</v>
      </c>
      <c r="D25" s="83">
        <v>4805</v>
      </c>
      <c r="E25" s="83">
        <v>13634</v>
      </c>
      <c r="F25" s="83">
        <v>30608</v>
      </c>
      <c r="G25" s="83">
        <v>14300</v>
      </c>
      <c r="H25" s="83">
        <v>27151</v>
      </c>
      <c r="I25" s="83">
        <v>19143</v>
      </c>
      <c r="J25" s="83">
        <v>23093</v>
      </c>
      <c r="K25" s="83">
        <v>30609</v>
      </c>
      <c r="L25" s="83">
        <v>15585</v>
      </c>
      <c r="M25" s="83">
        <v>12840</v>
      </c>
      <c r="N25" s="83">
        <v>15328</v>
      </c>
      <c r="O25" s="83">
        <v>19511</v>
      </c>
      <c r="P25" s="83">
        <v>39089</v>
      </c>
      <c r="Q25" s="83">
        <v>27714</v>
      </c>
      <c r="R25" s="83">
        <v>19433</v>
      </c>
      <c r="S25" s="83">
        <v>18564</v>
      </c>
      <c r="T25" s="83">
        <v>4909</v>
      </c>
      <c r="U25" s="83">
        <v>9120</v>
      </c>
      <c r="V25" s="83">
        <v>20488</v>
      </c>
      <c r="W25" s="83">
        <v>28979</v>
      </c>
      <c r="X25" s="83">
        <v>29567</v>
      </c>
      <c r="Y25" s="83">
        <v>22817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0</v>
      </c>
      <c r="F26" s="85">
        <v>0</v>
      </c>
      <c r="G26" s="85">
        <v>0</v>
      </c>
      <c r="H26" s="85">
        <v>0</v>
      </c>
      <c r="I26" s="85">
        <v>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5">
        <v>0</v>
      </c>
      <c r="Y26" s="85">
        <v>0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192295</v>
      </c>
      <c r="D27" s="71">
        <f t="shared" si="11"/>
        <v>190351</v>
      </c>
      <c r="E27" s="71">
        <f t="shared" si="11"/>
        <v>222833</v>
      </c>
      <c r="F27" s="71">
        <f t="shared" si="11"/>
        <v>259149</v>
      </c>
      <c r="G27" s="71">
        <f t="shared" si="11"/>
        <v>251666</v>
      </c>
      <c r="H27" s="71">
        <f t="shared" si="11"/>
        <v>198242</v>
      </c>
      <c r="I27" s="71">
        <f t="shared" si="11"/>
        <v>198062</v>
      </c>
      <c r="J27" s="71">
        <f t="shared" si="11"/>
        <v>192472</v>
      </c>
      <c r="K27" s="71">
        <f t="shared" si="11"/>
        <v>213810</v>
      </c>
      <c r="L27" s="71">
        <f t="shared" si="11"/>
        <v>192546</v>
      </c>
      <c r="M27" s="71">
        <f t="shared" si="11"/>
        <v>212450</v>
      </c>
      <c r="N27" s="71">
        <f t="shared" si="11"/>
        <v>192752</v>
      </c>
      <c r="O27" s="71">
        <f t="shared" si="11"/>
        <v>229265</v>
      </c>
      <c r="P27" s="71">
        <f t="shared" si="11"/>
        <v>214754</v>
      </c>
      <c r="Q27" s="71">
        <f t="shared" si="11"/>
        <v>194180</v>
      </c>
      <c r="R27" s="71">
        <f t="shared" ref="R27:V27" si="12">SUM(R28:R32)</f>
        <v>195250</v>
      </c>
      <c r="S27" s="71">
        <f t="shared" si="12"/>
        <v>193982</v>
      </c>
      <c r="T27" s="71">
        <f t="shared" si="12"/>
        <v>215352</v>
      </c>
      <c r="U27" s="71">
        <f t="shared" si="12"/>
        <v>194282</v>
      </c>
      <c r="V27" s="71">
        <f t="shared" si="12"/>
        <v>246608</v>
      </c>
      <c r="W27" s="71">
        <f t="shared" ref="W27:Y27" si="13">SUM(W28:W32)</f>
        <v>254026</v>
      </c>
      <c r="X27" s="71">
        <f t="shared" si="13"/>
        <v>206865</v>
      </c>
      <c r="Y27" s="71">
        <f t="shared" si="13"/>
        <v>229950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439</v>
      </c>
      <c r="E28" s="82">
        <v>0</v>
      </c>
      <c r="F28" s="82">
        <v>1029</v>
      </c>
      <c r="G28" s="82">
        <v>0</v>
      </c>
      <c r="H28" s="82">
        <v>0</v>
      </c>
      <c r="I28" s="82">
        <v>173</v>
      </c>
      <c r="J28" s="82">
        <v>2969</v>
      </c>
      <c r="K28" s="82">
        <v>0</v>
      </c>
      <c r="L28" s="82">
        <v>0</v>
      </c>
      <c r="M28" s="82">
        <v>1066</v>
      </c>
      <c r="N28" s="82">
        <v>3331</v>
      </c>
      <c r="O28" s="82">
        <v>4451</v>
      </c>
      <c r="P28" s="82">
        <v>10852</v>
      </c>
      <c r="Q28" s="82">
        <v>2203</v>
      </c>
      <c r="R28" s="82">
        <v>0</v>
      </c>
      <c r="S28" s="82">
        <v>0</v>
      </c>
      <c r="T28" s="82">
        <v>0</v>
      </c>
      <c r="U28" s="82">
        <v>31</v>
      </c>
      <c r="V28" s="82">
        <v>996</v>
      </c>
      <c r="W28" s="82">
        <v>936</v>
      </c>
      <c r="X28" s="82">
        <v>1403</v>
      </c>
      <c r="Y28" s="82">
        <v>1889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100124</v>
      </c>
      <c r="D29" s="82">
        <v>81260</v>
      </c>
      <c r="E29" s="82">
        <v>126052</v>
      </c>
      <c r="F29" s="82">
        <v>164485</v>
      </c>
      <c r="G29" s="82">
        <v>175303</v>
      </c>
      <c r="H29" s="82">
        <v>98087</v>
      </c>
      <c r="I29" s="82">
        <v>172115</v>
      </c>
      <c r="J29" s="82">
        <v>123612</v>
      </c>
      <c r="K29" s="82">
        <v>156872</v>
      </c>
      <c r="L29" s="82">
        <v>101968</v>
      </c>
      <c r="M29" s="82">
        <v>103846</v>
      </c>
      <c r="N29" s="82">
        <v>88767</v>
      </c>
      <c r="O29" s="82">
        <v>131485</v>
      </c>
      <c r="P29" s="82">
        <v>119632</v>
      </c>
      <c r="Q29" s="82">
        <v>88271</v>
      </c>
      <c r="R29" s="82">
        <v>88760</v>
      </c>
      <c r="S29" s="82">
        <v>87454</v>
      </c>
      <c r="T29" s="82">
        <v>100475</v>
      </c>
      <c r="U29" s="82">
        <v>91395</v>
      </c>
      <c r="V29" s="82">
        <v>115569</v>
      </c>
      <c r="W29" s="82">
        <v>129499</v>
      </c>
      <c r="X29" s="82">
        <v>131190</v>
      </c>
      <c r="Y29" s="82">
        <v>157995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74482</v>
      </c>
      <c r="D30" s="82">
        <v>92452</v>
      </c>
      <c r="E30" s="82">
        <v>68702</v>
      </c>
      <c r="F30" s="82">
        <v>55824</v>
      </c>
      <c r="G30" s="82">
        <v>34995</v>
      </c>
      <c r="H30" s="82">
        <v>54230</v>
      </c>
      <c r="I30" s="82">
        <v>13638</v>
      </c>
      <c r="J30" s="82">
        <v>29933</v>
      </c>
      <c r="K30" s="82">
        <v>44710</v>
      </c>
      <c r="L30" s="82">
        <v>72412</v>
      </c>
      <c r="M30" s="82">
        <v>97813</v>
      </c>
      <c r="N30" s="82">
        <v>85185</v>
      </c>
      <c r="O30" s="82">
        <v>77138</v>
      </c>
      <c r="P30" s="82">
        <v>63313</v>
      </c>
      <c r="Q30" s="82">
        <v>94833</v>
      </c>
      <c r="R30" s="82">
        <v>92660</v>
      </c>
      <c r="S30" s="82">
        <v>95702</v>
      </c>
      <c r="T30" s="82">
        <v>92959</v>
      </c>
      <c r="U30" s="82">
        <v>81725</v>
      </c>
      <c r="V30" s="82">
        <v>99517</v>
      </c>
      <c r="W30" s="82">
        <v>99832</v>
      </c>
      <c r="X30" s="82">
        <v>58632</v>
      </c>
      <c r="Y30" s="82">
        <v>51863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201</v>
      </c>
      <c r="D31" s="82">
        <v>4214</v>
      </c>
      <c r="E31" s="82">
        <v>10977</v>
      </c>
      <c r="F31" s="82">
        <v>24311</v>
      </c>
      <c r="G31" s="82">
        <v>24901</v>
      </c>
      <c r="H31" s="82">
        <v>26877</v>
      </c>
      <c r="I31" s="82">
        <v>11012</v>
      </c>
      <c r="J31" s="82">
        <v>34292</v>
      </c>
      <c r="K31" s="82">
        <v>10871</v>
      </c>
      <c r="L31" s="82">
        <v>13345</v>
      </c>
      <c r="M31" s="82">
        <v>6882</v>
      </c>
      <c r="N31" s="82">
        <v>12670</v>
      </c>
      <c r="O31" s="82">
        <v>12881</v>
      </c>
      <c r="P31" s="82">
        <v>18381</v>
      </c>
      <c r="Q31" s="82">
        <v>6409</v>
      </c>
      <c r="R31" s="82">
        <v>10586</v>
      </c>
      <c r="S31" s="82">
        <v>7651</v>
      </c>
      <c r="T31" s="82">
        <v>19803</v>
      </c>
      <c r="U31" s="82">
        <v>19206</v>
      </c>
      <c r="V31" s="82">
        <v>27453</v>
      </c>
      <c r="W31" s="82">
        <v>20390</v>
      </c>
      <c r="X31" s="82">
        <v>12149</v>
      </c>
      <c r="Y31" s="82">
        <v>14164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17488</v>
      </c>
      <c r="D32" s="86">
        <v>11986</v>
      </c>
      <c r="E32" s="86">
        <v>17102</v>
      </c>
      <c r="F32" s="86">
        <v>13500</v>
      </c>
      <c r="G32" s="86">
        <v>16467</v>
      </c>
      <c r="H32" s="86">
        <v>19048</v>
      </c>
      <c r="I32" s="86">
        <v>1124</v>
      </c>
      <c r="J32" s="86">
        <v>1666</v>
      </c>
      <c r="K32" s="86">
        <v>1357</v>
      </c>
      <c r="L32" s="86">
        <v>4821</v>
      </c>
      <c r="M32" s="86">
        <v>2843</v>
      </c>
      <c r="N32" s="86">
        <v>2799</v>
      </c>
      <c r="O32" s="86">
        <v>3310</v>
      </c>
      <c r="P32" s="86">
        <v>2576</v>
      </c>
      <c r="Q32" s="86">
        <v>2464</v>
      </c>
      <c r="R32" s="86">
        <v>3244</v>
      </c>
      <c r="S32" s="86">
        <v>3175</v>
      </c>
      <c r="T32" s="86">
        <v>2115</v>
      </c>
      <c r="U32" s="86">
        <v>1925</v>
      </c>
      <c r="V32" s="86">
        <v>3073</v>
      </c>
      <c r="W32" s="86">
        <v>3369</v>
      </c>
      <c r="X32" s="86">
        <v>3491</v>
      </c>
      <c r="Y32" s="86">
        <v>4039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167.49538180087825</v>
      </c>
      <c r="D3" s="65">
        <f t="shared" si="0"/>
        <v>192.77484717085929</v>
      </c>
      <c r="E3" s="65">
        <f t="shared" si="0"/>
        <v>236.13277669998519</v>
      </c>
      <c r="F3" s="65">
        <f t="shared" si="0"/>
        <v>306.75631467212827</v>
      </c>
      <c r="G3" s="65">
        <f t="shared" si="0"/>
        <v>277.80821715700631</v>
      </c>
      <c r="H3" s="65">
        <f t="shared" si="0"/>
        <v>209.64617370918492</v>
      </c>
      <c r="I3" s="65">
        <f t="shared" si="0"/>
        <v>187.49641308223531</v>
      </c>
      <c r="J3" s="65">
        <f t="shared" si="0"/>
        <v>208.86361102542128</v>
      </c>
      <c r="K3" s="65">
        <f t="shared" si="0"/>
        <v>222.52829497850976</v>
      </c>
      <c r="L3" s="65">
        <f t="shared" si="0"/>
        <v>204.94893021536117</v>
      </c>
      <c r="M3" s="65">
        <f t="shared" si="0"/>
        <v>219.47556106777273</v>
      </c>
      <c r="N3" s="65">
        <f t="shared" si="0"/>
        <v>199.16796329224354</v>
      </c>
      <c r="O3" s="65">
        <f t="shared" si="0"/>
        <v>212.40652226907233</v>
      </c>
      <c r="P3" s="65">
        <f t="shared" si="0"/>
        <v>196.74892046162483</v>
      </c>
      <c r="Q3" s="65">
        <f t="shared" si="0"/>
        <v>166.80356774553829</v>
      </c>
      <c r="R3" s="65">
        <f t="shared" ref="R3:V3" si="1">SUM(R4,R15,R17,R27)</f>
        <v>159.8027865195775</v>
      </c>
      <c r="S3" s="65">
        <f t="shared" si="1"/>
        <v>161.70243838313493</v>
      </c>
      <c r="T3" s="65">
        <f t="shared" si="1"/>
        <v>176.19517714993086</v>
      </c>
      <c r="U3" s="65">
        <f t="shared" si="1"/>
        <v>148.53708941387393</v>
      </c>
      <c r="V3" s="65">
        <f t="shared" si="1"/>
        <v>185.13321058864975</v>
      </c>
      <c r="W3" s="65">
        <f t="shared" ref="W3:Y3" si="2">SUM(W4,W15,W17,W27)</f>
        <v>195.05653372075034</v>
      </c>
      <c r="X3" s="65">
        <f t="shared" si="2"/>
        <v>132.90680512866939</v>
      </c>
      <c r="Y3" s="65">
        <f t="shared" si="2"/>
        <v>127.58583720480107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139.81036767267432</v>
      </c>
      <c r="D4" s="69">
        <f t="shared" si="3"/>
        <v>159.26093339043643</v>
      </c>
      <c r="E4" s="69">
        <f t="shared" si="3"/>
        <v>192.10057107572194</v>
      </c>
      <c r="F4" s="69">
        <f t="shared" si="3"/>
        <v>270.81516850742588</v>
      </c>
      <c r="G4" s="69">
        <f t="shared" si="3"/>
        <v>218.97399105619212</v>
      </c>
      <c r="H4" s="69">
        <f t="shared" si="3"/>
        <v>173.04011651159493</v>
      </c>
      <c r="I4" s="69">
        <f t="shared" si="3"/>
        <v>146.08253232723379</v>
      </c>
      <c r="J4" s="69">
        <f t="shared" si="3"/>
        <v>180.34353166843385</v>
      </c>
      <c r="K4" s="69">
        <f t="shared" si="3"/>
        <v>187.18430848329075</v>
      </c>
      <c r="L4" s="69">
        <f t="shared" si="3"/>
        <v>175.89372697545124</v>
      </c>
      <c r="M4" s="69">
        <f t="shared" si="3"/>
        <v>187.36085664266557</v>
      </c>
      <c r="N4" s="69">
        <f t="shared" si="3"/>
        <v>169.38899294398618</v>
      </c>
      <c r="O4" s="69">
        <f t="shared" si="3"/>
        <v>178.92050535076697</v>
      </c>
      <c r="P4" s="69">
        <f t="shared" si="3"/>
        <v>163.22529269550867</v>
      </c>
      <c r="Q4" s="69">
        <f t="shared" si="3"/>
        <v>135.07319511190937</v>
      </c>
      <c r="R4" s="69">
        <f t="shared" ref="R4:V4" si="4">SUM(R5:R14)</f>
        <v>129.43605432636051</v>
      </c>
      <c r="S4" s="69">
        <f t="shared" si="4"/>
        <v>128.35774890387685</v>
      </c>
      <c r="T4" s="69">
        <f t="shared" si="4"/>
        <v>139.83366832540472</v>
      </c>
      <c r="U4" s="69">
        <f t="shared" si="4"/>
        <v>116.18343919614271</v>
      </c>
      <c r="V4" s="69">
        <f t="shared" si="4"/>
        <v>145.36779781783716</v>
      </c>
      <c r="W4" s="69">
        <f t="shared" ref="W4:Y4" si="5">SUM(W5:W14)</f>
        <v>151.03794235365908</v>
      </c>
      <c r="X4" s="69">
        <f t="shared" si="5"/>
        <v>98.681961209108565</v>
      </c>
      <c r="Y4" s="69">
        <f t="shared" si="5"/>
        <v>92.603573277654689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0.68497335993735087</v>
      </c>
      <c r="E5" s="72">
        <v>0</v>
      </c>
      <c r="F5" s="72">
        <v>1.6665710296815723</v>
      </c>
      <c r="G5" s="72">
        <v>0</v>
      </c>
      <c r="H5" s="72">
        <v>0</v>
      </c>
      <c r="I5" s="72">
        <v>0.32058033718543549</v>
      </c>
      <c r="J5" s="72">
        <v>4.8906992041642301</v>
      </c>
      <c r="K5" s="72">
        <v>0</v>
      </c>
      <c r="L5" s="72">
        <v>0</v>
      </c>
      <c r="M5" s="72">
        <v>0.93884740424248891</v>
      </c>
      <c r="N5" s="72">
        <v>2.859216474248568</v>
      </c>
      <c r="O5" s="72">
        <v>2.601920513016188</v>
      </c>
      <c r="P5" s="72">
        <v>11.713494798822049</v>
      </c>
      <c r="Q5" s="72">
        <v>3.480194404760141</v>
      </c>
      <c r="R5" s="72">
        <v>0</v>
      </c>
      <c r="S5" s="72">
        <v>0</v>
      </c>
      <c r="T5" s="72">
        <v>0</v>
      </c>
      <c r="U5" s="72">
        <v>1.8535888358877099E-2</v>
      </c>
      <c r="V5" s="72">
        <v>0.6376700079615012</v>
      </c>
      <c r="W5" s="72">
        <v>0.57642427675545349</v>
      </c>
      <c r="X5" s="72">
        <v>0.74467483846146809</v>
      </c>
      <c r="Y5" s="72">
        <v>1.3407614718315988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1.5404599068021435E-2</v>
      </c>
      <c r="D6" s="72">
        <v>1.5285972214469418E-2</v>
      </c>
      <c r="E6" s="72">
        <v>1.870152008213272E-2</v>
      </c>
      <c r="F6" s="72">
        <v>1.9165869961484717E-2</v>
      </c>
      <c r="G6" s="72">
        <v>2.0331247298784119E-2</v>
      </c>
      <c r="H6" s="72">
        <v>1.8415278038765991E-2</v>
      </c>
      <c r="I6" s="72">
        <v>1.5488744154810809E-2</v>
      </c>
      <c r="J6" s="72">
        <v>1.5917884410420642E-2</v>
      </c>
      <c r="K6" s="72">
        <v>1.6412269843877444E-2</v>
      </c>
      <c r="L6" s="72">
        <v>1.6810853638797599E-2</v>
      </c>
      <c r="M6" s="72">
        <v>1.8552331524748073E-2</v>
      </c>
      <c r="N6" s="72">
        <v>1.7497489668349166E-2</v>
      </c>
      <c r="O6" s="72">
        <v>1.6413256939037901E-2</v>
      </c>
      <c r="P6" s="72">
        <v>1.3796069037864178E-2</v>
      </c>
      <c r="Q6" s="72">
        <v>6.7489460166610627E-3</v>
      </c>
      <c r="R6" s="72">
        <v>0</v>
      </c>
      <c r="S6" s="72">
        <v>0</v>
      </c>
      <c r="T6" s="72">
        <v>0</v>
      </c>
      <c r="U6" s="72">
        <v>1.9192354871177383E-3</v>
      </c>
      <c r="V6" s="72">
        <v>5.6446450296098512E-3</v>
      </c>
      <c r="W6" s="72">
        <v>9.5195550265293957E-3</v>
      </c>
      <c r="X6" s="72">
        <v>1.1490218485596363E-2</v>
      </c>
      <c r="Y6" s="72">
        <v>9.8271404000566717E-3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7.2585726595869531</v>
      </c>
      <c r="F7" s="72">
        <v>44.926385608558569</v>
      </c>
      <c r="G7" s="72">
        <v>13.419458562139717</v>
      </c>
      <c r="H7" s="72">
        <v>6.0927938560690569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1.7625825554856109</v>
      </c>
      <c r="P7" s="72">
        <v>1.0033577461997485</v>
      </c>
      <c r="Q7" s="72">
        <v>0.67276253535494446</v>
      </c>
      <c r="R7" s="72">
        <v>0</v>
      </c>
      <c r="S7" s="72">
        <v>0.59131283847156424</v>
      </c>
      <c r="T7" s="72">
        <v>1.0352981342218408</v>
      </c>
      <c r="U7" s="72">
        <v>2.6667384097959936</v>
      </c>
      <c r="V7" s="72">
        <v>3.2301008088594547</v>
      </c>
      <c r="W7" s="72">
        <v>1.8401237991421604</v>
      </c>
      <c r="X7" s="72">
        <v>2.3310302451390092</v>
      </c>
      <c r="Y7" s="72">
        <v>0.19898565296307955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70.559698713842238</v>
      </c>
      <c r="D8" s="72">
        <v>91.482514364956657</v>
      </c>
      <c r="E8" s="72">
        <v>72.775898825931577</v>
      </c>
      <c r="F8" s="72">
        <v>67.232998520059994</v>
      </c>
      <c r="G8" s="72">
        <v>38.624711677609334</v>
      </c>
      <c r="H8" s="72">
        <v>65.167460080592278</v>
      </c>
      <c r="I8" s="72">
        <v>11.921881851469982</v>
      </c>
      <c r="J8" s="72">
        <v>31.359621056221652</v>
      </c>
      <c r="K8" s="72">
        <v>45.141416455162414</v>
      </c>
      <c r="L8" s="72">
        <v>73.212407529423345</v>
      </c>
      <c r="M8" s="72">
        <v>96.470883242012306</v>
      </c>
      <c r="N8" s="72">
        <v>84.085842287098217</v>
      </c>
      <c r="O8" s="72">
        <v>69.555005046409988</v>
      </c>
      <c r="P8" s="72">
        <v>46.621809290235078</v>
      </c>
      <c r="Q8" s="72">
        <v>64.663176642530402</v>
      </c>
      <c r="R8" s="72">
        <v>60.404073705075412</v>
      </c>
      <c r="S8" s="72">
        <v>62.846695807605364</v>
      </c>
      <c r="T8" s="72">
        <v>59.020324553517938</v>
      </c>
      <c r="U8" s="72">
        <v>48.094897125353015</v>
      </c>
      <c r="V8" s="72">
        <v>58.768286159424683</v>
      </c>
      <c r="W8" s="72">
        <v>63.475193769437972</v>
      </c>
      <c r="X8" s="72">
        <v>28.058283892765083</v>
      </c>
      <c r="Y8" s="72">
        <v>21.551048188361129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7.4986364311059539</v>
      </c>
      <c r="D9" s="72">
        <v>65.853542869809374</v>
      </c>
      <c r="E9" s="72">
        <v>111.23167412095542</v>
      </c>
      <c r="F9" s="72">
        <v>156.18453854059658</v>
      </c>
      <c r="G9" s="72">
        <v>165.77096194707738</v>
      </c>
      <c r="H9" s="72">
        <v>100.73686545697041</v>
      </c>
      <c r="I9" s="72">
        <v>108.67085329885778</v>
      </c>
      <c r="J9" s="72">
        <v>117.2436946670487</v>
      </c>
      <c r="K9" s="72">
        <v>96.843272408407742</v>
      </c>
      <c r="L9" s="72">
        <v>60.674668277960862</v>
      </c>
      <c r="M9" s="72">
        <v>39.50006454936517</v>
      </c>
      <c r="N9" s="72">
        <v>52.409238107121297</v>
      </c>
      <c r="O9" s="72">
        <v>66.9872175052312</v>
      </c>
      <c r="P9" s="72">
        <v>103.12523285254599</v>
      </c>
      <c r="Q9" s="72">
        <v>59.814166606177679</v>
      </c>
      <c r="R9" s="72">
        <v>59.864620990742445</v>
      </c>
      <c r="S9" s="72">
        <v>56.102807243099932</v>
      </c>
      <c r="T9" s="72">
        <v>74.555488196226307</v>
      </c>
      <c r="U9" s="72">
        <v>59.747006158722371</v>
      </c>
      <c r="V9" s="72">
        <v>79.071337176732811</v>
      </c>
      <c r="W9" s="72">
        <v>83.039123315378447</v>
      </c>
      <c r="X9" s="72">
        <v>58.858295318100126</v>
      </c>
      <c r="Y9" s="72">
        <v>55.77288047859777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0.29094919757895016</v>
      </c>
      <c r="D10" s="72">
        <v>0.75111705117394001</v>
      </c>
      <c r="E10" s="72">
        <v>0.27858826942911186</v>
      </c>
      <c r="F10" s="72">
        <v>0.10954875053845151</v>
      </c>
      <c r="G10" s="72">
        <v>7.049404048375961E-2</v>
      </c>
      <c r="H10" s="72">
        <v>0.24316355275979579</v>
      </c>
      <c r="I10" s="72">
        <v>0.35911167125286375</v>
      </c>
      <c r="J10" s="72">
        <v>0.47846389277914692</v>
      </c>
      <c r="K10" s="72">
        <v>0.6494303580352252</v>
      </c>
      <c r="L10" s="72">
        <v>0.69220910293614579</v>
      </c>
      <c r="M10" s="72">
        <v>5.8313762329591935E-2</v>
      </c>
      <c r="N10" s="72">
        <v>0</v>
      </c>
      <c r="O10" s="72">
        <v>0</v>
      </c>
      <c r="P10" s="72">
        <v>8.8480914321390565E-4</v>
      </c>
      <c r="Q10" s="72">
        <v>0</v>
      </c>
      <c r="R10" s="72">
        <v>0</v>
      </c>
      <c r="S10" s="72">
        <v>4.5020777995460184E-2</v>
      </c>
      <c r="T10" s="72">
        <v>1.0440253880002191E-2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61.254151807258403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23.475551731289503</v>
      </c>
      <c r="J11" s="72">
        <v>24.959054641586182</v>
      </c>
      <c r="K11" s="72">
        <v>42.328785879191805</v>
      </c>
      <c r="L11" s="72">
        <v>40.123345000293632</v>
      </c>
      <c r="M11" s="72">
        <v>49.335513145566622</v>
      </c>
      <c r="N11" s="72">
        <v>29.634358780161897</v>
      </c>
      <c r="O11" s="72">
        <v>37.054526780578726</v>
      </c>
      <c r="P11" s="72">
        <v>0</v>
      </c>
      <c r="Q11" s="72">
        <v>5.428954842925342</v>
      </c>
      <c r="R11" s="72">
        <v>7.9114310342152407</v>
      </c>
      <c r="S11" s="72">
        <v>6.3019975233876222</v>
      </c>
      <c r="T11" s="72">
        <v>5.3670098952171368E-4</v>
      </c>
      <c r="U11" s="72">
        <v>0</v>
      </c>
      <c r="V11" s="72">
        <v>0</v>
      </c>
      <c r="W11" s="72">
        <v>0.69943852880284596</v>
      </c>
      <c r="X11" s="72">
        <v>7.4190534369730701</v>
      </c>
      <c r="Y11" s="72">
        <v>12.47458866673445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1.4020356120232231</v>
      </c>
      <c r="V12" s="72">
        <v>0.94760183199556258</v>
      </c>
      <c r="W12" s="72">
        <v>1.1624758449043548</v>
      </c>
      <c r="X12" s="72">
        <v>1.1239639406434687</v>
      </c>
      <c r="Y12" s="72">
        <v>1.1398307194801025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0.23081164987682251</v>
      </c>
      <c r="E13" s="74">
        <v>0.28355364626328744</v>
      </c>
      <c r="F13" s="74">
        <v>0.29126913613057204</v>
      </c>
      <c r="G13" s="74">
        <v>0.81382788329085054</v>
      </c>
      <c r="H13" s="74">
        <v>0.55669883037486689</v>
      </c>
      <c r="I13" s="74">
        <v>1.2002528699964461</v>
      </c>
      <c r="J13" s="74">
        <v>1.201825654080372</v>
      </c>
      <c r="K13" s="74">
        <v>1.9926400806381441</v>
      </c>
      <c r="L13" s="74">
        <v>0.95584300145571666</v>
      </c>
      <c r="M13" s="74">
        <v>0.76730790887191258</v>
      </c>
      <c r="N13" s="74">
        <v>0.16800239300714023</v>
      </c>
      <c r="O13" s="74">
        <v>0.69039408197179108</v>
      </c>
      <c r="P13" s="74">
        <v>0.51460507390247301</v>
      </c>
      <c r="Q13" s="74">
        <v>0.79653287473883816</v>
      </c>
      <c r="R13" s="74">
        <v>1.0555895323459663</v>
      </c>
      <c r="S13" s="74">
        <v>2.2617421537855997</v>
      </c>
      <c r="T13" s="74">
        <v>4.9985624381639902</v>
      </c>
      <c r="U13" s="74">
        <v>4.0741582749135627</v>
      </c>
      <c r="V13" s="74">
        <v>2.4840208237570973</v>
      </c>
      <c r="W13" s="74">
        <v>0</v>
      </c>
      <c r="X13" s="74">
        <v>0</v>
      </c>
      <c r="Y13" s="74">
        <v>0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0.19152692382076436</v>
      </c>
      <c r="D14" s="76">
        <v>0.24268812246785981</v>
      </c>
      <c r="E14" s="76">
        <v>0.25358203347343378</v>
      </c>
      <c r="F14" s="76">
        <v>0.38469105189872488</v>
      </c>
      <c r="G14" s="76">
        <v>0.25420569829228284</v>
      </c>
      <c r="H14" s="76">
        <v>0.22471945678976563</v>
      </c>
      <c r="I14" s="76">
        <v>0.11881182302699324</v>
      </c>
      <c r="J14" s="76">
        <v>0.19425466814311651</v>
      </c>
      <c r="K14" s="76">
        <v>0.21235103201153499</v>
      </c>
      <c r="L14" s="76">
        <v>0.21844320974274062</v>
      </c>
      <c r="M14" s="76">
        <v>0.27137429875270597</v>
      </c>
      <c r="N14" s="76">
        <v>0.21483741268073833</v>
      </c>
      <c r="O14" s="76">
        <v>0.25244561113445413</v>
      </c>
      <c r="P14" s="76">
        <v>0.23211205562226553</v>
      </c>
      <c r="Q14" s="76">
        <v>0.21065825940536215</v>
      </c>
      <c r="R14" s="76">
        <v>0.20033906398142698</v>
      </c>
      <c r="S14" s="76">
        <v>0.20817255953129735</v>
      </c>
      <c r="T14" s="76">
        <v>0.2130180484050985</v>
      </c>
      <c r="U14" s="76">
        <v>0.17814849148855247</v>
      </c>
      <c r="V14" s="76">
        <v>0.22313636407643841</v>
      </c>
      <c r="W14" s="76">
        <v>0.23564326421131121</v>
      </c>
      <c r="X14" s="76">
        <v>0.13516931854075004</v>
      </c>
      <c r="Y14" s="76">
        <v>0.11565095928651696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0.63638102347042513</v>
      </c>
      <c r="D15" s="69">
        <f t="shared" si="6"/>
        <v>0.82642987552081804</v>
      </c>
      <c r="E15" s="69">
        <f t="shared" si="6"/>
        <v>1.2498405544050035</v>
      </c>
      <c r="F15" s="69">
        <f t="shared" si="6"/>
        <v>0.43636388879122717</v>
      </c>
      <c r="G15" s="69">
        <f t="shared" si="6"/>
        <v>0.64842873145679614</v>
      </c>
      <c r="H15" s="69">
        <f t="shared" si="6"/>
        <v>0.65502732627169069</v>
      </c>
      <c r="I15" s="69">
        <f t="shared" si="6"/>
        <v>1.4993142070671144</v>
      </c>
      <c r="J15" s="69">
        <f t="shared" si="6"/>
        <v>0.44432079957687642</v>
      </c>
      <c r="K15" s="69">
        <f t="shared" si="6"/>
        <v>0.45333603795505084</v>
      </c>
      <c r="L15" s="69">
        <f t="shared" si="6"/>
        <v>1.1339161725906399</v>
      </c>
      <c r="M15" s="69">
        <f t="shared" si="6"/>
        <v>0.40444165500326634</v>
      </c>
      <c r="N15" s="69">
        <f t="shared" si="6"/>
        <v>1.2737113995605578</v>
      </c>
      <c r="O15" s="69">
        <f t="shared" si="6"/>
        <v>0.17795633036757205</v>
      </c>
      <c r="P15" s="69">
        <f t="shared" si="6"/>
        <v>0.69796745268743432</v>
      </c>
      <c r="Q15" s="69">
        <f t="shared" si="6"/>
        <v>1.6785128959980715</v>
      </c>
      <c r="R15" s="69">
        <f t="shared" si="6"/>
        <v>0.88322011721631799</v>
      </c>
      <c r="S15" s="69">
        <f t="shared" si="6"/>
        <v>1.1896976664551353</v>
      </c>
      <c r="T15" s="69">
        <f t="shared" si="6"/>
        <v>1.1413711618203477</v>
      </c>
      <c r="U15" s="69">
        <f t="shared" si="6"/>
        <v>0.61887163851559079</v>
      </c>
      <c r="V15" s="69">
        <f t="shared" si="6"/>
        <v>0.2206714731067857</v>
      </c>
      <c r="W15" s="69">
        <f t="shared" si="6"/>
        <v>7.1565581322042465E-2</v>
      </c>
      <c r="X15" s="69">
        <f t="shared" si="6"/>
        <v>0.38249083585278476</v>
      </c>
      <c r="Y15" s="69">
        <f t="shared" si="6"/>
        <v>0.36993875122753583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0.63638102347042513</v>
      </c>
      <c r="D16" s="72">
        <v>0.82642987552081804</v>
      </c>
      <c r="E16" s="72">
        <v>1.2498405544050035</v>
      </c>
      <c r="F16" s="72">
        <v>0.43636388879122717</v>
      </c>
      <c r="G16" s="72">
        <v>0.64842873145679614</v>
      </c>
      <c r="H16" s="72">
        <v>0.65502732627169069</v>
      </c>
      <c r="I16" s="72">
        <v>1.4993142070671144</v>
      </c>
      <c r="J16" s="72">
        <v>0.44432079957687642</v>
      </c>
      <c r="K16" s="72">
        <v>0.45333603795505084</v>
      </c>
      <c r="L16" s="72">
        <v>1.1339161725906399</v>
      </c>
      <c r="M16" s="72">
        <v>0.40444165500326634</v>
      </c>
      <c r="N16" s="72">
        <v>1.2737113995605578</v>
      </c>
      <c r="O16" s="72">
        <v>0.17795633036757205</v>
      </c>
      <c r="P16" s="72">
        <v>0.69796745268743432</v>
      </c>
      <c r="Q16" s="72">
        <v>1.6785128959980715</v>
      </c>
      <c r="R16" s="72">
        <v>0.88322011721631799</v>
      </c>
      <c r="S16" s="72">
        <v>1.1896976664551353</v>
      </c>
      <c r="T16" s="72">
        <v>1.1413711618203477</v>
      </c>
      <c r="U16" s="72">
        <v>0.61887163851559079</v>
      </c>
      <c r="V16" s="72">
        <v>0.2206714731067857</v>
      </c>
      <c r="W16" s="72">
        <v>7.1565581322042465E-2</v>
      </c>
      <c r="X16" s="72">
        <v>0.38249083585278476</v>
      </c>
      <c r="Y16" s="72">
        <v>0.36993875122753583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17.603024010553945</v>
      </c>
      <c r="D17" s="69">
        <f t="shared" si="7"/>
        <v>21.808075145379185</v>
      </c>
      <c r="E17" s="69">
        <f t="shared" si="7"/>
        <v>27.735824696954136</v>
      </c>
      <c r="F17" s="69">
        <f t="shared" si="7"/>
        <v>24.01776316881584</v>
      </c>
      <c r="G17" s="69">
        <f t="shared" si="7"/>
        <v>34.989314147804279</v>
      </c>
      <c r="H17" s="69">
        <f t="shared" si="7"/>
        <v>24.359074181553272</v>
      </c>
      <c r="I17" s="69">
        <f t="shared" si="7"/>
        <v>24.573923091857932</v>
      </c>
      <c r="J17" s="69">
        <f t="shared" si="7"/>
        <v>20.259099322161372</v>
      </c>
      <c r="K17" s="69">
        <f t="shared" si="7"/>
        <v>23.323003305416002</v>
      </c>
      <c r="L17" s="69">
        <f t="shared" si="7"/>
        <v>19.676521714092654</v>
      </c>
      <c r="M17" s="69">
        <f t="shared" si="7"/>
        <v>22.415938392920129</v>
      </c>
      <c r="N17" s="69">
        <f t="shared" si="7"/>
        <v>20.73046234921113</v>
      </c>
      <c r="O17" s="69">
        <f t="shared" si="7"/>
        <v>24.014523794131655</v>
      </c>
      <c r="P17" s="69">
        <f t="shared" si="7"/>
        <v>23.829153820778643</v>
      </c>
      <c r="Q17" s="69">
        <f t="shared" si="7"/>
        <v>20.847744195512462</v>
      </c>
      <c r="R17" s="69">
        <f t="shared" ref="R17:V17" si="8">SUM(R18:R26)</f>
        <v>20.143793844566815</v>
      </c>
      <c r="S17" s="69">
        <f t="shared" si="8"/>
        <v>21.692924161926541</v>
      </c>
      <c r="T17" s="69">
        <f t="shared" si="8"/>
        <v>23.351190140419668</v>
      </c>
      <c r="U17" s="69">
        <f t="shared" si="8"/>
        <v>20.747163324820352</v>
      </c>
      <c r="V17" s="69">
        <f t="shared" si="8"/>
        <v>26.674392306342764</v>
      </c>
      <c r="W17" s="69">
        <f t="shared" ref="W17:Y17" si="9">SUM(W18:W26)</f>
        <v>29.749085737978906</v>
      </c>
      <c r="X17" s="69">
        <f t="shared" si="9"/>
        <v>22.453142558095145</v>
      </c>
      <c r="Y17" s="69">
        <f t="shared" si="9"/>
        <v>22.905316046693471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8.3532820016356271E-2</v>
      </c>
      <c r="E18" s="72">
        <v>0</v>
      </c>
      <c r="F18" s="72">
        <v>0.14093933772396869</v>
      </c>
      <c r="G18" s="72">
        <v>0</v>
      </c>
      <c r="H18" s="72">
        <v>0</v>
      </c>
      <c r="I18" s="72">
        <v>4.814788388798423E-2</v>
      </c>
      <c r="J18" s="72">
        <v>0.5314791811857511</v>
      </c>
      <c r="K18" s="72">
        <v>0</v>
      </c>
      <c r="L18" s="72">
        <v>0</v>
      </c>
      <c r="M18" s="72">
        <v>0.1134253012303518</v>
      </c>
      <c r="N18" s="72">
        <v>0.35055022810005348</v>
      </c>
      <c r="O18" s="72">
        <v>0.35101097486975319</v>
      </c>
      <c r="P18" s="72">
        <v>1.7883964762878428</v>
      </c>
      <c r="Q18" s="72">
        <v>0.552198713780921</v>
      </c>
      <c r="R18" s="72">
        <v>0</v>
      </c>
      <c r="S18" s="72">
        <v>0</v>
      </c>
      <c r="T18" s="72">
        <v>0</v>
      </c>
      <c r="U18" s="72">
        <v>3.5696834033489919E-3</v>
      </c>
      <c r="V18" s="72">
        <v>0.12293582638346671</v>
      </c>
      <c r="W18" s="72">
        <v>1.0033136788758045E-2</v>
      </c>
      <c r="X18" s="72">
        <v>3.6959742023666489E-2</v>
      </c>
      <c r="Y18" s="72">
        <v>1.6937718739777532E-2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2.1224479628375046E-3</v>
      </c>
      <c r="D19" s="72">
        <v>2.7580027526962265</v>
      </c>
      <c r="E19" s="72">
        <v>5.4018653578263596</v>
      </c>
      <c r="F19" s="72">
        <v>2.7581408409980708</v>
      </c>
      <c r="G19" s="72">
        <v>16.750089040186975</v>
      </c>
      <c r="H19" s="72">
        <v>1.5747709882195917</v>
      </c>
      <c r="I19" s="72">
        <v>2.4881147372240422</v>
      </c>
      <c r="J19" s="72">
        <v>1.3269333413761677</v>
      </c>
      <c r="K19" s="72">
        <v>0.23466349375585863</v>
      </c>
      <c r="L19" s="72">
        <v>0.53611656466008417</v>
      </c>
      <c r="M19" s="72">
        <v>2.14412924332823</v>
      </c>
      <c r="N19" s="72">
        <v>1.5777822352152664</v>
      </c>
      <c r="O19" s="72">
        <v>2.9427418243516321</v>
      </c>
      <c r="P19" s="72">
        <v>3.1063149885881565</v>
      </c>
      <c r="Q19" s="72">
        <v>3.1301687436100769</v>
      </c>
      <c r="R19" s="72">
        <v>2.263206560308733</v>
      </c>
      <c r="S19" s="72">
        <v>2.07086481228861</v>
      </c>
      <c r="T19" s="72">
        <v>2.4110028937415269</v>
      </c>
      <c r="U19" s="72">
        <v>2.6259844043734262</v>
      </c>
      <c r="V19" s="72">
        <v>2.1173865695936422</v>
      </c>
      <c r="W19" s="72">
        <v>2.6921407527731018</v>
      </c>
      <c r="X19" s="72">
        <v>2.891776003985461</v>
      </c>
      <c r="Y19" s="72">
        <v>2.4852518715795475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8.5148320323089539</v>
      </c>
      <c r="D21" s="72">
        <v>11.867630439723602</v>
      </c>
      <c r="E21" s="72">
        <v>9.9816962472945825</v>
      </c>
      <c r="F21" s="72">
        <v>5.9814413545963898</v>
      </c>
      <c r="G21" s="72">
        <v>5.3451504591465193</v>
      </c>
      <c r="H21" s="72">
        <v>7.5256431754751683</v>
      </c>
      <c r="I21" s="72">
        <v>1.885722769483521</v>
      </c>
      <c r="J21" s="72">
        <v>3.3858581999379327</v>
      </c>
      <c r="K21" s="72">
        <v>5.1947349245420105</v>
      </c>
      <c r="L21" s="72">
        <v>7.6857944662810249</v>
      </c>
      <c r="M21" s="72">
        <v>10.9487542798592</v>
      </c>
      <c r="N21" s="72">
        <v>9.8070397640803169</v>
      </c>
      <c r="O21" s="72">
        <v>8.8910540259805959</v>
      </c>
      <c r="P21" s="72">
        <v>6.2504124097840412</v>
      </c>
      <c r="Q21" s="72">
        <v>9.7961713448967327</v>
      </c>
      <c r="R21" s="72">
        <v>9.3406687920878984</v>
      </c>
      <c r="S21" s="72">
        <v>10.329212502630911</v>
      </c>
      <c r="T21" s="72">
        <v>9.7194336380921822</v>
      </c>
      <c r="U21" s="72">
        <v>8.1837482386567739</v>
      </c>
      <c r="V21" s="72">
        <v>10.303617427124834</v>
      </c>
      <c r="W21" s="72">
        <v>12.353443465504487</v>
      </c>
      <c r="X21" s="72">
        <v>5.3233567379759945</v>
      </c>
      <c r="Y21" s="72">
        <v>5.2796927843754728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1.0629364759216822</v>
      </c>
      <c r="D22" s="72">
        <v>6.643600584433516</v>
      </c>
      <c r="E22" s="72">
        <v>10.687197210526334</v>
      </c>
      <c r="F22" s="72">
        <v>13.493425225391359</v>
      </c>
      <c r="G22" s="72">
        <v>11.586256264533867</v>
      </c>
      <c r="H22" s="72">
        <v>11.188681147849771</v>
      </c>
      <c r="I22" s="72">
        <v>13.989194237534667</v>
      </c>
      <c r="J22" s="72">
        <v>10.109823790635792</v>
      </c>
      <c r="K22" s="72">
        <v>8.9067722619486869</v>
      </c>
      <c r="L22" s="72">
        <v>5.3852842781995713</v>
      </c>
      <c r="M22" s="72">
        <v>1.989809163577515</v>
      </c>
      <c r="N22" s="72">
        <v>3.415527198288582</v>
      </c>
      <c r="O22" s="72">
        <v>4.6092966720572122</v>
      </c>
      <c r="P22" s="72">
        <v>7.999624855023538</v>
      </c>
      <c r="Q22" s="72">
        <v>3.3457128238541736</v>
      </c>
      <c r="R22" s="72">
        <v>5.326271509165065</v>
      </c>
      <c r="S22" s="72">
        <v>5.7731817201854225</v>
      </c>
      <c r="T22" s="72">
        <v>10.640409227427986</v>
      </c>
      <c r="U22" s="72">
        <v>8.9024145576711415</v>
      </c>
      <c r="V22" s="72">
        <v>11.770255101689928</v>
      </c>
      <c r="W22" s="72">
        <v>11.138464658126878</v>
      </c>
      <c r="X22" s="72">
        <v>8.840114200668225</v>
      </c>
      <c r="Y22" s="72">
        <v>9.62877594430595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3.1500457717516993E-2</v>
      </c>
      <c r="D23" s="72">
        <v>9.1265252078831349E-2</v>
      </c>
      <c r="E23" s="72">
        <v>3.4526421159461446E-2</v>
      </c>
      <c r="F23" s="72">
        <v>8.7904275897525107E-3</v>
      </c>
      <c r="G23" s="72">
        <v>8.7351204797459607E-3</v>
      </c>
      <c r="H23" s="72">
        <v>2.9388711648549115E-2</v>
      </c>
      <c r="I23" s="72">
        <v>5.1811073116884564E-2</v>
      </c>
      <c r="J23" s="72">
        <v>4.6971658835789985E-2</v>
      </c>
      <c r="K23" s="72">
        <v>7.1004231287172911E-2</v>
      </c>
      <c r="L23" s="72">
        <v>7.0506037695589718E-2</v>
      </c>
      <c r="M23" s="72">
        <v>6.0882157552060046E-3</v>
      </c>
      <c r="N23" s="72">
        <v>0</v>
      </c>
      <c r="O23" s="72">
        <v>0</v>
      </c>
      <c r="P23" s="72">
        <v>1.1655688220814019E-4</v>
      </c>
      <c r="Q23" s="72">
        <v>0</v>
      </c>
      <c r="R23" s="72">
        <v>0</v>
      </c>
      <c r="S23" s="72">
        <v>5.4008334094460949E-3</v>
      </c>
      <c r="T23" s="72">
        <v>1.4041336262572048E-3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7.1378218483285476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3.5741056816113246</v>
      </c>
      <c r="J24" s="72">
        <v>2.5911379592911574</v>
      </c>
      <c r="K24" s="72">
        <v>4.8302998602632998</v>
      </c>
      <c r="L24" s="72">
        <v>4.3834788894934</v>
      </c>
      <c r="M24" s="72">
        <v>5.8461439875508372</v>
      </c>
      <c r="N24" s="72">
        <v>3.6188939972184047</v>
      </c>
      <c r="O24" s="72">
        <v>4.9462125984200425</v>
      </c>
      <c r="P24" s="72">
        <v>0</v>
      </c>
      <c r="Q24" s="72">
        <v>0.66119062533296125</v>
      </c>
      <c r="R24" s="72">
        <v>1.1178008870290144</v>
      </c>
      <c r="S24" s="72">
        <v>0.96701184904200121</v>
      </c>
      <c r="T24" s="72">
        <v>9.3150536184048212E-5</v>
      </c>
      <c r="U24" s="72">
        <v>0</v>
      </c>
      <c r="V24" s="72">
        <v>0</v>
      </c>
      <c r="W24" s="72">
        <v>0.11947471869650007</v>
      </c>
      <c r="X24" s="72">
        <v>1.5991032048908769</v>
      </c>
      <c r="Y24" s="72">
        <v>2.9639890460694223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0.85381074831440706</v>
      </c>
      <c r="D25" s="74">
        <v>0.36404329643065347</v>
      </c>
      <c r="E25" s="74">
        <v>1.6305394601474006</v>
      </c>
      <c r="F25" s="74">
        <v>1.6350259825162987</v>
      </c>
      <c r="G25" s="74">
        <v>1.2990832634571707</v>
      </c>
      <c r="H25" s="74">
        <v>4.0405901583601924</v>
      </c>
      <c r="I25" s="74">
        <v>2.5368267089995102</v>
      </c>
      <c r="J25" s="74">
        <v>2.266895190898782</v>
      </c>
      <c r="K25" s="74">
        <v>4.0855285336189722</v>
      </c>
      <c r="L25" s="74">
        <v>1.6153414777629818</v>
      </c>
      <c r="M25" s="74">
        <v>1.3675882016187919</v>
      </c>
      <c r="N25" s="74">
        <v>1.9606689263085062</v>
      </c>
      <c r="O25" s="74">
        <v>2.2742076984524191</v>
      </c>
      <c r="P25" s="74">
        <v>4.6842885342128557</v>
      </c>
      <c r="Q25" s="74">
        <v>3.362301944037597</v>
      </c>
      <c r="R25" s="74">
        <v>2.0958460959761065</v>
      </c>
      <c r="S25" s="74">
        <v>2.5472524443701463</v>
      </c>
      <c r="T25" s="74">
        <v>0.57884709699553016</v>
      </c>
      <c r="U25" s="74">
        <v>1.0314464407156612</v>
      </c>
      <c r="V25" s="74">
        <v>2.3601973815508921</v>
      </c>
      <c r="W25" s="74">
        <v>3.4355290060891797</v>
      </c>
      <c r="X25" s="74">
        <v>3.7618326685509196</v>
      </c>
      <c r="Y25" s="74">
        <v>2.5306686816233031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9.4456090941795683</v>
      </c>
      <c r="D27" s="69">
        <f t="shared" si="10"/>
        <v>10.879408759522844</v>
      </c>
      <c r="E27" s="69">
        <f t="shared" si="10"/>
        <v>15.046540372904103</v>
      </c>
      <c r="F27" s="69">
        <f t="shared" si="10"/>
        <v>11.487019107095286</v>
      </c>
      <c r="G27" s="69">
        <f t="shared" si="10"/>
        <v>23.196483221553162</v>
      </c>
      <c r="H27" s="69">
        <f t="shared" si="10"/>
        <v>11.591955689765035</v>
      </c>
      <c r="I27" s="69">
        <f t="shared" si="10"/>
        <v>15.34064345607648</v>
      </c>
      <c r="J27" s="69">
        <f t="shared" si="10"/>
        <v>7.8166592352491771</v>
      </c>
      <c r="K27" s="69">
        <f t="shared" si="10"/>
        <v>11.567647151847991</v>
      </c>
      <c r="L27" s="69">
        <f t="shared" si="10"/>
        <v>8.2447653532266418</v>
      </c>
      <c r="M27" s="69">
        <f t="shared" si="10"/>
        <v>9.2943243771837434</v>
      </c>
      <c r="N27" s="69">
        <f t="shared" si="10"/>
        <v>7.7747965994856507</v>
      </c>
      <c r="O27" s="69">
        <f t="shared" si="10"/>
        <v>9.293536793806112</v>
      </c>
      <c r="P27" s="69">
        <f t="shared" si="10"/>
        <v>8.9965064926500862</v>
      </c>
      <c r="Q27" s="69">
        <f t="shared" si="10"/>
        <v>9.2041155421183802</v>
      </c>
      <c r="R27" s="69">
        <f t="shared" ref="R27:V27" si="11">SUM(R28:R32)</f>
        <v>9.3397182314338689</v>
      </c>
      <c r="S27" s="69">
        <f t="shared" si="11"/>
        <v>10.462067650876373</v>
      </c>
      <c r="T27" s="69">
        <f t="shared" si="11"/>
        <v>11.868947522286113</v>
      </c>
      <c r="U27" s="69">
        <f t="shared" si="11"/>
        <v>10.987615254395273</v>
      </c>
      <c r="V27" s="69">
        <f t="shared" si="11"/>
        <v>12.870348991363057</v>
      </c>
      <c r="W27" s="69">
        <f t="shared" ref="W27:Y27" si="12">SUM(W28:W32)</f>
        <v>14.197940047790333</v>
      </c>
      <c r="X27" s="69">
        <f t="shared" si="12"/>
        <v>11.389210525612883</v>
      </c>
      <c r="Y27" s="69">
        <f t="shared" si="12"/>
        <v>11.707009129225369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2.8322399138202971E-2</v>
      </c>
      <c r="E28" s="72">
        <v>0</v>
      </c>
      <c r="F28" s="72">
        <v>7.0288110235828705E-2</v>
      </c>
      <c r="G28" s="72">
        <v>0</v>
      </c>
      <c r="H28" s="72">
        <v>0</v>
      </c>
      <c r="I28" s="72">
        <v>6.2410855531859939E-3</v>
      </c>
      <c r="J28" s="72">
        <v>0.22374718535903401</v>
      </c>
      <c r="K28" s="72">
        <v>0</v>
      </c>
      <c r="L28" s="72">
        <v>0</v>
      </c>
      <c r="M28" s="72">
        <v>4.5800275761496777E-2</v>
      </c>
      <c r="N28" s="72">
        <v>0.12890647097436128</v>
      </c>
      <c r="O28" s="72">
        <v>0.11642435516632563</v>
      </c>
      <c r="P28" s="72">
        <v>0.57923645584876238</v>
      </c>
      <c r="Q28" s="72">
        <v>0.13065343529537962</v>
      </c>
      <c r="R28" s="72">
        <v>0</v>
      </c>
      <c r="S28" s="72">
        <v>0</v>
      </c>
      <c r="T28" s="72">
        <v>0</v>
      </c>
      <c r="U28" s="72">
        <v>1.8365216114789116E-3</v>
      </c>
      <c r="V28" s="72">
        <v>5.4780667366001394E-2</v>
      </c>
      <c r="W28" s="72">
        <v>5.0394723401953348E-2</v>
      </c>
      <c r="X28" s="72">
        <v>7.6782518803056879E-2</v>
      </c>
      <c r="Y28" s="72">
        <v>0.10101662068910135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5.1143371107273969</v>
      </c>
      <c r="D29" s="72">
        <v>4.6125543914101499</v>
      </c>
      <c r="E29" s="72">
        <v>8.4319794488875743</v>
      </c>
      <c r="F29" s="72">
        <v>7.3006923944902384</v>
      </c>
      <c r="G29" s="72">
        <v>17.184585245955105</v>
      </c>
      <c r="H29" s="72">
        <v>5.2261432945420374</v>
      </c>
      <c r="I29" s="72">
        <v>13.596053095547358</v>
      </c>
      <c r="J29" s="72">
        <v>4.7690291456774254</v>
      </c>
      <c r="K29" s="72">
        <v>8.6590058635416671</v>
      </c>
      <c r="L29" s="72">
        <v>4.4480631469346674</v>
      </c>
      <c r="M29" s="72">
        <v>4.5648929892731971</v>
      </c>
      <c r="N29" s="72">
        <v>3.4377423520566635</v>
      </c>
      <c r="O29" s="72">
        <v>5.3941333169148837</v>
      </c>
      <c r="P29" s="72">
        <v>4.9954605260567444</v>
      </c>
      <c r="Q29" s="72">
        <v>4.2005941003496794</v>
      </c>
      <c r="R29" s="72">
        <v>4.2784969446441536</v>
      </c>
      <c r="S29" s="72">
        <v>4.7477652809980695</v>
      </c>
      <c r="T29" s="72">
        <v>5.5636087366691376</v>
      </c>
      <c r="U29" s="72">
        <v>5.3286371738522611</v>
      </c>
      <c r="V29" s="72">
        <v>6.005043931112219</v>
      </c>
      <c r="W29" s="72">
        <v>7.005161115948173</v>
      </c>
      <c r="X29" s="72">
        <v>7.3645164977111301</v>
      </c>
      <c r="Y29" s="72">
        <v>8.0545181858118191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3.5832277166338953</v>
      </c>
      <c r="D30" s="72">
        <v>5.5896799640886687</v>
      </c>
      <c r="E30" s="72">
        <v>4.8592450278642767</v>
      </c>
      <c r="F30" s="72">
        <v>2.5298091648637611</v>
      </c>
      <c r="G30" s="72">
        <v>3.1130483361284345</v>
      </c>
      <c r="H30" s="72">
        <v>3.4131561247684594</v>
      </c>
      <c r="I30" s="72">
        <v>0.99104595758008085</v>
      </c>
      <c r="J30" s="72">
        <v>1.1586483229617524</v>
      </c>
      <c r="K30" s="72">
        <v>2.3329941465565902</v>
      </c>
      <c r="L30" s="72">
        <v>3.0337377980417859</v>
      </c>
      <c r="M30" s="72">
        <v>4.2946080638023441</v>
      </c>
      <c r="N30" s="72">
        <v>3.549422010311766</v>
      </c>
      <c r="O30" s="72">
        <v>3.2367828469093225</v>
      </c>
      <c r="P30" s="72">
        <v>2.5428230462254149</v>
      </c>
      <c r="Q30" s="72">
        <v>4.4673586599260622</v>
      </c>
      <c r="R30" s="72">
        <v>4.4202170607713658</v>
      </c>
      <c r="S30" s="72">
        <v>5.1806083907048572</v>
      </c>
      <c r="T30" s="72">
        <v>5.1278215235358484</v>
      </c>
      <c r="U30" s="72">
        <v>4.4972095997445889</v>
      </c>
      <c r="V30" s="72">
        <v>5.1577314342334013</v>
      </c>
      <c r="W30" s="72">
        <v>5.8052548685917893</v>
      </c>
      <c r="X30" s="72">
        <v>3.1261555279422693</v>
      </c>
      <c r="Y30" s="72">
        <v>2.6435280685020319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9.4115801903261308E-3</v>
      </c>
      <c r="D31" s="72">
        <v>0.2273971804440324</v>
      </c>
      <c r="E31" s="72">
        <v>0.66931700750838485</v>
      </c>
      <c r="F31" s="72">
        <v>1.1573783817682841</v>
      </c>
      <c r="G31" s="72">
        <v>2.3079814558429441</v>
      </c>
      <c r="H31" s="72">
        <v>1.6152675554227833</v>
      </c>
      <c r="I31" s="72">
        <v>0.69450171333915611</v>
      </c>
      <c r="J31" s="72">
        <v>1.6171954614847057</v>
      </c>
      <c r="K31" s="72">
        <v>0.53489774571130699</v>
      </c>
      <c r="L31" s="72">
        <v>0.61515876464133989</v>
      </c>
      <c r="M31" s="72">
        <v>0.2926605078574776</v>
      </c>
      <c r="N31" s="72">
        <v>0.52220001857483855</v>
      </c>
      <c r="O31" s="72">
        <v>0.53541591795409782</v>
      </c>
      <c r="P31" s="72">
        <v>0.82053503252209081</v>
      </c>
      <c r="Q31" s="72">
        <v>0.29571649818808449</v>
      </c>
      <c r="R31" s="72">
        <v>0.5211876359887726</v>
      </c>
      <c r="S31" s="72">
        <v>0.41438134159113788</v>
      </c>
      <c r="T31" s="72">
        <v>1.0997211362580459</v>
      </c>
      <c r="U31" s="72">
        <v>1.0883096329641209</v>
      </c>
      <c r="V31" s="72">
        <v>1.5381394718993151</v>
      </c>
      <c r="W31" s="72">
        <v>1.2097644746275273</v>
      </c>
      <c r="X31" s="72">
        <v>0.6860531469105845</v>
      </c>
      <c r="Y31" s="72">
        <v>0.76390717743701864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0.73863268662794956</v>
      </c>
      <c r="D32" s="77">
        <v>0.42145482444179028</v>
      </c>
      <c r="E32" s="77">
        <v>1.0859988886438683</v>
      </c>
      <c r="F32" s="77">
        <v>0.42885105573717325</v>
      </c>
      <c r="G32" s="77">
        <v>0.59086818362667348</v>
      </c>
      <c r="H32" s="77">
        <v>1.3373887150317556</v>
      </c>
      <c r="I32" s="77">
        <v>5.2801604056699682E-2</v>
      </c>
      <c r="J32" s="77">
        <v>4.8039119766258999E-2</v>
      </c>
      <c r="K32" s="77">
        <v>4.0749396038427171E-2</v>
      </c>
      <c r="L32" s="77">
        <v>0.14780564360884799</v>
      </c>
      <c r="M32" s="77">
        <v>9.6362540489227058E-2</v>
      </c>
      <c r="N32" s="77">
        <v>0.13652574756802147</v>
      </c>
      <c r="O32" s="77">
        <v>1.0780356861482364E-2</v>
      </c>
      <c r="P32" s="77">
        <v>5.8451431997072645E-2</v>
      </c>
      <c r="Q32" s="77">
        <v>0.10979284835917406</v>
      </c>
      <c r="R32" s="77">
        <v>0.11981659002957723</v>
      </c>
      <c r="S32" s="77">
        <v>0.11931263758230821</v>
      </c>
      <c r="T32" s="77">
        <v>7.7796125823083567E-2</v>
      </c>
      <c r="U32" s="77">
        <v>7.1622326222822899E-2</v>
      </c>
      <c r="V32" s="77">
        <v>0.11465348675212023</v>
      </c>
      <c r="W32" s="77">
        <v>0.12736486522088974</v>
      </c>
      <c r="X32" s="77">
        <v>0.13570283424584251</v>
      </c>
      <c r="Y32" s="77">
        <v>0.14403907678539737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97.875512771435154</v>
      </c>
      <c r="D3" s="65">
        <f t="shared" si="0"/>
        <v>98.323809648166304</v>
      </c>
      <c r="E3" s="65">
        <f t="shared" si="0"/>
        <v>123.46272706372645</v>
      </c>
      <c r="F3" s="65">
        <f t="shared" si="0"/>
        <v>158.69941793316454</v>
      </c>
      <c r="G3" s="65">
        <f t="shared" si="0"/>
        <v>150.01097099993146</v>
      </c>
      <c r="H3" s="65">
        <f t="shared" si="0"/>
        <v>114.4328854991241</v>
      </c>
      <c r="I3" s="65">
        <f t="shared" si="0"/>
        <v>113.53971947239465</v>
      </c>
      <c r="J3" s="65">
        <f t="shared" si="0"/>
        <v>124.46580836104009</v>
      </c>
      <c r="K3" s="65">
        <f t="shared" si="0"/>
        <v>136.67672840661183</v>
      </c>
      <c r="L3" s="65">
        <f t="shared" si="0"/>
        <v>127.33594991658917</v>
      </c>
      <c r="M3" s="65">
        <f t="shared" si="0"/>
        <v>136.93351517504973</v>
      </c>
      <c r="N3" s="65">
        <f t="shared" si="0"/>
        <v>127.54619513762775</v>
      </c>
      <c r="O3" s="65">
        <f t="shared" si="0"/>
        <v>139.13671839225356</v>
      </c>
      <c r="P3" s="65">
        <f t="shared" si="0"/>
        <v>127.59817016603108</v>
      </c>
      <c r="Q3" s="65">
        <f t="shared" si="0"/>
        <v>116.32785512826273</v>
      </c>
      <c r="R3" s="65">
        <f t="shared" ref="R3:V3" si="1">SUM(R4,R15,R17,R27)</f>
        <v>112.19065173820978</v>
      </c>
      <c r="S3" s="65">
        <f t="shared" si="1"/>
        <v>116.35482329047072</v>
      </c>
      <c r="T3" s="65">
        <f t="shared" si="1"/>
        <v>126.79084199516009</v>
      </c>
      <c r="U3" s="65">
        <f t="shared" si="1"/>
        <v>110.936261912665</v>
      </c>
      <c r="V3" s="65">
        <f t="shared" si="1"/>
        <v>136.01126856617043</v>
      </c>
      <c r="W3" s="65">
        <f t="shared" ref="W3:Y3" si="2">SUM(W4,W15,W17,W27)</f>
        <v>144.65142123024444</v>
      </c>
      <c r="X3" s="65">
        <f t="shared" si="2"/>
        <v>101.93973580308432</v>
      </c>
      <c r="Y3" s="65">
        <f t="shared" si="2"/>
        <v>99.961700396972546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80.278005083332431</v>
      </c>
      <c r="D4" s="69">
        <f t="shared" si="3"/>
        <v>78.875085724005558</v>
      </c>
      <c r="E4" s="69">
        <f t="shared" si="3"/>
        <v>97.098555883911516</v>
      </c>
      <c r="F4" s="69">
        <f t="shared" si="3"/>
        <v>137.90627448943846</v>
      </c>
      <c r="G4" s="69">
        <f t="shared" si="3"/>
        <v>115.97026018610943</v>
      </c>
      <c r="H4" s="69">
        <f t="shared" si="3"/>
        <v>92.089500608107798</v>
      </c>
      <c r="I4" s="69">
        <f t="shared" si="3"/>
        <v>85.804570693762258</v>
      </c>
      <c r="J4" s="69">
        <f t="shared" si="3"/>
        <v>106.2475765584924</v>
      </c>
      <c r="K4" s="69">
        <f t="shared" si="3"/>
        <v>113.82750830295575</v>
      </c>
      <c r="L4" s="69">
        <f t="shared" si="3"/>
        <v>106.60971833185634</v>
      </c>
      <c r="M4" s="69">
        <f t="shared" si="3"/>
        <v>115.65499291965357</v>
      </c>
      <c r="N4" s="69">
        <f t="shared" si="3"/>
        <v>105.41966773508143</v>
      </c>
      <c r="O4" s="69">
        <f t="shared" si="3"/>
        <v>116.60983280667223</v>
      </c>
      <c r="P4" s="69">
        <f t="shared" si="3"/>
        <v>103.92384873736933</v>
      </c>
      <c r="Q4" s="69">
        <f t="shared" si="3"/>
        <v>90.26354109093171</v>
      </c>
      <c r="R4" s="69">
        <f t="shared" ref="R4:V4" si="4">SUM(R5:R14)</f>
        <v>88.80199762140893</v>
      </c>
      <c r="S4" s="69">
        <f t="shared" si="4"/>
        <v>89.749058220372234</v>
      </c>
      <c r="T4" s="69">
        <f t="shared" si="4"/>
        <v>97.979862323944843</v>
      </c>
      <c r="U4" s="69">
        <f t="shared" si="4"/>
        <v>86.087810139563359</v>
      </c>
      <c r="V4" s="69">
        <f t="shared" si="4"/>
        <v>106.67794815862888</v>
      </c>
      <c r="W4" s="69">
        <f t="shared" ref="W4:Y4" si="5">SUM(W5:W14)</f>
        <v>112.29623020406562</v>
      </c>
      <c r="X4" s="69">
        <f t="shared" si="5"/>
        <v>75.645715448053622</v>
      </c>
      <c r="Y4" s="69">
        <f t="shared" si="5"/>
        <v>72.822776169268764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0.38960931258261439</v>
      </c>
      <c r="E5" s="72">
        <v>0</v>
      </c>
      <c r="F5" s="72">
        <v>0.96624959664149146</v>
      </c>
      <c r="G5" s="72">
        <v>0</v>
      </c>
      <c r="H5" s="72">
        <v>0</v>
      </c>
      <c r="I5" s="72">
        <v>0.19162245163718658</v>
      </c>
      <c r="J5" s="72">
        <v>2.9544561902177766</v>
      </c>
      <c r="K5" s="72">
        <v>0</v>
      </c>
      <c r="L5" s="72">
        <v>0</v>
      </c>
      <c r="M5" s="72">
        <v>0.58580542525744173</v>
      </c>
      <c r="N5" s="72">
        <v>1.801825044714592</v>
      </c>
      <c r="O5" s="72">
        <v>1.6541387547255471</v>
      </c>
      <c r="P5" s="72">
        <v>7.5115130920773874</v>
      </c>
      <c r="Q5" s="72">
        <v>2.2631126569647226</v>
      </c>
      <c r="R5" s="72">
        <v>0</v>
      </c>
      <c r="S5" s="72">
        <v>0</v>
      </c>
      <c r="T5" s="72">
        <v>0</v>
      </c>
      <c r="U5" s="72">
        <v>1.3663249512345255E-2</v>
      </c>
      <c r="V5" s="72">
        <v>0.48126670081975342</v>
      </c>
      <c r="W5" s="72">
        <v>0.442199451750454</v>
      </c>
      <c r="X5" s="72">
        <v>0.57674322940077205</v>
      </c>
      <c r="Y5" s="72">
        <v>1.0466297022490465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8.2891218527289551E-3</v>
      </c>
      <c r="D6" s="72">
        <v>8.2992281302806149E-3</v>
      </c>
      <c r="E6" s="72">
        <v>1.0248910368678641E-2</v>
      </c>
      <c r="F6" s="72">
        <v>1.0600493566243676E-2</v>
      </c>
      <c r="G6" s="72">
        <v>1.1352674081764805E-2</v>
      </c>
      <c r="H6" s="72">
        <v>1.038383977397433E-2</v>
      </c>
      <c r="I6" s="72">
        <v>8.8225070125496699E-3</v>
      </c>
      <c r="J6" s="72">
        <v>9.1662512097744186E-3</v>
      </c>
      <c r="K6" s="72">
        <v>9.5649785490002515E-3</v>
      </c>
      <c r="L6" s="72">
        <v>9.9268045038191782E-3</v>
      </c>
      <c r="M6" s="72">
        <v>1.1213802053288568E-2</v>
      </c>
      <c r="N6" s="72">
        <v>1.0957978815916839E-2</v>
      </c>
      <c r="O6" s="72">
        <v>1.0780056285459794E-2</v>
      </c>
      <c r="P6" s="72">
        <v>9.5465138928265744E-3</v>
      </c>
      <c r="Q6" s="72">
        <v>4.8597016297486318E-3</v>
      </c>
      <c r="R6" s="72">
        <v>0</v>
      </c>
      <c r="S6" s="72">
        <v>0</v>
      </c>
      <c r="T6" s="72">
        <v>0</v>
      </c>
      <c r="U6" s="72">
        <v>1.4157294568422848E-3</v>
      </c>
      <c r="V6" s="72">
        <v>4.1735365373619226E-3</v>
      </c>
      <c r="W6" s="72">
        <v>7.0638797423872223E-3</v>
      </c>
      <c r="X6" s="72">
        <v>8.5509414350351289E-3</v>
      </c>
      <c r="Y6" s="72">
        <v>7.3315650261090073E-3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3.2518909566752963</v>
      </c>
      <c r="F7" s="72">
        <v>20.363138007983498</v>
      </c>
      <c r="G7" s="72">
        <v>6.1560302900601291</v>
      </c>
      <c r="H7" s="72">
        <v>2.8296247466817923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0.98824143049726831</v>
      </c>
      <c r="P7" s="72">
        <v>0.59913087925633557</v>
      </c>
      <c r="Q7" s="72">
        <v>0.42130399624078907</v>
      </c>
      <c r="R7" s="72">
        <v>0</v>
      </c>
      <c r="S7" s="72">
        <v>0.37994025992478808</v>
      </c>
      <c r="T7" s="72">
        <v>0.66701073781807274</v>
      </c>
      <c r="U7" s="72">
        <v>1.7194515780599178</v>
      </c>
      <c r="V7" s="72">
        <v>2.0874047300875174</v>
      </c>
      <c r="W7" s="72">
        <v>1.1928655124140111</v>
      </c>
      <c r="X7" s="72">
        <v>1.5135285376207184</v>
      </c>
      <c r="Y7" s="72">
        <v>0.12933360194403346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33.676748573630412</v>
      </c>
      <c r="D8" s="72">
        <v>44.110571261371071</v>
      </c>
      <c r="E8" s="72">
        <v>35.46938888423464</v>
      </c>
      <c r="F8" s="72">
        <v>33.116463572882303</v>
      </c>
      <c r="G8" s="72">
        <v>19.236014751299098</v>
      </c>
      <c r="H8" s="72">
        <v>32.826355530118548</v>
      </c>
      <c r="I8" s="72">
        <v>6.0769710653309472</v>
      </c>
      <c r="J8" s="72">
        <v>16.192440944014123</v>
      </c>
      <c r="K8" s="72">
        <v>23.645726038100339</v>
      </c>
      <c r="L8" s="72">
        <v>38.963458315884644</v>
      </c>
      <c r="M8" s="72">
        <v>52.837965354147705</v>
      </c>
      <c r="N8" s="72">
        <v>48.120842992731916</v>
      </c>
      <c r="O8" s="72">
        <v>42.234354292012171</v>
      </c>
      <c r="P8" s="72">
        <v>30.227359170104695</v>
      </c>
      <c r="Q8" s="72">
        <v>44.168989121537372</v>
      </c>
      <c r="R8" s="72">
        <v>42.325662197511512</v>
      </c>
      <c r="S8" s="72">
        <v>44.886970296308327</v>
      </c>
      <c r="T8" s="72">
        <v>42.803630656647798</v>
      </c>
      <c r="U8" s="72">
        <v>35.342067323446685</v>
      </c>
      <c r="V8" s="72">
        <v>43.699944258363637</v>
      </c>
      <c r="W8" s="72">
        <v>47.619226401962308</v>
      </c>
      <c r="X8" s="72">
        <v>21.15415701689912</v>
      </c>
      <c r="Y8" s="72">
        <v>16.304939940221569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3.7286077250563765</v>
      </c>
      <c r="D9" s="72">
        <v>33.46043024684554</v>
      </c>
      <c r="E9" s="72">
        <v>57.737334817563969</v>
      </c>
      <c r="F9" s="72">
        <v>82.798821332366373</v>
      </c>
      <c r="G9" s="72">
        <v>89.728196095579747</v>
      </c>
      <c r="H9" s="72">
        <v>55.65617562179083</v>
      </c>
      <c r="I9" s="72">
        <v>61.263752952974166</v>
      </c>
      <c r="J9" s="72">
        <v>67.419230001145252</v>
      </c>
      <c r="K9" s="72">
        <v>56.777450461623019</v>
      </c>
      <c r="L9" s="72">
        <v>36.250237558753632</v>
      </c>
      <c r="M9" s="72">
        <v>24.004736379962271</v>
      </c>
      <c r="N9" s="72">
        <v>32.316037680810972</v>
      </c>
      <c r="O9" s="72">
        <v>41.791740258523689</v>
      </c>
      <c r="P9" s="72">
        <v>64.98371543126008</v>
      </c>
      <c r="Q9" s="72">
        <v>38.138817859872276</v>
      </c>
      <c r="R9" s="72">
        <v>38.841548104229965</v>
      </c>
      <c r="S9" s="72">
        <v>37.108078359161297</v>
      </c>
      <c r="T9" s="72">
        <v>50.261306274274148</v>
      </c>
      <c r="U9" s="72">
        <v>40.980052484569249</v>
      </c>
      <c r="V9" s="72">
        <v>55.013596011579324</v>
      </c>
      <c r="W9" s="72">
        <v>58.431463561612532</v>
      </c>
      <c r="X9" s="72">
        <v>41.814613206102393</v>
      </c>
      <c r="Y9" s="72">
        <v>39.978307509854119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0.19796982363544863</v>
      </c>
      <c r="D10" s="72">
        <v>0.51589292737475989</v>
      </c>
      <c r="E10" s="72">
        <v>0.19312910131061603</v>
      </c>
      <c r="F10" s="72">
        <v>7.6645778535788398E-2</v>
      </c>
      <c r="G10" s="72">
        <v>4.977293531713603E-2</v>
      </c>
      <c r="H10" s="72">
        <v>0.173246343150672</v>
      </c>
      <c r="I10" s="72">
        <v>0.25815783600741493</v>
      </c>
      <c r="J10" s="72">
        <v>0.34702573027883155</v>
      </c>
      <c r="K10" s="72">
        <v>0.47519219532637053</v>
      </c>
      <c r="L10" s="72">
        <v>0.51093584612761656</v>
      </c>
      <c r="M10" s="72">
        <v>4.3420983236811352E-2</v>
      </c>
      <c r="N10" s="72">
        <v>0</v>
      </c>
      <c r="O10" s="72">
        <v>0</v>
      </c>
      <c r="P10" s="72">
        <v>6.7634656117410716E-4</v>
      </c>
      <c r="Q10" s="72">
        <v>0</v>
      </c>
      <c r="R10" s="72">
        <v>0</v>
      </c>
      <c r="S10" s="72">
        <v>3.514928286445141E-2</v>
      </c>
      <c r="T10" s="72">
        <v>8.1987750777813458E-3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42.474862915336701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17.083901874944985</v>
      </c>
      <c r="J11" s="72">
        <v>18.320476323090812</v>
      </c>
      <c r="K11" s="72">
        <v>31.351925461846051</v>
      </c>
      <c r="L11" s="72">
        <v>30.001152037495036</v>
      </c>
      <c r="M11" s="72">
        <v>37.370683334028541</v>
      </c>
      <c r="N11" s="72">
        <v>22.838640789278855</v>
      </c>
      <c r="O11" s="72">
        <v>29.19777867114562</v>
      </c>
      <c r="P11" s="72">
        <v>0</v>
      </c>
      <c r="Q11" s="72">
        <v>4.4904487063860445</v>
      </c>
      <c r="R11" s="72">
        <v>6.6590296096770425</v>
      </c>
      <c r="S11" s="72">
        <v>5.393685587757874</v>
      </c>
      <c r="T11" s="72">
        <v>4.666887291332845E-4</v>
      </c>
      <c r="U11" s="72">
        <v>0</v>
      </c>
      <c r="V11" s="72">
        <v>0</v>
      </c>
      <c r="W11" s="72">
        <v>0.63404216663519319</v>
      </c>
      <c r="X11" s="72">
        <v>6.7585748661610463</v>
      </c>
      <c r="Y11" s="72">
        <v>11.417671256250335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4.4209143378283811</v>
      </c>
      <c r="V12" s="72">
        <v>2.9967755118686372</v>
      </c>
      <c r="W12" s="72">
        <v>3.73372596573742</v>
      </c>
      <c r="X12" s="72">
        <v>3.6843783318938002</v>
      </c>
      <c r="Y12" s="72">
        <v>3.8229116344370517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0.14759462523343772</v>
      </c>
      <c r="E13" s="74">
        <v>0.18298118028487834</v>
      </c>
      <c r="F13" s="74">
        <v>0.18966465556402759</v>
      </c>
      <c r="G13" s="74">
        <v>0.53468774147927944</v>
      </c>
      <c r="H13" s="74">
        <v>0.36899506980221697</v>
      </c>
      <c r="I13" s="74">
        <v>0.80253018282802102</v>
      </c>
      <c r="J13" s="74">
        <v>0.8105264503927202</v>
      </c>
      <c r="K13" s="74">
        <v>1.3552981354994194</v>
      </c>
      <c r="L13" s="74">
        <v>0.65556455934884372</v>
      </c>
      <c r="M13" s="74">
        <v>0.5297933422148049</v>
      </c>
      <c r="N13" s="74">
        <v>0.11652583604844051</v>
      </c>
      <c r="O13" s="74">
        <v>0.48035373234803086</v>
      </c>
      <c r="P13" s="74">
        <v>0.35979524859456996</v>
      </c>
      <c r="Q13" s="74">
        <v>0.56535078889538448</v>
      </c>
      <c r="R13" s="74">
        <v>0.77541864600897548</v>
      </c>
      <c r="S13" s="74">
        <v>1.7370618748241999</v>
      </c>
      <c r="T13" s="74">
        <v>4.0262311429927999</v>
      </c>
      <c r="U13" s="74">
        <v>3.432096945201379</v>
      </c>
      <c r="V13" s="74">
        <v>2.1716510452962119</v>
      </c>
      <c r="W13" s="74">
        <v>0</v>
      </c>
      <c r="X13" s="74">
        <v>0</v>
      </c>
      <c r="Y13" s="74">
        <v>0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0.19152692382076436</v>
      </c>
      <c r="D14" s="76">
        <v>0.24268812246785981</v>
      </c>
      <c r="E14" s="76">
        <v>0.25358203347343378</v>
      </c>
      <c r="F14" s="76">
        <v>0.38469105189872488</v>
      </c>
      <c r="G14" s="76">
        <v>0.25420569829228284</v>
      </c>
      <c r="H14" s="76">
        <v>0.22471945678976563</v>
      </c>
      <c r="I14" s="76">
        <v>0.11881182302699324</v>
      </c>
      <c r="J14" s="76">
        <v>0.19425466814311651</v>
      </c>
      <c r="K14" s="76">
        <v>0.21235103201153499</v>
      </c>
      <c r="L14" s="76">
        <v>0.21844320974274062</v>
      </c>
      <c r="M14" s="76">
        <v>0.27137429875270597</v>
      </c>
      <c r="N14" s="76">
        <v>0.21483741268073833</v>
      </c>
      <c r="O14" s="76">
        <v>0.25244561113445413</v>
      </c>
      <c r="P14" s="76">
        <v>0.23211205562226553</v>
      </c>
      <c r="Q14" s="76">
        <v>0.21065825940536215</v>
      </c>
      <c r="R14" s="76">
        <v>0.20033906398142698</v>
      </c>
      <c r="S14" s="76">
        <v>0.20817255953129735</v>
      </c>
      <c r="T14" s="76">
        <v>0.2130180484050985</v>
      </c>
      <c r="U14" s="76">
        <v>0.17814849148855247</v>
      </c>
      <c r="V14" s="76">
        <v>0.22313636407643841</v>
      </c>
      <c r="W14" s="76">
        <v>0.23564326421131121</v>
      </c>
      <c r="X14" s="76">
        <v>0.13516931854075004</v>
      </c>
      <c r="Y14" s="76">
        <v>0.11565095928651696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1.322102822855562</v>
      </c>
      <c r="D15" s="69">
        <f t="shared" si="6"/>
        <v>1.7833593582188989</v>
      </c>
      <c r="E15" s="69">
        <f t="shared" si="6"/>
        <v>2.7990015446819947</v>
      </c>
      <c r="F15" s="69">
        <f t="shared" si="6"/>
        <v>1.0131153538364204</v>
      </c>
      <c r="G15" s="69">
        <f t="shared" si="6"/>
        <v>1.5595277770791571</v>
      </c>
      <c r="H15" s="69">
        <f t="shared" si="6"/>
        <v>1.6306972226066803</v>
      </c>
      <c r="I15" s="69">
        <f t="shared" si="6"/>
        <v>3.8608684830052535</v>
      </c>
      <c r="J15" s="69">
        <f t="shared" si="6"/>
        <v>1.1829033833348916</v>
      </c>
      <c r="K15" s="69">
        <f t="shared" si="6"/>
        <v>1.2473158472083063</v>
      </c>
      <c r="L15" s="69">
        <f t="shared" si="6"/>
        <v>3.2232289268216125</v>
      </c>
      <c r="M15" s="69">
        <f t="shared" si="6"/>
        <v>1.1918946764689786</v>
      </c>
      <c r="N15" s="69">
        <f t="shared" si="6"/>
        <v>3.9078937546497214</v>
      </c>
      <c r="O15" s="69">
        <f t="shared" si="6"/>
        <v>0.57046683672888621</v>
      </c>
      <c r="P15" s="69">
        <f t="shared" si="6"/>
        <v>2.3355732517812489</v>
      </c>
      <c r="Q15" s="69">
        <f t="shared" si="6"/>
        <v>5.7978397410105185</v>
      </c>
      <c r="R15" s="69">
        <f t="shared" si="6"/>
        <v>3.0714269964673573</v>
      </c>
      <c r="S15" s="69">
        <f t="shared" si="6"/>
        <v>4.140303352888056</v>
      </c>
      <c r="T15" s="69">
        <f t="shared" si="6"/>
        <v>3.9754153119863864</v>
      </c>
      <c r="U15" s="69">
        <f t="shared" si="6"/>
        <v>2.1575253446479152</v>
      </c>
      <c r="V15" s="69">
        <f t="shared" si="6"/>
        <v>0.77133261660454977</v>
      </c>
      <c r="W15" s="69">
        <f t="shared" si="6"/>
        <v>0.25230222946018915</v>
      </c>
      <c r="X15" s="69">
        <f t="shared" si="6"/>
        <v>1.3631151359144424</v>
      </c>
      <c r="Y15" s="69">
        <f t="shared" si="6"/>
        <v>1.334359555134434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1.322102822855562</v>
      </c>
      <c r="D16" s="72">
        <v>1.7833593582188989</v>
      </c>
      <c r="E16" s="72">
        <v>2.7990015446819947</v>
      </c>
      <c r="F16" s="72">
        <v>1.0131153538364204</v>
      </c>
      <c r="G16" s="72">
        <v>1.5595277770791571</v>
      </c>
      <c r="H16" s="72">
        <v>1.6306972226066803</v>
      </c>
      <c r="I16" s="72">
        <v>3.8608684830052535</v>
      </c>
      <c r="J16" s="72">
        <v>1.1829033833348916</v>
      </c>
      <c r="K16" s="72">
        <v>1.2473158472083063</v>
      </c>
      <c r="L16" s="72">
        <v>3.2232289268216125</v>
      </c>
      <c r="M16" s="72">
        <v>1.1918946764689786</v>
      </c>
      <c r="N16" s="72">
        <v>3.9078937546497214</v>
      </c>
      <c r="O16" s="72">
        <v>0.57046683672888621</v>
      </c>
      <c r="P16" s="72">
        <v>2.3355732517812489</v>
      </c>
      <c r="Q16" s="72">
        <v>5.7978397410105185</v>
      </c>
      <c r="R16" s="72">
        <v>3.0714269964673573</v>
      </c>
      <c r="S16" s="72">
        <v>4.140303352888056</v>
      </c>
      <c r="T16" s="72">
        <v>3.9754153119863864</v>
      </c>
      <c r="U16" s="72">
        <v>2.1575253446479152</v>
      </c>
      <c r="V16" s="72">
        <v>0.77133261660454977</v>
      </c>
      <c r="W16" s="72">
        <v>0.25230222946018915</v>
      </c>
      <c r="X16" s="72">
        <v>1.3631151359144424</v>
      </c>
      <c r="Y16" s="72">
        <v>1.334359555134434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10.758990725533272</v>
      </c>
      <c r="D17" s="69">
        <f t="shared" si="7"/>
        <v>11.379515651976735</v>
      </c>
      <c r="E17" s="69">
        <f t="shared" si="7"/>
        <v>14.77605229261915</v>
      </c>
      <c r="F17" s="69">
        <f t="shared" si="7"/>
        <v>13.132436070336313</v>
      </c>
      <c r="G17" s="69">
        <f t="shared" si="7"/>
        <v>19.094406976193444</v>
      </c>
      <c r="H17" s="69">
        <f t="shared" si="7"/>
        <v>13.836843645478332</v>
      </c>
      <c r="I17" s="69">
        <f t="shared" si="7"/>
        <v>15.06473639054968</v>
      </c>
      <c r="J17" s="69">
        <f t="shared" si="7"/>
        <v>12.540391327316804</v>
      </c>
      <c r="K17" s="69">
        <f t="shared" si="7"/>
        <v>14.94812811459335</v>
      </c>
      <c r="L17" s="69">
        <f t="shared" si="7"/>
        <v>12.735612834004232</v>
      </c>
      <c r="M17" s="69">
        <f t="shared" si="7"/>
        <v>14.719380427857116</v>
      </c>
      <c r="N17" s="69">
        <f t="shared" si="7"/>
        <v>13.716983787217684</v>
      </c>
      <c r="O17" s="69">
        <f t="shared" si="7"/>
        <v>16.602857399773136</v>
      </c>
      <c r="P17" s="69">
        <f t="shared" si="7"/>
        <v>16.142357899454609</v>
      </c>
      <c r="Q17" s="69">
        <f t="shared" si="7"/>
        <v>14.925944530232625</v>
      </c>
      <c r="R17" s="69">
        <f t="shared" ref="R17:V17" si="8">SUM(R18:R26)</f>
        <v>14.862298578319676</v>
      </c>
      <c r="S17" s="69">
        <f t="shared" si="8"/>
        <v>16.299068367023462</v>
      </c>
      <c r="T17" s="69">
        <f t="shared" si="8"/>
        <v>17.79544083481434</v>
      </c>
      <c r="U17" s="69">
        <f t="shared" si="8"/>
        <v>16.120019978815218</v>
      </c>
      <c r="V17" s="69">
        <f t="shared" si="8"/>
        <v>20.817623472914889</v>
      </c>
      <c r="W17" s="69">
        <f t="shared" ref="W17:Y17" si="9">SUM(W18:W26)</f>
        <v>23.522089711378516</v>
      </c>
      <c r="X17" s="69">
        <f t="shared" si="9"/>
        <v>18.038272007503735</v>
      </c>
      <c r="Y17" s="69">
        <f t="shared" si="9"/>
        <v>18.722730512736899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5.1068343885922345E-2</v>
      </c>
      <c r="E18" s="72">
        <v>0</v>
      </c>
      <c r="F18" s="72">
        <v>8.7337364647424073E-2</v>
      </c>
      <c r="G18" s="72">
        <v>0</v>
      </c>
      <c r="H18" s="72">
        <v>0</v>
      </c>
      <c r="I18" s="72">
        <v>3.0491120244168345E-2</v>
      </c>
      <c r="J18" s="72">
        <v>0.33913636844070727</v>
      </c>
      <c r="K18" s="72">
        <v>0</v>
      </c>
      <c r="L18" s="72">
        <v>0</v>
      </c>
      <c r="M18" s="72">
        <v>7.4083483155053476E-2</v>
      </c>
      <c r="N18" s="72">
        <v>0.2306125911621571</v>
      </c>
      <c r="O18" s="72">
        <v>0.23239310711254091</v>
      </c>
      <c r="P18" s="72">
        <v>1.191535060419781</v>
      </c>
      <c r="Q18" s="72">
        <v>0.3716776739133747</v>
      </c>
      <c r="R18" s="72">
        <v>0</v>
      </c>
      <c r="S18" s="72">
        <v>0</v>
      </c>
      <c r="T18" s="72">
        <v>0</v>
      </c>
      <c r="U18" s="72">
        <v>2.637536928647855E-3</v>
      </c>
      <c r="V18" s="72">
        <v>9.2473076125657319E-2</v>
      </c>
      <c r="W18" s="72">
        <v>7.6413489321554952E-3</v>
      </c>
      <c r="X18" s="72">
        <v>2.8418563277141286E-2</v>
      </c>
      <c r="Y18" s="72">
        <v>1.3126647185596986E-2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1.0900625117831696E-3</v>
      </c>
      <c r="D19" s="72">
        <v>1.42646013176232</v>
      </c>
      <c r="E19" s="72">
        <v>2.8161606697676302</v>
      </c>
      <c r="F19" s="72">
        <v>1.4494671821696568</v>
      </c>
      <c r="G19" s="72">
        <v>8.8805426226223183</v>
      </c>
      <c r="H19" s="72">
        <v>0.84289541834392678</v>
      </c>
      <c r="I19" s="72">
        <v>1.3456536212197114</v>
      </c>
      <c r="J19" s="72">
        <v>0.7262660178162359</v>
      </c>
      <c r="K19" s="72">
        <v>0.13025479467860956</v>
      </c>
      <c r="L19" s="72">
        <v>0.30245278766020434</v>
      </c>
      <c r="M19" s="72">
        <v>1.2493282051355132</v>
      </c>
      <c r="N19" s="72">
        <v>0.96749679114414189</v>
      </c>
      <c r="O19" s="72">
        <v>1.9358192861031236</v>
      </c>
      <c r="P19" s="72">
        <v>2.2115244863349686</v>
      </c>
      <c r="Q19" s="72">
        <v>2.3810219858985477</v>
      </c>
      <c r="R19" s="72">
        <v>1.7930934559862022</v>
      </c>
      <c r="S19" s="72">
        <v>1.7016567321931935</v>
      </c>
      <c r="T19" s="72">
        <v>2.0447718004772613</v>
      </c>
      <c r="U19" s="72">
        <v>2.2861117532798017</v>
      </c>
      <c r="V19" s="72">
        <v>1.8807996500996893</v>
      </c>
      <c r="W19" s="72">
        <v>2.4206080316028231</v>
      </c>
      <c r="X19" s="72">
        <v>2.6056805188878451</v>
      </c>
      <c r="Y19" s="72">
        <v>2.241800698651959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4.3327156380440037</v>
      </c>
      <c r="D21" s="72">
        <v>6.1236763254391624</v>
      </c>
      <c r="E21" s="72">
        <v>5.2251903062783276</v>
      </c>
      <c r="F21" s="72">
        <v>3.1762277116277802</v>
      </c>
      <c r="G21" s="72">
        <v>2.8802155202413275</v>
      </c>
      <c r="H21" s="72">
        <v>4.11610286323035</v>
      </c>
      <c r="I21" s="72">
        <v>1.0472579291724204</v>
      </c>
      <c r="J21" s="72">
        <v>1.9107625709612308</v>
      </c>
      <c r="K21" s="72">
        <v>2.9821167091046012</v>
      </c>
      <c r="L21" s="72">
        <v>4.4930798211287488</v>
      </c>
      <c r="M21" s="72">
        <v>6.578465890856763</v>
      </c>
      <c r="N21" s="72">
        <v>6.1227423293621559</v>
      </c>
      <c r="O21" s="72">
        <v>5.833575641969742</v>
      </c>
      <c r="P21" s="72">
        <v>4.332086382088308</v>
      </c>
      <c r="Q21" s="72">
        <v>7.1066990675822534</v>
      </c>
      <c r="R21" s="72">
        <v>6.961067269007942</v>
      </c>
      <c r="S21" s="72">
        <v>7.8718209476013072</v>
      </c>
      <c r="T21" s="72">
        <v>7.5449207187614311</v>
      </c>
      <c r="U21" s="72">
        <v>6.449043971456673</v>
      </c>
      <c r="V21" s="72">
        <v>8.2180703328894573</v>
      </c>
      <c r="W21" s="72">
        <v>9.9311528395233388</v>
      </c>
      <c r="X21" s="72">
        <v>4.2934703462733843</v>
      </c>
      <c r="Y21" s="72">
        <v>4.2663539690371675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0.54447996428249823</v>
      </c>
      <c r="D22" s="72">
        <v>3.493498883952924</v>
      </c>
      <c r="E22" s="72">
        <v>5.7665616524685355</v>
      </c>
      <c r="F22" s="72">
        <v>7.4675999582046488</v>
      </c>
      <c r="G22" s="72">
        <v>6.5737632231465879</v>
      </c>
      <c r="H22" s="72">
        <v>6.5052462670994782</v>
      </c>
      <c r="I22" s="72">
        <v>8.3307808255774152</v>
      </c>
      <c r="J22" s="72">
        <v>6.1633218960059502</v>
      </c>
      <c r="K22" s="72">
        <v>5.5553056683774784</v>
      </c>
      <c r="L22" s="72">
        <v>3.4342063431989884</v>
      </c>
      <c r="M22" s="72">
        <v>1.2944668828967099</v>
      </c>
      <c r="N22" s="72">
        <v>2.2600030941198579</v>
      </c>
      <c r="O22" s="72">
        <v>3.091835195487024</v>
      </c>
      <c r="P22" s="72">
        <v>5.428774683082044</v>
      </c>
      <c r="Q22" s="72">
        <v>2.3018192500833377</v>
      </c>
      <c r="R22" s="72">
        <v>3.7391160196781836</v>
      </c>
      <c r="S22" s="72">
        <v>4.1439703142493194</v>
      </c>
      <c r="T22" s="72">
        <v>7.8070433245590811</v>
      </c>
      <c r="U22" s="72">
        <v>6.6627663390769687</v>
      </c>
      <c r="V22" s="72">
        <v>8.9543163184853967</v>
      </c>
      <c r="W22" s="72">
        <v>8.584053956323844</v>
      </c>
      <c r="X22" s="72">
        <v>6.8783041872217101</v>
      </c>
      <c r="Y22" s="72">
        <v>7.5591943089310432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2.5952231205028445E-2</v>
      </c>
      <c r="D23" s="72">
        <v>7.5632996052736462E-2</v>
      </c>
      <c r="E23" s="72">
        <v>2.8780010141916671E-2</v>
      </c>
      <c r="F23" s="72">
        <v>7.3700132675728006E-3</v>
      </c>
      <c r="G23" s="72">
        <v>7.3660028596903545E-3</v>
      </c>
      <c r="H23" s="72">
        <v>2.4924944241428312E-2</v>
      </c>
      <c r="I23" s="72">
        <v>4.4192958803836752E-2</v>
      </c>
      <c r="J23" s="72">
        <v>4.0293024192518283E-2</v>
      </c>
      <c r="K23" s="72">
        <v>6.1253188346836129E-2</v>
      </c>
      <c r="L23" s="72">
        <v>6.1165779670714432E-2</v>
      </c>
      <c r="M23" s="72">
        <v>5.311561377792178E-3</v>
      </c>
      <c r="N23" s="72">
        <v>0</v>
      </c>
      <c r="O23" s="72">
        <v>0</v>
      </c>
      <c r="P23" s="72">
        <v>1.0343336336376706E-4</v>
      </c>
      <c r="Q23" s="72">
        <v>0</v>
      </c>
      <c r="R23" s="72">
        <v>0</v>
      </c>
      <c r="S23" s="72">
        <v>4.8594974451647375E-3</v>
      </c>
      <c r="T23" s="72">
        <v>1.2682495550114562E-3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5.3653272288826308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2.7876146315183168</v>
      </c>
      <c r="J24" s="72">
        <v>2.0343799288650861</v>
      </c>
      <c r="K24" s="72">
        <v>3.8189000145506151</v>
      </c>
      <c r="L24" s="72">
        <v>3.4910897394415961</v>
      </c>
      <c r="M24" s="72">
        <v>4.7029867600280344</v>
      </c>
      <c r="N24" s="72">
        <v>2.9506169891712024</v>
      </c>
      <c r="O24" s="72">
        <v>4.1032817163985182</v>
      </c>
      <c r="P24" s="72">
        <v>0</v>
      </c>
      <c r="Q24" s="72">
        <v>0.56984623274561452</v>
      </c>
      <c r="R24" s="72">
        <v>0.97679259530540652</v>
      </c>
      <c r="S24" s="72">
        <v>0.85631739490640291</v>
      </c>
      <c r="T24" s="72">
        <v>8.3537640462892244E-5</v>
      </c>
      <c r="U24" s="72">
        <v>0</v>
      </c>
      <c r="V24" s="72">
        <v>0</v>
      </c>
      <c r="W24" s="72">
        <v>0.11078282984405532</v>
      </c>
      <c r="X24" s="72">
        <v>1.4889445204883935</v>
      </c>
      <c r="Y24" s="72">
        <v>2.7708093227692374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0.48942560060732815</v>
      </c>
      <c r="D25" s="74">
        <v>0.20917897088367046</v>
      </c>
      <c r="E25" s="74">
        <v>0.93935965396274035</v>
      </c>
      <c r="F25" s="74">
        <v>0.94443384041922873</v>
      </c>
      <c r="G25" s="74">
        <v>0.75251960732351908</v>
      </c>
      <c r="H25" s="74">
        <v>2.3476741525631502</v>
      </c>
      <c r="I25" s="74">
        <v>1.4787453040138099</v>
      </c>
      <c r="J25" s="74">
        <v>1.3262315210350755</v>
      </c>
      <c r="K25" s="74">
        <v>2.4002977395352101</v>
      </c>
      <c r="L25" s="74">
        <v>0.95361836290397994</v>
      </c>
      <c r="M25" s="74">
        <v>0.81473764440724894</v>
      </c>
      <c r="N25" s="74">
        <v>1.1855119922581685</v>
      </c>
      <c r="O25" s="74">
        <v>1.4059524527021887</v>
      </c>
      <c r="P25" s="74">
        <v>2.9783338541661428</v>
      </c>
      <c r="Q25" s="74">
        <v>2.1948803200094971</v>
      </c>
      <c r="R25" s="74">
        <v>1.3922292383419415</v>
      </c>
      <c r="S25" s="74">
        <v>1.7204434806280742</v>
      </c>
      <c r="T25" s="74">
        <v>0.39735320382109107</v>
      </c>
      <c r="U25" s="74">
        <v>0.71946037807312668</v>
      </c>
      <c r="V25" s="74">
        <v>1.6719640953146897</v>
      </c>
      <c r="W25" s="74">
        <v>2.4678507051522969</v>
      </c>
      <c r="X25" s="74">
        <v>2.7434538713552623</v>
      </c>
      <c r="Y25" s="74">
        <v>1.8714455661618929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5.5164141397138948</v>
      </c>
      <c r="D27" s="69">
        <f t="shared" si="10"/>
        <v>6.2858489139651086</v>
      </c>
      <c r="E27" s="69">
        <f t="shared" si="10"/>
        <v>8.7891173425137801</v>
      </c>
      <c r="F27" s="69">
        <f t="shared" si="10"/>
        <v>6.6475920195533478</v>
      </c>
      <c r="G27" s="69">
        <f t="shared" si="10"/>
        <v>13.386776060549426</v>
      </c>
      <c r="H27" s="69">
        <f t="shared" si="10"/>
        <v>6.8758440229312932</v>
      </c>
      <c r="I27" s="69">
        <f t="shared" si="10"/>
        <v>8.8095439050774562</v>
      </c>
      <c r="J27" s="69">
        <f t="shared" si="10"/>
        <v>4.494937091896003</v>
      </c>
      <c r="K27" s="69">
        <f t="shared" si="10"/>
        <v>6.6537761418544292</v>
      </c>
      <c r="L27" s="69">
        <f t="shared" si="10"/>
        <v>4.7673898239069779</v>
      </c>
      <c r="M27" s="69">
        <f t="shared" si="10"/>
        <v>5.3672471510700852</v>
      </c>
      <c r="N27" s="69">
        <f t="shared" si="10"/>
        <v>4.5016498606789082</v>
      </c>
      <c r="O27" s="69">
        <f t="shared" si="10"/>
        <v>5.3535613490793104</v>
      </c>
      <c r="P27" s="69">
        <f t="shared" si="10"/>
        <v>5.1963902774258885</v>
      </c>
      <c r="Q27" s="69">
        <f t="shared" si="10"/>
        <v>5.3405297660878643</v>
      </c>
      <c r="R27" s="69">
        <f t="shared" ref="R27:V27" si="11">SUM(R28:R32)</f>
        <v>5.4549285420138167</v>
      </c>
      <c r="S27" s="69">
        <f t="shared" si="11"/>
        <v>6.1663933501869588</v>
      </c>
      <c r="T27" s="69">
        <f t="shared" si="11"/>
        <v>7.0401235244145273</v>
      </c>
      <c r="U27" s="69">
        <f t="shared" si="11"/>
        <v>6.5709064496385086</v>
      </c>
      <c r="V27" s="69">
        <f t="shared" si="11"/>
        <v>7.7443643180221322</v>
      </c>
      <c r="W27" s="69">
        <f t="shared" ref="W27:Y27" si="12">SUM(W28:W32)</f>
        <v>8.5807990853401179</v>
      </c>
      <c r="X27" s="69">
        <f t="shared" si="12"/>
        <v>6.8926332116125204</v>
      </c>
      <c r="Y27" s="69">
        <f t="shared" si="12"/>
        <v>7.0818341598324341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1.6410169795222612E-2</v>
      </c>
      <c r="E28" s="72">
        <v>0</v>
      </c>
      <c r="F28" s="72">
        <v>4.0766030426736585E-2</v>
      </c>
      <c r="G28" s="72">
        <v>0</v>
      </c>
      <c r="H28" s="72">
        <v>0</v>
      </c>
      <c r="I28" s="72">
        <v>3.6251524494333863E-3</v>
      </c>
      <c r="J28" s="72">
        <v>0.13002895878151272</v>
      </c>
      <c r="K28" s="72">
        <v>0</v>
      </c>
      <c r="L28" s="72">
        <v>0</v>
      </c>
      <c r="M28" s="72">
        <v>2.665307433865197E-2</v>
      </c>
      <c r="N28" s="72">
        <v>7.5031851988486845E-2</v>
      </c>
      <c r="O28" s="72">
        <v>6.7775012023314707E-2</v>
      </c>
      <c r="P28" s="72">
        <v>0.33731415424100841</v>
      </c>
      <c r="Q28" s="72">
        <v>7.6194102554594342E-2</v>
      </c>
      <c r="R28" s="72">
        <v>0</v>
      </c>
      <c r="S28" s="72">
        <v>0</v>
      </c>
      <c r="T28" s="72">
        <v>0</v>
      </c>
      <c r="U28" s="72">
        <v>1.0926322530379836E-3</v>
      </c>
      <c r="V28" s="72">
        <v>3.2711810055236844E-2</v>
      </c>
      <c r="W28" s="72">
        <v>3.0145942097315394E-2</v>
      </c>
      <c r="X28" s="72">
        <v>4.5960854052240097E-2</v>
      </c>
      <c r="Y28" s="72">
        <v>6.0470944983345938E-2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2.9203170076768203</v>
      </c>
      <c r="D29" s="72">
        <v>2.6358952582877619</v>
      </c>
      <c r="E29" s="72">
        <v>4.8223857272368136</v>
      </c>
      <c r="F29" s="72">
        <v>4.1787072144628867</v>
      </c>
      <c r="G29" s="72">
        <v>9.84378654940733</v>
      </c>
      <c r="H29" s="72">
        <v>2.9960526334592203</v>
      </c>
      <c r="I29" s="72">
        <v>7.8005590168482826</v>
      </c>
      <c r="J29" s="72">
        <v>2.7383400866353367</v>
      </c>
      <c r="K29" s="72">
        <v>4.9758786174732759</v>
      </c>
      <c r="L29" s="72">
        <v>2.5580959721513916</v>
      </c>
      <c r="M29" s="72">
        <v>2.6268644804416756</v>
      </c>
      <c r="N29" s="72">
        <v>1.9789112109300424</v>
      </c>
      <c r="O29" s="72">
        <v>3.1057167746292795</v>
      </c>
      <c r="P29" s="72">
        <v>2.8777886365201022</v>
      </c>
      <c r="Q29" s="72">
        <v>2.4253952185890748</v>
      </c>
      <c r="R29" s="72">
        <v>2.4851278613494596</v>
      </c>
      <c r="S29" s="72">
        <v>2.7807901629931888</v>
      </c>
      <c r="T29" s="72">
        <v>3.2883238216527828</v>
      </c>
      <c r="U29" s="72">
        <v>3.1753758697238577</v>
      </c>
      <c r="V29" s="72">
        <v>3.5991861293766974</v>
      </c>
      <c r="W29" s="72">
        <v>4.2102415537730034</v>
      </c>
      <c r="X29" s="72">
        <v>4.4291477633780936</v>
      </c>
      <c r="Y29" s="72">
        <v>4.8444467928651171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2.0433127316429665</v>
      </c>
      <c r="D30" s="72">
        <v>3.1907257098049642</v>
      </c>
      <c r="E30" s="72">
        <v>2.7765980480691703</v>
      </c>
      <c r="F30" s="72">
        <v>1.4470156220036092</v>
      </c>
      <c r="G30" s="72">
        <v>1.7824286493609731</v>
      </c>
      <c r="H30" s="72">
        <v>1.956243274686754</v>
      </c>
      <c r="I30" s="72">
        <v>0.56859169722066494</v>
      </c>
      <c r="J30" s="72">
        <v>0.66542328594921218</v>
      </c>
      <c r="K30" s="72">
        <v>1.3412177670519472</v>
      </c>
      <c r="L30" s="72">
        <v>1.7458327818334618</v>
      </c>
      <c r="M30" s="72">
        <v>2.4733250730861025</v>
      </c>
      <c r="N30" s="72">
        <v>2.0450378882027462</v>
      </c>
      <c r="O30" s="72">
        <v>1.8653848569198137</v>
      </c>
      <c r="P30" s="72">
        <v>1.4664965714308573</v>
      </c>
      <c r="Q30" s="72">
        <v>2.5838979084063372</v>
      </c>
      <c r="R30" s="72">
        <v>2.576081072827062</v>
      </c>
      <c r="S30" s="72">
        <v>3.0513890651273847</v>
      </c>
      <c r="T30" s="72">
        <v>3.0552190125650327</v>
      </c>
      <c r="U30" s="72">
        <v>2.7074204340189736</v>
      </c>
      <c r="V30" s="72">
        <v>3.1277960732249337</v>
      </c>
      <c r="W30" s="72">
        <v>3.5327667656270854</v>
      </c>
      <c r="X30" s="72">
        <v>1.9036683974773982</v>
      </c>
      <c r="Y30" s="72">
        <v>1.6098793873766706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5.378039796572252E-3</v>
      </c>
      <c r="D31" s="72">
        <v>0.1299607020786635</v>
      </c>
      <c r="E31" s="72">
        <v>0.38258182878372549</v>
      </c>
      <c r="F31" s="72">
        <v>0.6616576526956377</v>
      </c>
      <c r="G31" s="72">
        <v>1.319640938819985</v>
      </c>
      <c r="H31" s="72">
        <v>0.92370526934360442</v>
      </c>
      <c r="I31" s="72">
        <v>0.39721693417852433</v>
      </c>
      <c r="J31" s="72">
        <v>0.92508668610310674</v>
      </c>
      <c r="K31" s="72">
        <v>0.30602448255011933</v>
      </c>
      <c r="L31" s="72">
        <v>0.3519963130524934</v>
      </c>
      <c r="M31" s="72">
        <v>0.16748069424647555</v>
      </c>
      <c r="N31" s="72">
        <v>0.29885829122572505</v>
      </c>
      <c r="O31" s="72">
        <v>0.30643355280804246</v>
      </c>
      <c r="P31" s="72">
        <v>0.46966534330816312</v>
      </c>
      <c r="Q31" s="72">
        <v>0.16933843504909304</v>
      </c>
      <c r="R31" s="72">
        <v>0.29879209819133851</v>
      </c>
      <c r="S31" s="72">
        <v>0.23794277096290253</v>
      </c>
      <c r="T31" s="72">
        <v>0.6325847307573359</v>
      </c>
      <c r="U31" s="72">
        <v>0.62702366408895882</v>
      </c>
      <c r="V31" s="72">
        <v>0.88719660890679897</v>
      </c>
      <c r="W31" s="72">
        <v>0.69817063507663224</v>
      </c>
      <c r="X31" s="72">
        <v>0.39619186793899053</v>
      </c>
      <c r="Y31" s="72">
        <v>0.44118128468408407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0.54740636059753578</v>
      </c>
      <c r="D32" s="77">
        <v>0.31285707399849644</v>
      </c>
      <c r="E32" s="77">
        <v>0.80755173842407046</v>
      </c>
      <c r="F32" s="77">
        <v>0.31944549996447785</v>
      </c>
      <c r="G32" s="77">
        <v>0.44091992296113847</v>
      </c>
      <c r="H32" s="77">
        <v>0.99984284544171453</v>
      </c>
      <c r="I32" s="77">
        <v>3.9551104380550546E-2</v>
      </c>
      <c r="J32" s="77">
        <v>3.6058074426833953E-2</v>
      </c>
      <c r="K32" s="77">
        <v>3.0655274779085865E-2</v>
      </c>
      <c r="L32" s="77">
        <v>0.11146475686963202</v>
      </c>
      <c r="M32" s="77">
        <v>7.2923828957179054E-2</v>
      </c>
      <c r="N32" s="77">
        <v>0.10381061833190744</v>
      </c>
      <c r="O32" s="77">
        <v>8.2511526988604273E-3</v>
      </c>
      <c r="P32" s="77">
        <v>4.5125571925757349E-2</v>
      </c>
      <c r="Q32" s="77">
        <v>8.5704101488764381E-2</v>
      </c>
      <c r="R32" s="77">
        <v>9.4927509645956559E-2</v>
      </c>
      <c r="S32" s="77">
        <v>9.6271351103483033E-2</v>
      </c>
      <c r="T32" s="77">
        <v>6.3995959439375374E-2</v>
      </c>
      <c r="U32" s="77">
        <v>5.999384955368086E-2</v>
      </c>
      <c r="V32" s="77">
        <v>9.7473696458464668E-2</v>
      </c>
      <c r="W32" s="77">
        <v>0.10947418876608038</v>
      </c>
      <c r="X32" s="77">
        <v>0.11766432876579691</v>
      </c>
      <c r="Y32" s="77">
        <v>0.12585574992321613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0.58434753077426016</v>
      </c>
      <c r="D3" s="66">
        <f>IF(RES_hh_tes_in!D3=0,"",RES_hh_tes_in!D3/RES_hh_fec_in!D3)</f>
        <v>0.51004480662884621</v>
      </c>
      <c r="E3" s="66">
        <f>IF(RES_hh_tes_in!E3=0,"",RES_hh_tes_in!E3/RES_hh_fec_in!E3)</f>
        <v>0.52285298461801466</v>
      </c>
      <c r="F3" s="66">
        <f>IF(RES_hh_tes_in!F3=0,"",RES_hh_tes_in!F3/RES_hh_fec_in!F3)</f>
        <v>0.51734686571257038</v>
      </c>
      <c r="G3" s="66">
        <f>IF(RES_hh_tes_in!G3=0,"",RES_hh_tes_in!G3/RES_hh_fec_in!G3)</f>
        <v>0.53998032360270731</v>
      </c>
      <c r="H3" s="66">
        <f>IF(RES_hh_tes_in!H3=0,"",RES_hh_tes_in!H3/RES_hh_fec_in!H3)</f>
        <v>0.54583817808123736</v>
      </c>
      <c r="I3" s="66">
        <f>IF(RES_hh_tes_in!I3=0,"",RES_hh_tes_in!I3/RES_hh_fec_in!I3)</f>
        <v>0.60555675495827488</v>
      </c>
      <c r="J3" s="66">
        <f>IF(RES_hh_tes_in!J3=0,"",RES_hh_tes_in!J3/RES_hh_fec_in!J3)</f>
        <v>0.59591906771108671</v>
      </c>
      <c r="K3" s="66">
        <f>IF(RES_hh_tes_in!K3=0,"",RES_hh_tes_in!K3/RES_hh_fec_in!K3)</f>
        <v>0.61419932426935242</v>
      </c>
      <c r="L3" s="66">
        <f>IF(RES_hh_tes_in!L3=0,"",RES_hh_tes_in!L3/RES_hh_fec_in!L3)</f>
        <v>0.62130575545226818</v>
      </c>
      <c r="M3" s="66">
        <f>IF(RES_hh_tes_in!M3=0,"",RES_hh_tes_in!M3/RES_hh_fec_in!M3)</f>
        <v>0.62391235957595059</v>
      </c>
      <c r="N3" s="66">
        <f>IF(RES_hh_tes_in!N3=0,"",RES_hh_tes_in!N3/RES_hh_fec_in!N3)</f>
        <v>0.6403951369953832</v>
      </c>
      <c r="O3" s="66">
        <f>IF(RES_hh_tes_in!O3=0,"",RES_hh_tes_in!O3/RES_hh_fec_in!O3)</f>
        <v>0.655049180721475</v>
      </c>
      <c r="P3" s="66">
        <f>IF(RES_hh_tes_in!P3=0,"",RES_hh_tes_in!P3/RES_hh_fec_in!P3)</f>
        <v>0.64853301287067877</v>
      </c>
      <c r="Q3" s="66">
        <f>IF(RES_hh_tes_in!Q3=0,"",RES_hh_tes_in!Q3/RES_hh_fec_in!Q3)</f>
        <v>0.69739428658817937</v>
      </c>
      <c r="R3" s="66">
        <f>IF(RES_hh_tes_in!R3=0,"",RES_hh_tes_in!R3/RES_hh_fec_in!R3)</f>
        <v>0.70205691766498246</v>
      </c>
      <c r="S3" s="66">
        <f>IF(RES_hh_tes_in!S3=0,"",RES_hh_tes_in!S3/RES_hh_fec_in!S3)</f>
        <v>0.71956134028592467</v>
      </c>
      <c r="T3" s="66">
        <f>IF(RES_hh_tes_in!T3=0,"",RES_hh_tes_in!T3/RES_hh_fec_in!T3)</f>
        <v>0.71960449795552106</v>
      </c>
      <c r="U3" s="66">
        <f>IF(RES_hh_tes_in!U3=0,"",RES_hh_tes_in!U3/RES_hh_fec_in!U3)</f>
        <v>0.74685899899088193</v>
      </c>
      <c r="V3" s="66">
        <f>IF(RES_hh_tes_in!V3=0,"",RES_hh_tes_in!V3/RES_hh_fec_in!V3)</f>
        <v>0.7346670439825943</v>
      </c>
      <c r="W3" s="66">
        <f>IF(RES_hh_tes_in!W3=0,"",RES_hh_tes_in!W3/RES_hh_fec_in!W3)</f>
        <v>0.74158716178834805</v>
      </c>
      <c r="X3" s="66">
        <f>IF(RES_hh_tes_in!X3=0,"",RES_hh_tes_in!X3/RES_hh_fec_in!X3)</f>
        <v>0.76700162722589471</v>
      </c>
      <c r="Y3" s="66">
        <f>IF(RES_hh_tes_in!Y3=0,"",RES_hh_tes_in!Y3/RES_hh_fec_in!Y3)</f>
        <v>0.78348586792210961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0.57419207473425893</v>
      </c>
      <c r="D4" s="70">
        <f>IF(RES_hh_tes_in!D4=0,"",RES_hh_tes_in!D4/RES_hh_fec_in!D4)</f>
        <v>0.49525696003952957</v>
      </c>
      <c r="E4" s="70">
        <f>IF(RES_hh_tes_in!E4=0,"",RES_hh_tes_in!E4/RES_hh_fec_in!E4)</f>
        <v>0.50545688302840774</v>
      </c>
      <c r="F4" s="70">
        <f>IF(RES_hh_tes_in!F4=0,"",RES_hh_tes_in!F4/RES_hh_fec_in!F4)</f>
        <v>0.50922655200407285</v>
      </c>
      <c r="G4" s="70">
        <f>IF(RES_hh_tes_in!G4=0,"",RES_hh_tes_in!G4/RES_hh_fec_in!G4)</f>
        <v>0.52960746446069784</v>
      </c>
      <c r="H4" s="70">
        <f>IF(RES_hh_tes_in!H4=0,"",RES_hh_tes_in!H4/RES_hh_fec_in!H4)</f>
        <v>0.53218584490456666</v>
      </c>
      <c r="I4" s="70">
        <f>IF(RES_hh_tes_in!I4=0,"",RES_hh_tes_in!I4/RES_hh_fec_in!I4)</f>
        <v>0.58737050437731175</v>
      </c>
      <c r="J4" s="70">
        <f>IF(RES_hh_tes_in!J4=0,"",RES_hh_tes_in!J4/RES_hh_fec_in!J4)</f>
        <v>0.58913993518675933</v>
      </c>
      <c r="K4" s="70">
        <f>IF(RES_hh_tes_in!K4=0,"",RES_hh_tes_in!K4/RES_hh_fec_in!K4)</f>
        <v>0.60810390157846328</v>
      </c>
      <c r="L4" s="70">
        <f>IF(RES_hh_tes_in!L4=0,"",RES_hh_tes_in!L4/RES_hh_fec_in!L4)</f>
        <v>0.60610301552559298</v>
      </c>
      <c r="M4" s="70">
        <f>IF(RES_hh_tes_in!M4=0,"",RES_hh_tes_in!M4/RES_hh_fec_in!M4)</f>
        <v>0.61728471459879508</v>
      </c>
      <c r="N4" s="70">
        <f>IF(RES_hh_tes_in!N4=0,"",RES_hh_tes_in!N4/RES_hh_fec_in!N4)</f>
        <v>0.62235252658914963</v>
      </c>
      <c r="O4" s="70">
        <f>IF(RES_hh_tes_in!O4=0,"",RES_hh_tes_in!O4/RES_hh_fec_in!O4)</f>
        <v>0.65174102084086449</v>
      </c>
      <c r="P4" s="70">
        <f>IF(RES_hh_tes_in!P4=0,"",RES_hh_tes_in!P4/RES_hh_fec_in!P4)</f>
        <v>0.63668961483338116</v>
      </c>
      <c r="Q4" s="70">
        <f>IF(RES_hh_tes_in!Q4=0,"",RES_hh_tes_in!Q4/RES_hh_fec_in!Q4)</f>
        <v>0.66825650356569666</v>
      </c>
      <c r="R4" s="70">
        <f>IF(RES_hh_tes_in!R4=0,"",RES_hh_tes_in!R4/RES_hh_fec_in!R4)</f>
        <v>0.68606848442322932</v>
      </c>
      <c r="S4" s="70">
        <f>IF(RES_hh_tes_in!S4=0,"",RES_hh_tes_in!S4/RES_hh_fec_in!S4)</f>
        <v>0.69921028521295214</v>
      </c>
      <c r="T4" s="70">
        <f>IF(RES_hh_tes_in!T4=0,"",RES_hh_tes_in!T4/RES_hh_fec_in!T4)</f>
        <v>0.70068863598670283</v>
      </c>
      <c r="U4" s="70">
        <f>IF(RES_hh_tes_in!U4=0,"",RES_hh_tes_in!U4/RES_hh_fec_in!U4)</f>
        <v>0.74096455342683187</v>
      </c>
      <c r="V4" s="70">
        <f>IF(RES_hh_tes_in!V4=0,"",RES_hh_tes_in!V4/RES_hh_fec_in!V4)</f>
        <v>0.73384855353115286</v>
      </c>
      <c r="W4" s="70">
        <f>IF(RES_hh_tes_in!W4=0,"",RES_hh_tes_in!W4/RES_hh_fec_in!W4)</f>
        <v>0.74349682241513348</v>
      </c>
      <c r="X4" s="70">
        <f>IF(RES_hh_tes_in!X4=0,"",RES_hh_tes_in!X4/RES_hh_fec_in!X4)</f>
        <v>0.76656072215426696</v>
      </c>
      <c r="Y4" s="70">
        <f>IF(RES_hh_tes_in!Y4=0,"",RES_hh_tes_in!Y4/RES_hh_fec_in!Y4)</f>
        <v>0.78639272321515219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>
        <f>IF(RES_hh_tes_in!D5=0,"",RES_hh_tes_in!D5/RES_hh_fec_in!D5)</f>
        <v>0.56879483987267609</v>
      </c>
      <c r="E5" s="78" t="str">
        <f>IF(RES_hh_tes_in!E5=0,"",RES_hh_tes_in!E5/RES_hh_fec_in!E5)</f>
        <v/>
      </c>
      <c r="F5" s="78">
        <f>IF(RES_hh_tes_in!F5=0,"",RES_hh_tes_in!F5/RES_hh_fec_in!F5)</f>
        <v>0.57978302720533337</v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>
        <f>IF(RES_hh_tes_in!I5=0,"",RES_hh_tes_in!I5/RES_hh_fec_in!I5)</f>
        <v>0.59773613478466425</v>
      </c>
      <c r="J5" s="78">
        <f>IF(RES_hh_tes_in!J5=0,"",RES_hh_tes_in!J5/RES_hh_fec_in!J5)</f>
        <v>0.60409689226075858</v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>
        <f>IF(RES_hh_tes_in!M5=0,"",RES_hh_tes_in!M5/RES_hh_fec_in!M5)</f>
        <v>0.6239623421338637</v>
      </c>
      <c r="N5" s="78">
        <f>IF(RES_hh_tes_in!N5=0,"",RES_hh_tes_in!N5/RES_hh_fec_in!N5)</f>
        <v>0.63018140142331491</v>
      </c>
      <c r="O5" s="78">
        <f>IF(RES_hh_tes_in!O5=0,"",RES_hh_tes_in!O5/RES_hh_fec_in!O5)</f>
        <v>0.63573762013507584</v>
      </c>
      <c r="P5" s="78">
        <f>IF(RES_hh_tes_in!P5=0,"",RES_hh_tes_in!P5/RES_hh_fec_in!P5)</f>
        <v>0.64127002411208411</v>
      </c>
      <c r="Q5" s="78">
        <f>IF(RES_hh_tes_in!Q5=0,"",RES_hh_tes_in!Q5/RES_hh_fec_in!Q5)</f>
        <v>0.65028340194711021</v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0.73712407238370814</v>
      </c>
      <c r="V5" s="78">
        <f>IF(RES_hh_tes_in!V5=0,"",RES_hh_tes_in!V5/RES_hh_fec_in!V5)</f>
        <v>0.75472688821960321</v>
      </c>
      <c r="W5" s="78">
        <f>IF(RES_hh_tes_in!W5=0,"",RES_hh_tes_in!W5/RES_hh_fec_in!W5)</f>
        <v>0.76714231093715013</v>
      </c>
      <c r="X5" s="78">
        <f>IF(RES_hh_tes_in!X5=0,"",RES_hh_tes_in!X5/RES_hh_fec_in!X5)</f>
        <v>0.77449001847887011</v>
      </c>
      <c r="Y5" s="78">
        <f>IF(RES_hh_tes_in!Y5=0,"",RES_hh_tes_in!Y5/RES_hh_fec_in!Y5)</f>
        <v>0.78062334295693758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0.53809396895868766</v>
      </c>
      <c r="D6" s="78">
        <f>IF(RES_hh_tes_in!D6=0,"",RES_hh_tes_in!D6/RES_hh_fec_in!D6)</f>
        <v>0.54293099672291167</v>
      </c>
      <c r="E6" s="78">
        <f>IF(RES_hh_tes_in!E6=0,"",RES_hh_tes_in!E6/RES_hh_fec_in!E6)</f>
        <v>0.54802552539407567</v>
      </c>
      <c r="F6" s="78">
        <f>IF(RES_hh_tes_in!F6=0,"",RES_hh_tes_in!F6/RES_hh_fec_in!F6)</f>
        <v>0.55309222005294723</v>
      </c>
      <c r="G6" s="78">
        <f>IF(RES_hh_tes_in!G6=0,"",RES_hh_tes_in!G6/RES_hh_fec_in!G6)</f>
        <v>0.55838551934016045</v>
      </c>
      <c r="H6" s="78">
        <f>IF(RES_hh_tes_in!H6=0,"",RES_hh_tes_in!H6/RES_hh_fec_in!H6)</f>
        <v>0.5638709202280473</v>
      </c>
      <c r="I6" s="78">
        <f>IF(RES_hh_tes_in!I6=0,"",RES_hh_tes_in!I6/RES_hh_fec_in!I6)</f>
        <v>0.56960764051418566</v>
      </c>
      <c r="J6" s="78">
        <f>IF(RES_hh_tes_in!J6=0,"",RES_hh_tes_in!J6/RES_hh_fec_in!J6)</f>
        <v>0.57584607184191716</v>
      </c>
      <c r="K6" s="78">
        <f>IF(RES_hh_tes_in!K6=0,"",RES_hh_tes_in!K6/RES_hh_fec_in!K6)</f>
        <v>0.58279437518317689</v>
      </c>
      <c r="L6" s="78">
        <f>IF(RES_hh_tes_in!L6=0,"",RES_hh_tes_in!L6/RES_hh_fec_in!L6)</f>
        <v>0.59049972815831353</v>
      </c>
      <c r="M6" s="78">
        <f>IF(RES_hh_tes_in!M6=0,"",RES_hh_tes_in!M6/RES_hh_fec_in!M6)</f>
        <v>0.60444165943939721</v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0.65678958938491405</v>
      </c>
      <c r="P6" s="78">
        <f>IF(RES_hh_tes_in!P6=0,"",RES_hh_tes_in!P6/RES_hh_fec_in!P6)</f>
        <v>0.69197347930236996</v>
      </c>
      <c r="Q6" s="78">
        <f>IF(RES_hh_tes_in!Q6=0,"",RES_hh_tes_in!Q6/RES_hh_fec_in!Q6)</f>
        <v>0.72006823254350083</v>
      </c>
      <c r="R6" s="78" t="str">
        <f>IF(RES_hh_tes_in!R6=0,"",RES_hh_tes_in!R6/RES_hh_fec_in!R6)</f>
        <v/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>
        <f>IF(RES_hh_tes_in!U6=0,"",RES_hh_tes_in!U6/RES_hh_fec_in!U6)</f>
        <v>0.73765281350043876</v>
      </c>
      <c r="V6" s="78">
        <f>IF(RES_hh_tes_in!V6=0,"",RES_hh_tes_in!V6/RES_hh_fec_in!V6)</f>
        <v>0.73937980430461026</v>
      </c>
      <c r="W6" s="78">
        <f>IF(RES_hh_tes_in!W6=0,"",RES_hh_tes_in!W6/RES_hh_fec_in!W6)</f>
        <v>0.74203885819257098</v>
      </c>
      <c r="X6" s="78">
        <f>IF(RES_hh_tes_in!X6=0,"",RES_hh_tes_in!X6/RES_hh_fec_in!X6)</f>
        <v>0.74419311049256509</v>
      </c>
      <c r="Y6" s="78">
        <f>IF(RES_hh_tes_in!Y6=0,"",RES_hh_tes_in!Y6/RES_hh_fec_in!Y6)</f>
        <v>0.74605274043573522</v>
      </c>
      <c r="DA6" s="89" t="s">
        <v>724</v>
      </c>
    </row>
    <row r="7" spans="1:105" ht="12" customHeight="1" x14ac:dyDescent="0.25">
      <c r="A7" s="28" t="s">
        <v>200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>
        <f>IF(RES_hh_tes_in!E7=0,"",RES_hh_tes_in!E7/RES_hh_fec_in!E7)</f>
        <v>0.44800694422756443</v>
      </c>
      <c r="F7" s="78">
        <f>IF(RES_hh_tes_in!F7=0,"",RES_hh_tes_in!F7/RES_hh_fec_in!F7)</f>
        <v>0.45325564770347959</v>
      </c>
      <c r="G7" s="78">
        <f>IF(RES_hh_tes_in!G7=0,"",RES_hh_tes_in!G7/RES_hh_fec_in!G7)</f>
        <v>0.4587390960338833</v>
      </c>
      <c r="H7" s="78">
        <f>IF(RES_hh_tes_in!H7=0,"",RES_hh_tes_in!H7/RES_hh_fec_in!H7)</f>
        <v>0.46442154675284009</v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>
        <f>IF(RES_hh_tes_in!O7=0,"",RES_hh_tes_in!O7/RES_hh_fec_in!O7)</f>
        <v>0.56067809557152737</v>
      </c>
      <c r="P7" s="78">
        <f>IF(RES_hh_tes_in!P7=0,"",RES_hh_tes_in!P7/RES_hh_fec_in!P7)</f>
        <v>0.59712588209495976</v>
      </c>
      <c r="Q7" s="78">
        <f>IF(RES_hh_tes_in!Q7=0,"",RES_hh_tes_in!Q7/RES_hh_fec_in!Q7)</f>
        <v>0.62622987176078737</v>
      </c>
      <c r="R7" s="78" t="str">
        <f>IF(RES_hh_tes_in!R7=0,"",RES_hh_tes_in!R7/RES_hh_fec_in!R7)</f>
        <v/>
      </c>
      <c r="S7" s="78">
        <f>IF(RES_hh_tes_in!S7=0,"",RES_hh_tes_in!S7/RES_hh_fec_in!S7)</f>
        <v>0.64253680151248582</v>
      </c>
      <c r="T7" s="78">
        <f>IF(RES_hh_tes_in!T7=0,"",RES_hh_tes_in!T7/RES_hh_fec_in!T7)</f>
        <v>0.64426923585583085</v>
      </c>
      <c r="U7" s="78">
        <f>IF(RES_hh_tes_in!U7=0,"",RES_hh_tes_in!U7/RES_hh_fec_in!U7)</f>
        <v>0.64477699490271956</v>
      </c>
      <c r="V7" s="78">
        <f>IF(RES_hh_tes_in!V7=0,"",RES_hh_tes_in!V7/RES_hh_fec_in!V7)</f>
        <v>0.64623516528098013</v>
      </c>
      <c r="W7" s="78">
        <f>IF(RES_hh_tes_in!W7=0,"",RES_hh_tes_in!W7/RES_hh_fec_in!W7)</f>
        <v>0.64825285829687551</v>
      </c>
      <c r="X7" s="78">
        <f>IF(RES_hh_tes_in!X7=0,"",RES_hh_tes_in!X7/RES_hh_fec_in!X7)</f>
        <v>0.64929596721318394</v>
      </c>
      <c r="Y7" s="78">
        <f>IF(RES_hh_tes_in!Y7=0,"",RES_hh_tes_in!Y7/RES_hh_fec_in!Y7)</f>
        <v>0.64996445732713426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0.47728022068529308</v>
      </c>
      <c r="D8" s="78">
        <f>IF(RES_hh_tes_in!D8=0,"",RES_hh_tes_in!D8/RES_hh_fec_in!D8)</f>
        <v>0.48217488956849325</v>
      </c>
      <c r="E8" s="78">
        <f>IF(RES_hh_tes_in!E8=0,"",RES_hh_tes_in!E8/RES_hh_fec_in!E8)</f>
        <v>0.48737823175598011</v>
      </c>
      <c r="F8" s="78">
        <f>IF(RES_hh_tes_in!F8=0,"",RES_hh_tes_in!F8/RES_hh_fec_in!F8)</f>
        <v>0.49256264485959972</v>
      </c>
      <c r="G8" s="78">
        <f>IF(RES_hh_tes_in!G8=0,"",RES_hh_tes_in!G8/RES_hh_fec_in!G8)</f>
        <v>0.49802351696129754</v>
      </c>
      <c r="H8" s="78">
        <f>IF(RES_hh_tes_in!H8=0,"",RES_hh_tes_in!H8/RES_hh_fec_in!H8)</f>
        <v>0.50372310796711051</v>
      </c>
      <c r="I8" s="78">
        <f>IF(RES_hh_tes_in!I8=0,"",RES_hh_tes_in!I8/RES_hh_fec_in!I8)</f>
        <v>0.50973253560482568</v>
      </c>
      <c r="J8" s="78">
        <f>IF(RES_hh_tes_in!J8=0,"",RES_hh_tes_in!J8/RES_hh_fec_in!J8)</f>
        <v>0.51634683068983045</v>
      </c>
      <c r="K8" s="78">
        <f>IF(RES_hh_tes_in!K8=0,"",RES_hh_tes_in!K8/RES_hh_fec_in!K8)</f>
        <v>0.52381444568951252</v>
      </c>
      <c r="L8" s="78">
        <f>IF(RES_hh_tes_in!L8=0,"",RES_hh_tes_in!L8/RES_hh_fec_in!L8)</f>
        <v>0.53219747349826751</v>
      </c>
      <c r="M8" s="78">
        <f>IF(RES_hh_tes_in!M8=0,"",RES_hh_tes_in!M8/RES_hh_fec_in!M8)</f>
        <v>0.54770894158391192</v>
      </c>
      <c r="N8" s="78">
        <f>IF(RES_hh_tes_in!N8=0,"",RES_hh_tes_in!N8/RES_hh_fec_in!N8)</f>
        <v>0.57228234484981044</v>
      </c>
      <c r="O8" s="78">
        <f>IF(RES_hh_tes_in!O8=0,"",RES_hh_tes_in!O8/RES_hh_fec_in!O8)</f>
        <v>0.60720798257194653</v>
      </c>
      <c r="P8" s="78">
        <f>IF(RES_hh_tes_in!P8=0,"",RES_hh_tes_in!P8/RES_hh_fec_in!P8)</f>
        <v>0.6483523404664564</v>
      </c>
      <c r="Q8" s="78">
        <f>IF(RES_hh_tes_in!Q8=0,"",RES_hh_tes_in!Q8/RES_hh_fec_in!Q8)</f>
        <v>0.68306246947488269</v>
      </c>
      <c r="R8" s="78">
        <f>IF(RES_hh_tes_in!R8=0,"",RES_hh_tes_in!R8/RES_hh_fec_in!R8)</f>
        <v>0.70070873703266678</v>
      </c>
      <c r="S8" s="78">
        <f>IF(RES_hh_tes_in!S8=0,"",RES_hh_tes_in!S8/RES_hh_fec_in!S8)</f>
        <v>0.71422959822298804</v>
      </c>
      <c r="T8" s="78">
        <f>IF(RES_hh_tes_in!T8=0,"",RES_hh_tes_in!T8/RES_hh_fec_in!T8)</f>
        <v>0.72523543339438423</v>
      </c>
      <c r="U8" s="78">
        <f>IF(RES_hh_tes_in!U8=0,"",RES_hh_tes_in!U8/RES_hh_fec_in!U8)</f>
        <v>0.73484027279094166</v>
      </c>
      <c r="V8" s="78">
        <f>IF(RES_hh_tes_in!V8=0,"",RES_hh_tes_in!V8/RES_hh_fec_in!V8)</f>
        <v>0.74359739094340538</v>
      </c>
      <c r="W8" s="78">
        <f>IF(RES_hh_tes_in!W8=0,"",RES_hh_tes_in!W8/RES_hh_fec_in!W8)</f>
        <v>0.75020214313847444</v>
      </c>
      <c r="X8" s="78">
        <f>IF(RES_hh_tes_in!X8=0,"",RES_hh_tes_in!X8/RES_hh_fec_in!X8)</f>
        <v>0.75393623850080815</v>
      </c>
      <c r="Y8" s="78">
        <f>IF(RES_hh_tes_in!Y8=0,"",RES_hh_tes_in!Y8/RES_hh_fec_in!Y8)</f>
        <v>0.75657294242547446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0.49723809912817096</v>
      </c>
      <c r="D9" s="78">
        <f>IF(RES_hh_tes_in!D9=0,"",RES_hh_tes_in!D9/RES_hh_fec_in!D9)</f>
        <v>0.50810372211857879</v>
      </c>
      <c r="E9" s="78">
        <f>IF(RES_hh_tes_in!E9=0,"",RES_hh_tes_in!E9/RES_hh_fec_in!E9)</f>
        <v>0.51907278456295913</v>
      </c>
      <c r="F9" s="78">
        <f>IF(RES_hh_tes_in!F9=0,"",RES_hh_tes_in!F9/RES_hh_fec_in!F9)</f>
        <v>0.53013455817103639</v>
      </c>
      <c r="G9" s="78">
        <f>IF(RES_hh_tes_in!G9=0,"",RES_hh_tes_in!G9/RES_hh_fec_in!G9)</f>
        <v>0.54127812882105131</v>
      </c>
      <c r="H9" s="78">
        <f>IF(RES_hh_tes_in!H9=0,"",RES_hh_tes_in!H9/RES_hh_fec_in!H9)</f>
        <v>0.55249064351286847</v>
      </c>
      <c r="I9" s="78">
        <f>IF(RES_hh_tes_in!I9=0,"",RES_hh_tes_in!I9/RES_hh_fec_in!I9)</f>
        <v>0.56375514770728408</v>
      </c>
      <c r="J9" s="78">
        <f>IF(RES_hh_tes_in!J9=0,"",RES_hh_tes_in!J9/RES_hh_fec_in!J9)</f>
        <v>0.57503501738497675</v>
      </c>
      <c r="K9" s="78">
        <f>IF(RES_hh_tes_in!K9=0,"",RES_hh_tes_in!K9/RES_hh_fec_in!K9)</f>
        <v>0.5862818247423629</v>
      </c>
      <c r="L9" s="78">
        <f>IF(RES_hh_tes_in!L9=0,"",RES_hh_tes_in!L9/RES_hh_fec_in!L9)</f>
        <v>0.59745258750629171</v>
      </c>
      <c r="M9" s="78">
        <f>IF(RES_hh_tes_in!M9=0,"",RES_hh_tes_in!M9/RES_hh_fec_in!M9)</f>
        <v>0.60771385195997274</v>
      </c>
      <c r="N9" s="78">
        <f>IF(RES_hh_tes_in!N9=0,"",RES_hh_tes_in!N9/RES_hh_fec_in!N9)</f>
        <v>0.61660956823602275</v>
      </c>
      <c r="O9" s="78">
        <f>IF(RES_hh_tes_in!O9=0,"",RES_hh_tes_in!O9/RES_hh_fec_in!O9)</f>
        <v>0.62387634260611091</v>
      </c>
      <c r="P9" s="78">
        <f>IF(RES_hh_tes_in!P9=0,"",RES_hh_tes_in!P9/RES_hh_fec_in!P9)</f>
        <v>0.63014369649159774</v>
      </c>
      <c r="Q9" s="78">
        <f>IF(RES_hh_tes_in!Q9=0,"",RES_hh_tes_in!Q9/RES_hh_fec_in!Q9)</f>
        <v>0.63762182144878787</v>
      </c>
      <c r="R9" s="78">
        <f>IF(RES_hh_tes_in!R9=0,"",RES_hh_tes_in!R9/RES_hh_fec_in!R9)</f>
        <v>0.64882308551216716</v>
      </c>
      <c r="S9" s="78">
        <f>IF(RES_hh_tes_in!S9=0,"",RES_hh_tes_in!S9/RES_hh_fec_in!S9)</f>
        <v>0.66142997441050888</v>
      </c>
      <c r="T9" s="78">
        <f>IF(RES_hh_tes_in!T9=0,"",RES_hh_tes_in!T9/RES_hh_fec_in!T9)</f>
        <v>0.67414629680901439</v>
      </c>
      <c r="U9" s="78">
        <f>IF(RES_hh_tes_in!U9=0,"",RES_hh_tes_in!U9/RES_hh_fec_in!U9)</f>
        <v>0.68589298643186725</v>
      </c>
      <c r="V9" s="78">
        <f>IF(RES_hh_tes_in!V9=0,"",RES_hh_tes_in!V9/RES_hh_fec_in!V9)</f>
        <v>0.69574637252710314</v>
      </c>
      <c r="W9" s="78">
        <f>IF(RES_hh_tes_in!W9=0,"",RES_hh_tes_in!W9/RES_hh_fec_in!W9)</f>
        <v>0.70366185514378266</v>
      </c>
      <c r="X9" s="78">
        <f>IF(RES_hh_tes_in!X9=0,"",RES_hh_tes_in!X9/RES_hh_fec_in!X9)</f>
        <v>0.71042854673440647</v>
      </c>
      <c r="Y9" s="78">
        <f>IF(RES_hh_tes_in!Y9=0,"",RES_hh_tes_in!Y9/RES_hh_fec_in!Y9)</f>
        <v>0.71680550057290582</v>
      </c>
      <c r="DA9" s="89" t="s">
        <v>727</v>
      </c>
    </row>
    <row r="10" spans="1:105" ht="12" customHeight="1" x14ac:dyDescent="0.25">
      <c r="A10" s="28" t="s">
        <v>197</v>
      </c>
      <c r="B10" s="78"/>
      <c r="C10" s="78">
        <f>IF(RES_hh_tes_in!C10=0,"",RES_hh_tes_in!C10/RES_hh_fec_in!C10)</f>
        <v>0.68042746047350333</v>
      </c>
      <c r="D10" s="78">
        <f>IF(RES_hh_tes_in!D10=0,"",RES_hh_tes_in!D10/RES_hh_fec_in!D10)</f>
        <v>0.68683426447110696</v>
      </c>
      <c r="E10" s="78">
        <f>IF(RES_hh_tes_in!E10=0,"",RES_hh_tes_in!E10/RES_hh_fec_in!E10)</f>
        <v>0.69324204391800015</v>
      </c>
      <c r="F10" s="78">
        <f>IF(RES_hh_tes_in!F10=0,"",RES_hh_tes_in!F10/RES_hh_fec_in!F10)</f>
        <v>0.6996499563807056</v>
      </c>
      <c r="G10" s="78">
        <f>IF(RES_hh_tes_in!G10=0,"",RES_hh_tes_in!G10/RES_hh_fec_in!G10)</f>
        <v>0.70605876717483229</v>
      </c>
      <c r="H10" s="78">
        <f>IF(RES_hh_tes_in!H10=0,"",RES_hh_tes_in!H10/RES_hh_fec_in!H10)</f>
        <v>0.71246838263549273</v>
      </c>
      <c r="I10" s="78">
        <f>IF(RES_hh_tes_in!I10=0,"",RES_hh_tes_in!I10/RES_hh_fec_in!I10)</f>
        <v>0.71887899133647626</v>
      </c>
      <c r="J10" s="78">
        <f>IF(RES_hh_tes_in!J10=0,"",RES_hh_tes_in!J10/RES_hh_fec_in!J10)</f>
        <v>0.72529136579803399</v>
      </c>
      <c r="K10" s="78">
        <f>IF(RES_hh_tes_in!K10=0,"",RES_hh_tes_in!K10/RES_hh_fec_in!K10)</f>
        <v>0.73170616286557399</v>
      </c>
      <c r="L10" s="78">
        <f>IF(RES_hh_tes_in!L10=0,"",RES_hh_tes_in!L10/RES_hh_fec_in!L10)</f>
        <v>0.73812355827217269</v>
      </c>
      <c r="M10" s="78">
        <f>IF(RES_hh_tes_in!M10=0,"",RES_hh_tes_in!M10/RES_hh_fec_in!M10)</f>
        <v>0.74460953130401797</v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>
        <f>IF(RES_hh_tes_in!P10=0,"",RES_hh_tes_in!P10/RES_hh_fec_in!P10)</f>
        <v>0.76439825058475697</v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>
        <f>IF(RES_hh_tes_in!S10=0,"",RES_hh_tes_in!S10/RES_hh_fec_in!S10)</f>
        <v>0.78073468361643594</v>
      </c>
      <c r="T10" s="78">
        <f>IF(RES_hh_tes_in!T10=0,"",RES_hh_tes_in!T10/RES_hh_fec_in!T10)</f>
        <v>0.785304186279005</v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0.69342014642513716</v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>
        <f>IF(RES_hh_tes_in!I11=0,"",RES_hh_tes_in!I11/RES_hh_fec_in!I11)</f>
        <v>0.72773164484030517</v>
      </c>
      <c r="J11" s="78">
        <f>IF(RES_hh_tes_in!J11=0,"",RES_hh_tes_in!J11/RES_hh_fec_in!J11)</f>
        <v>0.73402124343947195</v>
      </c>
      <c r="K11" s="78">
        <f>IF(RES_hh_tes_in!K11=0,"",RES_hh_tes_in!K11/RES_hh_fec_in!K11)</f>
        <v>0.74067622802425304</v>
      </c>
      <c r="L11" s="78">
        <f>IF(RES_hh_tes_in!L11=0,"",RES_hh_tes_in!L11/RES_hh_fec_in!L11)</f>
        <v>0.74772310327754277</v>
      </c>
      <c r="M11" s="78">
        <f>IF(RES_hh_tes_in!M11=0,"",RES_hh_tes_in!M11/RES_hh_fec_in!M11)</f>
        <v>0.75748038180457722</v>
      </c>
      <c r="N11" s="78">
        <f>IF(RES_hh_tes_in!N11=0,"",RES_hh_tes_in!N11/RES_hh_fec_in!N11)</f>
        <v>0.77068111912607695</v>
      </c>
      <c r="O11" s="78">
        <f>IF(RES_hh_tes_in!O11=0,"",RES_hh_tes_in!O11/RES_hh_fec_in!O11)</f>
        <v>0.78796792748272149</v>
      </c>
      <c r="P11" s="78" t="str">
        <f>IF(RES_hh_tes_in!P11=0,"",RES_hh_tes_in!P11/RES_hh_fec_in!P11)</f>
        <v/>
      </c>
      <c r="Q11" s="78">
        <f>IF(RES_hh_tes_in!Q11=0,"",RES_hh_tes_in!Q11/RES_hh_fec_in!Q11)</f>
        <v>0.82712950030109444</v>
      </c>
      <c r="R11" s="78">
        <f>IF(RES_hh_tes_in!R11=0,"",RES_hh_tes_in!R11/RES_hh_fec_in!R11)</f>
        <v>0.84169723288721965</v>
      </c>
      <c r="S11" s="78">
        <f>IF(RES_hh_tes_in!S11=0,"",RES_hh_tes_in!S11/RES_hh_fec_in!S11)</f>
        <v>0.85586920143036049</v>
      </c>
      <c r="T11" s="78">
        <f>IF(RES_hh_tes_in!T11=0,"",RES_hh_tes_in!T11/RES_hh_fec_in!T11)</f>
        <v>0.86955071491330527</v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>
        <f>IF(RES_hh_tes_in!W11=0,"",RES_hh_tes_in!W11/RES_hh_fec_in!W11)</f>
        <v>0.90650163027252051</v>
      </c>
      <c r="X11" s="78">
        <f>IF(RES_hh_tes_in!X11=0,"",RES_hh_tes_in!X11/RES_hh_fec_in!X11)</f>
        <v>0.91097535872696245</v>
      </c>
      <c r="Y11" s="78">
        <f>IF(RES_hh_tes_in!Y11=0,"",RES_hh_tes_in!Y11/RES_hh_fec_in!Y11)</f>
        <v>0.91527436785931393</v>
      </c>
      <c r="DA11" s="89" t="s">
        <v>729</v>
      </c>
    </row>
    <row r="12" spans="1:105" ht="12" customHeight="1" x14ac:dyDescent="0.25">
      <c r="A12" s="28" t="s">
        <v>95</v>
      </c>
      <c r="B12" s="78"/>
      <c r="C12" s="78" t="str">
        <f>IF(RES_hh_tes_in!C12=0,"",RES_hh_tes_in!C12/RES_hh_fec_in!C12)</f>
        <v/>
      </c>
      <c r="D12" s="78" t="str">
        <f>IF(RES_hh_tes_in!D12=0,"",RES_hh_tes_in!D12/RES_hh_fec_in!D12)</f>
        <v/>
      </c>
      <c r="E12" s="78" t="str">
        <f>IF(RES_hh_tes_in!E12=0,"",RES_hh_tes_in!E12/RES_hh_fec_in!E12)</f>
        <v/>
      </c>
      <c r="F12" s="78" t="str">
        <f>IF(RES_hh_tes_in!F12=0,"",RES_hh_tes_in!F12/RES_hh_fec_in!F12)</f>
        <v/>
      </c>
      <c r="G12" s="78" t="str">
        <f>IF(RES_hh_tes_in!G12=0,"",RES_hh_tes_in!G12/RES_hh_fec_in!G12)</f>
        <v/>
      </c>
      <c r="H12" s="78" t="str">
        <f>IF(RES_hh_tes_in!H12=0,"",RES_hh_tes_in!H12/RES_hh_fec_in!H12)</f>
        <v/>
      </c>
      <c r="I12" s="78" t="str">
        <f>IF(RES_hh_tes_in!I12=0,"",RES_hh_tes_in!I12/RES_hh_fec_in!I12)</f>
        <v/>
      </c>
      <c r="J12" s="78" t="str">
        <f>IF(RES_hh_tes_in!J12=0,"",RES_hh_tes_in!J12/RES_hh_fec_in!J12)</f>
        <v/>
      </c>
      <c r="K12" s="78" t="str">
        <f>IF(RES_hh_tes_in!K12=0,"",RES_hh_tes_in!K12/RES_hh_fec_in!K12)</f>
        <v/>
      </c>
      <c r="L12" s="78" t="str">
        <f>IF(RES_hh_tes_in!L12=0,"",RES_hh_tes_in!L12/RES_hh_fec_in!L12)</f>
        <v/>
      </c>
      <c r="M12" s="78" t="str">
        <f>IF(RES_hh_tes_in!M12=0,"",RES_hh_tes_in!M12/RES_hh_fec_in!M12)</f>
        <v/>
      </c>
      <c r="N12" s="78" t="str">
        <f>IF(RES_hh_tes_in!N12=0,"",RES_hh_tes_in!N12/RES_hh_fec_in!N12)</f>
        <v/>
      </c>
      <c r="O12" s="78" t="str">
        <f>IF(RES_hh_tes_in!O12=0,"",RES_hh_tes_in!O12/RES_hh_fec_in!O12)</f>
        <v/>
      </c>
      <c r="P12" s="78" t="str">
        <f>IF(RES_hh_tes_in!P12=0,"",RES_hh_tes_in!P12/RES_hh_fec_in!P12)</f>
        <v/>
      </c>
      <c r="Q12" s="78" t="str">
        <f>IF(RES_hh_tes_in!Q12=0,"",RES_hh_tes_in!Q12/RES_hh_fec_in!Q12)</f>
        <v/>
      </c>
      <c r="R12" s="78" t="str">
        <f>IF(RES_hh_tes_in!R12=0,"",RES_hh_tes_in!R12/RES_hh_fec_in!R12)</f>
        <v/>
      </c>
      <c r="S12" s="78" t="str">
        <f>IF(RES_hh_tes_in!S12=0,"",RES_hh_tes_in!S12/RES_hh_fec_in!S12)</f>
        <v/>
      </c>
      <c r="T12" s="78" t="str">
        <f>IF(RES_hh_tes_in!T12=0,"",RES_hh_tes_in!T12/RES_hh_fec_in!T12)</f>
        <v/>
      </c>
      <c r="U12" s="78">
        <f>IF(RES_hh_tes_in!U12=0,"",RES_hh_tes_in!U12/RES_hh_fec_in!U12)</f>
        <v>3.1532111594859784</v>
      </c>
      <c r="V12" s="78">
        <f>IF(RES_hh_tes_in!V12=0,"",RES_hh_tes_in!V12/RES_hh_fec_in!V12)</f>
        <v>3.1624838731661193</v>
      </c>
      <c r="W12" s="78">
        <f>IF(RES_hh_tes_in!W12=0,"",RES_hh_tes_in!W12/RES_hh_fec_in!W12)</f>
        <v>3.2118740205260954</v>
      </c>
      <c r="X12" s="78">
        <f>IF(RES_hh_tes_in!X12=0,"",RES_hh_tes_in!X12/RES_hh_fec_in!X12)</f>
        <v>3.2780218285156866</v>
      </c>
      <c r="Y12" s="78">
        <f>IF(RES_hh_tes_in!Y12=0,"",RES_hh_tes_in!Y12/RES_hh_fec_in!Y12)</f>
        <v>3.3539292888866439</v>
      </c>
      <c r="DA12" s="89" t="s">
        <v>730</v>
      </c>
    </row>
    <row r="13" spans="1:105" ht="12" customHeight="1" x14ac:dyDescent="0.25">
      <c r="A13" s="73" t="s">
        <v>94</v>
      </c>
      <c r="B13" s="79"/>
      <c r="C13" s="79" t="str">
        <f>IF(RES_hh_tes_in!C13=0,"",RES_hh_tes_in!C13/RES_hh_fec_in!C13)</f>
        <v/>
      </c>
      <c r="D13" s="79">
        <f>IF(RES_hh_tes_in!D13=0,"",RES_hh_tes_in!D13/RES_hh_fec_in!D13)</f>
        <v>0.63945916643377709</v>
      </c>
      <c r="E13" s="79">
        <f>IF(RES_hh_tes_in!E13=0,"",RES_hh_tes_in!E13/RES_hh_fec_in!E13)</f>
        <v>0.64531415023658423</v>
      </c>
      <c r="F13" s="79">
        <f>IF(RES_hh_tes_in!F13=0,"",RES_hh_tes_in!F13/RES_hh_fec_in!F13)</f>
        <v>0.65116633394004186</v>
      </c>
      <c r="G13" s="79">
        <f>IF(RES_hh_tes_in!G13=0,"",RES_hh_tes_in!G13/RES_hh_fec_in!G13)</f>
        <v>0.65700346775681762</v>
      </c>
      <c r="H13" s="79">
        <f>IF(RES_hh_tes_in!H13=0,"",RES_hh_tes_in!H13/RES_hh_fec_in!H13)</f>
        <v>0.66282709729019018</v>
      </c>
      <c r="I13" s="79">
        <f>IF(RES_hh_tes_in!I13=0,"",RES_hh_tes_in!I13/RES_hh_fec_in!I13)</f>
        <v>0.6686342544054048</v>
      </c>
      <c r="J13" s="79">
        <f>IF(RES_hh_tes_in!J13=0,"",RES_hh_tes_in!J13/RES_hh_fec_in!J13)</f>
        <v>0.67441267178884523</v>
      </c>
      <c r="K13" s="79">
        <f>IF(RES_hh_tes_in!K13=0,"",RES_hh_tes_in!K13/RES_hh_fec_in!K13)</f>
        <v>0.6801519996854547</v>
      </c>
      <c r="L13" s="79">
        <f>IF(RES_hh_tes_in!L13=0,"",RES_hh_tes_in!L13/RES_hh_fec_in!L13)</f>
        <v>0.68584962002174099</v>
      </c>
      <c r="M13" s="79">
        <f>IF(RES_hh_tes_in!M13=0,"",RES_hh_tes_in!M13/RES_hh_fec_in!M13)</f>
        <v>0.69045729372671405</v>
      </c>
      <c r="N13" s="79">
        <f>IF(RES_hh_tes_in!N13=0,"",RES_hh_tes_in!N13/RES_hh_fec_in!N13)</f>
        <v>0.69359628730697942</v>
      </c>
      <c r="O13" s="79">
        <f>IF(RES_hh_tes_in!O13=0,"",RES_hh_tes_in!O13/RES_hh_fec_in!O13)</f>
        <v>0.6957674535333831</v>
      </c>
      <c r="P13" s="79">
        <f>IF(RES_hh_tes_in!P13=0,"",RES_hh_tes_in!P13/RES_hh_fec_in!P13)</f>
        <v>0.69916770518037619</v>
      </c>
      <c r="Q13" s="79">
        <f>IF(RES_hh_tes_in!Q13=0,"",RES_hh_tes_in!Q13/RES_hh_fec_in!Q13)</f>
        <v>0.70976453932393924</v>
      </c>
      <c r="R13" s="79">
        <f>IF(RES_hh_tes_in!R13=0,"",RES_hh_tes_in!R13/RES_hh_fec_in!R13)</f>
        <v>0.73458349315540039</v>
      </c>
      <c r="S13" s="79">
        <f>IF(RES_hh_tes_in!S13=0,"",RES_hh_tes_in!S13/RES_hh_fec_in!S13)</f>
        <v>0.7680194101333726</v>
      </c>
      <c r="T13" s="79">
        <f>IF(RES_hh_tes_in!T13=0,"",RES_hh_tes_in!T13/RES_hh_fec_in!T13)</f>
        <v>0.80547781343142832</v>
      </c>
      <c r="U13" s="79">
        <f>IF(RES_hh_tes_in!U13=0,"",RES_hh_tes_in!U13/RES_hh_fec_in!U13)</f>
        <v>0.84240638522424471</v>
      </c>
      <c r="V13" s="79">
        <f>IF(RES_hh_tes_in!V13=0,"",RES_hh_tes_in!V13/RES_hh_fec_in!V13)</f>
        <v>0.87424832534679631</v>
      </c>
      <c r="W13" s="79" t="str">
        <f>IF(RES_hh_tes_in!W13=0,"",RES_hh_tes_in!W13/RES_hh_fec_in!W13)</f>
        <v/>
      </c>
      <c r="X13" s="79" t="str">
        <f>IF(RES_hh_tes_in!X13=0,"",RES_hh_tes_in!X13/RES_hh_fec_in!X13)</f>
        <v/>
      </c>
      <c r="Y13" s="79" t="str">
        <f>IF(RES_hh_tes_in!Y13=0,"",RES_hh_tes_in!Y13/RES_hh_fec_in!Y13)</f>
        <v/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2.0775333865954049</v>
      </c>
      <c r="D15" s="70">
        <f>IF(RES_hh_tes_in!D15=0,"",RES_hh_tes_in!D15/RES_hh_fec_in!D15)</f>
        <v>2.1579076592493971</v>
      </c>
      <c r="E15" s="70">
        <f>IF(RES_hh_tes_in!E15=0,"",RES_hh_tes_in!E15/RES_hh_fec_in!E15)</f>
        <v>2.2394868968021937</v>
      </c>
      <c r="F15" s="70">
        <f>IF(RES_hh_tes_in!F15=0,"",RES_hh_tes_in!F15/RES_hh_fec_in!F15)</f>
        <v>2.3217213428060099</v>
      </c>
      <c r="G15" s="70">
        <f>IF(RES_hh_tes_in!G15=0,"",RES_hh_tes_in!G15/RES_hh_fec_in!G15)</f>
        <v>2.4050874081033315</v>
      </c>
      <c r="H15" s="70">
        <f>IF(RES_hh_tes_in!H15=0,"",RES_hh_tes_in!H15/RES_hh_fec_in!H15)</f>
        <v>2.4895102191970286</v>
      </c>
      <c r="I15" s="70">
        <f>IF(RES_hh_tes_in!I15=0,"",RES_hh_tes_in!I15/RES_hh_fec_in!I15)</f>
        <v>2.575089640854999</v>
      </c>
      <c r="J15" s="70">
        <f>IF(RES_hh_tes_in!J15=0,"",RES_hh_tes_in!J15/RES_hh_fec_in!J15)</f>
        <v>2.6622732594588463</v>
      </c>
      <c r="K15" s="70">
        <f>IF(RES_hh_tes_in!K15=0,"",RES_hh_tes_in!K15/RES_hh_fec_in!K15)</f>
        <v>2.7514156007424675</v>
      </c>
      <c r="L15" s="70">
        <f>IF(RES_hh_tes_in!L15=0,"",RES_hh_tes_in!L15/RES_hh_fec_in!L15)</f>
        <v>2.8425636786338035</v>
      </c>
      <c r="M15" s="70">
        <f>IF(RES_hh_tes_in!M15=0,"",RES_hh_tes_in!M15/RES_hh_fec_in!M15)</f>
        <v>2.9470126573865212</v>
      </c>
      <c r="N15" s="70">
        <f>IF(RES_hh_tes_in!N15=0,"",RES_hh_tes_in!N15/RES_hh_fec_in!N15)</f>
        <v>3.0681155527052524</v>
      </c>
      <c r="O15" s="70">
        <f>IF(RES_hh_tes_in!O15=0,"",RES_hh_tes_in!O15/RES_hh_fec_in!O15)</f>
        <v>3.2056563290026072</v>
      </c>
      <c r="P15" s="70">
        <f>IF(RES_hh_tes_in!P15=0,"",RES_hh_tes_in!P15/RES_hh_fec_in!P15)</f>
        <v>3.3462495174931481</v>
      </c>
      <c r="Q15" s="70">
        <f>IF(RES_hh_tes_in!Q15=0,"",RES_hh_tes_in!Q15/RES_hh_fec_in!Q15)</f>
        <v>3.4541526340570812</v>
      </c>
      <c r="R15" s="70">
        <f>IF(RES_hh_tes_in!R15=0,"",RES_hh_tes_in!R15/RES_hh_fec_in!R15)</f>
        <v>3.4775328783811026</v>
      </c>
      <c r="S15" s="70">
        <f>IF(RES_hh_tes_in!S15=0,"",RES_hh_tes_in!S15/RES_hh_fec_in!S15)</f>
        <v>3.4801306833059935</v>
      </c>
      <c r="T15" s="70">
        <f>IF(RES_hh_tes_in!T15=0,"",RES_hh_tes_in!T15/RES_hh_fec_in!T15)</f>
        <v>3.4830171332225395</v>
      </c>
      <c r="U15" s="70">
        <f>IF(RES_hh_tes_in!U15=0,"",RES_hh_tes_in!U15/RES_hh_fec_in!U15)</f>
        <v>3.4862242997964792</v>
      </c>
      <c r="V15" s="70">
        <f>IF(RES_hh_tes_in!V15=0,"",RES_hh_tes_in!V15/RES_hh_fec_in!V15)</f>
        <v>3.4953888952891172</v>
      </c>
      <c r="W15" s="70">
        <f>IF(RES_hh_tes_in!W15=0,"",RES_hh_tes_in!W15/RES_hh_fec_in!W15)</f>
        <v>3.5254688748329794</v>
      </c>
      <c r="X15" s="70">
        <f>IF(RES_hh_tes_in!X15=0,"",RES_hh_tes_in!X15/RES_hh_fec_in!X15)</f>
        <v>3.5637850848773955</v>
      </c>
      <c r="Y15" s="70">
        <f>IF(RES_hh_tes_in!Y15=0,"",RES_hh_tes_in!Y15/RES_hh_fec_in!Y15)</f>
        <v>3.6069742645417486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2.0775333865954049</v>
      </c>
      <c r="D16" s="78">
        <f>IF(RES_hh_tes_in!D16=0,"",RES_hh_tes_in!D16/RES_hh_fec_in!D16)</f>
        <v>2.1579076592493971</v>
      </c>
      <c r="E16" s="78">
        <f>IF(RES_hh_tes_in!E16=0,"",RES_hh_tes_in!E16/RES_hh_fec_in!E16)</f>
        <v>2.2394868968021937</v>
      </c>
      <c r="F16" s="78">
        <f>IF(RES_hh_tes_in!F16=0,"",RES_hh_tes_in!F16/RES_hh_fec_in!F16)</f>
        <v>2.3217213428060099</v>
      </c>
      <c r="G16" s="78">
        <f>IF(RES_hh_tes_in!G16=0,"",RES_hh_tes_in!G16/RES_hh_fec_in!G16)</f>
        <v>2.4050874081033315</v>
      </c>
      <c r="H16" s="78">
        <f>IF(RES_hh_tes_in!H16=0,"",RES_hh_tes_in!H16/RES_hh_fec_in!H16)</f>
        <v>2.4895102191970286</v>
      </c>
      <c r="I16" s="78">
        <f>IF(RES_hh_tes_in!I16=0,"",RES_hh_tes_in!I16/RES_hh_fec_in!I16)</f>
        <v>2.575089640854999</v>
      </c>
      <c r="J16" s="78">
        <f>IF(RES_hh_tes_in!J16=0,"",RES_hh_tes_in!J16/RES_hh_fec_in!J16)</f>
        <v>2.6622732594588463</v>
      </c>
      <c r="K16" s="78">
        <f>IF(RES_hh_tes_in!K16=0,"",RES_hh_tes_in!K16/RES_hh_fec_in!K16)</f>
        <v>2.7514156007424675</v>
      </c>
      <c r="L16" s="78">
        <f>IF(RES_hh_tes_in!L16=0,"",RES_hh_tes_in!L16/RES_hh_fec_in!L16)</f>
        <v>2.8425636786338035</v>
      </c>
      <c r="M16" s="78">
        <f>IF(RES_hh_tes_in!M16=0,"",RES_hh_tes_in!M16/RES_hh_fec_in!M16)</f>
        <v>2.9470126573865212</v>
      </c>
      <c r="N16" s="78">
        <f>IF(RES_hh_tes_in!N16=0,"",RES_hh_tes_in!N16/RES_hh_fec_in!N16)</f>
        <v>3.0681155527052524</v>
      </c>
      <c r="O16" s="78">
        <f>IF(RES_hh_tes_in!O16=0,"",RES_hh_tes_in!O16/RES_hh_fec_in!O16)</f>
        <v>3.2056563290026072</v>
      </c>
      <c r="P16" s="78">
        <f>IF(RES_hh_tes_in!P16=0,"",RES_hh_tes_in!P16/RES_hh_fec_in!P16)</f>
        <v>3.3462495174931481</v>
      </c>
      <c r="Q16" s="78">
        <f>IF(RES_hh_tes_in!Q16=0,"",RES_hh_tes_in!Q16/RES_hh_fec_in!Q16)</f>
        <v>3.4541526340570812</v>
      </c>
      <c r="R16" s="78">
        <f>IF(RES_hh_tes_in!R16=0,"",RES_hh_tes_in!R16/RES_hh_fec_in!R16)</f>
        <v>3.4775328783811026</v>
      </c>
      <c r="S16" s="78">
        <f>IF(RES_hh_tes_in!S16=0,"",RES_hh_tes_in!S16/RES_hh_fec_in!S16)</f>
        <v>3.4801306833059935</v>
      </c>
      <c r="T16" s="78">
        <f>IF(RES_hh_tes_in!T16=0,"",RES_hh_tes_in!T16/RES_hh_fec_in!T16)</f>
        <v>3.4830171332225395</v>
      </c>
      <c r="U16" s="78">
        <f>IF(RES_hh_tes_in!U16=0,"",RES_hh_tes_in!U16/RES_hh_fec_in!U16)</f>
        <v>3.4862242997964792</v>
      </c>
      <c r="V16" s="78">
        <f>IF(RES_hh_tes_in!V16=0,"",RES_hh_tes_in!V16/RES_hh_fec_in!V16)</f>
        <v>3.4953888952891172</v>
      </c>
      <c r="W16" s="78">
        <f>IF(RES_hh_tes_in!W16=0,"",RES_hh_tes_in!W16/RES_hh_fec_in!W16)</f>
        <v>3.5254688748329794</v>
      </c>
      <c r="X16" s="78">
        <f>IF(RES_hh_tes_in!X16=0,"",RES_hh_tes_in!X16/RES_hh_fec_in!X16)</f>
        <v>3.5637850848773955</v>
      </c>
      <c r="Y16" s="78">
        <f>IF(RES_hh_tes_in!Y16=0,"",RES_hh_tes_in!Y16/RES_hh_fec_in!Y16)</f>
        <v>3.6069742645417486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0.61120127536511271</v>
      </c>
      <c r="D17" s="70">
        <f>IF(RES_hh_tes_in!D17=0,"",RES_hh_tes_in!D17/RES_hh_fec_in!D17)</f>
        <v>0.52180284486904338</v>
      </c>
      <c r="E17" s="70">
        <f>IF(RES_hh_tes_in!E17=0,"",RES_hh_tes_in!E17/RES_hh_fec_in!E17)</f>
        <v>0.53274248932795609</v>
      </c>
      <c r="F17" s="70">
        <f>IF(RES_hh_tes_in!F17=0,"",RES_hh_tes_in!F17/RES_hh_fec_in!F17)</f>
        <v>0.54678014676184306</v>
      </c>
      <c r="G17" s="70">
        <f>IF(RES_hh_tes_in!G17=0,"",RES_hh_tes_in!G17/RES_hh_fec_in!G17)</f>
        <v>0.54572109917712386</v>
      </c>
      <c r="H17" s="70">
        <f>IF(RES_hh_tes_in!H17=0,"",RES_hh_tes_in!H17/RES_hh_fec_in!H17)</f>
        <v>0.56803651659128929</v>
      </c>
      <c r="I17" s="70">
        <f>IF(RES_hh_tes_in!I17=0,"",RES_hh_tes_in!I17/RES_hh_fec_in!I17)</f>
        <v>0.61303750053409556</v>
      </c>
      <c r="J17" s="70">
        <f>IF(RES_hh_tes_in!J17=0,"",RES_hh_tes_in!J17/RES_hh_fec_in!J17)</f>
        <v>0.6190004366876718</v>
      </c>
      <c r="K17" s="70">
        <f>IF(RES_hh_tes_in!K17=0,"",RES_hh_tes_in!K17/RES_hh_fec_in!K17)</f>
        <v>0.64091780628964445</v>
      </c>
      <c r="L17" s="70">
        <f>IF(RES_hh_tes_in!L17=0,"",RES_hh_tes_in!L17/RES_hh_fec_in!L17)</f>
        <v>0.64724919470308484</v>
      </c>
      <c r="M17" s="70">
        <f>IF(RES_hh_tes_in!M17=0,"",RES_hh_tes_in!M17/RES_hh_fec_in!M17)</f>
        <v>0.65664796939779679</v>
      </c>
      <c r="N17" s="70">
        <f>IF(RES_hh_tes_in!N17=0,"",RES_hh_tes_in!N17/RES_hh_fec_in!N17)</f>
        <v>0.66168248233690097</v>
      </c>
      <c r="O17" s="70">
        <f>IF(RES_hh_tes_in!O17=0,"",RES_hh_tes_in!O17/RES_hh_fec_in!O17)</f>
        <v>0.69136733845333709</v>
      </c>
      <c r="P17" s="70">
        <f>IF(RES_hh_tes_in!P17=0,"",RES_hh_tes_in!P17/RES_hh_fec_in!P17)</f>
        <v>0.67742052533056085</v>
      </c>
      <c r="Q17" s="70">
        <f>IF(RES_hh_tes_in!Q17=0,"",RES_hh_tes_in!Q17/RES_hh_fec_in!Q17)</f>
        <v>0.71595009945706634</v>
      </c>
      <c r="R17" s="70">
        <f>IF(RES_hh_tes_in!R17=0,"",RES_hh_tes_in!R17/RES_hh_fec_in!R17)</f>
        <v>0.73781029993654024</v>
      </c>
      <c r="S17" s="70">
        <f>IF(RES_hh_tes_in!S17=0,"",RES_hh_tes_in!S17/RES_hh_fec_in!S17)</f>
        <v>0.7513541395046277</v>
      </c>
      <c r="T17" s="70">
        <f>IF(RES_hh_tes_in!T17=0,"",RES_hh_tes_in!T17/RES_hh_fec_in!T17)</f>
        <v>0.76207853765925948</v>
      </c>
      <c r="U17" s="70">
        <f>IF(RES_hh_tes_in!U17=0,"",RES_hh_tes_in!U17/RES_hh_fec_in!U17)</f>
        <v>0.77697465077215799</v>
      </c>
      <c r="V17" s="70">
        <f>IF(RES_hh_tes_in!V17=0,"",RES_hh_tes_in!V17/RES_hh_fec_in!V17)</f>
        <v>0.78043477931322081</v>
      </c>
      <c r="W17" s="70">
        <f>IF(RES_hh_tes_in!W17=0,"",RES_hh_tes_in!W17/RES_hh_fec_in!W17)</f>
        <v>0.79068277655838171</v>
      </c>
      <c r="X17" s="70">
        <f>IF(RES_hh_tes_in!X17=0,"",RES_hh_tes_in!X17/RES_hh_fec_in!X17)</f>
        <v>0.80337404712198324</v>
      </c>
      <c r="Y17" s="70">
        <f>IF(RES_hh_tes_in!Y17=0,"",RES_hh_tes_in!Y17/RES_hh_fec_in!Y17)</f>
        <v>0.81739673334215546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>
        <f>IF(RES_hh_tes_in!D18=0,"",RES_hh_tes_in!D18/RES_hh_fec_in!D18)</f>
        <v>0.6113566365402584</v>
      </c>
      <c r="E18" s="78" t="str">
        <f>IF(RES_hh_tes_in!E18=0,"",RES_hh_tes_in!E18/RES_hh_fec_in!E18)</f>
        <v/>
      </c>
      <c r="F18" s="78">
        <f>IF(RES_hh_tes_in!F18=0,"",RES_hh_tes_in!F18/RES_hh_fec_in!F18)</f>
        <v>0.61968053815092639</v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>
        <f>IF(RES_hh_tes_in!I18=0,"",RES_hh_tes_in!I18/RES_hh_fec_in!I18)</f>
        <v>0.63328058851154823</v>
      </c>
      <c r="J18" s="78">
        <f>IF(RES_hh_tes_in!J18=0,"",RES_hh_tes_in!J18/RES_hh_fec_in!J18)</f>
        <v>0.63809906473491695</v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>
        <f>IF(RES_hh_tes_in!M18=0,"",RES_hh_tes_in!M18/RES_hh_fec_in!M18)</f>
        <v>0.65314777524460532</v>
      </c>
      <c r="N18" s="78">
        <f>IF(RES_hh_tes_in!N18=0,"",RES_hh_tes_in!N18/RES_hh_fec_in!N18)</f>
        <v>0.65785891058195523</v>
      </c>
      <c r="O18" s="78">
        <f>IF(RES_hh_tes_in!O18=0,"",RES_hh_tes_in!O18/RES_hh_fec_in!O18)</f>
        <v>0.66206792308637397</v>
      </c>
      <c r="P18" s="78">
        <f>IF(RES_hh_tes_in!P18=0,"",RES_hh_tes_in!P18/RES_hh_fec_in!P18)</f>
        <v>0.66625889517129822</v>
      </c>
      <c r="Q18" s="78">
        <f>IF(RES_hh_tes_in!Q18=0,"",RES_hh_tes_in!Q18/RES_hh_fec_in!Q18)</f>
        <v>0.67308681573791906</v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0.73887138735423452</v>
      </c>
      <c r="V18" s="78">
        <f>IF(RES_hh_tes_in!V18=0,"",RES_hh_tes_in!V18/RES_hh_fec_in!V18)</f>
        <v>0.75220608057094218</v>
      </c>
      <c r="W18" s="78">
        <f>IF(RES_hh_tes_in!W18=0,"",RES_hh_tes_in!W18/RES_hh_fec_in!W18)</f>
        <v>0.7616111584083548</v>
      </c>
      <c r="X18" s="78">
        <f>IF(RES_hh_tes_in!X18=0,"",RES_hh_tes_in!X18/RES_hh_fec_in!X18)</f>
        <v>0.76890588843785712</v>
      </c>
      <c r="Y18" s="78">
        <f>IF(RES_hh_tes_in!Y18=0,"",RES_hh_tes_in!Y18/RES_hh_fec_in!Y18)</f>
        <v>0.77499499119498294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0.51358739100762829</v>
      </c>
      <c r="D19" s="78">
        <f>IF(RES_hh_tes_in!D19=0,"",RES_hh_tes_in!D19/RES_hh_fec_in!D19)</f>
        <v>0.51720765338896457</v>
      </c>
      <c r="E19" s="78">
        <f>IF(RES_hh_tes_in!E19=0,"",RES_hh_tes_in!E19/RES_hh_fec_in!E19)</f>
        <v>0.5213311482648314</v>
      </c>
      <c r="F19" s="78">
        <f>IF(RES_hh_tes_in!F19=0,"",RES_hh_tes_in!F19/RES_hh_fec_in!F19)</f>
        <v>0.5255232657535891</v>
      </c>
      <c r="G19" s="78">
        <f>IF(RES_hh_tes_in!G19=0,"",RES_hh_tes_in!G19/RES_hh_fec_in!G19)</f>
        <v>0.53017883077015504</v>
      </c>
      <c r="H19" s="78">
        <f>IF(RES_hh_tes_in!H19=0,"",RES_hh_tes_in!H19/RES_hh_fec_in!H19)</f>
        <v>0.53524952177134622</v>
      </c>
      <c r="I19" s="78">
        <f>IF(RES_hh_tes_in!I19=0,"",RES_hh_tes_in!I19/RES_hh_fec_in!I19)</f>
        <v>0.5408326236277351</v>
      </c>
      <c r="J19" s="78">
        <f>IF(RES_hh_tes_in!J19=0,"",RES_hh_tes_in!J19/RES_hh_fec_in!J19)</f>
        <v>0.54732667811558844</v>
      </c>
      <c r="K19" s="78">
        <f>IF(RES_hh_tes_in!K19=0,"",RES_hh_tes_in!K19/RES_hh_fec_in!K19)</f>
        <v>0.5550705505736877</v>
      </c>
      <c r="L19" s="78">
        <f>IF(RES_hh_tes_in!L19=0,"",RES_hh_tes_in!L19/RES_hh_fec_in!L19)</f>
        <v>0.56415490137293089</v>
      </c>
      <c r="M19" s="78">
        <f>IF(RES_hh_tes_in!M19=0,"",RES_hh_tes_in!M19/RES_hh_fec_in!M19)</f>
        <v>0.5826739265009232</v>
      </c>
      <c r="N19" s="78">
        <f>IF(RES_hh_tes_in!N19=0,"",RES_hh_tes_in!N19/RES_hh_fec_in!N19)</f>
        <v>0.61320045919527066</v>
      </c>
      <c r="O19" s="78">
        <f>IF(RES_hh_tes_in!O19=0,"",RES_hh_tes_in!O19/RES_hh_fec_in!O19)</f>
        <v>0.65782844763476267</v>
      </c>
      <c r="P19" s="78">
        <f>IF(RES_hh_tes_in!P19=0,"",RES_hh_tes_in!P19/RES_hh_fec_in!P19)</f>
        <v>0.7119446979651356</v>
      </c>
      <c r="Q19" s="78">
        <f>IF(RES_hh_tes_in!Q19=0,"",RES_hh_tes_in!Q19/RES_hh_fec_in!Q19)</f>
        <v>0.76066889069771826</v>
      </c>
      <c r="R19" s="78">
        <f>IF(RES_hh_tes_in!R19=0,"",RES_hh_tes_in!R19/RES_hh_fec_in!R19)</f>
        <v>0.79228007174988002</v>
      </c>
      <c r="S19" s="78">
        <f>IF(RES_hh_tes_in!S19=0,"",RES_hh_tes_in!S19/RES_hh_fec_in!S19)</f>
        <v>0.82171309401535131</v>
      </c>
      <c r="T19" s="78">
        <f>IF(RES_hh_tes_in!T19=0,"",RES_hh_tes_in!T19/RES_hh_fec_in!T19)</f>
        <v>0.84810010215461495</v>
      </c>
      <c r="U19" s="78">
        <f>IF(RES_hh_tes_in!U19=0,"",RES_hh_tes_in!U19/RES_hh_fec_in!U19)</f>
        <v>0.87057324082824472</v>
      </c>
      <c r="V19" s="78">
        <f>IF(RES_hh_tes_in!V19=0,"",RES_hh_tes_in!V19/RES_hh_fec_in!V19)</f>
        <v>0.88826465469677673</v>
      </c>
      <c r="W19" s="78">
        <f>IF(RES_hh_tes_in!W19=0,"",RES_hh_tes_in!W19/RES_hh_fec_in!W19)</f>
        <v>0.8991387352646476</v>
      </c>
      <c r="X19" s="78">
        <f>IF(RES_hh_tes_in!X19=0,"",RES_hh_tes_in!X19/RES_hh_fec_in!X19)</f>
        <v>0.90106582089922682</v>
      </c>
      <c r="Y19" s="78">
        <f>IF(RES_hh_tes_in!Y19=0,"",RES_hh_tes_in!Y19/RES_hh_fec_in!Y19)</f>
        <v>0.90204164989810121</v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0.50884334789034091</v>
      </c>
      <c r="D21" s="78">
        <f>IF(RES_hh_tes_in!D21=0,"",RES_hh_tes_in!D21/RES_hh_fec_in!D21)</f>
        <v>0.51599823204317641</v>
      </c>
      <c r="E21" s="78">
        <f>IF(RES_hh_tes_in!E21=0,"",RES_hh_tes_in!E21/RES_hh_fec_in!E21)</f>
        <v>0.52347719033170859</v>
      </c>
      <c r="F21" s="78">
        <f>IF(RES_hh_tes_in!F21=0,"",RES_hh_tes_in!F21/RES_hh_fec_in!F21)</f>
        <v>0.53101376797534494</v>
      </c>
      <c r="G21" s="78">
        <f>IF(RES_hh_tes_in!G21=0,"",RES_hh_tes_in!G21/RES_hh_fec_in!G21)</f>
        <v>0.53884648191946738</v>
      </c>
      <c r="H21" s="78">
        <f>IF(RES_hh_tes_in!H21=0,"",RES_hh_tes_in!H21/RES_hh_fec_in!H21)</f>
        <v>0.54694366544563944</v>
      </c>
      <c r="I21" s="78">
        <f>IF(RES_hh_tes_in!I21=0,"",RES_hh_tes_in!I21/RES_hh_fec_in!I21)</f>
        <v>0.55536155479485094</v>
      </c>
      <c r="J21" s="78">
        <f>IF(RES_hh_tes_in!J21=0,"",RES_hh_tes_in!J21/RES_hh_fec_in!J21)</f>
        <v>0.56433626517385094</v>
      </c>
      <c r="K21" s="78">
        <f>IF(RES_hh_tes_in!K21=0,"",RES_hh_tes_in!K21/RES_hh_fec_in!K21)</f>
        <v>0.57406523189775982</v>
      </c>
      <c r="L21" s="78">
        <f>IF(RES_hh_tes_in!L21=0,"",RES_hh_tes_in!L21/RES_hh_fec_in!L21)</f>
        <v>0.58459536497374542</v>
      </c>
      <c r="M21" s="78">
        <f>IF(RES_hh_tes_in!M21=0,"",RES_hh_tes_in!M21/RES_hh_fec_in!M21)</f>
        <v>0.60084149508754536</v>
      </c>
      <c r="N21" s="78">
        <f>IF(RES_hh_tes_in!N21=0,"",RES_hh_tes_in!N21/RES_hh_fec_in!N21)</f>
        <v>0.62432114854755394</v>
      </c>
      <c r="O21" s="78">
        <f>IF(RES_hh_tes_in!O21=0,"",RES_hh_tes_in!O21/RES_hh_fec_in!O21)</f>
        <v>0.65611744399746308</v>
      </c>
      <c r="P21" s="78">
        <f>IF(RES_hh_tes_in!P21=0,"",RES_hh_tes_in!P21/RES_hh_fec_in!P21)</f>
        <v>0.69308808732478289</v>
      </c>
      <c r="Q21" s="78">
        <f>IF(RES_hh_tes_in!Q21=0,"",RES_hh_tes_in!Q21/RES_hh_fec_in!Q21)</f>
        <v>0.72545679504518401</v>
      </c>
      <c r="R21" s="78">
        <f>IF(RES_hh_tes_in!R21=0,"",RES_hh_tes_in!R21/RES_hh_fec_in!R21)</f>
        <v>0.74524291824846411</v>
      </c>
      <c r="S21" s="78">
        <f>IF(RES_hh_tes_in!S21=0,"",RES_hh_tes_in!S21/RES_hh_fec_in!S21)</f>
        <v>0.76209303909628234</v>
      </c>
      <c r="T21" s="78">
        <f>IF(RES_hh_tes_in!T21=0,"",RES_hh_tes_in!T21/RES_hh_fec_in!T21)</f>
        <v>0.77627164294754281</v>
      </c>
      <c r="U21" s="78">
        <f>IF(RES_hh_tes_in!U21=0,"",RES_hh_tes_in!U21/RES_hh_fec_in!U21)</f>
        <v>0.78803059226503969</v>
      </c>
      <c r="V21" s="78">
        <f>IF(RES_hh_tes_in!V21=0,"",RES_hh_tes_in!V21/RES_hh_fec_in!V21)</f>
        <v>0.79759078702349129</v>
      </c>
      <c r="W21" s="78">
        <f>IF(RES_hh_tes_in!W21=0,"",RES_hh_tes_in!W21/RES_hh_fec_in!W21)</f>
        <v>0.80391777946407372</v>
      </c>
      <c r="X21" s="78">
        <f>IF(RES_hh_tes_in!X21=0,"",RES_hh_tes_in!X21/RES_hh_fec_in!X21)</f>
        <v>0.80653440255927966</v>
      </c>
      <c r="Y21" s="78">
        <f>IF(RES_hh_tes_in!Y21=0,"",RES_hh_tes_in!Y21/RES_hh_fec_in!Y21)</f>
        <v>0.80806860233664679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0.51224130191823036</v>
      </c>
      <c r="D22" s="78">
        <f>IF(RES_hh_tes_in!D22=0,"",RES_hh_tes_in!D22/RES_hh_fec_in!D22)</f>
        <v>0.52584420745257765</v>
      </c>
      <c r="E22" s="78">
        <f>IF(RES_hh_tes_in!E22=0,"",RES_hh_tes_in!E22/RES_hh_fec_in!E22)</f>
        <v>0.53957661104903842</v>
      </c>
      <c r="F22" s="78">
        <f>IF(RES_hh_tes_in!F22=0,"",RES_hh_tes_in!F22/RES_hh_fec_in!F22)</f>
        <v>0.55342508173183735</v>
      </c>
      <c r="G22" s="78">
        <f>IF(RES_hh_tes_in!G22=0,"",RES_hh_tes_in!G22/RES_hh_fec_in!G22)</f>
        <v>0.56737595587879575</v>
      </c>
      <c r="H22" s="78">
        <f>IF(RES_hh_tes_in!H22=0,"",RES_hh_tes_in!H22/RES_hh_fec_in!H22)</f>
        <v>0.58141314254447674</v>
      </c>
      <c r="I22" s="78">
        <f>IF(RES_hh_tes_in!I22=0,"",RES_hh_tes_in!I22/RES_hh_fec_in!I22)</f>
        <v>0.59551541597906632</v>
      </c>
      <c r="J22" s="78">
        <f>IF(RES_hh_tes_in!J22=0,"",RES_hh_tes_in!J22/RES_hh_fec_in!J22)</f>
        <v>0.60963692579040962</v>
      </c>
      <c r="K22" s="78">
        <f>IF(RES_hh_tes_in!K22=0,"",RES_hh_tes_in!K22/RES_hh_fec_in!K22)</f>
        <v>0.62371704417668017</v>
      </c>
      <c r="L22" s="78">
        <f>IF(RES_hh_tes_in!L22=0,"",RES_hh_tes_in!L22/RES_hh_fec_in!L22)</f>
        <v>0.63770196071192831</v>
      </c>
      <c r="M22" s="78">
        <f>IF(RES_hh_tes_in!M22=0,"",RES_hh_tes_in!M22/RES_hh_fec_in!M22)</f>
        <v>0.6505482568837726</v>
      </c>
      <c r="N22" s="78">
        <f>IF(RES_hh_tes_in!N22=0,"",RES_hh_tes_in!N22/RES_hh_fec_in!N22)</f>
        <v>0.66168499412104742</v>
      </c>
      <c r="O22" s="78">
        <f>IF(RES_hh_tes_in!O22=0,"",RES_hh_tes_in!O22/RES_hh_fec_in!O22)</f>
        <v>0.67078242418860889</v>
      </c>
      <c r="P22" s="78">
        <f>IF(RES_hh_tes_in!P22=0,"",RES_hh_tes_in!P22/RES_hh_fec_in!P22)</f>
        <v>0.67862865840176578</v>
      </c>
      <c r="Q22" s="78">
        <f>IF(RES_hh_tes_in!Q22=0,"",RES_hh_tes_in!Q22/RES_hh_fec_in!Q22)</f>
        <v>0.68799068278421527</v>
      </c>
      <c r="R22" s="78">
        <f>IF(RES_hh_tes_in!R22=0,"",RES_hh_tes_in!R22/RES_hh_fec_in!R22)</f>
        <v>0.70201378454781771</v>
      </c>
      <c r="S22" s="78">
        <f>IF(RES_hh_tes_in!S22=0,"",RES_hh_tes_in!S22/RES_hh_fec_in!S22)</f>
        <v>0.71779661806942463</v>
      </c>
      <c r="T22" s="78">
        <f>IF(RES_hh_tes_in!T22=0,"",RES_hh_tes_in!T22/RES_hh_fec_in!T22)</f>
        <v>0.73371645372761762</v>
      </c>
      <c r="U22" s="78">
        <f>IF(RES_hh_tes_in!U22=0,"",RES_hh_tes_in!U22/RES_hh_fec_in!U22)</f>
        <v>0.74842238540056694</v>
      </c>
      <c r="V22" s="78">
        <f>IF(RES_hh_tes_in!V22=0,"",RES_hh_tes_in!V22/RES_hh_fec_in!V22)</f>
        <v>0.76075804994233054</v>
      </c>
      <c r="W22" s="78">
        <f>IF(RES_hh_tes_in!W22=0,"",RES_hh_tes_in!W22/RES_hh_fec_in!W22)</f>
        <v>0.77066761172157805</v>
      </c>
      <c r="X22" s="78">
        <f>IF(RES_hh_tes_in!X22=0,"",RES_hh_tes_in!X22/RES_hh_fec_in!X22)</f>
        <v>0.77807865725329417</v>
      </c>
      <c r="Y22" s="78">
        <f>IF(RES_hh_tes_in!Y22=0,"",RES_hh_tes_in!Y22/RES_hh_fec_in!Y22)</f>
        <v>0.78506285250112506</v>
      </c>
      <c r="DA22" s="89" t="s">
        <v>740</v>
      </c>
    </row>
    <row r="23" spans="1:105" ht="12" customHeight="1" x14ac:dyDescent="0.25">
      <c r="A23" s="28" t="s">
        <v>197</v>
      </c>
      <c r="B23" s="78"/>
      <c r="C23" s="78">
        <f>IF(RES_hh_tes_in!C23=0,"",RES_hh_tes_in!C23/RES_hh_fec_in!C23)</f>
        <v>0.82386838431864273</v>
      </c>
      <c r="D23" s="78">
        <f>IF(RES_hh_tes_in!D23=0,"",RES_hh_tes_in!D23/RES_hh_fec_in!D23)</f>
        <v>0.82871623460161647</v>
      </c>
      <c r="E23" s="78">
        <f>IF(RES_hh_tes_in!E23=0,"",RES_hh_tes_in!E23/RES_hh_fec_in!E23)</f>
        <v>0.83356482297992074</v>
      </c>
      <c r="F23" s="78">
        <f>IF(RES_hh_tes_in!F23=0,"",RES_hh_tes_in!F23/RES_hh_fec_in!F23)</f>
        <v>0.83841351200758818</v>
      </c>
      <c r="G23" s="78">
        <f>IF(RES_hh_tes_in!G23=0,"",RES_hh_tes_in!G23/RES_hh_fec_in!G23)</f>
        <v>0.84326288077764167</v>
      </c>
      <c r="H23" s="78">
        <f>IF(RES_hh_tes_in!H23=0,"",RES_hh_tes_in!H23/RES_hh_fec_in!H23)</f>
        <v>0.84811285841646711</v>
      </c>
      <c r="I23" s="78">
        <f>IF(RES_hh_tes_in!I23=0,"",RES_hh_tes_in!I23/RES_hh_fec_in!I23)</f>
        <v>0.85296358761260305</v>
      </c>
      <c r="J23" s="78">
        <f>IF(RES_hh_tes_in!J23=0,"",RES_hh_tes_in!J23/RES_hh_fec_in!J23)</f>
        <v>0.85781565291062434</v>
      </c>
      <c r="K23" s="78">
        <f>IF(RES_hh_tes_in!K23=0,"",RES_hh_tes_in!K23/RES_hh_fec_in!K23)</f>
        <v>0.86266955132717094</v>
      </c>
      <c r="L23" s="78">
        <f>IF(RES_hh_tes_in!L23=0,"",RES_hh_tes_in!L23/RES_hh_fec_in!L23)</f>
        <v>0.86752541583457132</v>
      </c>
      <c r="M23" s="78">
        <f>IF(RES_hh_tes_in!M23=0,"",RES_hh_tes_in!M23/RES_hh_fec_in!M23)</f>
        <v>0.87243317112247321</v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>
        <f>IF(RES_hh_tes_in!P23=0,"",RES_hh_tes_in!P23/RES_hh_fec_in!P23)</f>
        <v>0.88740674428011945</v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>
        <f>IF(RES_hh_tes_in!S23=0,"",RES_hh_tes_in!S23/RES_hh_fec_in!S23)</f>
        <v>0.89976806851058266</v>
      </c>
      <c r="T23" s="78">
        <f>IF(RES_hh_tes_in!T23=0,"",RES_hh_tes_in!T23/RES_hh_fec_in!T23)</f>
        <v>0.90322568400562053</v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0.75167569923855981</v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>
        <f>IF(RES_hh_tes_in!I24=0,"",RES_hh_tes_in!I24/RES_hh_fec_in!I24)</f>
        <v>0.77994745534820564</v>
      </c>
      <c r="J24" s="78">
        <f>IF(RES_hh_tes_in!J24=0,"",RES_hh_tes_in!J24/RES_hh_fec_in!J24)</f>
        <v>0.78512991620933203</v>
      </c>
      <c r="K24" s="78">
        <f>IF(RES_hh_tes_in!K24=0,"",RES_hh_tes_in!K24/RES_hh_fec_in!K24)</f>
        <v>0.79061344534052314</v>
      </c>
      <c r="L24" s="78">
        <f>IF(RES_hh_tes_in!L24=0,"",RES_hh_tes_in!L24/RES_hh_fec_in!L24)</f>
        <v>0.79641988189090207</v>
      </c>
      <c r="M24" s="78">
        <f>IF(RES_hh_tes_in!M24=0,"",RES_hh_tes_in!M24/RES_hh_fec_in!M24)</f>
        <v>0.80445961817616585</v>
      </c>
      <c r="N24" s="78">
        <f>IF(RES_hh_tes_in!N24=0,"",RES_hh_tes_in!N24/RES_hh_fec_in!N24)</f>
        <v>0.81533667232008977</v>
      </c>
      <c r="O24" s="78">
        <f>IF(RES_hh_tes_in!O24=0,"",RES_hh_tes_in!O24/RES_hh_fec_in!O24)</f>
        <v>0.82958053960503442</v>
      </c>
      <c r="P24" s="78" t="str">
        <f>IF(RES_hh_tes_in!P24=0,"",RES_hh_tes_in!P24/RES_hh_fec_in!P24)</f>
        <v/>
      </c>
      <c r="Q24" s="78">
        <f>IF(RES_hh_tes_in!Q24=0,"",RES_hh_tes_in!Q24/RES_hh_fec_in!Q24)</f>
        <v>0.86184862717715083</v>
      </c>
      <c r="R24" s="78">
        <f>IF(RES_hh_tes_in!R24=0,"",RES_hh_tes_in!R24/RES_hh_fec_in!R24)</f>
        <v>0.8738520488220477</v>
      </c>
      <c r="S24" s="78">
        <f>IF(RES_hh_tes_in!S24=0,"",RES_hh_tes_in!S24/RES_hh_fec_in!S24)</f>
        <v>0.88552937149088606</v>
      </c>
      <c r="T24" s="78">
        <f>IF(RES_hh_tes_in!T24=0,"",RES_hh_tes_in!T24/RES_hh_fec_in!T24)</f>
        <v>0.89680257232054295</v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>
        <f>IF(RES_hh_tes_in!W24=0,"",RES_hh_tes_in!W24/RES_hh_fec_in!W24)</f>
        <v>0.92724913732984271</v>
      </c>
      <c r="X24" s="78">
        <f>IF(RES_hh_tes_in!X24=0,"",RES_hh_tes_in!X24/RES_hh_fec_in!X24)</f>
        <v>0.93111221085320717</v>
      </c>
      <c r="Y24" s="78">
        <f>IF(RES_hh_tes_in!Y24=0,"",RES_hh_tes_in!Y24/RES_hh_fec_in!Y24)</f>
        <v>0.93482441389034066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0.57322492317360962</v>
      </c>
      <c r="D25" s="79">
        <f>IF(RES_hh_tes_in!D25=0,"",RES_hh_tes_in!D25/RES_hh_fec_in!D25)</f>
        <v>0.57459915601966571</v>
      </c>
      <c r="E25" s="79">
        <f>IF(RES_hh_tes_in!E25=0,"",RES_hh_tes_in!E25/RES_hh_fec_in!E25)</f>
        <v>0.57610360063154953</v>
      </c>
      <c r="F25" s="79">
        <f>IF(RES_hh_tes_in!F25=0,"",RES_hh_tes_in!F25/RES_hh_fec_in!F25)</f>
        <v>0.57762619708694085</v>
      </c>
      <c r="G25" s="79">
        <f>IF(RES_hh_tes_in!G25=0,"",RES_hh_tes_in!G25/RES_hh_fec_in!G25)</f>
        <v>0.57926972696183054</v>
      </c>
      <c r="H25" s="79">
        <f>IF(RES_hh_tes_in!H25=0,"",RES_hh_tes_in!H25/RES_hh_fec_in!H25)</f>
        <v>0.58102258842206245</v>
      </c>
      <c r="I25" s="79">
        <f>IF(RES_hh_tes_in!I25=0,"",RES_hh_tes_in!I25/RES_hh_fec_in!I25)</f>
        <v>0.58291143765078335</v>
      </c>
      <c r="J25" s="79">
        <f>IF(RES_hh_tes_in!J25=0,"",RES_hh_tes_in!J25/RES_hh_fec_in!J25)</f>
        <v>0.58504315786617789</v>
      </c>
      <c r="K25" s="79">
        <f>IF(RES_hh_tes_in!K25=0,"",RES_hh_tes_in!K25/RES_hh_fec_in!K25)</f>
        <v>0.58751217126098976</v>
      </c>
      <c r="L25" s="79">
        <f>IF(RES_hh_tes_in!L25=0,"",RES_hh_tes_in!L25/RES_hh_fec_in!L25)</f>
        <v>0.59035094191019333</v>
      </c>
      <c r="M25" s="79">
        <f>IF(RES_hh_tes_in!M25=0,"",RES_hh_tes_in!M25/RES_hh_fec_in!M25)</f>
        <v>0.59574778682856233</v>
      </c>
      <c r="N25" s="79">
        <f>IF(RES_hh_tes_in!N25=0,"",RES_hh_tes_in!N25/RES_hh_fec_in!N25)</f>
        <v>0.60464669804821058</v>
      </c>
      <c r="O25" s="79">
        <f>IF(RES_hh_tes_in!O25=0,"",RES_hh_tes_in!O25/RES_hh_fec_in!O25)</f>
        <v>0.61821638087802122</v>
      </c>
      <c r="P25" s="79">
        <f>IF(RES_hh_tes_in!P25=0,"",RES_hh_tes_in!P25/RES_hh_fec_in!P25)</f>
        <v>0.63581349278831722</v>
      </c>
      <c r="Q25" s="79">
        <f>IF(RES_hh_tes_in!Q25=0,"",RES_hh_tes_in!Q25/RES_hh_fec_in!Q25)</f>
        <v>0.65279096182949892</v>
      </c>
      <c r="R25" s="79">
        <f>IF(RES_hh_tes_in!R25=0,"",RES_hh_tes_in!R25/RES_hh_fec_in!R25)</f>
        <v>0.6642802832779251</v>
      </c>
      <c r="S25" s="79">
        <f>IF(RES_hh_tes_in!S25=0,"",RES_hh_tes_in!S25/RES_hh_fec_in!S25)</f>
        <v>0.67541145536263669</v>
      </c>
      <c r="T25" s="79">
        <f>IF(RES_hh_tes_in!T25=0,"",RES_hh_tes_in!T25/RES_hh_fec_in!T25)</f>
        <v>0.68645624359788304</v>
      </c>
      <c r="U25" s="79">
        <f>IF(RES_hh_tes_in!U25=0,"",RES_hh_tes_in!U25/RES_hh_fec_in!U25)</f>
        <v>0.69752567818638711</v>
      </c>
      <c r="V25" s="79">
        <f>IF(RES_hh_tes_in!V25=0,"",RES_hh_tes_in!V25/RES_hh_fec_in!V25)</f>
        <v>0.70840011449213525</v>
      </c>
      <c r="W25" s="79">
        <f>IF(RES_hh_tes_in!W25=0,"",RES_hh_tes_in!W25/RES_hh_fec_in!W25)</f>
        <v>0.71833208241823709</v>
      </c>
      <c r="X25" s="79">
        <f>IF(RES_hh_tes_in!X25=0,"",RES_hh_tes_in!X25/RES_hh_fec_in!X25)</f>
        <v>0.72928652416962958</v>
      </c>
      <c r="Y25" s="79">
        <f>IF(RES_hh_tes_in!Y25=0,"",RES_hh_tes_in!Y25/RES_hh_fec_in!Y25)</f>
        <v>0.73950635251132524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 t="str">
        <f>IF(RES_hh_tes_in!E26=0,"",RES_hh_tes_in!E26/RES_hh_fec_in!E26)</f>
        <v/>
      </c>
      <c r="F26" s="81" t="str">
        <f>IF(RES_hh_tes_in!F26=0,"",RES_hh_tes_in!F26/RES_hh_fec_in!F26)</f>
        <v/>
      </c>
      <c r="G26" s="81" t="str">
        <f>IF(RES_hh_tes_in!G26=0,"",RES_hh_tes_in!G26/RES_hh_fec_in!G26)</f>
        <v/>
      </c>
      <c r="H26" s="81" t="str">
        <f>IF(RES_hh_tes_in!H26=0,"",RES_hh_tes_in!H26/RES_hh_fec_in!H26)</f>
        <v/>
      </c>
      <c r="I26" s="81" t="str">
        <f>IF(RES_hh_tes_in!I26=0,"",RES_hh_tes_in!I26/RES_hh_fec_in!I26)</f>
        <v/>
      </c>
      <c r="J26" s="81" t="str">
        <f>IF(RES_hh_tes_in!J26=0,"",RES_hh_tes_in!J26/RES_hh_fec_in!J26)</f>
        <v/>
      </c>
      <c r="K26" s="81" t="str">
        <f>IF(RES_hh_tes_in!K26=0,"",RES_hh_tes_in!K26/RES_hh_fec_in!K26)</f>
        <v/>
      </c>
      <c r="L26" s="81" t="str">
        <f>IF(RES_hh_tes_in!L26=0,"",RES_hh_tes_in!L26/RES_hh_fec_in!L26)</f>
        <v/>
      </c>
      <c r="M26" s="81" t="str">
        <f>IF(RES_hh_tes_in!M26=0,"",RES_hh_tes_in!M26/RES_hh_fec_in!M26)</f>
        <v/>
      </c>
      <c r="N26" s="81" t="str">
        <f>IF(RES_hh_tes_in!N26=0,"",RES_hh_tes_in!N26/RES_hh_fec_in!N26)</f>
        <v/>
      </c>
      <c r="O26" s="81" t="str">
        <f>IF(RES_hh_tes_in!O26=0,"",RES_hh_tes_in!O26/RES_hh_fec_in!O26)</f>
        <v/>
      </c>
      <c r="P26" s="81" t="str">
        <f>IF(RES_hh_tes_in!P26=0,"",RES_hh_tes_in!P26/RES_hh_fec_in!P26)</f>
        <v/>
      </c>
      <c r="Q26" s="81" t="str">
        <f>IF(RES_hh_tes_in!Q26=0,"",RES_hh_tes_in!Q26/RES_hh_fec_in!Q26)</f>
        <v/>
      </c>
      <c r="R26" s="81" t="str">
        <f>IF(RES_hh_tes_in!R26=0,"",RES_hh_tes_in!R26/RES_hh_fec_in!R26)</f>
        <v/>
      </c>
      <c r="S26" s="81" t="str">
        <f>IF(RES_hh_tes_in!S26=0,"",RES_hh_tes_in!S26/RES_hh_fec_in!S26)</f>
        <v/>
      </c>
      <c r="T26" s="81" t="str">
        <f>IF(RES_hh_tes_in!T26=0,"",RES_hh_tes_in!T26/RES_hh_fec_in!T26)</f>
        <v/>
      </c>
      <c r="U26" s="81" t="str">
        <f>IF(RES_hh_tes_in!U26=0,"",RES_hh_tes_in!U26/RES_hh_fec_in!U26)</f>
        <v/>
      </c>
      <c r="V26" s="81" t="str">
        <f>IF(RES_hh_tes_in!V26=0,"",RES_hh_tes_in!V26/RES_hh_fec_in!V26)</f>
        <v/>
      </c>
      <c r="W26" s="81" t="str">
        <f>IF(RES_hh_tes_in!W26=0,"",RES_hh_tes_in!W26/RES_hh_fec_in!W26)</f>
        <v/>
      </c>
      <c r="X26" s="81" t="str">
        <f>IF(RES_hh_tes_in!X26=0,"",RES_hh_tes_in!X26/RES_hh_fec_in!X26)</f>
        <v/>
      </c>
      <c r="Y26" s="81" t="str">
        <f>IF(RES_hh_tes_in!Y26=0,"",RES_hh_tes_in!Y26/RES_hh_fec_in!Y26)</f>
        <v/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0.58401889012251595</v>
      </c>
      <c r="D27" s="70">
        <f>IF(RES_hh_tes_in!D27=0,"",RES_hh_tes_in!D27/RES_hh_fec_in!D27)</f>
        <v>0.57777486377309328</v>
      </c>
      <c r="E27" s="70">
        <f>IF(RES_hh_tes_in!E27=0,"",RES_hh_tes_in!E27/RES_hh_fec_in!E27)</f>
        <v>0.5841287847365414</v>
      </c>
      <c r="F27" s="70">
        <f>IF(RES_hh_tes_in!F27=0,"",RES_hh_tes_in!F27/RES_hh_fec_in!F27)</f>
        <v>0.57870470638002791</v>
      </c>
      <c r="G27" s="70">
        <f>IF(RES_hh_tes_in!G27=0,"",RES_hh_tes_in!G27/RES_hh_fec_in!G27)</f>
        <v>0.57710368992964489</v>
      </c>
      <c r="H27" s="70">
        <f>IF(RES_hh_tes_in!H27=0,"",RES_hh_tes_in!H27/RES_hh_fec_in!H27)</f>
        <v>0.59315651361592325</v>
      </c>
      <c r="I27" s="70">
        <f>IF(RES_hh_tes_in!I27=0,"",RES_hh_tes_in!I27/RES_hh_fec_in!I27)</f>
        <v>0.57426169445245578</v>
      </c>
      <c r="J27" s="70">
        <f>IF(RES_hh_tes_in!J27=0,"",RES_hh_tes_in!J27/RES_hh_fec_in!J27)</f>
        <v>0.57504580366329794</v>
      </c>
      <c r="K27" s="70">
        <f>IF(RES_hh_tes_in!K27=0,"",RES_hh_tes_in!K27/RES_hh_fec_in!K27)</f>
        <v>0.57520566235385684</v>
      </c>
      <c r="L27" s="70">
        <f>IF(RES_hh_tes_in!L27=0,"",RES_hh_tes_in!L27/RES_hh_fec_in!L27)</f>
        <v>0.57823232313594342</v>
      </c>
      <c r="M27" s="70">
        <f>IF(RES_hh_tes_in!M27=0,"",RES_hh_tes_in!M27/RES_hh_fec_in!M27)</f>
        <v>0.57747577266034744</v>
      </c>
      <c r="N27" s="70">
        <f>IF(RES_hh_tes_in!N27=0,"",RES_hh_tes_in!N27/RES_hh_fec_in!N27)</f>
        <v>0.5790054830471989</v>
      </c>
      <c r="O27" s="70">
        <f>IF(RES_hh_tes_in!O27=0,"",RES_hh_tes_in!O27/RES_hh_fec_in!O27)</f>
        <v>0.57605209597354934</v>
      </c>
      <c r="P27" s="70">
        <f>IF(RES_hh_tes_in!P27=0,"",RES_hh_tes_in!P27/RES_hh_fec_in!P27)</f>
        <v>0.57760090338079628</v>
      </c>
      <c r="Q27" s="70">
        <f>IF(RES_hh_tes_in!Q27=0,"",RES_hh_tes_in!Q27/RES_hh_fec_in!Q27)</f>
        <v>0.58023280364630347</v>
      </c>
      <c r="R27" s="70">
        <f>IF(RES_hh_tes_in!R27=0,"",RES_hh_tes_in!R27/RES_hh_fec_in!R27)</f>
        <v>0.58405707825902531</v>
      </c>
      <c r="S27" s="70">
        <f>IF(RES_hh_tes_in!S27=0,"",RES_hh_tes_in!S27/RES_hh_fec_in!S27)</f>
        <v>0.58940484385707648</v>
      </c>
      <c r="T27" s="70">
        <f>IF(RES_hh_tes_in!T27=0,"",RES_hh_tes_in!T27/RES_hh_fec_in!T27)</f>
        <v>0.59315482785608509</v>
      </c>
      <c r="U27" s="70">
        <f>IF(RES_hh_tes_in!U27=0,"",RES_hh_tes_in!U27/RES_hh_fec_in!U27)</f>
        <v>0.59802844361609864</v>
      </c>
      <c r="V27" s="70">
        <f>IF(RES_hh_tes_in!V27=0,"",RES_hh_tes_in!V27/RES_hh_fec_in!V27)</f>
        <v>0.60172139257600288</v>
      </c>
      <c r="W27" s="70">
        <f>IF(RES_hh_tes_in!W27=0,"",RES_hh_tes_in!W27/RES_hh_fec_in!W27)</f>
        <v>0.60436929980385234</v>
      </c>
      <c r="X27" s="70">
        <f>IF(RES_hh_tes_in!X27=0,"",RES_hh_tes_in!X27/RES_hh_fec_in!X27)</f>
        <v>0.60518972725210995</v>
      </c>
      <c r="Y27" s="70">
        <f>IF(RES_hh_tes_in!Y27=0,"",RES_hh_tes_in!Y27/RES_hh_fec_in!Y27)</f>
        <v>0.60492257942751138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>
        <f>IF(RES_hh_tes_in!D28=0,"",RES_hh_tes_in!D28/RES_hh_fec_in!D28)</f>
        <v>0.57940606355933943</v>
      </c>
      <c r="E28" s="78" t="str">
        <f>IF(RES_hh_tes_in!E28=0,"",RES_hh_tes_in!E28/RES_hh_fec_in!E28)</f>
        <v/>
      </c>
      <c r="F28" s="78">
        <f>IF(RES_hh_tes_in!F28=0,"",RES_hh_tes_in!F28/RES_hh_fec_in!F28)</f>
        <v>0.57998472700374981</v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>
        <f>IF(RES_hh_tes_in!I28=0,"",RES_hh_tes_in!I28/RES_hh_fec_in!I28)</f>
        <v>0.58085286903057953</v>
      </c>
      <c r="J28" s="78">
        <f>IF(RES_hh_tes_in!J28=0,"",RES_hh_tes_in!J28/RES_hh_fec_in!J28)</f>
        <v>0.58114232173630631</v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>
        <f>IF(RES_hh_tes_in!M28=0,"",RES_hh_tes_in!M28/RES_hh_fec_in!M28)</f>
        <v>0.58194135069070019</v>
      </c>
      <c r="N28" s="78">
        <f>IF(RES_hh_tes_in!N28=0,"",RES_hh_tes_in!N28/RES_hh_fec_in!N28)</f>
        <v>0.58206427824255791</v>
      </c>
      <c r="O28" s="78">
        <f>IF(RES_hh_tes_in!O28=0,"",RES_hh_tes_in!O28/RES_hh_fec_in!O28)</f>
        <v>0.5821377488111511</v>
      </c>
      <c r="P28" s="78">
        <f>IF(RES_hh_tes_in!P28=0,"",RES_hh_tes_in!P28/RES_hh_fec_in!P28)</f>
        <v>0.58234275628721921</v>
      </c>
      <c r="Q28" s="78">
        <f>IF(RES_hh_tes_in!Q28=0,"",RES_hh_tes_in!Q28/RES_hh_fec_in!Q28)</f>
        <v>0.58317718460548462</v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>
        <f>IF(RES_hh_tes_in!U28=0,"",RES_hh_tes_in!U28/RES_hh_fec_in!U28)</f>
        <v>0.59494658064933426</v>
      </c>
      <c r="V28" s="78">
        <f>IF(RES_hh_tes_in!V28=0,"",RES_hh_tes_in!V28/RES_hh_fec_in!V28)</f>
        <v>0.5971415031635563</v>
      </c>
      <c r="W28" s="78">
        <f>IF(RES_hh_tes_in!W28=0,"",RES_hh_tes_in!W28/RES_hh_fec_in!W28)</f>
        <v>0.59819639958867021</v>
      </c>
      <c r="X28" s="78">
        <f>IF(RES_hh_tes_in!X28=0,"",RES_hh_tes_in!X28/RES_hh_fec_in!X28)</f>
        <v>0.59858487021150308</v>
      </c>
      <c r="Y28" s="78">
        <f>IF(RES_hh_tes_in!Y28=0,"",RES_hh_tes_in!Y28/RES_hh_fec_in!Y28)</f>
        <v>0.59862371727378649</v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0.57100596703948447</v>
      </c>
      <c r="D29" s="78">
        <f>IF(RES_hh_tes_in!D29=0,"",RES_hh_tes_in!D29/RES_hh_fec_in!D29)</f>
        <v>0.57146106790556805</v>
      </c>
      <c r="E29" s="78">
        <f>IF(RES_hh_tes_in!E29=0,"",RES_hh_tes_in!E29/RES_hh_fec_in!E29)</f>
        <v>0.57191620976650126</v>
      </c>
      <c r="F29" s="78">
        <f>IF(RES_hh_tes_in!F29=0,"",RES_hh_tes_in!F29/RES_hh_fec_in!F29)</f>
        <v>0.57237135721764099</v>
      </c>
      <c r="G29" s="78">
        <f>IF(RES_hh_tes_in!G29=0,"",RES_hh_tes_in!G29/RES_hh_fec_in!G29)</f>
        <v>0.57282654242262576</v>
      </c>
      <c r="H29" s="78">
        <f>IF(RES_hh_tes_in!H29=0,"",RES_hh_tes_in!H29/RES_hh_fec_in!H29)</f>
        <v>0.57328176144503551</v>
      </c>
      <c r="I29" s="78">
        <f>IF(RES_hh_tes_in!I29=0,"",RES_hh_tes_in!I29/RES_hh_fec_in!I29)</f>
        <v>0.57373702220999179</v>
      </c>
      <c r="J29" s="78">
        <f>IF(RES_hh_tes_in!J29=0,"",RES_hh_tes_in!J29/RES_hh_fec_in!J29)</f>
        <v>0.57419235718391992</v>
      </c>
      <c r="K29" s="78">
        <f>IF(RES_hh_tes_in!K29=0,"",RES_hh_tes_in!K29/RES_hh_fec_in!K29)</f>
        <v>0.57464779397182031</v>
      </c>
      <c r="L29" s="78">
        <f>IF(RES_hh_tes_in!L29=0,"",RES_hh_tes_in!L29/RES_hh_fec_in!L29)</f>
        <v>0.57510333995916285</v>
      </c>
      <c r="M29" s="78">
        <f>IF(RES_hh_tes_in!M29=0,"",RES_hh_tes_in!M29/RES_hh_fec_in!M29)</f>
        <v>0.5754493011368299</v>
      </c>
      <c r="N29" s="78">
        <f>IF(RES_hh_tes_in!N29=0,"",RES_hh_tes_in!N29/RES_hh_fec_in!N29)</f>
        <v>0.5756426771616957</v>
      </c>
      <c r="O29" s="78">
        <f>IF(RES_hh_tes_in!O29=0,"",RES_hh_tes_in!O29/RES_hh_fec_in!O29)</f>
        <v>0.57575825293201333</v>
      </c>
      <c r="P29" s="78">
        <f>IF(RES_hh_tes_in!P29=0,"",RES_hh_tes_in!P29/RES_hh_fec_in!P29)</f>
        <v>0.5760807480129837</v>
      </c>
      <c r="Q29" s="78">
        <f>IF(RES_hh_tes_in!Q29=0,"",RES_hh_tes_in!Q29/RES_hh_fec_in!Q29)</f>
        <v>0.57739337832883497</v>
      </c>
      <c r="R29" s="78">
        <f>IF(RES_hh_tes_in!R29=0,"",RES_hh_tes_in!R29/RES_hh_fec_in!R29)</f>
        <v>0.58084133131387572</v>
      </c>
      <c r="S29" s="78">
        <f>IF(RES_hh_tes_in!S29=0,"",RES_hh_tes_in!S29/RES_hh_fec_in!S29)</f>
        <v>0.58570506299515601</v>
      </c>
      <c r="T29" s="78">
        <f>IF(RES_hh_tes_in!T29=0,"",RES_hh_tes_in!T29/RES_hh_fec_in!T29)</f>
        <v>0.59104153028946838</v>
      </c>
      <c r="U29" s="78">
        <f>IF(RES_hh_tes_in!U29=0,"",RES_hh_tes_in!U29/RES_hh_fec_in!U29)</f>
        <v>0.59590769011361788</v>
      </c>
      <c r="V29" s="78">
        <f>IF(RES_hh_tes_in!V29=0,"",RES_hh_tes_in!V29/RES_hh_fec_in!V29)</f>
        <v>0.59936049938440283</v>
      </c>
      <c r="W29" s="78">
        <f>IF(RES_hh_tes_in!W29=0,"",RES_hh_tes_in!W29/RES_hh_fec_in!W29)</f>
        <v>0.60101994573512851</v>
      </c>
      <c r="X29" s="78">
        <f>IF(RES_hh_tes_in!X29=0,"",RES_hh_tes_in!X29/RES_hh_fec_in!X29)</f>
        <v>0.60141731840164381</v>
      </c>
      <c r="Y29" s="78">
        <f>IF(RES_hh_tes_in!Y29=0,"",RES_hh_tes_in!Y29/RES_hh_fec_in!Y29)</f>
        <v>0.60145705566829544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0.57024361643486787</v>
      </c>
      <c r="D30" s="78">
        <f>IF(RES_hh_tes_in!D30=0,"",RES_hh_tes_in!D30/RES_hh_fec_in!D30)</f>
        <v>0.57082439966223975</v>
      </c>
      <c r="E30" s="78">
        <f>IF(RES_hh_tes_in!E30=0,"",RES_hh_tes_in!E30/RES_hh_fec_in!E30)</f>
        <v>0.57140523520575248</v>
      </c>
      <c r="F30" s="78">
        <f>IF(RES_hh_tes_in!F30=0,"",RES_hh_tes_in!F30/RES_hh_fec_in!F30)</f>
        <v>0.57198607788328415</v>
      </c>
      <c r="G30" s="78">
        <f>IF(RES_hh_tes_in!G30=0,"",RES_hh_tes_in!G30/RES_hh_fec_in!G30)</f>
        <v>0.57256696874090418</v>
      </c>
      <c r="H30" s="78">
        <f>IF(RES_hh_tes_in!H30=0,"",RES_hh_tes_in!H30/RES_hh_fec_in!H30)</f>
        <v>0.57314790275509619</v>
      </c>
      <c r="I30" s="78">
        <f>IF(RES_hh_tes_in!I30=0,"",RES_hh_tes_in!I30/RES_hh_fec_in!I30)</f>
        <v>0.5737288900396128</v>
      </c>
      <c r="J30" s="78">
        <f>IF(RES_hh_tes_in!J30=0,"",RES_hh_tes_in!J30/RES_hh_fec_in!J30)</f>
        <v>0.57430997202692902</v>
      </c>
      <c r="K30" s="78">
        <f>IF(RES_hh_tes_in!K30=0,"",RES_hh_tes_in!K30/RES_hh_fec_in!K30)</f>
        <v>0.57489118394554617</v>
      </c>
      <c r="L30" s="78">
        <f>IF(RES_hh_tes_in!L30=0,"",RES_hh_tes_in!L30/RES_hh_fec_in!L30)</f>
        <v>0.57547253522053232</v>
      </c>
      <c r="M30" s="78">
        <f>IF(RES_hh_tes_in!M30=0,"",RES_hh_tes_in!M30/RES_hh_fec_in!M30)</f>
        <v>0.57591403833398458</v>
      </c>
      <c r="N30" s="78">
        <f>IF(RES_hh_tes_in!N30=0,"",RES_hh_tes_in!N30/RES_hh_fec_in!N30)</f>
        <v>0.57616081780681772</v>
      </c>
      <c r="O30" s="78">
        <f>IF(RES_hh_tes_in!O30=0,"",RES_hh_tes_in!O30/RES_hh_fec_in!O30)</f>
        <v>0.57630831141514383</v>
      </c>
      <c r="P30" s="78">
        <f>IF(RES_hh_tes_in!P30=0,"",RES_hh_tes_in!P30/RES_hh_fec_in!P30)</f>
        <v>0.57671986794666485</v>
      </c>
      <c r="Q30" s="78">
        <f>IF(RES_hh_tes_in!Q30=0,"",RES_hh_tes_in!Q30/RES_hh_fec_in!Q30)</f>
        <v>0.57839499917141246</v>
      </c>
      <c r="R30" s="78">
        <f>IF(RES_hh_tes_in!R30=0,"",RES_hh_tes_in!R30/RES_hh_fec_in!R30)</f>
        <v>0.58279515177870334</v>
      </c>
      <c r="S30" s="78">
        <f>IF(RES_hh_tes_in!S30=0,"",RES_hh_tes_in!S30/RES_hh_fec_in!S30)</f>
        <v>0.58900206983454739</v>
      </c>
      <c r="T30" s="78">
        <f>IF(RES_hh_tes_in!T30=0,"",RES_hh_tes_in!T30/RES_hh_fec_in!T30)</f>
        <v>0.59581227594253916</v>
      </c>
      <c r="U30" s="78">
        <f>IF(RES_hh_tes_in!U30=0,"",RES_hh_tes_in!U30/RES_hh_fec_in!U30)</f>
        <v>0.60202229270628982</v>
      </c>
      <c r="V30" s="78">
        <f>IF(RES_hh_tes_in!V30=0,"",RES_hh_tes_in!V30/RES_hh_fec_in!V30)</f>
        <v>0.606428642729402</v>
      </c>
      <c r="W30" s="78">
        <f>IF(RES_hh_tes_in!W30=0,"",RES_hh_tes_in!W30/RES_hh_fec_in!W30)</f>
        <v>0.60854636800538042</v>
      </c>
      <c r="X30" s="78">
        <f>IF(RES_hh_tes_in!X30=0,"",RES_hh_tes_in!X30/RES_hh_fec_in!X30)</f>
        <v>0.60894871687028662</v>
      </c>
      <c r="Y30" s="78">
        <f>IF(RES_hh_tes_in!Y30=0,"",RES_hh_tes_in!Y30/RES_hh_fec_in!Y30)</f>
        <v>0.60898895175677725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0.57142793110344758</v>
      </c>
      <c r="D31" s="78">
        <f>IF(RES_hh_tes_in!D31=0,"",RES_hh_tes_in!D31/RES_hh_fec_in!D31)</f>
        <v>0.5715141314632517</v>
      </c>
      <c r="E31" s="78">
        <f>IF(RES_hh_tes_in!E31=0,"",RES_hh_tes_in!E31/RES_hh_fec_in!E31)</f>
        <v>0.57160033958786371</v>
      </c>
      <c r="F31" s="78">
        <f>IF(RES_hh_tes_in!F31=0,"",RES_hh_tes_in!F31/RES_hh_fec_in!F31)</f>
        <v>0.5716865487713132</v>
      </c>
      <c r="G31" s="78">
        <f>IF(RES_hh_tes_in!G31=0,"",RES_hh_tes_in!G31/RES_hh_fec_in!G31)</f>
        <v>0.57177276510569386</v>
      </c>
      <c r="H31" s="78">
        <f>IF(RES_hh_tes_in!H31=0,"",RES_hh_tes_in!H31/RES_hh_fec_in!H31)</f>
        <v>0.57185898784541112</v>
      </c>
      <c r="I31" s="78">
        <f>IF(RES_hh_tes_in!I31=0,"",RES_hh_tes_in!I31/RES_hh_fec_in!I31)</f>
        <v>0.57194521849155699</v>
      </c>
      <c r="J31" s="78">
        <f>IF(RES_hh_tes_in!J31=0,"",RES_hh_tes_in!J31/RES_hh_fec_in!J31)</f>
        <v>0.57203146319357612</v>
      </c>
      <c r="K31" s="78">
        <f>IF(RES_hh_tes_in!K31=0,"",RES_hh_tes_in!K31/RES_hh_fec_in!K31)</f>
        <v>0.57211772718011367</v>
      </c>
      <c r="L31" s="78">
        <f>IF(RES_hh_tes_in!L31=0,"",RES_hh_tes_in!L31/RES_hh_fec_in!L31)</f>
        <v>0.57220401185004677</v>
      </c>
      <c r="M31" s="78">
        <f>IF(RES_hh_tes_in!M31=0,"",RES_hh_tes_in!M31/RES_hh_fec_in!M31)</f>
        <v>0.57226954013227083</v>
      </c>
      <c r="N31" s="78">
        <f>IF(RES_hh_tes_in!N31=0,"",RES_hh_tes_in!N31/RES_hh_fec_in!N31)</f>
        <v>0.57230616735969053</v>
      </c>
      <c r="O31" s="78">
        <f>IF(RES_hh_tes_in!O31=0,"",RES_hh_tes_in!O31/RES_hh_fec_in!O31)</f>
        <v>0.57232805849136814</v>
      </c>
      <c r="P31" s="78">
        <f>IF(RES_hh_tes_in!P31=0,"",RES_hh_tes_in!P31/RES_hh_fec_in!P31)</f>
        <v>0.57238914207544034</v>
      </c>
      <c r="Q31" s="78">
        <f>IF(RES_hh_tes_in!Q31=0,"",RES_hh_tes_in!Q31/RES_hh_fec_in!Q31)</f>
        <v>0.57263776653201393</v>
      </c>
      <c r="R31" s="78">
        <f>IF(RES_hh_tes_in!R31=0,"",RES_hh_tes_in!R31/RES_hh_fec_in!R31)</f>
        <v>0.57329084107009609</v>
      </c>
      <c r="S31" s="78">
        <f>IF(RES_hh_tes_in!S31=0,"",RES_hh_tes_in!S31/RES_hh_fec_in!S31)</f>
        <v>0.57421207733256507</v>
      </c>
      <c r="T31" s="78">
        <f>IF(RES_hh_tes_in!T31=0,"",RES_hh_tes_in!T31/RES_hh_fec_in!T31)</f>
        <v>0.57522285414081742</v>
      </c>
      <c r="U31" s="78">
        <f>IF(RES_hh_tes_in!U31=0,"",RES_hh_tes_in!U31/RES_hh_fec_in!U31)</f>
        <v>0.57614455031625211</v>
      </c>
      <c r="V31" s="78">
        <f>IF(RES_hh_tes_in!V31=0,"",RES_hh_tes_in!V31/RES_hh_fec_in!V31)</f>
        <v>0.5767985446802667</v>
      </c>
      <c r="W31" s="78">
        <f>IF(RES_hh_tes_in!W31=0,"",RES_hh_tes_in!W31/RES_hh_fec_in!W31)</f>
        <v>0.57711285933701351</v>
      </c>
      <c r="X31" s="78">
        <f>IF(RES_hh_tes_in!X31=0,"",RES_hh_tes_in!X31/RES_hh_fec_in!X31)</f>
        <v>0.577494425502034</v>
      </c>
      <c r="Y31" s="78">
        <f>IF(RES_hh_tes_in!Y31=0,"",RES_hh_tes_in!Y31/RES_hh_fec_in!Y31)</f>
        <v>0.57753258211853609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0.7411076851968037</v>
      </c>
      <c r="D32" s="81">
        <f>IF(RES_hh_tes_in!D32=0,"",RES_hh_tes_in!D32/RES_hh_fec_in!D32)</f>
        <v>0.7423264745227921</v>
      </c>
      <c r="E32" s="81">
        <f>IF(RES_hh_tes_in!E32=0,"",RES_hh_tes_in!E32/RES_hh_fec_in!E32)</f>
        <v>0.74360273004744393</v>
      </c>
      <c r="F32" s="81">
        <f>IF(RES_hh_tes_in!F32=0,"",RES_hh_tes_in!F32/RES_hh_fec_in!F32)</f>
        <v>0.74488682187191357</v>
      </c>
      <c r="G32" s="81">
        <f>IF(RES_hh_tes_in!G32=0,"",RES_hh_tes_in!G32/RES_hh_fec_in!G32)</f>
        <v>0.7462238366852455</v>
      </c>
      <c r="H32" s="81">
        <f>IF(RES_hh_tes_in!H32=0,"",RES_hh_tes_in!H32/RES_hh_fec_in!H32)</f>
        <v>0.74760825645068629</v>
      </c>
      <c r="I32" s="81">
        <f>IF(RES_hh_tes_in!I32=0,"",RES_hh_tes_in!I32/RES_hh_fec_in!I32)</f>
        <v>0.74905119052973435</v>
      </c>
      <c r="J32" s="81">
        <f>IF(RES_hh_tes_in!J32=0,"",RES_hh_tes_in!J32/RES_hh_fec_in!J32)</f>
        <v>0.75059815005519492</v>
      </c>
      <c r="K32" s="81">
        <f>IF(RES_hh_tes_in!K32=0,"",RES_hh_tes_in!K32/RES_hh_fec_in!K32)</f>
        <v>0.75228783146080425</v>
      </c>
      <c r="L32" s="81">
        <f>IF(RES_hh_tes_in!L32=0,"",RES_hh_tes_in!L32/RES_hh_fec_in!L32)</f>
        <v>0.75413058762906049</v>
      </c>
      <c r="M32" s="81">
        <f>IF(RES_hh_tes_in!M32=0,"",RES_hh_tes_in!M32/RES_hh_fec_in!M32)</f>
        <v>0.75676532174171607</v>
      </c>
      <c r="N32" s="81">
        <f>IF(RES_hh_tes_in!N32=0,"",RES_hh_tes_in!N32/RES_hh_fec_in!N32)</f>
        <v>0.76037392346220767</v>
      </c>
      <c r="O32" s="81">
        <f>IF(RES_hh_tes_in!O32=0,"",RES_hh_tes_in!O32/RES_hh_fec_in!O32)</f>
        <v>0.76538771442171383</v>
      </c>
      <c r="P32" s="81">
        <f>IF(RES_hh_tes_in!P32=0,"",RES_hh_tes_in!P32/RES_hh_fec_in!P32)</f>
        <v>0.77201824461746837</v>
      </c>
      <c r="Q32" s="81">
        <f>IF(RES_hh_tes_in!Q32=0,"",RES_hh_tes_in!Q32/RES_hh_fec_in!Q32)</f>
        <v>0.78059821536275065</v>
      </c>
      <c r="R32" s="81">
        <f>IF(RES_hh_tes_in!R32=0,"",RES_hh_tes_in!R32/RES_hh_fec_in!R32)</f>
        <v>0.79227350421609644</v>
      </c>
      <c r="S32" s="81">
        <f>IF(RES_hh_tes_in!S32=0,"",RES_hh_tes_in!S32/RES_hh_fec_in!S32)</f>
        <v>0.80688310185976675</v>
      </c>
      <c r="T32" s="81">
        <f>IF(RES_hh_tes_in!T32=0,"",RES_hh_tes_in!T32/RES_hh_fec_in!T32)</f>
        <v>0.82261113599549673</v>
      </c>
      <c r="U32" s="81">
        <f>IF(RES_hh_tes_in!U32=0,"",RES_hh_tes_in!U32/RES_hh_fec_in!U32)</f>
        <v>0.83764173432506372</v>
      </c>
      <c r="V32" s="81">
        <f>IF(RES_hh_tes_in!V32=0,"",RES_hh_tes_in!V32/RES_hh_fec_in!V32)</f>
        <v>0.85015902455022496</v>
      </c>
      <c r="W32" s="81">
        <f>IF(RES_hh_tes_in!W32=0,"",RES_hh_tes_in!W32/RES_hh_fec_in!W32)</f>
        <v>0.85953208976603201</v>
      </c>
      <c r="X32" s="81">
        <f>IF(RES_hh_tes_in!X32=0,"",RES_hh_tes_in!X32/RES_hh_fec_in!X32)</f>
        <v>0.86707348022395314</v>
      </c>
      <c r="Y32" s="81">
        <f>IF(RES_hh_tes_in!Y32=0,"",RES_hh_tes_in!Y32/RES_hh_fec_in!Y32)</f>
        <v>0.87376115379250574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207.70383532499372</v>
      </c>
      <c r="D3" s="65">
        <f t="shared" si="0"/>
        <v>278.72473294256355</v>
      </c>
      <c r="E3" s="65">
        <f t="shared" si="0"/>
        <v>265.03689385390322</v>
      </c>
      <c r="F3" s="65">
        <f t="shared" si="0"/>
        <v>344.15390748399</v>
      </c>
      <c r="G3" s="65">
        <f t="shared" si="0"/>
        <v>242.45002783741404</v>
      </c>
      <c r="H3" s="65">
        <f t="shared" si="0"/>
        <v>215.47599110527491</v>
      </c>
      <c r="I3" s="65">
        <f t="shared" si="0"/>
        <v>78.8519432685015</v>
      </c>
      <c r="J3" s="65">
        <f t="shared" si="0"/>
        <v>122.41198087658491</v>
      </c>
      <c r="K3" s="65">
        <f t="shared" si="0"/>
        <v>147.2482996088865</v>
      </c>
      <c r="L3" s="65">
        <f t="shared" si="0"/>
        <v>210.35087468683008</v>
      </c>
      <c r="M3" s="65">
        <f t="shared" si="0"/>
        <v>284.5287680965173</v>
      </c>
      <c r="N3" s="65">
        <f t="shared" si="0"/>
        <v>255.91425461243691</v>
      </c>
      <c r="O3" s="65">
        <f t="shared" si="0"/>
        <v>232.05978922756904</v>
      </c>
      <c r="P3" s="65">
        <f t="shared" si="0"/>
        <v>211.90887129250001</v>
      </c>
      <c r="Q3" s="65">
        <f t="shared" si="0"/>
        <v>223.89749804540219</v>
      </c>
      <c r="R3" s="65">
        <f t="shared" ref="R3:V3" si="1">SUM(R4,R15,R17,R27)</f>
        <v>191.48060682387998</v>
      </c>
      <c r="S3" s="65">
        <f t="shared" si="1"/>
        <v>204.09244311531847</v>
      </c>
      <c r="T3" s="65">
        <f t="shared" si="1"/>
        <v>198.26907472621591</v>
      </c>
      <c r="U3" s="65">
        <f t="shared" si="1"/>
        <v>173.83953037962678</v>
      </c>
      <c r="V3" s="65">
        <f t="shared" si="1"/>
        <v>211.10710747202592</v>
      </c>
      <c r="W3" s="65">
        <f t="shared" ref="W3:Y3" si="2">SUM(W4,W15,W17,W27)</f>
        <v>226.40725726979403</v>
      </c>
      <c r="X3" s="65">
        <f t="shared" si="2"/>
        <v>124.86612252493565</v>
      </c>
      <c r="Y3" s="65">
        <f t="shared" si="2"/>
        <v>103.67663856244116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165.77095038910284</v>
      </c>
      <c r="D4" s="69">
        <f t="shared" si="3"/>
        <v>217.78088161194026</v>
      </c>
      <c r="E4" s="69">
        <f t="shared" si="3"/>
        <v>193.63133751311551</v>
      </c>
      <c r="F4" s="69">
        <f t="shared" si="3"/>
        <v>296.70021029496218</v>
      </c>
      <c r="G4" s="69">
        <f t="shared" si="3"/>
        <v>132.93242938563634</v>
      </c>
      <c r="H4" s="69">
        <f t="shared" si="3"/>
        <v>171.81585933368814</v>
      </c>
      <c r="I4" s="69">
        <f t="shared" si="3"/>
        <v>29.376471995803751</v>
      </c>
      <c r="J4" s="69">
        <f t="shared" si="3"/>
        <v>92.699157002588606</v>
      </c>
      <c r="K4" s="69">
        <f t="shared" si="3"/>
        <v>106.07128333098218</v>
      </c>
      <c r="L4" s="69">
        <f t="shared" si="3"/>
        <v>172.00533420394183</v>
      </c>
      <c r="M4" s="69">
        <f t="shared" si="3"/>
        <v>230.36842392078731</v>
      </c>
      <c r="N4" s="69">
        <f t="shared" si="3"/>
        <v>209.3183229038161</v>
      </c>
      <c r="O4" s="69">
        <f t="shared" si="3"/>
        <v>179.61997521953927</v>
      </c>
      <c r="P4" s="69">
        <f t="shared" si="3"/>
        <v>160.2849359923469</v>
      </c>
      <c r="Q4" s="69">
        <f t="shared" si="3"/>
        <v>168.28296808296733</v>
      </c>
      <c r="R4" s="69">
        <f t="shared" ref="R4:V4" si="4">SUM(R5:R14)</f>
        <v>141.87677421729788</v>
      </c>
      <c r="S4" s="69">
        <f t="shared" si="4"/>
        <v>149.64911671266469</v>
      </c>
      <c r="T4" s="69">
        <f t="shared" si="4"/>
        <v>142.3280254005885</v>
      </c>
      <c r="U4" s="69">
        <f t="shared" si="4"/>
        <v>123.01756224324134</v>
      </c>
      <c r="V4" s="69">
        <f t="shared" si="4"/>
        <v>152.61514726756187</v>
      </c>
      <c r="W4" s="69">
        <f t="shared" ref="W4:Y4" si="5">SUM(W5:W14)</f>
        <v>157.89487378539138</v>
      </c>
      <c r="X4" s="69">
        <f t="shared" si="5"/>
        <v>77.466293809836571</v>
      </c>
      <c r="Y4" s="69">
        <f t="shared" si="5"/>
        <v>56.747093986152848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2.8668440169617222</v>
      </c>
      <c r="E5" s="72">
        <v>0</v>
      </c>
      <c r="F5" s="72">
        <v>7.009248813670899</v>
      </c>
      <c r="G5" s="72">
        <v>0</v>
      </c>
      <c r="H5" s="72">
        <v>0</v>
      </c>
      <c r="I5" s="72">
        <v>1.333498635945416</v>
      </c>
      <c r="J5" s="72">
        <v>18.999789141742998</v>
      </c>
      <c r="K5" s="72">
        <v>0</v>
      </c>
      <c r="L5" s="72">
        <v>0</v>
      </c>
      <c r="M5" s="72">
        <v>3.729102147614479</v>
      </c>
      <c r="N5" s="72">
        <v>11.771707679231577</v>
      </c>
      <c r="O5" s="72">
        <v>10.737910091626958</v>
      </c>
      <c r="P5" s="72">
        <v>47.329189885955813</v>
      </c>
      <c r="Q5" s="72">
        <v>13.992577710038967</v>
      </c>
      <c r="R5" s="72">
        <v>0</v>
      </c>
      <c r="S5" s="72">
        <v>0</v>
      </c>
      <c r="T5" s="72">
        <v>0</v>
      </c>
      <c r="U5" s="72">
        <v>7.5148190333895415E-2</v>
      </c>
      <c r="V5" s="72">
        <v>2.5763224575052277</v>
      </c>
      <c r="W5" s="72">
        <v>2.3113935975897277</v>
      </c>
      <c r="X5" s="72">
        <v>2.9976171662917195</v>
      </c>
      <c r="Y5" s="72">
        <v>5.3971067589292705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4.0696960463513052E-2</v>
      </c>
      <c r="D6" s="72">
        <v>4.0383563643018101E-2</v>
      </c>
      <c r="E6" s="72">
        <v>4.9406999820600039E-2</v>
      </c>
      <c r="F6" s="72">
        <v>5.0633752207843608E-2</v>
      </c>
      <c r="G6" s="72">
        <v>5.371252856623665E-2</v>
      </c>
      <c r="H6" s="72">
        <v>4.8650785324497146E-2</v>
      </c>
      <c r="I6" s="72">
        <v>4.0919260911265368E-2</v>
      </c>
      <c r="J6" s="72">
        <v>4.2052994021665527E-2</v>
      </c>
      <c r="K6" s="72">
        <v>4.3359096462260382E-2</v>
      </c>
      <c r="L6" s="72">
        <v>4.4412103351413129E-2</v>
      </c>
      <c r="M6" s="72">
        <v>4.9012862927151422E-2</v>
      </c>
      <c r="N6" s="72">
        <v>4.6226107028113354E-2</v>
      </c>
      <c r="O6" s="72">
        <v>4.3361704240141616E-2</v>
      </c>
      <c r="P6" s="72">
        <v>3.6447431945917472E-2</v>
      </c>
      <c r="Q6" s="72">
        <v>1.7829843412193177E-2</v>
      </c>
      <c r="R6" s="72">
        <v>0</v>
      </c>
      <c r="S6" s="72">
        <v>0</v>
      </c>
      <c r="T6" s="72">
        <v>0</v>
      </c>
      <c r="U6" s="72">
        <v>5.0703721917401299E-3</v>
      </c>
      <c r="V6" s="72">
        <v>1.4912422880091404E-2</v>
      </c>
      <c r="W6" s="72">
        <v>2.514943445358124E-2</v>
      </c>
      <c r="X6" s="72">
        <v>3.0355672702717256E-2</v>
      </c>
      <c r="Y6" s="72">
        <v>2.5962035270410043E-2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22.646277785620686</v>
      </c>
      <c r="F7" s="72">
        <v>131.72381041675879</v>
      </c>
      <c r="G7" s="72">
        <v>42.157194917201998</v>
      </c>
      <c r="H7" s="72">
        <v>18.702217181860892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5.4682692566906033</v>
      </c>
      <c r="P7" s="72">
        <v>3.4142354469493146</v>
      </c>
      <c r="Q7" s="72">
        <v>2.3920274800592787</v>
      </c>
      <c r="R7" s="72">
        <v>0</v>
      </c>
      <c r="S7" s="72">
        <v>2.0351244025793784</v>
      </c>
      <c r="T7" s="72">
        <v>3.701393994973206</v>
      </c>
      <c r="U7" s="72">
        <v>9.9722994061515831</v>
      </c>
      <c r="V7" s="72">
        <v>11.989267451007853</v>
      </c>
      <c r="W7" s="72">
        <v>6.4681256986997528</v>
      </c>
      <c r="X7" s="72">
        <v>8.5351696665917487</v>
      </c>
      <c r="Y7" s="72">
        <v>0.7050352725811172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165.73025342863932</v>
      </c>
      <c r="D8" s="72">
        <v>214.87365403133552</v>
      </c>
      <c r="E8" s="72">
        <v>170.93565272767421</v>
      </c>
      <c r="F8" s="72">
        <v>157.91651731232463</v>
      </c>
      <c r="G8" s="72">
        <v>90.721521939868097</v>
      </c>
      <c r="H8" s="72">
        <v>153.06499136650274</v>
      </c>
      <c r="I8" s="72">
        <v>28.00205409894707</v>
      </c>
      <c r="J8" s="72">
        <v>73.657314866823938</v>
      </c>
      <c r="K8" s="72">
        <v>106.02792423451993</v>
      </c>
      <c r="L8" s="72">
        <v>171.96092210059041</v>
      </c>
      <c r="M8" s="72">
        <v>226.59030891024568</v>
      </c>
      <c r="N8" s="72">
        <v>197.50038911755641</v>
      </c>
      <c r="O8" s="72">
        <v>163.37043416698157</v>
      </c>
      <c r="P8" s="72">
        <v>109.50506322749585</v>
      </c>
      <c r="Q8" s="72">
        <v>151.88053304945689</v>
      </c>
      <c r="R8" s="72">
        <v>141.87677421729788</v>
      </c>
      <c r="S8" s="72">
        <v>147.61399231008531</v>
      </c>
      <c r="T8" s="72">
        <v>138.62663140561529</v>
      </c>
      <c r="U8" s="72">
        <v>112.96504427456412</v>
      </c>
      <c r="V8" s="72">
        <v>138.03464493616869</v>
      </c>
      <c r="W8" s="72">
        <v>149.09020505464832</v>
      </c>
      <c r="X8" s="72">
        <v>65.903151304250386</v>
      </c>
      <c r="Y8" s="72">
        <v>50.618989919372048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20.005200433658242</v>
      </c>
      <c r="D17" s="69">
        <f t="shared" si="7"/>
        <v>35.510528565848858</v>
      </c>
      <c r="E17" s="69">
        <f t="shared" si="7"/>
        <v>37.715986595198046</v>
      </c>
      <c r="F17" s="69">
        <f t="shared" si="7"/>
        <v>21.928591445690753</v>
      </c>
      <c r="G17" s="69">
        <f t="shared" si="7"/>
        <v>56.806232736330955</v>
      </c>
      <c r="H17" s="69">
        <f t="shared" si="7"/>
        <v>21.836533047676049</v>
      </c>
      <c r="I17" s="69">
        <f t="shared" si="7"/>
        <v>11.20273134655854</v>
      </c>
      <c r="J17" s="69">
        <f t="shared" si="7"/>
        <v>13.52300646822858</v>
      </c>
      <c r="K17" s="69">
        <f t="shared" si="7"/>
        <v>12.821317010122252</v>
      </c>
      <c r="L17" s="69">
        <f t="shared" si="7"/>
        <v>19.468704773841438</v>
      </c>
      <c r="M17" s="69">
        <f t="shared" si="7"/>
        <v>31.831414886038353</v>
      </c>
      <c r="N17" s="69">
        <f t="shared" si="7"/>
        <v>28.64627453700723</v>
      </c>
      <c r="O17" s="69">
        <f t="shared" si="7"/>
        <v>30.106198332467784</v>
      </c>
      <c r="P17" s="69">
        <f t="shared" si="7"/>
        <v>30.113559295589639</v>
      </c>
      <c r="Q17" s="69">
        <f t="shared" si="7"/>
        <v>33.498885016177184</v>
      </c>
      <c r="R17" s="69">
        <f t="shared" ref="R17:V17" si="8">SUM(R18:R26)</f>
        <v>27.918413613426424</v>
      </c>
      <c r="S17" s="69">
        <f t="shared" si="8"/>
        <v>29.732157892607233</v>
      </c>
      <c r="T17" s="69">
        <f t="shared" si="8"/>
        <v>29.198513331787247</v>
      </c>
      <c r="U17" s="69">
        <f t="shared" si="8"/>
        <v>26.173929035500667</v>
      </c>
      <c r="V17" s="69">
        <f t="shared" si="8"/>
        <v>30.29163167021828</v>
      </c>
      <c r="W17" s="69">
        <f t="shared" ref="W17:Y17" si="9">SUM(W18:W26)</f>
        <v>36.16822351735258</v>
      </c>
      <c r="X17" s="69">
        <f t="shared" si="9"/>
        <v>20.291949107762203</v>
      </c>
      <c r="Y17" s="69">
        <f t="shared" si="9"/>
        <v>19.034810470587843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0.34961296203655906</v>
      </c>
      <c r="E18" s="72">
        <v>0</v>
      </c>
      <c r="F18" s="72">
        <v>0.59276134538954595</v>
      </c>
      <c r="G18" s="72">
        <v>0</v>
      </c>
      <c r="H18" s="72">
        <v>0</v>
      </c>
      <c r="I18" s="72">
        <v>0.20027784003217458</v>
      </c>
      <c r="J18" s="72">
        <v>2.0647338865488734</v>
      </c>
      <c r="K18" s="72">
        <v>0</v>
      </c>
      <c r="L18" s="72">
        <v>0</v>
      </c>
      <c r="M18" s="72">
        <v>0.45052532765236969</v>
      </c>
      <c r="N18" s="72">
        <v>1.443253719768206</v>
      </c>
      <c r="O18" s="72">
        <v>1.4485931720321885</v>
      </c>
      <c r="P18" s="72">
        <v>7.2261402656800282</v>
      </c>
      <c r="Q18" s="72">
        <v>2.2201872985585802</v>
      </c>
      <c r="R18" s="72">
        <v>0</v>
      </c>
      <c r="S18" s="72">
        <v>0</v>
      </c>
      <c r="T18" s="72">
        <v>0</v>
      </c>
      <c r="U18" s="72">
        <v>1.4472208864925883E-2</v>
      </c>
      <c r="V18" s="72">
        <v>0.49668688567647173</v>
      </c>
      <c r="W18" s="72">
        <v>4.0231699240377117E-2</v>
      </c>
      <c r="X18" s="72">
        <v>0.14877789798935018</v>
      </c>
      <c r="Y18" s="72">
        <v>6.8181162877850116E-2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5.6072332975398891E-3</v>
      </c>
      <c r="D19" s="72">
        <v>7.2862869386677831</v>
      </c>
      <c r="E19" s="72">
        <v>14.271030354373012</v>
      </c>
      <c r="F19" s="72">
        <v>7.2866517501202486</v>
      </c>
      <c r="G19" s="72">
        <v>44.251571132669994</v>
      </c>
      <c r="H19" s="72">
        <v>4.1603414904644849</v>
      </c>
      <c r="I19" s="72">
        <v>6.5732776713218737</v>
      </c>
      <c r="J19" s="72">
        <v>3.5055864481281298</v>
      </c>
      <c r="K19" s="72">
        <v>0.61995063197958522</v>
      </c>
      <c r="L19" s="72">
        <v>1.4163506975717888</v>
      </c>
      <c r="M19" s="72">
        <v>5.6645124393749464</v>
      </c>
      <c r="N19" s="72">
        <v>4.1682968159739442</v>
      </c>
      <c r="O19" s="72">
        <v>7.7743436976933076</v>
      </c>
      <c r="P19" s="72">
        <v>8.2064828639533847</v>
      </c>
      <c r="Q19" s="72">
        <v>8.269501402816152</v>
      </c>
      <c r="R19" s="72">
        <v>5.9790993260480816</v>
      </c>
      <c r="S19" s="72">
        <v>5.4709572783327598</v>
      </c>
      <c r="T19" s="72">
        <v>6.3695581436912434</v>
      </c>
      <c r="U19" s="72">
        <v>6.9375115191695489</v>
      </c>
      <c r="V19" s="72">
        <v>5.5938617505216133</v>
      </c>
      <c r="W19" s="72">
        <v>7.1122880442412786</v>
      </c>
      <c r="X19" s="72">
        <v>7.6396985850698744</v>
      </c>
      <c r="Y19" s="72">
        <v>6.5657143501713575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19.999593200360703</v>
      </c>
      <c r="D21" s="72">
        <v>27.874628665144513</v>
      </c>
      <c r="E21" s="72">
        <v>23.444956240825032</v>
      </c>
      <c r="F21" s="72">
        <v>14.049178350180958</v>
      </c>
      <c r="G21" s="72">
        <v>12.554661603660959</v>
      </c>
      <c r="H21" s="72">
        <v>17.676191557211563</v>
      </c>
      <c r="I21" s="72">
        <v>4.429175835204493</v>
      </c>
      <c r="J21" s="72">
        <v>7.9526861335515777</v>
      </c>
      <c r="K21" s="72">
        <v>12.201366378142668</v>
      </c>
      <c r="L21" s="72">
        <v>18.052354076269648</v>
      </c>
      <c r="M21" s="72">
        <v>25.716377119011035</v>
      </c>
      <c r="N21" s="72">
        <v>23.034724001265079</v>
      </c>
      <c r="O21" s="72">
        <v>20.88326146274229</v>
      </c>
      <c r="P21" s="72">
        <v>14.680936165956227</v>
      </c>
      <c r="Q21" s="72">
        <v>23.009196314802455</v>
      </c>
      <c r="R21" s="72">
        <v>21.939314287378341</v>
      </c>
      <c r="S21" s="72">
        <v>24.261200614274472</v>
      </c>
      <c r="T21" s="72">
        <v>22.828955188096003</v>
      </c>
      <c r="U21" s="72">
        <v>19.221945307466193</v>
      </c>
      <c r="V21" s="72">
        <v>24.201083034020193</v>
      </c>
      <c r="W21" s="72">
        <v>29.015703773870921</v>
      </c>
      <c r="X21" s="72">
        <v>12.503472624702979</v>
      </c>
      <c r="Y21" s="72">
        <v>12.400914957538633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21.927684502232644</v>
      </c>
      <c r="D27" s="69">
        <f t="shared" si="10"/>
        <v>25.433322764774417</v>
      </c>
      <c r="E27" s="69">
        <f t="shared" si="10"/>
        <v>33.689569745589651</v>
      </c>
      <c r="F27" s="69">
        <f t="shared" si="10"/>
        <v>25.525105743337061</v>
      </c>
      <c r="G27" s="69">
        <f t="shared" si="10"/>
        <v>52.711365715446746</v>
      </c>
      <c r="H27" s="69">
        <f t="shared" si="10"/>
        <v>21.82359872391072</v>
      </c>
      <c r="I27" s="69">
        <f t="shared" si="10"/>
        <v>38.272739926139209</v>
      </c>
      <c r="J27" s="69">
        <f t="shared" si="10"/>
        <v>16.189817405767727</v>
      </c>
      <c r="K27" s="69">
        <f t="shared" si="10"/>
        <v>28.355699267782072</v>
      </c>
      <c r="L27" s="69">
        <f t="shared" si="10"/>
        <v>18.876835709046809</v>
      </c>
      <c r="M27" s="69">
        <f t="shared" si="10"/>
        <v>22.328929289691615</v>
      </c>
      <c r="N27" s="69">
        <f t="shared" si="10"/>
        <v>17.949657171613573</v>
      </c>
      <c r="O27" s="69">
        <f t="shared" si="10"/>
        <v>22.333615675561997</v>
      </c>
      <c r="P27" s="69">
        <f t="shared" si="10"/>
        <v>21.510376004563451</v>
      </c>
      <c r="Q27" s="69">
        <f t="shared" si="10"/>
        <v>22.115644946257667</v>
      </c>
      <c r="R27" s="69">
        <f t="shared" ref="R27:V27" si="11">SUM(R28:R32)</f>
        <v>21.685418993155679</v>
      </c>
      <c r="S27" s="69">
        <f t="shared" si="11"/>
        <v>24.711168510046534</v>
      </c>
      <c r="T27" s="69">
        <f t="shared" si="11"/>
        <v>26.742535993840164</v>
      </c>
      <c r="U27" s="69">
        <f t="shared" si="11"/>
        <v>24.64803910088478</v>
      </c>
      <c r="V27" s="69">
        <f t="shared" si="11"/>
        <v>28.200328534245777</v>
      </c>
      <c r="W27" s="69">
        <f t="shared" ref="W27:Y27" si="12">SUM(W28:W32)</f>
        <v>32.344159967050075</v>
      </c>
      <c r="X27" s="69">
        <f t="shared" si="12"/>
        <v>27.107879607336869</v>
      </c>
      <c r="Y27" s="69">
        <f t="shared" si="12"/>
        <v>27.894734105700458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0.11853877138051817</v>
      </c>
      <c r="E28" s="72">
        <v>0</v>
      </c>
      <c r="F28" s="72">
        <v>0.29561707512687557</v>
      </c>
      <c r="G28" s="72">
        <v>0</v>
      </c>
      <c r="H28" s="72">
        <v>0</v>
      </c>
      <c r="I28" s="72">
        <v>2.5960666037911539E-2</v>
      </c>
      <c r="J28" s="72">
        <v>0.86923140545230282</v>
      </c>
      <c r="K28" s="72">
        <v>0</v>
      </c>
      <c r="L28" s="72">
        <v>0</v>
      </c>
      <c r="M28" s="72">
        <v>0.18191870790902218</v>
      </c>
      <c r="N28" s="72">
        <v>0.53072207296592777</v>
      </c>
      <c r="O28" s="72">
        <v>0.48047365474760417</v>
      </c>
      <c r="P28" s="72">
        <v>2.3404451599270839</v>
      </c>
      <c r="Q28" s="72">
        <v>0.52530925972227338</v>
      </c>
      <c r="R28" s="72">
        <v>0</v>
      </c>
      <c r="S28" s="72">
        <v>0</v>
      </c>
      <c r="T28" s="72">
        <v>0</v>
      </c>
      <c r="U28" s="72">
        <v>7.4456250997883269E-3</v>
      </c>
      <c r="V28" s="72">
        <v>0.22132554739923396</v>
      </c>
      <c r="W28" s="72">
        <v>0.20207691750810386</v>
      </c>
      <c r="X28" s="72">
        <v>0.30908066789350708</v>
      </c>
      <c r="Y28" s="72">
        <v>0.40663272158362013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13.51141787418708</v>
      </c>
      <c r="D29" s="72">
        <v>12.185772760078246</v>
      </c>
      <c r="E29" s="72">
        <v>22.276200292216178</v>
      </c>
      <c r="F29" s="72">
        <v>19.287486056785838</v>
      </c>
      <c r="G29" s="72">
        <v>45.399453971399623</v>
      </c>
      <c r="H29" s="72">
        <v>13.806795366466408</v>
      </c>
      <c r="I29" s="72">
        <v>35.919015668376183</v>
      </c>
      <c r="J29" s="72">
        <v>12.599158844314138</v>
      </c>
      <c r="K29" s="72">
        <v>22.875974747919514</v>
      </c>
      <c r="L29" s="72">
        <v>11.75120814444281</v>
      </c>
      <c r="M29" s="72">
        <v>12.059857493485577</v>
      </c>
      <c r="N29" s="72">
        <v>9.0820711378218206</v>
      </c>
      <c r="O29" s="72">
        <v>14.250603301264579</v>
      </c>
      <c r="P29" s="72">
        <v>13.197361296341953</v>
      </c>
      <c r="Q29" s="72">
        <v>11.097426896366089</v>
      </c>
      <c r="R29" s="72">
        <v>11.303236145944608</v>
      </c>
      <c r="S29" s="72">
        <v>12.542982461122595</v>
      </c>
      <c r="T29" s="72">
        <v>14.698335464031086</v>
      </c>
      <c r="U29" s="72">
        <v>14.077570953394817</v>
      </c>
      <c r="V29" s="72">
        <v>15.864550214322584</v>
      </c>
      <c r="W29" s="72">
        <v>18.506730601518889</v>
      </c>
      <c r="X29" s="72">
        <v>19.456101091421303</v>
      </c>
      <c r="Y29" s="72">
        <v>21.27899640316522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8.416266628045566</v>
      </c>
      <c r="D30" s="72">
        <v>13.129011233315653</v>
      </c>
      <c r="E30" s="72">
        <v>11.41336945337347</v>
      </c>
      <c r="F30" s="72">
        <v>5.9420026114243454</v>
      </c>
      <c r="G30" s="72">
        <v>7.3119117440471202</v>
      </c>
      <c r="H30" s="72">
        <v>8.0168033574443101</v>
      </c>
      <c r="I30" s="72">
        <v>2.3277635917251147</v>
      </c>
      <c r="J30" s="72">
        <v>2.721427156001285</v>
      </c>
      <c r="K30" s="72">
        <v>5.4797245198625575</v>
      </c>
      <c r="L30" s="72">
        <v>7.1256275646039979</v>
      </c>
      <c r="M30" s="72">
        <v>10.087153088297015</v>
      </c>
      <c r="N30" s="72">
        <v>8.3368639608258235</v>
      </c>
      <c r="O30" s="72">
        <v>7.6025387195498135</v>
      </c>
      <c r="P30" s="72">
        <v>5.9725695482944152</v>
      </c>
      <c r="Q30" s="72">
        <v>10.492908790169304</v>
      </c>
      <c r="R30" s="72">
        <v>10.38218284721107</v>
      </c>
      <c r="S30" s="72">
        <v>12.168186048923939</v>
      </c>
      <c r="T30" s="72">
        <v>12.04420052980908</v>
      </c>
      <c r="U30" s="72">
        <v>10.563022522390174</v>
      </c>
      <c r="V30" s="72">
        <v>12.114452772523956</v>
      </c>
      <c r="W30" s="72">
        <v>13.635352448023079</v>
      </c>
      <c r="X30" s="72">
        <v>7.3426978480220573</v>
      </c>
      <c r="Y30" s="72">
        <v>6.2091049809516168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10130.119297663558</v>
      </c>
      <c r="D3" s="65">
        <f>IF(RES_hh_fec_in!D3=0,0,1000*11630*RES_hh_fec_in!D3/RES_hh_num_in!D3)</f>
        <v>11778.09138169536</v>
      </c>
      <c r="E3" s="65">
        <f>IF(RES_hh_fec_in!E3=0,0,1000*11630*RES_hh_fec_in!E3/RES_hh_num_in!E3)</f>
        <v>12324.135980850358</v>
      </c>
      <c r="F3" s="65">
        <f>IF(RES_hh_fec_in!F3=0,0,1000*11630*RES_hh_fec_in!F3/RES_hh_num_in!F3)</f>
        <v>13766.504750691116</v>
      </c>
      <c r="G3" s="65">
        <f>IF(RES_hh_fec_in!G3=0,0,1000*11630*RES_hh_fec_in!G3/RES_hh_num_in!G3)</f>
        <v>12838.085261958244</v>
      </c>
      <c r="H3" s="65">
        <f>IF(RES_hh_fec_in!H3=0,0,1000*11630*RES_hh_fec_in!H3/RES_hh_num_in!H3)</f>
        <v>12299.033505704243</v>
      </c>
      <c r="I3" s="65">
        <f>IF(RES_hh_fec_in!I3=0,0,1000*11630*RES_hh_fec_in!I3/RES_hh_num_in!I3)</f>
        <v>11009.599439298789</v>
      </c>
      <c r="J3" s="65">
        <f>IF(RES_hh_fec_in!J3=0,0,1000*11630*RES_hh_fec_in!J3/RES_hh_num_in!J3)</f>
        <v>12620.452825479288</v>
      </c>
      <c r="K3" s="65">
        <f>IF(RES_hh_fec_in!K3=0,0,1000*11630*RES_hh_fec_in!K3/RES_hh_num_in!K3)</f>
        <v>12104.223706094517</v>
      </c>
      <c r="L3" s="65">
        <f>IF(RES_hh_fec_in!L3=0,0,1000*11630*RES_hh_fec_in!L3/RES_hh_num_in!L3)</f>
        <v>12379.151259463453</v>
      </c>
      <c r="M3" s="65">
        <f>IF(RES_hh_fec_in!M3=0,0,1000*11630*RES_hh_fec_in!M3/RES_hh_num_in!M3)</f>
        <v>12014.595317572121</v>
      </c>
      <c r="N3" s="65">
        <f>IF(RES_hh_fec_in!N3=0,0,1000*11630*RES_hh_fec_in!N3/RES_hh_num_in!N3)</f>
        <v>12017.117400020712</v>
      </c>
      <c r="O3" s="65">
        <f>IF(RES_hh_fec_in!O3=0,0,1000*11630*RES_hh_fec_in!O3/RES_hh_num_in!O3)</f>
        <v>10774.814533353592</v>
      </c>
      <c r="P3" s="65">
        <f>IF(RES_hh_fec_in!P3=0,0,1000*11630*RES_hh_fec_in!P3/RES_hh_num_in!P3)</f>
        <v>10654.935158221484</v>
      </c>
      <c r="Q3" s="65">
        <f>IF(RES_hh_fec_in!Q3=0,0,1000*11630*RES_hh_fec_in!Q3/RES_hh_num_in!Q3)</f>
        <v>9990.3465489783212</v>
      </c>
      <c r="R3" s="65">
        <f>IF(RES_hh_fec_in!R3=0,0,1000*11630*RES_hh_fec_in!R3/RES_hh_num_in!R3)</f>
        <v>9518.5987565822597</v>
      </c>
      <c r="S3" s="65">
        <f>IF(RES_hh_fec_in!S3=0,0,1000*11630*RES_hh_fec_in!S3/RES_hh_num_in!S3)</f>
        <v>9694.710634986026</v>
      </c>
      <c r="T3" s="65">
        <f>IF(RES_hh_fec_in!T3=0,0,1000*11630*RES_hh_fec_in!T3/RES_hh_num_in!T3)</f>
        <v>9515.351193644341</v>
      </c>
      <c r="U3" s="65">
        <f>IF(RES_hh_fec_in!U3=0,0,1000*11630*RES_hh_fec_in!U3/RES_hh_num_in!U3)</f>
        <v>8891.6438470025714</v>
      </c>
      <c r="V3" s="65">
        <f>IF(RES_hh_fec_in!V3=0,0,1000*11630*RES_hh_fec_in!V3/RES_hh_num_in!V3)</f>
        <v>8730.857227445973</v>
      </c>
      <c r="W3" s="65">
        <f>IF(RES_hh_fec_in!W3=0,0,1000*11630*RES_hh_fec_in!W3/RES_hh_num_in!W3)</f>
        <v>8930.2177224863863</v>
      </c>
      <c r="X3" s="65">
        <f>IF(RES_hh_fec_in!X3=0,0,1000*11630*RES_hh_fec_in!X3/RES_hh_num_in!X3)</f>
        <v>7472.0525156330214</v>
      </c>
      <c r="Y3" s="65">
        <f>IF(RES_hh_fec_in!Y3=0,0,1000*11630*RES_hh_fec_in!Y3/RES_hh_num_in!Y3)</f>
        <v>6452.808378742493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8455.7298735443073</v>
      </c>
      <c r="D4" s="69">
        <f>IF(RES_hh_fec_in!D4=0,0,1000*11630*RES_hh_fec_in!D4/RES_hh_num_in!D4)</f>
        <v>9730.4697917572048</v>
      </c>
      <c r="E4" s="69">
        <f>IF(RES_hh_fec_in!E4=0,0,1000*11630*RES_hh_fec_in!E4/RES_hh_num_in!E4)</f>
        <v>10026.026852443965</v>
      </c>
      <c r="F4" s="69">
        <f>IF(RES_hh_fec_in!F4=0,0,1000*11630*RES_hh_fec_in!F4/RES_hh_num_in!F4)</f>
        <v>12153.550311756415</v>
      </c>
      <c r="G4" s="69">
        <f>IF(RES_hh_fec_in!G4=0,0,1000*11630*RES_hh_fec_in!G4/RES_hh_num_in!G4)</f>
        <v>10119.235478703973</v>
      </c>
      <c r="H4" s="69">
        <f>IF(RES_hh_fec_in!H4=0,0,1000*11630*RES_hh_fec_in!H4/RES_hh_num_in!H4)</f>
        <v>10151.514588381115</v>
      </c>
      <c r="I4" s="69">
        <f>IF(RES_hh_fec_in!I4=0,0,1000*11630*RES_hh_fec_in!I4/RES_hh_num_in!I4)</f>
        <v>8577.8183142941562</v>
      </c>
      <c r="J4" s="69">
        <f>IF(RES_hh_fec_in!J4=0,0,1000*11630*RES_hh_fec_in!J4/RES_hh_num_in!J4)</f>
        <v>10897.144900577152</v>
      </c>
      <c r="K4" s="69">
        <f>IF(RES_hh_fec_in!K4=0,0,1000*11630*RES_hh_fec_in!K4/RES_hh_num_in!K4)</f>
        <v>10181.719787010295</v>
      </c>
      <c r="L4" s="69">
        <f>IF(RES_hh_fec_in!L4=0,0,1000*11630*RES_hh_fec_in!L4/RES_hh_num_in!L4)</f>
        <v>10624.183544319269</v>
      </c>
      <c r="M4" s="69">
        <f>IF(RES_hh_fec_in!M4=0,0,1000*11630*RES_hh_fec_in!M4/RES_hh_num_in!M4)</f>
        <v>10256.562780674043</v>
      </c>
      <c r="N4" s="69">
        <f>IF(RES_hh_fec_in!N4=0,0,1000*11630*RES_hh_fec_in!N4/RES_hh_num_in!N4)</f>
        <v>10220.355627638413</v>
      </c>
      <c r="O4" s="69">
        <f>IF(RES_hh_fec_in!O4=0,0,1000*11630*RES_hh_fec_in!O4/RES_hh_num_in!O4)</f>
        <v>9076.1584944471251</v>
      </c>
      <c r="P4" s="69">
        <f>IF(RES_hh_fec_in!P4=0,0,1000*11630*RES_hh_fec_in!P4/RES_hh_num_in!P4)</f>
        <v>8839.4635445615259</v>
      </c>
      <c r="Q4" s="69">
        <f>IF(RES_hh_fec_in!Q4=0,0,1000*11630*RES_hh_fec_in!Q4/RES_hh_num_in!Q4)</f>
        <v>8089.9230567077248</v>
      </c>
      <c r="R4" s="69">
        <f>IF(RES_hh_fec_in!R4=0,0,1000*11630*RES_hh_fec_in!R4/RES_hh_num_in!R4)</f>
        <v>7709.8146571860316</v>
      </c>
      <c r="S4" s="69">
        <f>IF(RES_hh_fec_in!S4=0,0,1000*11630*RES_hh_fec_in!S4/RES_hh_num_in!S4)</f>
        <v>7695.5625766931353</v>
      </c>
      <c r="T4" s="69">
        <f>IF(RES_hh_fec_in!T4=0,0,1000*11630*RES_hh_fec_in!T4/RES_hh_num_in!T4)</f>
        <v>7551.6622210355927</v>
      </c>
      <c r="U4" s="69">
        <f>IF(RES_hh_fec_in!U4=0,0,1000*11630*RES_hh_fec_in!U4/RES_hh_num_in!U4)</f>
        <v>6954.9078033535779</v>
      </c>
      <c r="V4" s="69">
        <f>IF(RES_hh_fec_in!V4=0,0,1000*11630*RES_hh_fec_in!V4/RES_hh_num_in!V4)</f>
        <v>6855.5257275572822</v>
      </c>
      <c r="W4" s="69">
        <f>IF(RES_hh_fec_in!W4=0,0,1000*11630*RES_hh_fec_in!W4/RES_hh_num_in!W4)</f>
        <v>6914.9270923962704</v>
      </c>
      <c r="X4" s="69">
        <f>IF(RES_hh_fec_in!X4=0,0,1000*11630*RES_hh_fec_in!X4/RES_hh_num_in!X4)</f>
        <v>5547.923567843437</v>
      </c>
      <c r="Y4" s="69">
        <f>IF(RES_hh_fec_in!Y4=0,0,1000*11630*RES_hh_fec_in!Y4/RES_hh_num_in!Y4)</f>
        <v>4683.5379744254142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9703.0940025230084</v>
      </c>
      <c r="E5" s="72">
        <f>IF(RES_hh_fec_in!E5=0,0,1000*11630*RES_hh_fec_in!E5/RES_hh_num_in!E5)</f>
        <v>0</v>
      </c>
      <c r="F5" s="72">
        <f>IF(RES_hh_fec_in!F5=0,0,1000*11630*RES_hh_fec_in!F5/RES_hh_num_in!F5)</f>
        <v>15261.591397792667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5326.2133163808785</v>
      </c>
      <c r="J5" s="72">
        <f>IF(RES_hh_fec_in!J5=0,0,1000*11630*RES_hh_fec_in!J5/RES_hh_num_in!J5)</f>
        <v>18796.705797894909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10026.441975518959</v>
      </c>
      <c r="N5" s="72">
        <f>IF(RES_hh_fec_in!N5=0,0,1000*11630*RES_hh_fec_in!N5/RES_hh_num_in!N5)</f>
        <v>9552.6249915285389</v>
      </c>
      <c r="O5" s="72">
        <f>IF(RES_hh_fec_in!O5=0,0,1000*11630*RES_hh_fec_in!O5/RES_hh_num_in!O5)</f>
        <v>5793.669455557776</v>
      </c>
      <c r="P5" s="72">
        <f>IF(RES_hh_fec_in!P5=0,0,1000*11630*RES_hh_fec_in!P5/RES_hh_num_in!P5)</f>
        <v>10148.088834199973</v>
      </c>
      <c r="Q5" s="72">
        <f>IF(RES_hh_fec_in!Q5=0,0,1000*11630*RES_hh_fec_in!Q5/RES_hh_num_in!Q5)</f>
        <v>10213.136746747525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6953.9477939916342</v>
      </c>
      <c r="V5" s="72">
        <f>IF(RES_hh_fec_in!V5=0,0,1000*11630*RES_hh_fec_in!V5/RES_hh_num_in!V5)</f>
        <v>6816.2703976031789</v>
      </c>
      <c r="W5" s="72">
        <f>IF(RES_hh_fec_in!W5=0,0,1000*11630*RES_hh_fec_in!W5/RES_hh_num_in!W5)</f>
        <v>6139.0241196574398</v>
      </c>
      <c r="X5" s="72">
        <f>IF(RES_hh_fec_in!X5=0,0,1000*11630*RES_hh_fec_in!X5/RES_hh_num_in!X5)</f>
        <v>5067.6233887108683</v>
      </c>
      <c r="Y5" s="72">
        <f>IF(RES_hh_fec_in!Y5=0,0,1000*11630*RES_hh_fec_in!Y5/RES_hh_num_in!Y5)</f>
        <v>5013.8443464313486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8957.7743580544648</v>
      </c>
      <c r="D6" s="72">
        <f>IF(RES_hh_fec_in!D6=0,0,1000*11630*RES_hh_fec_in!D6/RES_hh_num_in!D6)</f>
        <v>8888.7928427139668</v>
      </c>
      <c r="E6" s="72">
        <f>IF(RES_hh_fec_in!E6=0,0,1000*11630*RES_hh_fec_in!E6/RES_hh_num_in!E6)</f>
        <v>9456.4642850088494</v>
      </c>
      <c r="F6" s="72">
        <f>IF(RES_hh_fec_in!F6=0,0,1000*11630*RES_hh_fec_in!F6/RES_hh_num_in!F6)</f>
        <v>10614.241316765107</v>
      </c>
      <c r="G6" s="72">
        <f>IF(RES_hh_fec_in!G6=0,0,1000*11630*RES_hh_fec_in!G6/RES_hh_num_in!G6)</f>
        <v>9458.0962433943714</v>
      </c>
      <c r="H6" s="72">
        <f>IF(RES_hh_fec_in!H6=0,0,1000*11630*RES_hh_fec_in!H6/RES_hh_num_in!H6)</f>
        <v>9734.9856177658385</v>
      </c>
      <c r="I6" s="72">
        <f>IF(RES_hh_fec_in!I6=0,0,1000*11630*RES_hh_fec_in!I6/RES_hh_num_in!I6)</f>
        <v>9006.7047260224845</v>
      </c>
      <c r="J6" s="72">
        <f>IF(RES_hh_fec_in!J6=0,0,1000*11630*RES_hh_fec_in!J6/RES_hh_num_in!J6)</f>
        <v>10889.705629011298</v>
      </c>
      <c r="K6" s="72">
        <f>IF(RES_hh_fec_in!K6=0,0,1000*11630*RES_hh_fec_in!K6/RES_hh_num_in!K6)</f>
        <v>10604.149904683036</v>
      </c>
      <c r="L6" s="72">
        <f>IF(RES_hh_fec_in!L6=0,0,1000*11630*RES_hh_fec_in!L6/RES_hh_num_in!L6)</f>
        <v>10861.679323289782</v>
      </c>
      <c r="M6" s="72">
        <f>IF(RES_hh_fec_in!M6=0,0,1000*11630*RES_hh_fec_in!M6/RES_hh_num_in!M6)</f>
        <v>10274.457887277147</v>
      </c>
      <c r="N6" s="72">
        <f>IF(RES_hh_fec_in!N6=0,0,1000*11630*RES_hh_fec_in!N6/RES_hh_num_in!N6)</f>
        <v>10174.79024214504</v>
      </c>
      <c r="O6" s="72">
        <f>IF(RES_hh_fec_in!O6=0,0,1000*11630*RES_hh_fec_in!O6/RES_hh_num_in!O6)</f>
        <v>9089.8180095719417</v>
      </c>
      <c r="P6" s="72">
        <f>IF(RES_hh_fec_in!P6=0,0,1000*11630*RES_hh_fec_in!P6/RES_hh_num_in!P6)</f>
        <v>8022.4141455180197</v>
      </c>
      <c r="Q6" s="72">
        <f>IF(RES_hh_fec_in!Q6=0,0,1000*11630*RES_hh_fec_in!Q6/RES_hh_num_in!Q6)</f>
        <v>7849.0242173768156</v>
      </c>
      <c r="R6" s="72">
        <f>IF(RES_hh_fec_in!R6=0,0,1000*11630*RES_hh_fec_in!R6/RES_hh_num_in!R6)</f>
        <v>0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7440.2362383930995</v>
      </c>
      <c r="V6" s="72">
        <f>IF(RES_hh_fec_in!V6=0,0,1000*11630*RES_hh_fec_in!V6/RES_hh_num_in!V6)</f>
        <v>6564.722169436257</v>
      </c>
      <c r="W6" s="72">
        <f>IF(RES_hh_fec_in!W6=0,0,1000*11630*RES_hh_fec_in!W6/RES_hh_num_in!W6)</f>
        <v>6512.4955857962859</v>
      </c>
      <c r="X6" s="72">
        <f>IF(RES_hh_fec_in!X6=0,0,1000*11630*RES_hh_fec_in!X6/RES_hh_num_in!X6)</f>
        <v>6074.1473176129866</v>
      </c>
      <c r="Y6" s="72">
        <f>IF(RES_hh_fec_in!Y6=0,0,1000*11630*RES_hh_fec_in!Y6/RES_hh_num_in!Y6)</f>
        <v>4969.1149066373519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7487.1130847890254</v>
      </c>
      <c r="F7" s="72">
        <f>IF(RES_hh_fec_in!F7=0,0,1000*11630*RES_hh_fec_in!F7/RES_hh_num_in!F7)</f>
        <v>17898.529207575233</v>
      </c>
      <c r="G7" s="72">
        <f>IF(RES_hh_fec_in!G7=0,0,1000*11630*RES_hh_fec_in!G7/RES_hh_num_in!G7)</f>
        <v>10916.157451051613</v>
      </c>
      <c r="H7" s="72">
        <f>IF(RES_hh_fec_in!H7=0,0,1000*11630*RES_hh_fec_in!H7/RES_hh_num_in!H7)</f>
        <v>10923.260759377699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8144.1538022636696</v>
      </c>
      <c r="P7" s="72">
        <f>IF(RES_hh_fec_in!P7=0,0,1000*11630*RES_hh_fec_in!P7/RES_hh_num_in!P7)</f>
        <v>9830.7081620076442</v>
      </c>
      <c r="Q7" s="72">
        <f>IF(RES_hh_fec_in!Q7=0,0,1000*11630*RES_hh_fec_in!Q7/RES_hh_num_in!Q7)</f>
        <v>10390.741415907043</v>
      </c>
      <c r="R7" s="72">
        <f>IF(RES_hh_fec_in!R7=0,0,1000*11630*RES_hh_fec_in!R7/RES_hh_num_in!R7)</f>
        <v>0</v>
      </c>
      <c r="S7" s="72">
        <f>IF(RES_hh_fec_in!S7=0,0,1000*11630*RES_hh_fec_in!S7/RES_hh_num_in!S7)</f>
        <v>7709.6057302962909</v>
      </c>
      <c r="T7" s="72">
        <f>IF(RES_hh_fec_in!T7=0,0,1000*11630*RES_hh_fec_in!T7/RES_hh_num_in!T7)</f>
        <v>8097.1871560188356</v>
      </c>
      <c r="U7" s="72">
        <f>IF(RES_hh_fec_in!U7=0,0,1000*11630*RES_hh_fec_in!U7/RES_hh_num_in!U7)</f>
        <v>9335.9926869137289</v>
      </c>
      <c r="V7" s="72">
        <f>IF(RES_hh_fec_in!V7=0,0,1000*11630*RES_hh_fec_in!V7/RES_hh_num_in!V7)</f>
        <v>7319.9673435376963</v>
      </c>
      <c r="W7" s="72">
        <f>IF(RES_hh_fec_in!W7=0,0,1000*11630*RES_hh_fec_in!W7/RES_hh_num_in!W7)</f>
        <v>6887.8789134288145</v>
      </c>
      <c r="X7" s="72">
        <f>IF(RES_hh_fec_in!X7=0,0,1000*11630*RES_hh_fec_in!X7/RES_hh_num_in!X7)</f>
        <v>7675.5044595035897</v>
      </c>
      <c r="Y7" s="72">
        <f>IF(RES_hh_fec_in!Y7=0,0,1000*11630*RES_hh_fec_in!Y7/RES_hh_num_in!Y7)</f>
        <v>5188.7962869072089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9626.2542499089141</v>
      </c>
      <c r="D8" s="72">
        <f>IF(RES_hh_fec_in!D8=0,0,1000*11630*RES_hh_fec_in!D8/RES_hh_num_in!D8)</f>
        <v>10519.598197178595</v>
      </c>
      <c r="E8" s="72">
        <f>IF(RES_hh_fec_in!E8=0,0,1000*11630*RES_hh_fec_in!E8/RES_hh_num_in!E8)</f>
        <v>10886.944205209269</v>
      </c>
      <c r="F8" s="72">
        <f>IF(RES_hh_fec_in!F8=0,0,1000*11630*RES_hh_fec_in!F8/RES_hh_num_in!F8)</f>
        <v>11930.784778118004</v>
      </c>
      <c r="G8" s="72">
        <f>IF(RES_hh_fec_in!G8=0,0,1000*11630*RES_hh_fec_in!G8/RES_hh_num_in!G8)</f>
        <v>10041.026372143786</v>
      </c>
      <c r="H8" s="72">
        <f>IF(RES_hh_fec_in!H8=0,0,1000*11630*RES_hh_fec_in!H8/RES_hh_num_in!H8)</f>
        <v>11867.925036208144</v>
      </c>
      <c r="I8" s="72">
        <f>IF(RES_hh_fec_in!I8=0,0,1000*11630*RES_hh_fec_in!I8/RES_hh_num_in!I8)</f>
        <v>9752.5136057252494</v>
      </c>
      <c r="J8" s="72">
        <f>IF(RES_hh_fec_in!J8=0,0,1000*11630*RES_hh_fec_in!J8/RES_hh_num_in!J8)</f>
        <v>11957.39132762394</v>
      </c>
      <c r="K8" s="72">
        <f>IF(RES_hh_fec_in!K8=0,0,1000*11630*RES_hh_fec_in!K8/RES_hh_num_in!K8)</f>
        <v>11501.186789351739</v>
      </c>
      <c r="L8" s="72">
        <f>IF(RES_hh_fec_in!L8=0,0,1000*11630*RES_hh_fec_in!L8/RES_hh_num_in!L8)</f>
        <v>11735.53904081365</v>
      </c>
      <c r="M8" s="72">
        <f>IF(RES_hh_fec_in!M8=0,0,1000*11630*RES_hh_fec_in!M8/RES_hh_num_in!M8)</f>
        <v>11422.193432539278</v>
      </c>
      <c r="N8" s="72">
        <f>IF(RES_hh_fec_in!N8=0,0,1000*11630*RES_hh_fec_in!N8/RES_hh_num_in!N8)</f>
        <v>11432.025739390618</v>
      </c>
      <c r="O8" s="72">
        <f>IF(RES_hh_fec_in!O8=0,0,1000*11630*RES_hh_fec_in!O8/RES_hh_num_in!O8)</f>
        <v>10055.249461636688</v>
      </c>
      <c r="P8" s="72">
        <f>IF(RES_hh_fec_in!P8=0,0,1000*11630*RES_hh_fec_in!P8/RES_hh_num_in!P8)</f>
        <v>8229.1678739309136</v>
      </c>
      <c r="Q8" s="72">
        <f>IF(RES_hh_fec_in!Q8=0,0,1000*11630*RES_hh_fec_in!Q8/RES_hh_num_in!Q8)</f>
        <v>7833.8376252904081</v>
      </c>
      <c r="R8" s="72">
        <f>IF(RES_hh_fec_in!R8=0,0,1000*11630*RES_hh_fec_in!R8/RES_hh_num_in!R8)</f>
        <v>7490.6100954323447</v>
      </c>
      <c r="S8" s="72">
        <f>IF(RES_hh_fec_in!S8=0,0,1000*11630*RES_hh_fec_in!S8/RES_hh_num_in!S8)</f>
        <v>7548.5094419222778</v>
      </c>
      <c r="T8" s="72">
        <f>IF(RES_hh_fec_in!T8=0,0,1000*11630*RES_hh_fec_in!T8/RES_hh_num_in!T8)</f>
        <v>7303.1277882007662</v>
      </c>
      <c r="U8" s="72">
        <f>IF(RES_hh_fec_in!U8=0,0,1000*11630*RES_hh_fec_in!U8/RES_hh_num_in!U8)</f>
        <v>6744.6871925800433</v>
      </c>
      <c r="V8" s="72">
        <f>IF(RES_hh_fec_in!V8=0,0,1000*11630*RES_hh_fec_in!V8/RES_hh_num_in!V8)</f>
        <v>6753.8406691249738</v>
      </c>
      <c r="W8" s="72">
        <f>IF(RES_hh_fec_in!W8=0,0,1000*11630*RES_hh_fec_in!W8/RES_hh_num_in!W8)</f>
        <v>7214.2180394277575</v>
      </c>
      <c r="X8" s="72">
        <f>IF(RES_hh_fec_in!X8=0,0,1000*11630*RES_hh_fec_in!X8/RES_hh_num_in!X8)</f>
        <v>5465.4112094740549</v>
      </c>
      <c r="Y8" s="72">
        <f>IF(RES_hh_fec_in!Y8=0,0,1000*11630*RES_hh_fec_in!Y8/RES_hh_num_in!Y8)</f>
        <v>4815.252164812202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9028.7961169647206</v>
      </c>
      <c r="D9" s="72">
        <f>IF(RES_hh_fec_in!D9=0,0,1000*11630*RES_hh_fec_in!D9/RES_hh_num_in!D9)</f>
        <v>8793.8812241753894</v>
      </c>
      <c r="E9" s="72">
        <f>IF(RES_hh_fec_in!E9=0,0,1000*11630*RES_hh_fec_in!E9/RES_hh_num_in!E9)</f>
        <v>9727.6692686842889</v>
      </c>
      <c r="F9" s="72">
        <f>IF(RES_hh_fec_in!F9=0,0,1000*11630*RES_hh_fec_in!F9/RES_hh_num_in!F9)</f>
        <v>11177.113112348787</v>
      </c>
      <c r="G9" s="72">
        <f>IF(RES_hh_fec_in!G9=0,0,1000*11630*RES_hh_fec_in!G9/RES_hh_num_in!G9)</f>
        <v>10073.392066569359</v>
      </c>
      <c r="H9" s="72">
        <f>IF(RES_hh_fec_in!H9=0,0,1000*11630*RES_hh_fec_in!H9/RES_hh_num_in!H9)</f>
        <v>9262.5924643794133</v>
      </c>
      <c r="I9" s="72">
        <f>IF(RES_hh_fec_in!I9=0,0,1000*11630*RES_hh_fec_in!I9/RES_hh_num_in!I9)</f>
        <v>8785.0997752409676</v>
      </c>
      <c r="J9" s="72">
        <f>IF(RES_hh_fec_in!J9=0,0,1000*11630*RES_hh_fec_in!J9/RES_hh_num_in!J9)</f>
        <v>11190.993072870631</v>
      </c>
      <c r="K9" s="72">
        <f>IF(RES_hh_fec_in!K9=0,0,1000*11630*RES_hh_fec_in!K9/RES_hh_num_in!K9)</f>
        <v>10553.171778962585</v>
      </c>
      <c r="L9" s="72">
        <f>IF(RES_hh_fec_in!L9=0,0,1000*11630*RES_hh_fec_in!L9/RES_hh_num_in!L9)</f>
        <v>10975.136356990197</v>
      </c>
      <c r="M9" s="72">
        <f>IF(RES_hh_fec_in!M9=0,0,1000*11630*RES_hh_fec_in!M9/RES_hh_num_in!M9)</f>
        <v>9881.6010391515611</v>
      </c>
      <c r="N9" s="72">
        <f>IF(RES_hh_fec_in!N9=0,0,1000*11630*RES_hh_fec_in!N9/RES_hh_num_in!N9)</f>
        <v>10204.748768367472</v>
      </c>
      <c r="O9" s="72">
        <f>IF(RES_hh_fec_in!O9=0,0,1000*11630*RES_hh_fec_in!O9/RES_hh_num_in!O9)</f>
        <v>9405.5455702745257</v>
      </c>
      <c r="P9" s="72">
        <f>IF(RES_hh_fec_in!P9=0,0,1000*11630*RES_hh_fec_in!P9/RES_hh_num_in!P9)</f>
        <v>8985.2146993939914</v>
      </c>
      <c r="Q9" s="72">
        <f>IF(RES_hh_fec_in!Q9=0,0,1000*11630*RES_hh_fec_in!Q9/RES_hh_num_in!Q9)</f>
        <v>8416.1727376425679</v>
      </c>
      <c r="R9" s="72">
        <f>IF(RES_hh_fec_in!R9=0,0,1000*11630*RES_hh_fec_in!R9/RES_hh_num_in!R9)</f>
        <v>8185.0147790683695</v>
      </c>
      <c r="S9" s="72">
        <f>IF(RES_hh_fec_in!S9=0,0,1000*11630*RES_hh_fec_in!S9/RES_hh_num_in!S9)</f>
        <v>8160.1276683957058</v>
      </c>
      <c r="T9" s="72">
        <f>IF(RES_hh_fec_in!T9=0,0,1000*11630*RES_hh_fec_in!T9/RES_hh_num_in!T9)</f>
        <v>7773.0892049423301</v>
      </c>
      <c r="U9" s="72">
        <f>IF(RES_hh_fec_in!U9=0,0,1000*11630*RES_hh_fec_in!U9/RES_hh_num_in!U9)</f>
        <v>7563.2414488036875</v>
      </c>
      <c r="V9" s="72">
        <f>IF(RES_hh_fec_in!V9=0,0,1000*11630*RES_hh_fec_in!V9/RES_hh_num_in!V9)</f>
        <v>7201.5321771831523</v>
      </c>
      <c r="W9" s="72">
        <f>IF(RES_hh_fec_in!W9=0,0,1000*11630*RES_hh_fec_in!W9/RES_hh_num_in!W9)</f>
        <v>7088.0367277640462</v>
      </c>
      <c r="X9" s="72">
        <f>IF(RES_hh_fec_in!X9=0,0,1000*11630*RES_hh_fec_in!X9/RES_hh_num_in!X9)</f>
        <v>6048.6703474405931</v>
      </c>
      <c r="Y9" s="72">
        <f>IF(RES_hh_fec_in!Y9=0,0,1000*11630*RES_hh_fec_in!Y9/RES_hh_num_in!Y9)</f>
        <v>5089.5570635653976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4591.233606300123</v>
      </c>
      <c r="D10" s="72">
        <f>IF(RES_hh_fec_in!D10=0,0,1000*11630*RES_hh_fec_in!D10/RES_hh_num_in!D10)</f>
        <v>9283.2001117459331</v>
      </c>
      <c r="E10" s="72">
        <f>IF(RES_hh_fec_in!E10=0,0,1000*11630*RES_hh_fec_in!E10/RES_hh_num_in!E10)</f>
        <v>7999.9545023717801</v>
      </c>
      <c r="F10" s="72">
        <f>IF(RES_hh_fec_in!F10=0,0,1000*11630*RES_hh_fec_in!F10/RES_hh_num_in!F10)</f>
        <v>7864.5183256925375</v>
      </c>
      <c r="G10" s="72">
        <f>IF(RES_hh_fec_in!G10=0,0,1000*11630*RES_hh_fec_in!G10/RES_hh_num_in!G10)</f>
        <v>6947.8448375095277</v>
      </c>
      <c r="H10" s="72">
        <f>IF(RES_hh_fec_in!H10=0,0,1000*11630*RES_hh_fec_in!H10/RES_hh_num_in!H10)</f>
        <v>7461.7206295420183</v>
      </c>
      <c r="I10" s="72">
        <f>IF(RES_hh_fec_in!I10=0,0,1000*11630*RES_hh_fec_in!I10/RES_hh_num_in!I10)</f>
        <v>7031.0921492774505</v>
      </c>
      <c r="J10" s="72">
        <f>IF(RES_hh_fec_in!J10=0,0,1000*11630*RES_hh_fec_in!J10/RES_hh_num_in!J10)</f>
        <v>7696.4523831555725</v>
      </c>
      <c r="K10" s="72">
        <f>IF(RES_hh_fec_in!K10=0,0,1000*11630*RES_hh_fec_in!K10/RES_hh_num_in!K10)</f>
        <v>8227.5327494005105</v>
      </c>
      <c r="L10" s="72">
        <f>IF(RES_hh_fec_in!L10=0,0,1000*11630*RES_hh_fec_in!L10/RES_hh_num_in!L10)</f>
        <v>10216.23333394337</v>
      </c>
      <c r="M10" s="72">
        <f>IF(RES_hh_fec_in!M10=0,0,1000*11630*RES_hh_fec_in!M10/RES_hh_num_in!M10)</f>
        <v>8270.5982425994425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5145.1651677888613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6799.8915336000255</v>
      </c>
      <c r="T10" s="72">
        <f>IF(RES_hh_fec_in!T10=0,0,1000*11630*RES_hh_fec_in!T10/RES_hh_num_in!T10)</f>
        <v>7588.7595390265924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7372.1519322627619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7430.3469038454423</v>
      </c>
      <c r="J11" s="72">
        <f>IF(RES_hh_fec_in!J11=0,0,1000*11630*RES_hh_fec_in!J11/RES_hh_num_in!J11)</f>
        <v>8385.5386376718088</v>
      </c>
      <c r="K11" s="72">
        <f>IF(RES_hh_fec_in!K11=0,0,1000*11630*RES_hh_fec_in!K11/RES_hh_num_in!K11)</f>
        <v>8464.5926575019894</v>
      </c>
      <c r="L11" s="72">
        <f>IF(RES_hh_fec_in!L11=0,0,1000*11630*RES_hh_fec_in!L11/RES_hh_num_in!L11)</f>
        <v>8687.5524054403031</v>
      </c>
      <c r="M11" s="72">
        <f>IF(RES_hh_fec_in!M11=0,0,1000*11630*RES_hh_fec_in!M11/RES_hh_num_in!M11)</f>
        <v>8748.791880257686</v>
      </c>
      <c r="N11" s="72">
        <f>IF(RES_hh_fec_in!N11=0,0,1000*11630*RES_hh_fec_in!N11/RES_hh_num_in!N11)</f>
        <v>7878.9198869140855</v>
      </c>
      <c r="O11" s="72">
        <f>IF(RES_hh_fec_in!O11=0,0,1000*11630*RES_hh_fec_in!O11/RES_hh_num_in!O11)</f>
        <v>7519.1343405183916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6566.6921293002315</v>
      </c>
      <c r="R11" s="72">
        <f>IF(RES_hh_fec_in!R11=0,0,1000*11630*RES_hh_fec_in!R11/RES_hh_num_in!R11)</f>
        <v>6447.3367618193015</v>
      </c>
      <c r="S11" s="72">
        <f>IF(RES_hh_fec_in!S11=0,0,1000*11630*RES_hh_fec_in!S11/RES_hh_num_in!S11)</f>
        <v>6389.9068175238053</v>
      </c>
      <c r="T11" s="72">
        <f>IF(RES_hh_fec_in!T11=0,0,1000*11630*RES_hh_fec_in!T11/RES_hh_num_in!T11)</f>
        <v>6241.8325081375297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5704.3969775435471</v>
      </c>
      <c r="X11" s="72">
        <f>IF(RES_hh_fec_in!X11=0,0,1000*11630*RES_hh_fec_in!X11/RES_hh_num_in!X11)</f>
        <v>4630.9355663373117</v>
      </c>
      <c r="Y11" s="72">
        <f>IF(RES_hh_fec_in!Y11=0,0,1000*11630*RES_hh_fec_in!Y11/RES_hh_num_in!Y11)</f>
        <v>3981.7616147250428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0</v>
      </c>
      <c r="D12" s="72">
        <f>IF(RES_hh_fec_in!D12=0,0,1000*11630*RES_hh_fec_in!D12/RES_hh_num_in!D12)</f>
        <v>0</v>
      </c>
      <c r="E12" s="72">
        <f>IF(RES_hh_fec_in!E12=0,0,1000*11630*RES_hh_fec_in!E12/RES_hh_num_in!E12)</f>
        <v>0</v>
      </c>
      <c r="F12" s="72">
        <f>IF(RES_hh_fec_in!F12=0,0,1000*11630*RES_hh_fec_in!F12/RES_hh_num_in!F12)</f>
        <v>0</v>
      </c>
      <c r="G12" s="72">
        <f>IF(RES_hh_fec_in!G12=0,0,1000*11630*RES_hh_fec_in!G12/RES_hh_num_in!G12)</f>
        <v>0</v>
      </c>
      <c r="H12" s="72">
        <f>IF(RES_hh_fec_in!H12=0,0,1000*11630*RES_hh_fec_in!H12/RES_hh_num_in!H12)</f>
        <v>0</v>
      </c>
      <c r="I12" s="72">
        <f>IF(RES_hh_fec_in!I12=0,0,1000*11630*RES_hh_fec_in!I12/RES_hh_num_in!I12)</f>
        <v>0</v>
      </c>
      <c r="J12" s="72">
        <f>IF(RES_hh_fec_in!J12=0,0,1000*11630*RES_hh_fec_in!J12/RES_hh_num_in!J12)</f>
        <v>0</v>
      </c>
      <c r="K12" s="72">
        <f>IF(RES_hh_fec_in!K12=0,0,1000*11630*RES_hh_fec_in!K12/RES_hh_num_in!K12)</f>
        <v>0</v>
      </c>
      <c r="L12" s="72">
        <f>IF(RES_hh_fec_in!L12=0,0,1000*11630*RES_hh_fec_in!L12/RES_hh_num_in!L12)</f>
        <v>0</v>
      </c>
      <c r="M12" s="72">
        <f>IF(RES_hh_fec_in!M12=0,0,1000*11630*RES_hh_fec_in!M12/RES_hh_num_in!M12)</f>
        <v>0</v>
      </c>
      <c r="N12" s="72">
        <f>IF(RES_hh_fec_in!N12=0,0,1000*11630*RES_hh_fec_in!N12/RES_hh_num_in!N12)</f>
        <v>0</v>
      </c>
      <c r="O12" s="72">
        <f>IF(RES_hh_fec_in!O12=0,0,1000*11630*RES_hh_fec_in!O12/RES_hh_num_in!O12)</f>
        <v>0</v>
      </c>
      <c r="P12" s="72">
        <f>IF(RES_hh_fec_in!P12=0,0,1000*11630*RES_hh_fec_in!P12/RES_hh_num_in!P12)</f>
        <v>0</v>
      </c>
      <c r="Q12" s="72">
        <f>IF(RES_hh_fec_in!Q12=0,0,1000*11630*RES_hh_fec_in!Q12/RES_hh_num_in!Q12)</f>
        <v>0</v>
      </c>
      <c r="R12" s="72">
        <f>IF(RES_hh_fec_in!R12=0,0,1000*11630*RES_hh_fec_in!R12/RES_hh_num_in!R12)</f>
        <v>0</v>
      </c>
      <c r="S12" s="72">
        <f>IF(RES_hh_fec_in!S12=0,0,1000*11630*RES_hh_fec_in!S12/RES_hh_num_in!S12)</f>
        <v>0</v>
      </c>
      <c r="T12" s="72">
        <f>IF(RES_hh_fec_in!T12=0,0,1000*11630*RES_hh_fec_in!T12/RES_hh_num_in!T12)</f>
        <v>0</v>
      </c>
      <c r="U12" s="72">
        <f>IF(RES_hh_fec_in!U12=0,0,1000*11630*RES_hh_fec_in!U12/RES_hh_num_in!U12)</f>
        <v>1875.5088759868972</v>
      </c>
      <c r="V12" s="72">
        <f>IF(RES_hh_fec_in!V12=0,0,1000*11630*RES_hh_fec_in!V12/RES_hh_num_in!V12)</f>
        <v>1579.5627499080397</v>
      </c>
      <c r="W12" s="72">
        <f>IF(RES_hh_fec_in!W12=0,0,1000*11630*RES_hh_fec_in!W12/RES_hh_num_in!W12)</f>
        <v>1378.7063100385119</v>
      </c>
      <c r="X12" s="72">
        <f>IF(RES_hh_fec_in!X12=0,0,1000*11630*RES_hh_fec_in!X12/RES_hh_num_in!X12)</f>
        <v>1294.8688092801922</v>
      </c>
      <c r="Y12" s="72">
        <f>IF(RES_hh_fec_in!Y12=0,0,1000*11630*RES_hh_fec_in!Y12/RES_hh_num_in!Y12)</f>
        <v>1269.8755884235647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0</v>
      </c>
      <c r="D13" s="74">
        <f>IF(RES_hh_fec_in!D13=0,0,1000*11630*RES_hh_fec_in!D13/RES_hh_num_in!D13)</f>
        <v>7941.8328049332713</v>
      </c>
      <c r="E13" s="74">
        <f>IF(RES_hh_fec_in!E13=0,0,1000*11630*RES_hh_fec_in!E13/RES_hh_num_in!E13)</f>
        <v>8182.9501390621162</v>
      </c>
      <c r="F13" s="74">
        <f>IF(RES_hh_fec_in!F13=0,0,1000*11630*RES_hh_fec_in!F13/RES_hh_num_in!F13)</f>
        <v>7477.8367620277104</v>
      </c>
      <c r="G13" s="74">
        <f>IF(RES_hh_fec_in!G13=0,0,1000*11630*RES_hh_fec_in!G13/RES_hh_num_in!G13)</f>
        <v>8588.7643218444573</v>
      </c>
      <c r="H13" s="74">
        <f>IF(RES_hh_fec_in!H13=0,0,1000*11630*RES_hh_fec_in!H13/RES_hh_num_in!H13)</f>
        <v>6416.6574799402397</v>
      </c>
      <c r="I13" s="74">
        <f>IF(RES_hh_fec_in!I13=0,0,1000*11630*RES_hh_fec_in!I13/RES_hh_num_in!I13)</f>
        <v>7251.3978587317761</v>
      </c>
      <c r="J13" s="74">
        <f>IF(RES_hh_fec_in!J13=0,0,1000*11630*RES_hh_fec_in!J13/RES_hh_num_in!J13)</f>
        <v>8005.2877187598669</v>
      </c>
      <c r="K13" s="74">
        <f>IF(RES_hh_fec_in!K13=0,0,1000*11630*RES_hh_fec_in!K13/RES_hh_num_in!K13)</f>
        <v>9886.6911850774814</v>
      </c>
      <c r="L13" s="74">
        <f>IF(RES_hh_fec_in!L13=0,0,1000*11630*RES_hh_fec_in!L13/RES_hh_num_in!L13)</f>
        <v>9436.7182571561825</v>
      </c>
      <c r="M13" s="74">
        <f>IF(RES_hh_fec_in!M13=0,0,1000*11630*RES_hh_fec_in!M13/RES_hh_num_in!M13)</f>
        <v>9295.6156043545252</v>
      </c>
      <c r="N13" s="74">
        <f>IF(RES_hh_fec_in!N13=0,0,1000*11630*RES_hh_fec_in!N13/RES_hh_num_in!N13)</f>
        <v>8244.168061911565</v>
      </c>
      <c r="O13" s="74">
        <f>IF(RES_hh_fec_in!O13=0,0,1000*11630*RES_hh_fec_in!O13/RES_hh_num_in!O13)</f>
        <v>8794.3955896297157</v>
      </c>
      <c r="P13" s="74">
        <f>IF(RES_hh_fec_in!P13=0,0,1000*11630*RES_hh_fec_in!P13/RES_hh_num_in!P13)</f>
        <v>7958.5864487842564</v>
      </c>
      <c r="Q13" s="74">
        <f>IF(RES_hh_fec_in!Q13=0,0,1000*11630*RES_hh_fec_in!Q13/RES_hh_num_in!Q13)</f>
        <v>7810.8577851709006</v>
      </c>
      <c r="R13" s="74">
        <f>IF(RES_hh_fec_in!R13=0,0,1000*11630*RES_hh_fec_in!R13/RES_hh_num_in!R13)</f>
        <v>5752.8145553812501</v>
      </c>
      <c r="S13" s="74">
        <f>IF(RES_hh_fec_in!S13=0,0,1000*11630*RES_hh_fec_in!S13/RES_hh_num_in!S13)</f>
        <v>5530.7109437608333</v>
      </c>
      <c r="T13" s="74">
        <f>IF(RES_hh_fec_in!T13=0,0,1000*11630*RES_hh_fec_in!T13/RES_hh_num_in!T13)</f>
        <v>6994.7396409393823</v>
      </c>
      <c r="U13" s="74">
        <f>IF(RES_hh_fec_in!U13=0,0,1000*11630*RES_hh_fec_in!U13/RES_hh_num_in!U13)</f>
        <v>6378.8988606953062</v>
      </c>
      <c r="V13" s="74">
        <f>IF(RES_hh_fec_in!V13=0,0,1000*11630*RES_hh_fec_in!V13/RES_hh_num_in!V13)</f>
        <v>6408.4210692757415</v>
      </c>
      <c r="W13" s="74">
        <f>IF(RES_hh_fec_in!W13=0,0,1000*11630*RES_hh_fec_in!W13/RES_hh_num_in!W13)</f>
        <v>0</v>
      </c>
      <c r="X13" s="74">
        <f>IF(RES_hh_fec_in!X13=0,0,1000*11630*RES_hh_fec_in!X13/RES_hh_num_in!X13)</f>
        <v>0</v>
      </c>
      <c r="Y13" s="74">
        <f>IF(RES_hh_fec_in!Y13=0,0,1000*11630*RES_hh_fec_in!Y13/RES_hh_num_in!Y13)</f>
        <v>0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11.583546759070645</v>
      </c>
      <c r="D14" s="76">
        <f>IF(RES_hh_fec_in!D14=0,0,1000*11630*RES_hh_fec_in!D14/RES_hh_num_in!D14)</f>
        <v>14.854051377017413</v>
      </c>
      <c r="E14" s="76">
        <f>IF(RES_hh_fec_in!E14=0,0,1000*11630*RES_hh_fec_in!E14/RES_hh_num_in!E14)</f>
        <v>13.258818726323046</v>
      </c>
      <c r="F14" s="76">
        <f>IF(RES_hh_fec_in!F14=0,0,1000*11630*RES_hh_fec_in!F14/RES_hh_num_in!F14)</f>
        <v>17.294264053492014</v>
      </c>
      <c r="G14" s="76">
        <f>IF(RES_hh_fec_in!G14=0,0,1000*11630*RES_hh_fec_in!G14/RES_hh_num_in!G14)</f>
        <v>11.799030471812589</v>
      </c>
      <c r="H14" s="76">
        <f>IF(RES_hh_fec_in!H14=0,0,1000*11630*RES_hh_fec_in!H14/RES_hh_num_in!H14)</f>
        <v>13.250760686421511</v>
      </c>
      <c r="I14" s="76">
        <f>IF(RES_hh_fec_in!I14=0,0,1000*11630*RES_hh_fec_in!I14/RES_hh_num_in!I14)</f>
        <v>7.0449813232787859</v>
      </c>
      <c r="J14" s="76">
        <f>IF(RES_hh_fec_in!J14=0,0,1000*11630*RES_hh_fec_in!J14/RES_hh_num_in!J14)</f>
        <v>11.845169460401019</v>
      </c>
      <c r="K14" s="76">
        <f>IF(RES_hh_fec_in!K14=0,0,1000*11630*RES_hh_fec_in!K14/RES_hh_num_in!K14)</f>
        <v>11.678674123944994</v>
      </c>
      <c r="L14" s="76">
        <f>IF(RES_hh_fec_in!L14=0,0,1000*11630*RES_hh_fec_in!L14/RES_hh_num_in!L14)</f>
        <v>13.275440665670715</v>
      </c>
      <c r="M14" s="76">
        <f>IF(RES_hh_fec_in!M14=0,0,1000*11630*RES_hh_fec_in!M14/RES_hh_num_in!M14)</f>
        <v>14.923084280552132</v>
      </c>
      <c r="N14" s="76">
        <f>IF(RES_hh_fec_in!N14=0,0,1000*11630*RES_hh_fec_in!N14/RES_hh_num_in!N14)</f>
        <v>12.978516528462649</v>
      </c>
      <c r="O14" s="76">
        <f>IF(RES_hh_fec_in!O14=0,0,1000*11630*RES_hh_fec_in!O14/RES_hh_num_in!O14)</f>
        <v>12.857091058951537</v>
      </c>
      <c r="P14" s="76">
        <f>IF(RES_hh_fec_in!P14=0,0,1000*11630*RES_hh_fec_in!P14/RES_hh_num_in!P14)</f>
        <v>12.61419616118984</v>
      </c>
      <c r="Q14" s="76">
        <f>IF(RES_hh_fec_in!Q14=0,0,1000*11630*RES_hh_fec_in!Q14/RES_hh_num_in!Q14)</f>
        <v>12.694464889501031</v>
      </c>
      <c r="R14" s="76">
        <f>IF(RES_hh_fec_in!R14=0,0,1000*11630*RES_hh_fec_in!R14/RES_hh_num_in!R14)</f>
        <v>12.064993652022597</v>
      </c>
      <c r="S14" s="76">
        <f>IF(RES_hh_fec_in!S14=0,0,1000*11630*RES_hh_fec_in!S14/RES_hh_num_in!S14)</f>
        <v>12.794472574323761</v>
      </c>
      <c r="T14" s="76">
        <f>IF(RES_hh_fec_in!T14=0,0,1000*11630*RES_hh_fec_in!T14/RES_hh_num_in!T14)</f>
        <v>11.965745446318824</v>
      </c>
      <c r="U14" s="76">
        <f>IF(RES_hh_fec_in!U14=0,0,1000*11630*RES_hh_fec_in!U14/RES_hh_num_in!U14)</f>
        <v>11.629248742769787</v>
      </c>
      <c r="V14" s="76">
        <f>IF(RES_hh_fec_in!V14=0,0,1000*11630*RES_hh_fec_in!V14/RES_hh_num_in!V14)</f>
        <v>11.037099365902012</v>
      </c>
      <c r="W14" s="76">
        <f>IF(RES_hh_fec_in!W14=0,0,1000*11630*RES_hh_fec_in!W14/RES_hh_num_in!W14)</f>
        <v>11.221567286780566</v>
      </c>
      <c r="X14" s="76">
        <f>IF(RES_hh_fec_in!X14=0,0,1000*11630*RES_hh_fec_in!X14/RES_hh_num_in!X14)</f>
        <v>7.9891201637898206</v>
      </c>
      <c r="Y14" s="76">
        <f>IF(RES_hh_fec_in!Y14=0,0,1000*11630*RES_hh_fec_in!Y14/RES_hh_num_in!Y14)</f>
        <v>6.1273496840804889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38.488319004451725</v>
      </c>
      <c r="D15" s="69">
        <f t="shared" si="0"/>
        <v>50.492928601935972</v>
      </c>
      <c r="E15" s="69">
        <f t="shared" si="0"/>
        <v>65.231117687820884</v>
      </c>
      <c r="F15" s="69">
        <f t="shared" si="0"/>
        <v>19.58298903967205</v>
      </c>
      <c r="G15" s="69">
        <f t="shared" si="0"/>
        <v>29.965216385378</v>
      </c>
      <c r="H15" s="69">
        <f t="shared" si="0"/>
        <v>38.427617783011485</v>
      </c>
      <c r="I15" s="69">
        <f t="shared" si="0"/>
        <v>88.038211409510865</v>
      </c>
      <c r="J15" s="69">
        <f t="shared" si="0"/>
        <v>26.847805909841814</v>
      </c>
      <c r="K15" s="69">
        <f t="shared" si="0"/>
        <v>24.65880043691708</v>
      </c>
      <c r="L15" s="69">
        <f t="shared" si="0"/>
        <v>68.489841841581452</v>
      </c>
      <c r="M15" s="69">
        <f t="shared" si="0"/>
        <v>22.140063298131263</v>
      </c>
      <c r="N15" s="69">
        <f t="shared" si="0"/>
        <v>76.85141309500959</v>
      </c>
      <c r="O15" s="69">
        <f t="shared" si="0"/>
        <v>9.0272484774163662</v>
      </c>
      <c r="P15" s="69">
        <f t="shared" si="0"/>
        <v>37.798418072561446</v>
      </c>
      <c r="Q15" s="69">
        <f t="shared" si="0"/>
        <v>100.53097631299603</v>
      </c>
      <c r="R15" s="69">
        <f t="shared" si="0"/>
        <v>52.608706597827286</v>
      </c>
      <c r="S15" s="69">
        <f t="shared" si="0"/>
        <v>71.327153348626283</v>
      </c>
      <c r="T15" s="69">
        <f t="shared" si="0"/>
        <v>61.639300363918814</v>
      </c>
      <c r="U15" s="69">
        <f t="shared" si="0"/>
        <v>37.046546545415019</v>
      </c>
      <c r="V15" s="69">
        <f t="shared" si="0"/>
        <v>10.406836891876653</v>
      </c>
      <c r="W15" s="69">
        <f t="shared" si="0"/>
        <v>3.276466624579192</v>
      </c>
      <c r="X15" s="69">
        <f t="shared" si="0"/>
        <v>21.50372668633112</v>
      </c>
      <c r="Y15" s="69">
        <f t="shared" si="0"/>
        <v>18.710100790503333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38.488319004451725</v>
      </c>
      <c r="D16" s="72">
        <f>IF(RES_hh_fec_in!D16=0,0,1000*11630*RES_hh_fec_in!D16/RES_hh_num_in!D$3)</f>
        <v>50.492928601935972</v>
      </c>
      <c r="E16" s="72">
        <f>IF(RES_hh_fec_in!E16=0,0,1000*11630*RES_hh_fec_in!E16/RES_hh_num_in!E$3)</f>
        <v>65.231117687820884</v>
      </c>
      <c r="F16" s="72">
        <f>IF(RES_hh_fec_in!F16=0,0,1000*11630*RES_hh_fec_in!F16/RES_hh_num_in!F$3)</f>
        <v>19.58298903967205</v>
      </c>
      <c r="G16" s="72">
        <f>IF(RES_hh_fec_in!G16=0,0,1000*11630*RES_hh_fec_in!G16/RES_hh_num_in!G$3)</f>
        <v>29.965216385378</v>
      </c>
      <c r="H16" s="72">
        <f>IF(RES_hh_fec_in!H16=0,0,1000*11630*RES_hh_fec_in!H16/RES_hh_num_in!H$3)</f>
        <v>38.427617783011485</v>
      </c>
      <c r="I16" s="72">
        <f>IF(RES_hh_fec_in!I16=0,0,1000*11630*RES_hh_fec_in!I16/RES_hh_num_in!I$3)</f>
        <v>88.038211409510865</v>
      </c>
      <c r="J16" s="72">
        <f>IF(RES_hh_fec_in!J16=0,0,1000*11630*RES_hh_fec_in!J16/RES_hh_num_in!J$3)</f>
        <v>26.847805909841814</v>
      </c>
      <c r="K16" s="72">
        <f>IF(RES_hh_fec_in!K16=0,0,1000*11630*RES_hh_fec_in!K16/RES_hh_num_in!K$3)</f>
        <v>24.65880043691708</v>
      </c>
      <c r="L16" s="72">
        <f>IF(RES_hh_fec_in!L16=0,0,1000*11630*RES_hh_fec_in!L16/RES_hh_num_in!L$3)</f>
        <v>68.489841841581452</v>
      </c>
      <c r="M16" s="72">
        <f>IF(RES_hh_fec_in!M16=0,0,1000*11630*RES_hh_fec_in!M16/RES_hh_num_in!M$3)</f>
        <v>22.140063298131263</v>
      </c>
      <c r="N16" s="72">
        <f>IF(RES_hh_fec_in!N16=0,0,1000*11630*RES_hh_fec_in!N16/RES_hh_num_in!N$3)</f>
        <v>76.85141309500959</v>
      </c>
      <c r="O16" s="72">
        <f>IF(RES_hh_fec_in!O16=0,0,1000*11630*RES_hh_fec_in!O16/RES_hh_num_in!O$3)</f>
        <v>9.0272484774163662</v>
      </c>
      <c r="P16" s="72">
        <f>IF(RES_hh_fec_in!P16=0,0,1000*11630*RES_hh_fec_in!P16/RES_hh_num_in!P$3)</f>
        <v>37.798418072561446</v>
      </c>
      <c r="Q16" s="72">
        <f>IF(RES_hh_fec_in!Q16=0,0,1000*11630*RES_hh_fec_in!Q16/RES_hh_num_in!Q$3)</f>
        <v>100.53097631299603</v>
      </c>
      <c r="R16" s="72">
        <f>IF(RES_hh_fec_in!R16=0,0,1000*11630*RES_hh_fec_in!R16/RES_hh_num_in!R$3)</f>
        <v>52.608706597827286</v>
      </c>
      <c r="S16" s="72">
        <f>IF(RES_hh_fec_in!S16=0,0,1000*11630*RES_hh_fec_in!S16/RES_hh_num_in!S$3)</f>
        <v>71.327153348626283</v>
      </c>
      <c r="T16" s="72">
        <f>IF(RES_hh_fec_in!T16=0,0,1000*11630*RES_hh_fec_in!T16/RES_hh_num_in!T$3)</f>
        <v>61.639300363918814</v>
      </c>
      <c r="U16" s="72">
        <f>IF(RES_hh_fec_in!U16=0,0,1000*11630*RES_hh_fec_in!U16/RES_hh_num_in!U$3)</f>
        <v>37.046546545415019</v>
      </c>
      <c r="V16" s="72">
        <f>IF(RES_hh_fec_in!V16=0,0,1000*11630*RES_hh_fec_in!V16/RES_hh_num_in!V$3)</f>
        <v>10.406836891876653</v>
      </c>
      <c r="W16" s="72">
        <f>IF(RES_hh_fec_in!W16=0,0,1000*11630*RES_hh_fec_in!W16/RES_hh_num_in!W$3)</f>
        <v>3.276466624579192</v>
      </c>
      <c r="X16" s="72">
        <f>IF(RES_hh_fec_in!X16=0,0,1000*11630*RES_hh_fec_in!X16/RES_hh_num_in!X$3)</f>
        <v>21.50372668633112</v>
      </c>
      <c r="Y16" s="72">
        <f>IF(RES_hh_fec_in!Y16=0,0,1000*11630*RES_hh_fec_in!Y16/RES_hh_num_in!Y$3)</f>
        <v>18.710100790503333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1064.630745691476</v>
      </c>
      <c r="D17" s="69">
        <f>IF(RES_hh_fec_in!D17=0,0,1000*11630*RES_hh_fec_in!D17/RES_hh_num_in!D17)</f>
        <v>1332.4222827343167</v>
      </c>
      <c r="E17" s="69">
        <f>IF(RES_hh_fec_in!E17=0,0,1000*11630*RES_hh_fec_in!E17/RES_hh_num_in!E17)</f>
        <v>1447.5757236386737</v>
      </c>
      <c r="F17" s="69">
        <f>IF(RES_hh_fec_in!F17=0,0,1000*11630*RES_hh_fec_in!F17/RES_hh_num_in!F17)</f>
        <v>1077.8609435241049</v>
      </c>
      <c r="G17" s="69">
        <f>IF(RES_hh_fec_in!G17=0,0,1000*11630*RES_hh_fec_in!G17/RES_hh_num_in!G17)</f>
        <v>1616.9276880427383</v>
      </c>
      <c r="H17" s="69">
        <f>IF(RES_hh_fec_in!H17=0,0,1000*11630*RES_hh_fec_in!H17/RES_hh_num_in!H17)</f>
        <v>1429.0414378964324</v>
      </c>
      <c r="I17" s="69">
        <f>IF(RES_hh_fec_in!I17=0,0,1000*11630*RES_hh_fec_in!I17/RES_hh_num_in!I17)</f>
        <v>1442.9558701735202</v>
      </c>
      <c r="J17" s="69">
        <f>IF(RES_hh_fec_in!J17=0,0,1000*11630*RES_hh_fec_in!J17/RES_hh_num_in!J17)</f>
        <v>1224.1433825010224</v>
      </c>
      <c r="K17" s="69">
        <f>IF(RES_hh_fec_in!K17=0,0,1000*11630*RES_hh_fec_in!K17/RES_hh_num_in!K17)</f>
        <v>1268.6334990972739</v>
      </c>
      <c r="L17" s="69">
        <f>IF(RES_hh_fec_in!L17=0,0,1000*11630*RES_hh_fec_in!L17/RES_hh_num_in!L17)</f>
        <v>1188.4845571182864</v>
      </c>
      <c r="M17" s="69">
        <f>IF(RES_hh_fec_in!M17=0,0,1000*11630*RES_hh_fec_in!M17/RES_hh_num_in!M17)</f>
        <v>1227.0998517752935</v>
      </c>
      <c r="N17" s="69">
        <f>IF(RES_hh_fec_in!N17=0,0,1000*11630*RES_hh_fec_in!N17/RES_hh_num_in!N17)</f>
        <v>1250.8055798192777</v>
      </c>
      <c r="O17" s="69">
        <f>IF(RES_hh_fec_in!O17=0,0,1000*11630*RES_hh_fec_in!O17/RES_hh_num_in!O17)</f>
        <v>1218.1925358242695</v>
      </c>
      <c r="P17" s="69">
        <f>IF(RES_hh_fec_in!P17=0,0,1000*11630*RES_hh_fec_in!P17/RES_hh_num_in!P17)</f>
        <v>1290.4675067083992</v>
      </c>
      <c r="Q17" s="69">
        <f>IF(RES_hh_fec_in!Q17=0,0,1000*11630*RES_hh_fec_in!Q17/RES_hh_num_in!Q17)</f>
        <v>1248.6315016675762</v>
      </c>
      <c r="R17" s="69">
        <f>IF(RES_hh_fec_in!R17=0,0,1000*11630*RES_hh_fec_in!R17/RES_hh_num_in!R17)</f>
        <v>1199.8582453895624</v>
      </c>
      <c r="S17" s="69">
        <f>IF(RES_hh_fec_in!S17=0,0,1000*11630*RES_hh_fec_in!S17/RES_hh_num_in!S17)</f>
        <v>1300.5779299275484</v>
      </c>
      <c r="T17" s="69">
        <f>IF(RES_hh_fec_in!T17=0,0,1000*11630*RES_hh_fec_in!T17/RES_hh_num_in!T17)</f>
        <v>1261.0718327811244</v>
      </c>
      <c r="U17" s="69">
        <f>IF(RES_hh_fec_in!U17=0,0,1000*11630*RES_hh_fec_in!U17/RES_hh_num_in!U17)</f>
        <v>1241.9550419887621</v>
      </c>
      <c r="V17" s="69">
        <f>IF(RES_hh_fec_in!V17=0,0,1000*11630*RES_hh_fec_in!V17/RES_hh_num_in!V17)</f>
        <v>1257.9607414307984</v>
      </c>
      <c r="W17" s="69">
        <f>IF(RES_hh_fec_in!W17=0,0,1000*11630*RES_hh_fec_in!W17/RES_hh_num_in!W17)</f>
        <v>1361.9939184677737</v>
      </c>
      <c r="X17" s="69">
        <f>IF(RES_hh_fec_in!X17=0,0,1000*11630*RES_hh_fec_in!X17/RES_hh_num_in!X17)</f>
        <v>1262.321069057823</v>
      </c>
      <c r="Y17" s="69">
        <f>IF(RES_hh_fec_in!Y17=0,0,1000*11630*RES_hh_fec_in!Y17/RES_hh_num_in!Y17)</f>
        <v>1158.464125344836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1304.0089889801657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1390.2667495587414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853.59739270923262</v>
      </c>
      <c r="J18" s="72">
        <f>IF(RES_hh_fec_in!J18=0,0,1000*11630*RES_hh_fec_in!J18/RES_hh_num_in!J18)</f>
        <v>2127.0140664797955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1227.1034914502245</v>
      </c>
      <c r="N18" s="72">
        <f>IF(RES_hh_fec_in!N18=0,0,1000*11630*RES_hh_fec_in!N18/RES_hh_num_in!N18)</f>
        <v>1204.7574328615906</v>
      </c>
      <c r="O18" s="72">
        <f>IF(RES_hh_fec_in!O18=0,0,1000*11630*RES_hh_fec_in!O18/RES_hh_num_in!O18)</f>
        <v>802.33051056116926</v>
      </c>
      <c r="P18" s="72">
        <f>IF(RES_hh_fec_in!P18=0,0,1000*11630*RES_hh_fec_in!P18/RES_hh_num_in!P18)</f>
        <v>1596.7335344102266</v>
      </c>
      <c r="Q18" s="72">
        <f>IF(RES_hh_fec_in!Q18=0,0,1000*11630*RES_hh_fec_in!Q18/RES_hh_num_in!Q18)</f>
        <v>1693.5841353565695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1339.2070316435088</v>
      </c>
      <c r="V18" s="72">
        <f>IF(RES_hh_fec_in!V18=0,0,1000*11630*RES_hh_fec_in!V18/RES_hh_num_in!V18)</f>
        <v>1368.17575199973</v>
      </c>
      <c r="W18" s="72">
        <f>IF(RES_hh_fec_in!W18=0,0,1000*11630*RES_hh_fec_in!W18/RES_hh_num_in!W18)</f>
        <v>1495.9664211955906</v>
      </c>
      <c r="X18" s="72">
        <f>IF(RES_hh_fec_in!X18=0,0,1000*11630*RES_hh_fec_in!X18/RES_hh_num_in!X18)</f>
        <v>1705.7214275207987</v>
      </c>
      <c r="Y18" s="72">
        <f>IF(RES_hh_fec_in!Y18=0,0,1000*11630*RES_hh_fec_in!Y18/RES_hh_num_in!Y18)</f>
        <v>371.67107347851453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1234.2034903900089</v>
      </c>
      <c r="D19" s="72">
        <f>IF(RES_hh_fec_in!D19=0,0,1000*11630*RES_hh_fec_in!D19/RES_hh_num_in!D19)</f>
        <v>1360.575695179517</v>
      </c>
      <c r="E19" s="72">
        <f>IF(RES_hh_fec_in!E19=0,0,1000*11630*RES_hh_fec_in!E19/RES_hh_num_in!E19)</f>
        <v>1616.0851497535771</v>
      </c>
      <c r="F19" s="72">
        <f>IF(RES_hh_fec_in!F19=0,0,1000*11630*RES_hh_fec_in!F19/RES_hh_num_in!F19)</f>
        <v>1097.5562164103046</v>
      </c>
      <c r="G19" s="72">
        <f>IF(RES_hh_fec_in!G19=0,0,1000*11630*RES_hh_fec_in!G19/RES_hh_num_in!G19)</f>
        <v>2019.0661007998851</v>
      </c>
      <c r="H19" s="72">
        <f>IF(RES_hh_fec_in!H19=0,0,1000*11630*RES_hh_fec_in!H19/RES_hh_num_in!H19)</f>
        <v>1198.9909389848676</v>
      </c>
      <c r="I19" s="72">
        <f>IF(RES_hh_fec_in!I19=0,0,1000*11630*RES_hh_fec_in!I19/RES_hh_num_in!I19)</f>
        <v>1881.0878498287468</v>
      </c>
      <c r="J19" s="72">
        <f>IF(RES_hh_fec_in!J19=0,0,1000*11630*RES_hh_fec_in!J19/RES_hh_num_in!J19)</f>
        <v>1092.2382872251985</v>
      </c>
      <c r="K19" s="72">
        <f>IF(RES_hh_fec_in!K19=0,0,1000*11630*RES_hh_fec_in!K19/RES_hh_num_in!K19)</f>
        <v>1590.4058463756619</v>
      </c>
      <c r="L19" s="72">
        <f>IF(RES_hh_fec_in!L19=0,0,1000*11630*RES_hh_fec_in!L19/RES_hh_num_in!L19)</f>
        <v>1347.5330985512815</v>
      </c>
      <c r="M19" s="72">
        <f>IF(RES_hh_fec_in!M19=0,0,1000*11630*RES_hh_fec_in!M19/RES_hh_num_in!M19)</f>
        <v>1376.5510957718641</v>
      </c>
      <c r="N19" s="72">
        <f>IF(RES_hh_fec_in!N19=0,0,1000*11630*RES_hh_fec_in!N19/RES_hh_num_in!N19)</f>
        <v>1231.0215614889003</v>
      </c>
      <c r="O19" s="72">
        <f>IF(RES_hh_fec_in!O19=0,0,1000*11630*RES_hh_fec_in!O19/RES_hh_num_in!O19)</f>
        <v>1264.1876262267097</v>
      </c>
      <c r="P19" s="72">
        <f>IF(RES_hh_fec_in!P19=0,0,1000*11630*RES_hh_fec_in!P19/RES_hh_num_in!P19)</f>
        <v>1173.7367463946282</v>
      </c>
      <c r="Q19" s="72">
        <f>IF(RES_hh_fec_in!Q19=0,0,1000*11630*RES_hh_fec_in!Q19/RES_hh_num_in!Q19)</f>
        <v>1198.402162431616</v>
      </c>
      <c r="R19" s="72">
        <f>IF(RES_hh_fec_in!R19=0,0,1000*11630*RES_hh_fec_in!R19/RES_hh_num_in!R19)</f>
        <v>1130.8254122869291</v>
      </c>
      <c r="S19" s="72">
        <f>IF(RES_hh_fec_in!S19=0,0,1000*11630*RES_hh_fec_in!S19/RES_hh_num_in!S19)</f>
        <v>1178.8046481775996</v>
      </c>
      <c r="T19" s="72">
        <f>IF(RES_hh_fec_in!T19=0,0,1000*11630*RES_hh_fec_in!T19/RES_hh_num_in!T19)</f>
        <v>1156.239481019915</v>
      </c>
      <c r="U19" s="72">
        <f>IF(RES_hh_fec_in!U19=0,0,1000*11630*RES_hh_fec_in!U19/RES_hh_num_in!U19)</f>
        <v>1189.1211549609839</v>
      </c>
      <c r="V19" s="72">
        <f>IF(RES_hh_fec_in!V19=0,0,1000*11630*RES_hh_fec_in!V19/RES_hh_num_in!V19)</f>
        <v>1080.4319850988968</v>
      </c>
      <c r="W19" s="72">
        <f>IF(RES_hh_fec_in!W19=0,0,1000*11630*RES_hh_fec_in!W19/RES_hh_num_in!W19)</f>
        <v>1141.1034679915144</v>
      </c>
      <c r="X19" s="72">
        <f>IF(RES_hh_fec_in!X19=0,0,1000*11630*RES_hh_fec_in!X19/RES_hh_num_in!X19)</f>
        <v>1163.2317005517057</v>
      </c>
      <c r="Y19" s="72">
        <f>IF(RES_hh_fec_in!Y19=0,0,1000*11630*RES_hh_fec_in!Y19/RES_hh_num_in!Y19)</f>
        <v>1053.7946356449663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1236.8078800973326</v>
      </c>
      <c r="D21" s="72">
        <f>IF(RES_hh_fec_in!D21=0,0,1000*11630*RES_hh_fec_in!D21/RES_hh_num_in!D21)</f>
        <v>1432.6846592065924</v>
      </c>
      <c r="E21" s="72">
        <f>IF(RES_hh_fec_in!E21=0,0,1000*11630*RES_hh_fec_in!E21/RES_hh_num_in!E21)</f>
        <v>1539.7191770811858</v>
      </c>
      <c r="F21" s="72">
        <f>IF(RES_hh_fec_in!F21=0,0,1000*11630*RES_hh_fec_in!F21/RES_hh_num_in!F21)</f>
        <v>1084.8043376158814</v>
      </c>
      <c r="G21" s="72">
        <f>IF(RES_hh_fec_in!G21=0,0,1000*11630*RES_hh_fec_in!G21/RES_hh_num_in!G21)</f>
        <v>1389.5455627304921</v>
      </c>
      <c r="H21" s="72">
        <f>IF(RES_hh_fec_in!H21=0,0,1000*11630*RES_hh_fec_in!H21/RES_hh_num_in!H21)</f>
        <v>1598.6270092746208</v>
      </c>
      <c r="I21" s="72">
        <f>IF(RES_hh_fec_in!I21=0,0,1000*11630*RES_hh_fec_in!I21/RES_hh_num_in!I21)</f>
        <v>1542.5867488987374</v>
      </c>
      <c r="J21" s="72">
        <f>IF(RES_hh_fec_in!J21=0,0,1000*11630*RES_hh_fec_in!J21/RES_hh_num_in!J21)</f>
        <v>1291.0242570826581</v>
      </c>
      <c r="K21" s="72">
        <f>IF(RES_hh_fec_in!K21=0,0,1000*11630*RES_hh_fec_in!K21/RES_hh_num_in!K21)</f>
        <v>1373.343801514482</v>
      </c>
      <c r="L21" s="72">
        <f>IF(RES_hh_fec_in!L21=0,0,1000*11630*RES_hh_fec_in!L21/RES_hh_num_in!L21)</f>
        <v>1285.0355761705648</v>
      </c>
      <c r="M21" s="72">
        <f>IF(RES_hh_fec_in!M21=0,0,1000*11630*RES_hh_fec_in!M21/RES_hh_num_in!M21)</f>
        <v>1330.2759326657176</v>
      </c>
      <c r="N21" s="72">
        <f>IF(RES_hh_fec_in!N21=0,0,1000*11630*RES_hh_fec_in!N21/RES_hh_num_in!N21)</f>
        <v>1365.3662830700196</v>
      </c>
      <c r="O21" s="72">
        <f>IF(RES_hh_fec_in!O21=0,0,1000*11630*RES_hh_fec_in!O21/RES_hh_num_in!O21)</f>
        <v>1322.9990317325717</v>
      </c>
      <c r="P21" s="72">
        <f>IF(RES_hh_fec_in!P21=0,0,1000*11630*RES_hh_fec_in!P21/RES_hh_num_in!P21)</f>
        <v>1198.1390833477014</v>
      </c>
      <c r="Q21" s="72">
        <f>IF(RES_hh_fec_in!Q21=0,0,1000*11630*RES_hh_fec_in!Q21/RES_hh_num_in!Q21)</f>
        <v>1211.5259016689956</v>
      </c>
      <c r="R21" s="72">
        <f>IF(RES_hh_fec_in!R21=0,0,1000*11630*RES_hh_fec_in!R21/RES_hh_num_in!R21)</f>
        <v>1189.1972331605409</v>
      </c>
      <c r="S21" s="72">
        <f>IF(RES_hh_fec_in!S21=0,0,1000*11630*RES_hh_fec_in!S21/RES_hh_num_in!S21)</f>
        <v>1280.7584775904631</v>
      </c>
      <c r="T21" s="72">
        <f>IF(RES_hh_fec_in!T21=0,0,1000*11630*RES_hh_fec_in!T21/RES_hh_num_in!T21)</f>
        <v>1248.0899789220484</v>
      </c>
      <c r="U21" s="72">
        <f>IF(RES_hh_fec_in!U21=0,0,1000*11630*RES_hh_fec_in!U21/RES_hh_num_in!U21)</f>
        <v>1189.1326980044514</v>
      </c>
      <c r="V21" s="72">
        <f>IF(RES_hh_fec_in!V21=0,0,1000*11630*RES_hh_fec_in!V21/RES_hh_num_in!V21)</f>
        <v>1235.9069976429157</v>
      </c>
      <c r="W21" s="72">
        <f>IF(RES_hh_fec_in!W21=0,0,1000*11630*RES_hh_fec_in!W21/RES_hh_num_in!W21)</f>
        <v>1404.0198919534944</v>
      </c>
      <c r="X21" s="72">
        <f>IF(RES_hh_fec_in!X21=0,0,1000*11630*RES_hh_fec_in!X21/RES_hh_num_in!X21)</f>
        <v>1216.8449794146943</v>
      </c>
      <c r="Y21" s="72">
        <f>IF(RES_hh_fec_in!Y21=0,0,1000*11630*RES_hh_fec_in!Y21/RES_hh_num_in!Y21)</f>
        <v>1179.6666170157491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1279.8375830799423</v>
      </c>
      <c r="D22" s="72">
        <f>IF(RES_hh_fec_in!D22=0,0,1000*11630*RES_hh_fec_in!D22/RES_hh_num_in!D22)</f>
        <v>1208.1918155613171</v>
      </c>
      <c r="E22" s="72">
        <f>IF(RES_hh_fec_in!E22=0,0,1000*11630*RES_hh_fec_in!E22/RES_hh_num_in!E22)</f>
        <v>1314.7594943558142</v>
      </c>
      <c r="F22" s="72">
        <f>IF(RES_hh_fec_in!F22=0,0,1000*11630*RES_hh_fec_in!F22/RES_hh_num_in!F22)</f>
        <v>1172.4033661902811</v>
      </c>
      <c r="G22" s="72">
        <f>IF(RES_hh_fec_in!G22=0,0,1000*11630*RES_hh_fec_in!G22/RES_hh_num_in!G22)</f>
        <v>1403.1589507302658</v>
      </c>
      <c r="H22" s="72">
        <f>IF(RES_hh_fec_in!H22=0,0,1000*11630*RES_hh_fec_in!H22/RES_hh_num_in!H22)</f>
        <v>1292.2495605534762</v>
      </c>
      <c r="I22" s="72">
        <f>IF(RES_hh_fec_in!I22=0,0,1000*11630*RES_hh_fec_in!I22/RES_hh_num_in!I22)</f>
        <v>1448.5925723211071</v>
      </c>
      <c r="J22" s="72">
        <f>IF(RES_hh_fec_in!J22=0,0,1000*11630*RES_hh_fec_in!J22/RES_hh_num_in!J22)</f>
        <v>1340.3240961332178</v>
      </c>
      <c r="K22" s="72">
        <f>IF(RES_hh_fec_in!K22=0,0,1000*11630*RES_hh_fec_in!K22/RES_hh_num_in!K22)</f>
        <v>1272.8181734079997</v>
      </c>
      <c r="L22" s="72">
        <f>IF(RES_hh_fec_in!L22=0,0,1000*11630*RES_hh_fec_in!L22/RES_hh_num_in!L22)</f>
        <v>1273.0366306650883</v>
      </c>
      <c r="M22" s="72">
        <f>IF(RES_hh_fec_in!M22=0,0,1000*11630*RES_hh_fec_in!M22/RES_hh_num_in!M22)</f>
        <v>1196.1894227440557</v>
      </c>
      <c r="N22" s="72">
        <f>IF(RES_hh_fec_in!N22=0,0,1000*11630*RES_hh_fec_in!N22/RES_hh_num_in!N22)</f>
        <v>1237.7720714226664</v>
      </c>
      <c r="O22" s="72">
        <f>IF(RES_hh_fec_in!O22=0,0,1000*11630*RES_hh_fec_in!O22/RES_hh_num_in!O22)</f>
        <v>1242.0036675708482</v>
      </c>
      <c r="P22" s="72">
        <f>IF(RES_hh_fec_in!P22=0,0,1000*11630*RES_hh_fec_in!P22/RES_hh_num_in!P22)</f>
        <v>1306.918918677901</v>
      </c>
      <c r="Q22" s="72">
        <f>IF(RES_hh_fec_in!Q22=0,0,1000*11630*RES_hh_fec_in!Q22/RES_hh_num_in!Q22)</f>
        <v>1264.6463904518994</v>
      </c>
      <c r="R22" s="72">
        <f>IF(RES_hh_fec_in!R22=0,0,1000*11630*RES_hh_fec_in!R22/RES_hh_num_in!R22)</f>
        <v>1273.7664792331991</v>
      </c>
      <c r="S22" s="72">
        <f>IF(RES_hh_fec_in!S22=0,0,1000*11630*RES_hh_fec_in!S22/RES_hh_num_in!S22)</f>
        <v>1318.8651005864672</v>
      </c>
      <c r="T22" s="72">
        <f>IF(RES_hh_fec_in!T22=0,0,1000*11630*RES_hh_fec_in!T22/RES_hh_num_in!T22)</f>
        <v>1294.3128713299739</v>
      </c>
      <c r="U22" s="72">
        <f>IF(RES_hh_fec_in!U22=0,0,1000*11630*RES_hh_fec_in!U22/RES_hh_num_in!U22)</f>
        <v>1303.8204901927411</v>
      </c>
      <c r="V22" s="72">
        <f>IF(RES_hh_fec_in!V22=0,0,1000*11630*RES_hh_fec_in!V22/RES_hh_num_in!V22)</f>
        <v>1299.6730769774872</v>
      </c>
      <c r="W22" s="72">
        <f>IF(RES_hh_fec_in!W22=0,0,1000*11630*RES_hh_fec_in!W22/RES_hh_num_in!W22)</f>
        <v>1378.3233739148748</v>
      </c>
      <c r="X22" s="72">
        <f>IF(RES_hh_fec_in!X22=0,0,1000*11630*RES_hh_fec_in!X22/RES_hh_num_in!X22)</f>
        <v>1290.8273777263607</v>
      </c>
      <c r="Y22" s="72">
        <f>IF(RES_hh_fec_in!Y22=0,0,1000*11630*RES_hh_fec_in!Y22/RES_hh_num_in!Y22)</f>
        <v>1212.9312446631234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533.26102366044051</v>
      </c>
      <c r="D23" s="72">
        <f>IF(RES_hh_fec_in!D23=0,0,1000*11630*RES_hh_fec_in!D23/RES_hh_num_in!D23)</f>
        <v>1131.5723685253824</v>
      </c>
      <c r="E23" s="72">
        <f>IF(RES_hh_fec_in!E23=0,0,1000*11630*RES_hh_fec_in!E23/RES_hh_num_in!E23)</f>
        <v>1019.1428377780117</v>
      </c>
      <c r="F23" s="72">
        <f>IF(RES_hh_fec_in!F23=0,0,1000*11630*RES_hh_fec_in!F23/RES_hh_num_in!F23)</f>
        <v>647.04223334697281</v>
      </c>
      <c r="G23" s="72">
        <f>IF(RES_hh_fec_in!G23=0,0,1000*11630*RES_hh_fec_in!G23/RES_hh_num_in!G23)</f>
        <v>883.38653199517842</v>
      </c>
      <c r="H23" s="72">
        <f>IF(RES_hh_fec_in!H23=0,0,1000*11630*RES_hh_fec_in!H23/RES_hh_num_in!H23)</f>
        <v>921.26877755424846</v>
      </c>
      <c r="I23" s="72">
        <f>IF(RES_hh_fec_in!I23=0,0,1000*11630*RES_hh_fec_in!I23/RES_hh_num_in!I23)</f>
        <v>1033.5553693814195</v>
      </c>
      <c r="J23" s="72">
        <f>IF(RES_hh_fec_in!J23=0,0,1000*11630*RES_hh_fec_in!J23/RES_hh_num_in!J23)</f>
        <v>781.51701324783619</v>
      </c>
      <c r="K23" s="72">
        <f>IF(RES_hh_fec_in!K23=0,0,1000*11630*RES_hh_fec_in!K23/RES_hh_num_in!K23)</f>
        <v>932.03071091401921</v>
      </c>
      <c r="L23" s="72">
        <f>IF(RES_hh_fec_in!L23=0,0,1000*11630*RES_hh_fec_in!L23/RES_hh_num_in!L23)</f>
        <v>1063.5346542149266</v>
      </c>
      <c r="M23" s="72">
        <f>IF(RES_hh_fec_in!M23=0,0,1000*11630*RES_hh_fec_in!M23/RES_hh_num_in!M23)</f>
        <v>907.76857991084398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677.7782700403352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1029.6998778993129</v>
      </c>
      <c r="T23" s="72">
        <f>IF(RES_hh_fec_in!T23=0,0,1000*11630*RES_hh_fec_in!T23/RES_hh_num_in!T23)</f>
        <v>1166.4338623836636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927.31085898191475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1162.123939754521</v>
      </c>
      <c r="J24" s="72">
        <f>IF(RES_hh_fec_in!J24=0,0,1000*11630*RES_hh_fec_in!J24/RES_hh_num_in!J24)</f>
        <v>901.67662447431735</v>
      </c>
      <c r="K24" s="72">
        <f>IF(RES_hh_fec_in!K24=0,0,1000*11630*RES_hh_fec_in!K24/RES_hh_num_in!K24)</f>
        <v>1017.2274762310942</v>
      </c>
      <c r="L24" s="72">
        <f>IF(RES_hh_fec_in!L24=0,0,1000*11630*RES_hh_fec_in!L24/RES_hh_num_in!L24)</f>
        <v>965.41793517418932</v>
      </c>
      <c r="M24" s="72">
        <f>IF(RES_hh_fec_in!M24=0,0,1000*11630*RES_hh_fec_in!M24/RES_hh_num_in!M24)</f>
        <v>1041.5873303391174</v>
      </c>
      <c r="N24" s="72">
        <f>IF(RES_hh_fec_in!N24=0,0,1000*11630*RES_hh_fec_in!N24/RES_hh_num_in!N24)</f>
        <v>967.37851811547671</v>
      </c>
      <c r="O24" s="72">
        <f>IF(RES_hh_fec_in!O24=0,0,1000*11630*RES_hh_fec_in!O24/RES_hh_num_in!O24)</f>
        <v>1022.2026214060435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1026.5180847179736</v>
      </c>
      <c r="R24" s="72">
        <f>IF(RES_hh_fec_in!R24=0,0,1000*11630*RES_hh_fec_in!R24/RES_hh_num_in!R24)</f>
        <v>1034.9513825449756</v>
      </c>
      <c r="S24" s="72">
        <f>IF(RES_hh_fec_in!S24=0,0,1000*11630*RES_hh_fec_in!S24/RES_hh_num_in!S24)</f>
        <v>1100.210115863674</v>
      </c>
      <c r="T24" s="72">
        <f>IF(RES_hh_fec_in!T24=0,0,1000*11630*RES_hh_fec_in!T24/RES_hh_num_in!T24)</f>
        <v>1083.3407358204806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1139.8613440855586</v>
      </c>
      <c r="X24" s="72">
        <f>IF(RES_hh_fec_in!X24=0,0,1000*11630*RES_hh_fec_in!X24/RES_hh_num_in!X24)</f>
        <v>1056.1400575206369</v>
      </c>
      <c r="Y24" s="72">
        <f>IF(RES_hh_fec_in!Y24=0,0,1000*11630*RES_hh_fec_in!Y24/RES_hh_num_in!Y24)</f>
        <v>990.55151166055691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804.55509665342367</v>
      </c>
      <c r="D25" s="74">
        <f>IF(RES_hh_fec_in!D25=0,0,1000*11630*RES_hh_fec_in!D25/RES_hh_num_in!D25)</f>
        <v>881.12872788522361</v>
      </c>
      <c r="E25" s="74">
        <f>IF(RES_hh_fec_in!E25=0,0,1000*11630*RES_hh_fec_in!E25/RES_hh_num_in!E25)</f>
        <v>1390.8738390431472</v>
      </c>
      <c r="F25" s="74">
        <f>IF(RES_hh_fec_in!F25=0,0,1000*11630*RES_hh_fec_in!F25/RES_hh_num_in!F25)</f>
        <v>621.25431836985604</v>
      </c>
      <c r="G25" s="74">
        <f>IF(RES_hh_fec_in!G25=0,0,1000*11630*RES_hh_fec_in!G25/RES_hh_num_in!G25)</f>
        <v>1056.5271576228599</v>
      </c>
      <c r="H25" s="74">
        <f>IF(RES_hh_fec_in!H25=0,0,1000*11630*RES_hh_fec_in!H25/RES_hh_num_in!H25)</f>
        <v>1730.7673213409835</v>
      </c>
      <c r="I25" s="74">
        <f>IF(RES_hh_fec_in!I25=0,0,1000*11630*RES_hh_fec_in!I25/RES_hh_num_in!I25)</f>
        <v>1541.2053818975241</v>
      </c>
      <c r="J25" s="74">
        <f>IF(RES_hh_fec_in!J25=0,0,1000*11630*RES_hh_fec_in!J25/RES_hh_num_in!J25)</f>
        <v>1141.6442675335745</v>
      </c>
      <c r="K25" s="74">
        <f>IF(RES_hh_fec_in!K25=0,0,1000*11630*RES_hh_fec_in!K25/RES_hh_num_in!K25)</f>
        <v>1552.3113086343444</v>
      </c>
      <c r="L25" s="74">
        <f>IF(RES_hh_fec_in!L25=0,0,1000*11630*RES_hh_fec_in!L25/RES_hh_num_in!L25)</f>
        <v>1205.4168358282629</v>
      </c>
      <c r="M25" s="74">
        <f>IF(RES_hh_fec_in!M25=0,0,1000*11630*RES_hh_fec_in!M25/RES_hh_num_in!M25)</f>
        <v>1238.7111203135944</v>
      </c>
      <c r="N25" s="74">
        <f>IF(RES_hh_fec_in!N25=0,0,1000*11630*RES_hh_fec_in!N25/RES_hh_num_in!N25)</f>
        <v>1487.6421981320411</v>
      </c>
      <c r="O25" s="74">
        <f>IF(RES_hh_fec_in!O25=0,0,1000*11630*RES_hh_fec_in!O25/RES_hh_num_in!O25)</f>
        <v>1355.5961013275401</v>
      </c>
      <c r="P25" s="74">
        <f>IF(RES_hh_fec_in!P25=0,0,1000*11630*RES_hh_fec_in!P25/RES_hh_num_in!P25)</f>
        <v>1393.6983717387375</v>
      </c>
      <c r="Q25" s="74">
        <f>IF(RES_hh_fec_in!Q25=0,0,1000*11630*RES_hh_fec_in!Q25/RES_hh_num_in!Q25)</f>
        <v>1410.9681608269195</v>
      </c>
      <c r="R25" s="74">
        <f>IF(RES_hh_fec_in!R25=0,0,1000*11630*RES_hh_fec_in!R25/RES_hh_num_in!R25)</f>
        <v>1254.2937321155828</v>
      </c>
      <c r="S25" s="74">
        <f>IF(RES_hh_fec_in!S25=0,0,1000*11630*RES_hh_fec_in!S25/RES_hh_num_in!S25)</f>
        <v>1595.8061801349279</v>
      </c>
      <c r="T25" s="74">
        <f>IF(RES_hh_fec_in!T25=0,0,1000*11630*RES_hh_fec_in!T25/RES_hh_num_in!T25)</f>
        <v>1371.3570458460003</v>
      </c>
      <c r="U25" s="74">
        <f>IF(RES_hh_fec_in!U25=0,0,1000*11630*RES_hh_fec_in!U25/RES_hh_num_in!U25)</f>
        <v>1315.3204063073617</v>
      </c>
      <c r="V25" s="74">
        <f>IF(RES_hh_fec_in!V25=0,0,1000*11630*RES_hh_fec_in!V25/RES_hh_num_in!V25)</f>
        <v>1339.7645230103901</v>
      </c>
      <c r="W25" s="74">
        <f>IF(RES_hh_fec_in!W25=0,0,1000*11630*RES_hh_fec_in!W25/RES_hh_num_in!W25)</f>
        <v>1378.7640132791732</v>
      </c>
      <c r="X25" s="74">
        <f>IF(RES_hh_fec_in!X25=0,0,1000*11630*RES_hh_fec_in!X25/RES_hh_num_in!X25)</f>
        <v>1479.694048609842</v>
      </c>
      <c r="Y25" s="74">
        <f>IF(RES_hh_fec_in!Y25=0,0,1000*11630*RES_hh_fec_in!Y25/RES_hh_num_in!Y25)</f>
        <v>1289.9012476346152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0</v>
      </c>
      <c r="F26" s="77">
        <f>IF(RES_hh_fec_in!F26=0,0,1000*11630*RES_hh_fec_in!F26/RES_hh_num_in!F26)</f>
        <v>0</v>
      </c>
      <c r="G26" s="77">
        <f>IF(RES_hh_fec_in!G26=0,0,1000*11630*RES_hh_fec_in!G26/RES_hh_num_in!G26)</f>
        <v>0</v>
      </c>
      <c r="H26" s="77">
        <f>IF(RES_hh_fec_in!H26=0,0,1000*11630*RES_hh_fec_in!H26/RES_hh_num_in!H26)</f>
        <v>0</v>
      </c>
      <c r="I26" s="77">
        <f>IF(RES_hh_fec_in!I26=0,0,1000*11630*RES_hh_fec_in!I26/RES_hh_num_in!I26)</f>
        <v>0</v>
      </c>
      <c r="J26" s="77">
        <f>IF(RES_hh_fec_in!J26=0,0,1000*11630*RES_hh_fec_in!J26/RES_hh_num_in!J26)</f>
        <v>0</v>
      </c>
      <c r="K26" s="77">
        <f>IF(RES_hh_fec_in!K26=0,0,1000*11630*RES_hh_fec_in!K26/RES_hh_num_in!K26)</f>
        <v>0</v>
      </c>
      <c r="L26" s="77">
        <f>IF(RES_hh_fec_in!L26=0,0,1000*11630*RES_hh_fec_in!L26/RES_hh_num_in!L26)</f>
        <v>0</v>
      </c>
      <c r="M26" s="77">
        <f>IF(RES_hh_fec_in!M26=0,0,1000*11630*RES_hh_fec_in!M26/RES_hh_num_in!M26)</f>
        <v>0</v>
      </c>
      <c r="N26" s="77">
        <f>IF(RES_hh_fec_in!N26=0,0,1000*11630*RES_hh_fec_in!N26/RES_hh_num_in!N26)</f>
        <v>0</v>
      </c>
      <c r="O26" s="77">
        <f>IF(RES_hh_fec_in!O26=0,0,1000*11630*RES_hh_fec_in!O26/RES_hh_num_in!O26)</f>
        <v>0</v>
      </c>
      <c r="P26" s="77">
        <f>IF(RES_hh_fec_in!P26=0,0,1000*11630*RES_hh_fec_in!P26/RES_hh_num_in!P26)</f>
        <v>0</v>
      </c>
      <c r="Q26" s="77">
        <f>IF(RES_hh_fec_in!Q26=0,0,1000*11630*RES_hh_fec_in!Q26/RES_hh_num_in!Q26)</f>
        <v>0</v>
      </c>
      <c r="R26" s="77">
        <f>IF(RES_hh_fec_in!R26=0,0,1000*11630*RES_hh_fec_in!R26/RES_hh_num_in!R26)</f>
        <v>0</v>
      </c>
      <c r="S26" s="77">
        <f>IF(RES_hh_fec_in!S26=0,0,1000*11630*RES_hh_fec_in!S26/RES_hh_num_in!S26)</f>
        <v>0</v>
      </c>
      <c r="T26" s="77">
        <f>IF(RES_hh_fec_in!T26=0,0,1000*11630*RES_hh_fec_in!T26/RES_hh_num_in!T26)</f>
        <v>0</v>
      </c>
      <c r="U26" s="77">
        <f>IF(RES_hh_fec_in!U26=0,0,1000*11630*RES_hh_fec_in!U26/RES_hh_num_in!U26)</f>
        <v>0</v>
      </c>
      <c r="V26" s="77">
        <f>IF(RES_hh_fec_in!V26=0,0,1000*11630*RES_hh_fec_in!V26/RES_hh_num_in!V26)</f>
        <v>0</v>
      </c>
      <c r="W26" s="77">
        <f>IF(RES_hh_fec_in!W26=0,0,1000*11630*RES_hh_fec_in!W26/RES_hh_num_in!W26)</f>
        <v>0</v>
      </c>
      <c r="X26" s="77">
        <f>IF(RES_hh_fec_in!X26=0,0,1000*11630*RES_hh_fec_in!X26/RES_hh_num_in!X26)</f>
        <v>0</v>
      </c>
      <c r="Y26" s="77">
        <f>IF(RES_hh_fec_in!Y26=0,0,1000*11630*RES_hh_fec_in!Y26/RES_hh_num_in!Y26)</f>
        <v>0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571.27035942332554</v>
      </c>
      <c r="D27" s="69">
        <f>IF(RES_hh_fec_in!D27=0,0,1000*11630*RES_hh_fec_in!D27/RES_hh_num_in!D27)</f>
        <v>664.7063786019022</v>
      </c>
      <c r="E27" s="69">
        <f>IF(RES_hh_fec_in!E27=0,0,1000*11630*RES_hh_fec_in!E27/RES_hh_num_in!E27)</f>
        <v>785.30228707989716</v>
      </c>
      <c r="F27" s="69">
        <f>IF(RES_hh_fec_in!F27=0,0,1000*11630*RES_hh_fec_in!F27/RES_hh_num_in!F27)</f>
        <v>515.51050637092249</v>
      </c>
      <c r="G27" s="69">
        <f>IF(RES_hh_fec_in!G27=0,0,1000*11630*RES_hh_fec_in!G27/RES_hh_num_in!G27)</f>
        <v>1071.9568788261556</v>
      </c>
      <c r="H27" s="69">
        <f>IF(RES_hh_fec_in!H27=0,0,1000*11630*RES_hh_fec_in!H27/RES_hh_num_in!H27)</f>
        <v>680.04986164368472</v>
      </c>
      <c r="I27" s="69">
        <f>IF(RES_hh_fec_in!I27=0,0,1000*11630*RES_hh_fec_in!I27/RES_hh_num_in!I27)</f>
        <v>900.78704342160256</v>
      </c>
      <c r="J27" s="69">
        <f>IF(RES_hh_fec_in!J27=0,0,1000*11630*RES_hh_fec_in!J27/RES_hh_num_in!J27)</f>
        <v>472.31673649127106</v>
      </c>
      <c r="K27" s="69">
        <f>IF(RES_hh_fec_in!K27=0,0,1000*11630*RES_hh_fec_in!K27/RES_hh_num_in!K27)</f>
        <v>629.21161955003106</v>
      </c>
      <c r="L27" s="69">
        <f>IF(RES_hh_fec_in!L27=0,0,1000*11630*RES_hh_fec_in!L27/RES_hh_num_in!L27)</f>
        <v>497.99331618431881</v>
      </c>
      <c r="M27" s="69">
        <f>IF(RES_hh_fec_in!M27=0,0,1000*11630*RES_hh_fec_in!M27/RES_hh_num_in!M27)</f>
        <v>508.79262182465015</v>
      </c>
      <c r="N27" s="69">
        <f>IF(RES_hh_fec_in!N27=0,0,1000*11630*RES_hh_fec_in!N27/RES_hh_num_in!N27)</f>
        <v>469.10477946801132</v>
      </c>
      <c r="O27" s="69">
        <f>IF(RES_hh_fec_in!O27=0,0,1000*11630*RES_hh_fec_in!O27/RES_hh_num_in!O27)</f>
        <v>471.43625460478086</v>
      </c>
      <c r="P27" s="69">
        <f>IF(RES_hh_fec_in!P27=0,0,1000*11630*RES_hh_fec_in!P27/RES_hh_num_in!P27)</f>
        <v>487.20568887899879</v>
      </c>
      <c r="Q27" s="69">
        <f>IF(RES_hh_fec_in!Q27=0,0,1000*11630*RES_hh_fec_in!Q27/RES_hh_num_in!Q27)</f>
        <v>551.26101429002347</v>
      </c>
      <c r="R27" s="69">
        <f>IF(RES_hh_fec_in!R27=0,0,1000*11630*RES_hh_fec_in!R27/RES_hh_num_in!R27)</f>
        <v>556.31714740883933</v>
      </c>
      <c r="S27" s="69">
        <f>IF(RES_hh_fec_in!S27=0,0,1000*11630*RES_hh_fec_in!S27/RES_hh_num_in!S27)</f>
        <v>627.24297501671401</v>
      </c>
      <c r="T27" s="69">
        <f>IF(RES_hh_fec_in!T27=0,0,1000*11630*RES_hh_fec_in!T27/RES_hh_num_in!T27)</f>
        <v>640.97783946370362</v>
      </c>
      <c r="U27" s="69">
        <f>IF(RES_hh_fec_in!U27=0,0,1000*11630*RES_hh_fec_in!U27/RES_hh_num_in!U27)</f>
        <v>657.73445511481771</v>
      </c>
      <c r="V27" s="69">
        <f>IF(RES_hh_fec_in!V27=0,0,1000*11630*RES_hh_fec_in!V27/RES_hh_num_in!V27)</f>
        <v>606.96392156601712</v>
      </c>
      <c r="W27" s="69">
        <f>IF(RES_hh_fec_in!W27=0,0,1000*11630*RES_hh_fec_in!W27/RES_hh_num_in!W27)</f>
        <v>650.02024499776223</v>
      </c>
      <c r="X27" s="69">
        <f>IF(RES_hh_fec_in!X27=0,0,1000*11630*RES_hh_fec_in!X27/RES_hh_num_in!X27)</f>
        <v>640.30415204542976</v>
      </c>
      <c r="Y27" s="69">
        <f>IF(RES_hh_fec_in!Y27=0,0,1000*11630*RES_hh_fec_in!Y27/RES_hh_num_in!Y27)</f>
        <v>592.09617818173967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750.31777215786008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794.41275222807371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419.55968198585606</v>
      </c>
      <c r="J28" s="72">
        <f>IF(RES_hh_fec_in!J28=0,0,1000*11630*RES_hh_fec_in!J28/RES_hh_num_in!J28)</f>
        <v>876.44990425246397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499.67843068124529</v>
      </c>
      <c r="N28" s="72">
        <f>IF(RES_hh_fec_in!N28=0,0,1000*11630*RES_hh_fec_in!N28/RES_hh_num_in!N28)</f>
        <v>450.06972603777297</v>
      </c>
      <c r="O28" s="72">
        <f>IF(RES_hh_fec_in!O28=0,0,1000*11630*RES_hh_fec_in!O28/RES_hh_num_in!O28)</f>
        <v>304.20472940560927</v>
      </c>
      <c r="P28" s="72">
        <f>IF(RES_hh_fec_in!P28=0,0,1000*11630*RES_hh_fec_in!P28/RES_hh_num_in!P28)</f>
        <v>620.76299129387269</v>
      </c>
      <c r="Q28" s="72">
        <f>IF(RES_hh_fec_in!Q28=0,0,1000*11630*RES_hh_fec_in!Q28/RES_hh_num_in!Q28)</f>
        <v>689.74101338414209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688.99181746773354</v>
      </c>
      <c r="V28" s="72">
        <f>IF(RES_hh_fec_in!V28=0,0,1000*11630*RES_hh_fec_in!V28/RES_hh_num_in!V28)</f>
        <v>639.65779263714478</v>
      </c>
      <c r="W28" s="72">
        <f>IF(RES_hh_fec_in!W28=0,0,1000*11630*RES_hh_fec_in!W28/RES_hh_num_in!W28)</f>
        <v>626.16520637256144</v>
      </c>
      <c r="X28" s="72">
        <f>IF(RES_hh_fec_in!X28=0,0,1000*11630*RES_hh_fec_in!X28/RES_hh_num_in!X28)</f>
        <v>636.47946805384993</v>
      </c>
      <c r="Y28" s="72">
        <f>IF(RES_hh_fec_in!Y28=0,0,1000*11630*RES_hh_fec_in!Y28/RES_hh_num_in!Y28)</f>
        <v>621.92869169626715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594.06077062202496</v>
      </c>
      <c r="D29" s="72">
        <f>IF(RES_hh_fec_in!D29=0,0,1000*11630*RES_hh_fec_in!D29/RES_hh_num_in!D29)</f>
        <v>660.15268978710367</v>
      </c>
      <c r="E29" s="72">
        <f>IF(RES_hh_fec_in!E29=0,0,1000*11630*RES_hh_fec_in!E29/RES_hh_num_in!E29)</f>
        <v>777.96402270937779</v>
      </c>
      <c r="F29" s="72">
        <f>IF(RES_hh_fec_in!F29=0,0,1000*11630*RES_hh_fec_in!F29/RES_hh_num_in!F29)</f>
        <v>516.19936497505228</v>
      </c>
      <c r="G29" s="72">
        <f>IF(RES_hh_fec_in!G29=0,0,1000*11630*RES_hh_fec_in!G29/RES_hh_num_in!G29)</f>
        <v>1140.064496388869</v>
      </c>
      <c r="H29" s="72">
        <f>IF(RES_hh_fec_in!H29=0,0,1000*11630*RES_hh_fec_in!H29/RES_hh_num_in!H29)</f>
        <v>619.65445487703664</v>
      </c>
      <c r="I29" s="72">
        <f>IF(RES_hh_fec_in!I29=0,0,1000*11630*RES_hh_fec_in!I29/RES_hh_num_in!I29)</f>
        <v>918.70027308029967</v>
      </c>
      <c r="J29" s="72">
        <f>IF(RES_hh_fec_in!J29=0,0,1000*11630*RES_hh_fec_in!J29/RES_hh_num_in!J29)</f>
        <v>448.69275607731009</v>
      </c>
      <c r="K29" s="72">
        <f>IF(RES_hh_fec_in!K29=0,0,1000*11630*RES_hh_fec_in!K29/RES_hh_num_in!K29)</f>
        <v>641.95164333335197</v>
      </c>
      <c r="L29" s="72">
        <f>IF(RES_hh_fec_in!L29=0,0,1000*11630*RES_hh_fec_in!L29/RES_hh_num_in!L29)</f>
        <v>507.32557664022221</v>
      </c>
      <c r="M29" s="72">
        <f>IF(RES_hh_fec_in!M29=0,0,1000*11630*RES_hh_fec_in!M29/RES_hh_num_in!M29)</f>
        <v>511.2349581615785</v>
      </c>
      <c r="N29" s="72">
        <f>IF(RES_hh_fec_in!N29=0,0,1000*11630*RES_hh_fec_in!N29/RES_hh_num_in!N29)</f>
        <v>450.4032304169229</v>
      </c>
      <c r="O29" s="72">
        <f>IF(RES_hh_fec_in!O29=0,0,1000*11630*RES_hh_fec_in!O29/RES_hh_num_in!O29)</f>
        <v>477.11731738008211</v>
      </c>
      <c r="P29" s="72">
        <f>IF(RES_hh_fec_in!P29=0,0,1000*11630*RES_hh_fec_in!P29/RES_hh_num_in!P29)</f>
        <v>485.6326561291288</v>
      </c>
      <c r="Q29" s="72">
        <f>IF(RES_hh_fec_in!Q29=0,0,1000*11630*RES_hh_fec_in!Q29/RES_hh_num_in!Q29)</f>
        <v>553.44234671711854</v>
      </c>
      <c r="R29" s="72">
        <f>IF(RES_hh_fec_in!R29=0,0,1000*11630*RES_hh_fec_in!R29/RES_hh_num_in!R29)</f>
        <v>560.60071503167535</v>
      </c>
      <c r="S29" s="72">
        <f>IF(RES_hh_fec_in!S29=0,0,1000*11630*RES_hh_fec_in!S29/RES_hh_num_in!S29)</f>
        <v>631.37775536862296</v>
      </c>
      <c r="T29" s="72">
        <f>IF(RES_hh_fec_in!T29=0,0,1000*11630*RES_hh_fec_in!T29/RES_hh_num_in!T29)</f>
        <v>643.98874951442713</v>
      </c>
      <c r="U29" s="72">
        <f>IF(RES_hh_fec_in!U29=0,0,1000*11630*RES_hh_fec_in!U29/RES_hh_num_in!U29)</f>
        <v>678.06827870126153</v>
      </c>
      <c r="V29" s="72">
        <f>IF(RES_hh_fec_in!V29=0,0,1000*11630*RES_hh_fec_in!V29/RES_hh_num_in!V29)</f>
        <v>604.30271888512584</v>
      </c>
      <c r="W29" s="72">
        <f>IF(RES_hh_fec_in!W29=0,0,1000*11630*RES_hh_fec_in!W29/RES_hh_num_in!W29)</f>
        <v>629.11701077596933</v>
      </c>
      <c r="X29" s="72">
        <f>IF(RES_hh_fec_in!X29=0,0,1000*11630*RES_hh_fec_in!X29/RES_hh_num_in!X29)</f>
        <v>652.86475240780885</v>
      </c>
      <c r="Y29" s="72">
        <f>IF(RES_hh_fec_in!Y29=0,0,1000*11630*RES_hh_fec_in!Y29/RES_hh_num_in!Y29)</f>
        <v>592.89247445166916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559.50348197486915</v>
      </c>
      <c r="D30" s="72">
        <f>IF(RES_hh_fec_in!D30=0,0,1000*11630*RES_hh_fec_in!D30/RES_hh_num_in!D30)</f>
        <v>703.15383098636289</v>
      </c>
      <c r="E30" s="72">
        <f>IF(RES_hh_fec_in!E30=0,0,1000*11630*RES_hh_fec_in!E30/RES_hh_num_in!E30)</f>
        <v>822.58187060146042</v>
      </c>
      <c r="F30" s="72">
        <f>IF(RES_hh_fec_in!F30=0,0,1000*11630*RES_hh_fec_in!F30/RES_hh_num_in!F30)</f>
        <v>527.04357601328354</v>
      </c>
      <c r="G30" s="72">
        <f>IF(RES_hh_fec_in!G30=0,0,1000*11630*RES_hh_fec_in!G30/RES_hh_num_in!G30)</f>
        <v>1034.5692855886182</v>
      </c>
      <c r="H30" s="72">
        <f>IF(RES_hh_fec_in!H30=0,0,1000*11630*RES_hh_fec_in!H30/RES_hh_num_in!H30)</f>
        <v>731.97502731066163</v>
      </c>
      <c r="I30" s="72">
        <f>IF(RES_hh_fec_in!I30=0,0,1000*11630*RES_hh_fec_in!I30/RES_hh_num_in!I30)</f>
        <v>845.12864691716823</v>
      </c>
      <c r="J30" s="72">
        <f>IF(RES_hh_fec_in!J30=0,0,1000*11630*RES_hh_fec_in!J30/RES_hh_num_in!J30)</f>
        <v>450.17472341713761</v>
      </c>
      <c r="K30" s="72">
        <f>IF(RES_hh_fec_in!K30=0,0,1000*11630*RES_hh_fec_in!K30/RES_hh_num_in!K30)</f>
        <v>606.86025328680705</v>
      </c>
      <c r="L30" s="72">
        <f>IF(RES_hh_fec_in!L30=0,0,1000*11630*RES_hh_fec_in!L30/RES_hh_num_in!L30)</f>
        <v>487.24480184535668</v>
      </c>
      <c r="M30" s="72">
        <f>IF(RES_hh_fec_in!M30=0,0,1000*11630*RES_hh_fec_in!M30/RES_hh_num_in!M30)</f>
        <v>510.63040477258915</v>
      </c>
      <c r="N30" s="72">
        <f>IF(RES_hh_fec_in!N30=0,0,1000*11630*RES_hh_fec_in!N30/RES_hh_num_in!N30)</f>
        <v>484.58975148119788</v>
      </c>
      <c r="O30" s="72">
        <f>IF(RES_hh_fec_in!O30=0,0,1000*11630*RES_hh_fec_in!O30/RES_hh_num_in!O30)</f>
        <v>488.00571066861238</v>
      </c>
      <c r="P30" s="72">
        <f>IF(RES_hh_fec_in!P30=0,0,1000*11630*RES_hh_fec_in!P30/RES_hh_num_in!P30)</f>
        <v>467.09257226164567</v>
      </c>
      <c r="Q30" s="72">
        <f>IF(RES_hh_fec_in!Q30=0,0,1000*11630*RES_hh_fec_in!Q30/RES_hh_num_in!Q30)</f>
        <v>547.86183306380792</v>
      </c>
      <c r="R30" s="72">
        <f>IF(RES_hh_fec_in!R30=0,0,1000*11630*RES_hh_fec_in!R30/RES_hh_num_in!R30)</f>
        <v>554.79305435755441</v>
      </c>
      <c r="S30" s="72">
        <f>IF(RES_hh_fec_in!S30=0,0,1000*11630*RES_hh_fec_in!S30/RES_hh_num_in!S30)</f>
        <v>629.56339035649705</v>
      </c>
      <c r="T30" s="72">
        <f>IF(RES_hh_fec_in!T30=0,0,1000*11630*RES_hh_fec_in!T30/RES_hh_num_in!T30)</f>
        <v>641.53620756163389</v>
      </c>
      <c r="U30" s="72">
        <f>IF(RES_hh_fec_in!U30=0,0,1000*11630*RES_hh_fec_in!U30/RES_hh_num_in!U30)</f>
        <v>639.9822287553327</v>
      </c>
      <c r="V30" s="72">
        <f>IF(RES_hh_fec_in!V30=0,0,1000*11630*RES_hh_fec_in!V30/RES_hh_num_in!V30)</f>
        <v>602.75547474435984</v>
      </c>
      <c r="W30" s="72">
        <f>IF(RES_hh_fec_in!W30=0,0,1000*11630*RES_hh_fec_in!W30/RES_hh_num_in!W30)</f>
        <v>676.28730388775648</v>
      </c>
      <c r="X30" s="72">
        <f>IF(RES_hh_fec_in!X30=0,0,1000*11630*RES_hh_fec_in!X30/RES_hh_num_in!X30)</f>
        <v>620.09122646282913</v>
      </c>
      <c r="Y30" s="72">
        <f>IF(RES_hh_fec_in!Y30=0,0,1000*11630*RES_hh_fec_in!Y30/RES_hh_num_in!Y30)</f>
        <v>592.7970120640656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544.56058514175572</v>
      </c>
      <c r="D31" s="72">
        <f>IF(RES_hh_fec_in!D31=0,0,1000*11630*RES_hh_fec_in!D31/RES_hh_num_in!D31)</f>
        <v>627.5816821462023</v>
      </c>
      <c r="E31" s="72">
        <f>IF(RES_hh_fec_in!E31=0,0,1000*11630*RES_hh_fec_in!E31/RES_hh_num_in!E31)</f>
        <v>709.13335130933001</v>
      </c>
      <c r="F31" s="72">
        <f>IF(RES_hh_fec_in!F31=0,0,1000*11630*RES_hh_fec_in!F31/RES_hh_num_in!F31)</f>
        <v>553.67161284871645</v>
      </c>
      <c r="G31" s="72">
        <f>IF(RES_hh_fec_in!G31=0,0,1000*11630*RES_hh_fec_in!G31/RES_hh_num_in!G31)</f>
        <v>1077.9416220815806</v>
      </c>
      <c r="H31" s="72">
        <f>IF(RES_hh_fec_in!H31=0,0,1000*11630*RES_hh_fec_in!H31/RES_hh_num_in!H31)</f>
        <v>698.94562896033676</v>
      </c>
      <c r="I31" s="72">
        <f>IF(RES_hh_fec_in!I31=0,0,1000*11630*RES_hh_fec_in!I31/RES_hh_num_in!I31)</f>
        <v>733.47756321598126</v>
      </c>
      <c r="J31" s="72">
        <f>IF(RES_hh_fec_in!J31=0,0,1000*11630*RES_hh_fec_in!J31/RES_hh_num_in!J31)</f>
        <v>548.46562513318338</v>
      </c>
      <c r="K31" s="72">
        <f>IF(RES_hh_fec_in!K31=0,0,1000*11630*RES_hh_fec_in!K31/RES_hh_num_in!K31)</f>
        <v>572.24365583869928</v>
      </c>
      <c r="L31" s="72">
        <f>IF(RES_hh_fec_in!L31=0,0,1000*11630*RES_hh_fec_in!L31/RES_hh_num_in!L31)</f>
        <v>536.1031422089759</v>
      </c>
      <c r="M31" s="72">
        <f>IF(RES_hh_fec_in!M31=0,0,1000*11630*RES_hh_fec_in!M31/RES_hh_num_in!M31)</f>
        <v>494.57159348771643</v>
      </c>
      <c r="N31" s="72">
        <f>IF(RES_hh_fec_in!N31=0,0,1000*11630*RES_hh_fec_in!N31/RES_hh_num_in!N31)</f>
        <v>479.33592865235772</v>
      </c>
      <c r="O31" s="72">
        <f>IF(RES_hh_fec_in!O31=0,0,1000*11630*RES_hh_fec_in!O31/RES_hh_num_in!O31)</f>
        <v>483.41643706281792</v>
      </c>
      <c r="P31" s="72">
        <f>IF(RES_hh_fec_in!P31=0,0,1000*11630*RES_hh_fec_in!P31/RES_hh_num_in!P31)</f>
        <v>519.16775084227822</v>
      </c>
      <c r="Q31" s="72">
        <f>IF(RES_hh_fec_in!Q31=0,0,1000*11630*RES_hh_fec_in!Q31/RES_hh_num_in!Q31)</f>
        <v>536.61770540293696</v>
      </c>
      <c r="R31" s="72">
        <f>IF(RES_hh_fec_in!R31=0,0,1000*11630*RES_hh_fec_in!R31/RES_hh_num_in!R31)</f>
        <v>572.58758799824534</v>
      </c>
      <c r="S31" s="72">
        <f>IF(RES_hh_fec_in!S31=0,0,1000*11630*RES_hh_fec_in!S31/RES_hh_num_in!S31)</f>
        <v>629.88563621813273</v>
      </c>
      <c r="T31" s="72">
        <f>IF(RES_hh_fec_in!T31=0,0,1000*11630*RES_hh_fec_in!T31/RES_hh_num_in!T31)</f>
        <v>645.84945789431265</v>
      </c>
      <c r="U31" s="72">
        <f>IF(RES_hh_fec_in!U31=0,0,1000*11630*RES_hh_fec_in!U31/RES_hh_num_in!U31)</f>
        <v>659.0149448803877</v>
      </c>
      <c r="V31" s="72">
        <f>IF(RES_hh_fec_in!V31=0,0,1000*11630*RES_hh_fec_in!V31/RES_hh_num_in!V31)</f>
        <v>651.60682104648072</v>
      </c>
      <c r="W31" s="72">
        <f>IF(RES_hh_fec_in!W31=0,0,1000*11630*RES_hh_fec_in!W31/RES_hh_num_in!W31)</f>
        <v>690.02260127112027</v>
      </c>
      <c r="X31" s="72">
        <f>IF(RES_hh_fec_in!X31=0,0,1000*11630*RES_hh_fec_in!X31/RES_hh_num_in!X31)</f>
        <v>656.74525463578061</v>
      </c>
      <c r="Y31" s="72">
        <f>IF(RES_hh_fec_in!Y31=0,0,1000*11630*RES_hh_fec_in!Y31/RES_hh_num_in!Y31)</f>
        <v>627.24092583963056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491.211010148848</v>
      </c>
      <c r="D32" s="77">
        <f>IF(RES_hh_fec_in!D32=0,0,1000*11630*RES_hh_fec_in!D32/RES_hh_num_in!D32)</f>
        <v>408.93706059219267</v>
      </c>
      <c r="E32" s="77">
        <f>IF(RES_hh_fec_in!E32=0,0,1000*11630*RES_hh_fec_in!E32/RES_hh_num_in!E32)</f>
        <v>738.51988509695877</v>
      </c>
      <c r="F32" s="77">
        <f>IF(RES_hh_fec_in!F32=0,0,1000*11630*RES_hh_fec_in!F32/RES_hh_num_in!F32)</f>
        <v>369.44724283135736</v>
      </c>
      <c r="G32" s="77">
        <f>IF(RES_hh_fec_in!G32=0,0,1000*11630*RES_hh_fec_in!G32/RES_hh_num_in!G32)</f>
        <v>417.30715829101916</v>
      </c>
      <c r="H32" s="77">
        <f>IF(RES_hh_fec_in!H32=0,0,1000*11630*RES_hh_fec_in!H32/RES_hh_num_in!H32)</f>
        <v>816.55978348484439</v>
      </c>
      <c r="I32" s="77">
        <f>IF(RES_hh_fec_in!I32=0,0,1000*11630*RES_hh_fec_in!I32/RES_hh_num_in!I32)</f>
        <v>546.33688183222182</v>
      </c>
      <c r="J32" s="77">
        <f>IF(RES_hh_fec_in!J32=0,0,1000*11630*RES_hh_fec_in!J32/RES_hh_num_in!J32)</f>
        <v>335.35111817622573</v>
      </c>
      <c r="K32" s="77">
        <f>IF(RES_hh_fec_in!K32=0,0,1000*11630*RES_hh_fec_in!K32/RES_hh_num_in!K32)</f>
        <v>349.23763885549596</v>
      </c>
      <c r="L32" s="77">
        <f>IF(RES_hh_fec_in!L32=0,0,1000*11630*RES_hh_fec_in!L32/RES_hh_num_in!L32)</f>
        <v>356.56080381059991</v>
      </c>
      <c r="M32" s="77">
        <f>IF(RES_hh_fec_in!M32=0,0,1000*11630*RES_hh_fec_in!M32/RES_hh_num_in!M32)</f>
        <v>394.19498624330305</v>
      </c>
      <c r="N32" s="77">
        <f>IF(RES_hh_fec_in!N32=0,0,1000*11630*RES_hh_fec_in!N32/RES_hh_num_in!N32)</f>
        <v>567.27204152057504</v>
      </c>
      <c r="O32" s="77">
        <f>IF(RES_hh_fec_in!O32=0,0,1000*11630*RES_hh_fec_in!O32/RES_hh_num_in!O32)</f>
        <v>37.877809758018095</v>
      </c>
      <c r="P32" s="77">
        <f>IF(RES_hh_fec_in!P32=0,0,1000*11630*RES_hh_fec_in!P32/RES_hh_num_in!P32)</f>
        <v>263.89369337187691</v>
      </c>
      <c r="Q32" s="77">
        <f>IF(RES_hh_fec_in!Q32=0,0,1000*11630*RES_hh_fec_in!Q32/RES_hh_num_in!Q32)</f>
        <v>518.21867955243283</v>
      </c>
      <c r="R32" s="77">
        <f>IF(RES_hh_fec_in!R32=0,0,1000*11630*RES_hh_fec_in!R32/RES_hh_num_in!R32)</f>
        <v>429.55207831195537</v>
      </c>
      <c r="S32" s="77">
        <f>IF(RES_hh_fec_in!S32=0,0,1000*11630*RES_hh_fec_in!S32/RES_hh_num_in!S32)</f>
        <v>437.04125199440773</v>
      </c>
      <c r="T32" s="77">
        <f>IF(RES_hh_fec_in!T32=0,0,1000*11630*RES_hh_fec_in!T32/RES_hh_num_in!T32)</f>
        <v>427.78673443142407</v>
      </c>
      <c r="U32" s="77">
        <f>IF(RES_hh_fec_in!U32=0,0,1000*11630*RES_hh_fec_in!U32/RES_hh_num_in!U32)</f>
        <v>432.7104695955482</v>
      </c>
      <c r="V32" s="77">
        <f>IF(RES_hh_fec_in!V32=0,0,1000*11630*RES_hh_fec_in!V32/RES_hh_num_in!V32)</f>
        <v>433.91475786760759</v>
      </c>
      <c r="W32" s="77">
        <f>IF(RES_hh_fec_in!W32=0,0,1000*11630*RES_hh_fec_in!W32/RES_hh_num_in!W32)</f>
        <v>439.67152939119853</v>
      </c>
      <c r="X32" s="77">
        <f>IF(RES_hh_fec_in!X32=0,0,1000*11630*RES_hh_fec_in!X32/RES_hh_num_in!X32)</f>
        <v>452.08363284994226</v>
      </c>
      <c r="Y32" s="77">
        <f>IF(RES_hh_fec_in!Y32=0,0,1000*11630*RES_hh_fec_in!Y32/RES_hh_num_in!Y32)</f>
        <v>414.74980515329821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5919.5101980383824</v>
      </c>
      <c r="D3" s="65">
        <f>IF(RES_hh_tes_in!D3=0,0,1000*11630*RES_hh_tes_in!D3/RES_hh_num_in!D3)</f>
        <v>6007.3543412336903</v>
      </c>
      <c r="E3" s="65">
        <f>IF(RES_hh_tes_in!E3=0,0,1000*11630*RES_hh_tes_in!E3/RES_hh_num_in!E3)</f>
        <v>6443.7112804258732</v>
      </c>
      <c r="F3" s="65">
        <f>IF(RES_hh_tes_in!F3=0,0,1000*11630*RES_hh_tes_in!F3/RES_hh_num_in!F3)</f>
        <v>7122.0580845872591</v>
      </c>
      <c r="G3" s="65">
        <f>IF(RES_hh_tes_in!G3=0,0,1000*11630*RES_hh_tes_in!G3/RES_hh_num_in!G3)</f>
        <v>6932.313434191361</v>
      </c>
      <c r="H3" s="65">
        <f>IF(RES_hh_tes_in!H3=0,0,1000*11630*RES_hh_tes_in!H3/RES_hh_num_in!H3)</f>
        <v>6713.2820409136984</v>
      </c>
      <c r="I3" s="65">
        <f>IF(RES_hh_tes_in!I3=0,0,1000*11630*RES_hh_tes_in!I3/RES_hh_num_in!I3)</f>
        <v>6666.9373098522165</v>
      </c>
      <c r="J3" s="65">
        <f>IF(RES_hh_tes_in!J3=0,0,1000*11630*RES_hh_tes_in!J3/RES_hh_num_in!J3)</f>
        <v>7520.7684818513662</v>
      </c>
      <c r="K3" s="65">
        <f>IF(RES_hh_tes_in!K3=0,0,1000*11630*RES_hh_tes_in!K3/RES_hh_num_in!K3)</f>
        <v>7434.406021088329</v>
      </c>
      <c r="L3" s="65">
        <f>IF(RES_hh_tes_in!L3=0,0,1000*11630*RES_hh_tes_in!L3/RES_hh_num_in!L3)</f>
        <v>7691.2379251188395</v>
      </c>
      <c r="M3" s="65">
        <f>IF(RES_hh_tes_in!M3=0,0,1000*11630*RES_hh_tes_in!M3/RES_hh_num_in!M3)</f>
        <v>7496.0545139365895</v>
      </c>
      <c r="N3" s="65">
        <f>IF(RES_hh_tes_in!N3=0,0,1000*11630*RES_hh_tes_in!N3/RES_hh_num_in!N3)</f>
        <v>7695.703543675867</v>
      </c>
      <c r="O3" s="65">
        <f>IF(RES_hh_tes_in!O3=0,0,1000*11630*RES_hh_tes_in!O3/RES_hh_num_in!O3)</f>
        <v>7058.0334324991118</v>
      </c>
      <c r="P3" s="65">
        <f>IF(RES_hh_tes_in!P3=0,0,1000*11630*RES_hh_tes_in!P3/RES_hh_num_in!P3)</f>
        <v>6910.0772001031019</v>
      </c>
      <c r="Q3" s="65">
        <f>IF(RES_hh_tes_in!Q3=0,0,1000*11630*RES_hh_tes_in!Q3/RES_hh_num_in!Q3)</f>
        <v>6967.2106042934156</v>
      </c>
      <c r="R3" s="65">
        <f>IF(RES_hh_tes_in!R3=0,0,1000*11630*RES_hh_tes_in!R3/RES_hh_num_in!R3)</f>
        <v>6682.5981035358755</v>
      </c>
      <c r="S3" s="65">
        <f>IF(RES_hh_tes_in!S3=0,0,1000*11630*RES_hh_tes_in!S3/RES_hh_num_in!S3)</f>
        <v>6975.938978194753</v>
      </c>
      <c r="T3" s="65">
        <f>IF(RES_hh_tes_in!T3=0,0,1000*11630*RES_hh_tes_in!T3/RES_hh_num_in!T3)</f>
        <v>6847.289518572903</v>
      </c>
      <c r="U3" s="65">
        <f>IF(RES_hh_tes_in!U3=0,0,1000*11630*RES_hh_tes_in!U3/RES_hh_num_in!U3)</f>
        <v>6640.804222955775</v>
      </c>
      <c r="V3" s="65">
        <f>IF(RES_hh_tes_in!V3=0,0,1000*11630*RES_hh_tes_in!V3/RES_hh_num_in!V3)</f>
        <v>6414.2730707218016</v>
      </c>
      <c r="W3" s="65">
        <f>IF(RES_hh_tes_in!W3=0,0,1000*11630*RES_hh_tes_in!W3/RES_hh_num_in!W3)</f>
        <v>6622.5348149706833</v>
      </c>
      <c r="X3" s="65">
        <f>IF(RES_hh_tes_in!X3=0,0,1000*11630*RES_hh_tes_in!X3/RES_hh_num_in!X3)</f>
        <v>5731.0764382078678</v>
      </c>
      <c r="Y3" s="65">
        <f>IF(RES_hh_tes_in!Y3=0,0,1000*11630*RES_hh_tes_in!Y3/RES_hh_num_in!Y3)</f>
        <v>5055.6841731541235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4855.2130794828581</v>
      </c>
      <c r="D4" s="69">
        <f>IF(RES_hh_tes_in!D4=0,0,1000*11630*RES_hh_tes_in!D4/RES_hh_num_in!D4)</f>
        <v>4819.0828888221477</v>
      </c>
      <c r="E4" s="69">
        <f>IF(RES_hh_tes_in!E4=0,0,1000*11630*RES_hh_tes_in!E4/RES_hh_num_in!E4)</f>
        <v>5067.7242819954445</v>
      </c>
      <c r="F4" s="69">
        <f>IF(RES_hh_tes_in!F4=0,0,1000*11630*RES_hh_tes_in!F4/RES_hh_num_in!F4)</f>
        <v>6188.9105198637435</v>
      </c>
      <c r="G4" s="69">
        <f>IF(RES_hh_tes_in!G4=0,0,1000*11630*RES_hh_tes_in!G4/RES_hh_num_in!G4)</f>
        <v>5359.2226441571474</v>
      </c>
      <c r="H4" s="69">
        <f>IF(RES_hh_tes_in!H4=0,0,1000*11630*RES_hh_tes_in!H4/RES_hh_num_in!H4)</f>
        <v>5402.4923682786375</v>
      </c>
      <c r="I4" s="69">
        <f>IF(RES_hh_tes_in!I4=0,0,1000*11630*RES_hh_tes_in!I4/RES_hh_num_in!I4)</f>
        <v>5038.3574697238992</v>
      </c>
      <c r="J4" s="69">
        <f>IF(RES_hh_tes_in!J4=0,0,1000*11630*RES_hh_tes_in!J4/RES_hh_num_in!J4)</f>
        <v>6419.943240446748</v>
      </c>
      <c r="K4" s="69">
        <f>IF(RES_hh_tes_in!K4=0,0,1000*11630*RES_hh_tes_in!K4/RES_hh_num_in!K4)</f>
        <v>6191.5435272596014</v>
      </c>
      <c r="L4" s="69">
        <f>IF(RES_hh_tes_in!L4=0,0,1000*11630*RES_hh_tes_in!L4/RES_hh_num_in!L4)</f>
        <v>6439.3496837092916</v>
      </c>
      <c r="M4" s="69">
        <f>IF(RES_hh_tes_in!M4=0,0,1000*11630*RES_hh_tes_in!M4/RES_hh_num_in!M4)</f>
        <v>6331.2194288330011</v>
      </c>
      <c r="N4" s="69">
        <f>IF(RES_hh_tes_in!N4=0,0,1000*11630*RES_hh_tes_in!N4/RES_hh_num_in!N4)</f>
        <v>6360.6641475003989</v>
      </c>
      <c r="O4" s="69">
        <f>IF(RES_hh_tes_in!O4=0,0,1000*11630*RES_hh_tes_in!O4/RES_hh_num_in!O4)</f>
        <v>5915.3048024844529</v>
      </c>
      <c r="P4" s="69">
        <f>IF(RES_hh_tes_in!P4=0,0,1000*11630*RES_hh_tes_in!P4/RES_hh_num_in!P4)</f>
        <v>5627.9946395205916</v>
      </c>
      <c r="Q4" s="69">
        <f>IF(RES_hh_tes_in!Q4=0,0,1000*11630*RES_hh_tes_in!Q4/RES_hh_num_in!Q4)</f>
        <v>5406.1436959910179</v>
      </c>
      <c r="R4" s="69">
        <f>IF(RES_hh_tes_in!R4=0,0,1000*11630*RES_hh_tes_in!R4/RES_hh_num_in!R4)</f>
        <v>5289.4608570396204</v>
      </c>
      <c r="S4" s="69">
        <f>IF(RES_hh_tes_in!S4=0,0,1000*11630*RES_hh_tes_in!S4/RES_hh_num_in!S4)</f>
        <v>5380.8165041237289</v>
      </c>
      <c r="T4" s="69">
        <f>IF(RES_hh_tes_in!T4=0,0,1000*11630*RES_hh_tes_in!T4/RES_hh_num_in!T4)</f>
        <v>5291.3639010897432</v>
      </c>
      <c r="U4" s="69">
        <f>IF(RES_hh_tes_in!U4=0,0,1000*11630*RES_hh_tes_in!U4/RES_hh_num_in!U4)</f>
        <v>5153.3401546366713</v>
      </c>
      <c r="V4" s="69">
        <f>IF(RES_hh_tes_in!V4=0,0,1000*11630*RES_hh_tes_in!V4/RES_hh_num_in!V4)</f>
        <v>5030.917638863516</v>
      </c>
      <c r="W4" s="69">
        <f>IF(RES_hh_tes_in!W4=0,0,1000*11630*RES_hh_tes_in!W4/RES_hh_num_in!W4)</f>
        <v>5141.2263204289457</v>
      </c>
      <c r="X4" s="69">
        <f>IF(RES_hh_tes_in!X4=0,0,1000*11630*RES_hh_tes_in!X4/RES_hh_num_in!X4)</f>
        <v>4252.8202966227427</v>
      </c>
      <c r="Y4" s="69">
        <f>IF(RES_hh_tes_in!Y4=0,0,1000*11630*RES_hh_tes_in!Y4/RES_hh_num_in!Y4)</f>
        <v>3683.1001819899793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5519.0697994345992</v>
      </c>
      <c r="E5" s="72">
        <f>IF(RES_hh_tes_in!E5=0,0,1000*11630*RES_hh_tes_in!E5/RES_hh_num_in!E5)</f>
        <v>0</v>
      </c>
      <c r="F5" s="72">
        <f>IF(RES_hh_tes_in!F5=0,0,1000*11630*RES_hh_tes_in!F5/RES_hh_num_in!F5)</f>
        <v>8848.4116605831077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3183.6701607721138</v>
      </c>
      <c r="J5" s="72">
        <f>IF(RES_hh_tes_in!J5=0,0,1000*11630*RES_hh_tes_in!J5/RES_hh_num_in!J5)</f>
        <v>11355.031557248096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6256.1222183140926</v>
      </c>
      <c r="N5" s="72">
        <f>IF(RES_hh_tes_in!N5=0,0,1000*11630*RES_hh_tes_in!N5/RES_hh_num_in!N5)</f>
        <v>6019.8866044328379</v>
      </c>
      <c r="O5" s="72">
        <f>IF(RES_hh_tes_in!O5=0,0,1000*11630*RES_hh_tes_in!O5/RES_hh_num_in!O5)</f>
        <v>3683.253631525582</v>
      </c>
      <c r="P5" s="72">
        <f>IF(RES_hh_tes_in!P5=0,0,1000*11630*RES_hh_tes_in!P5/RES_hh_num_in!P5)</f>
        <v>6507.6651713989877</v>
      </c>
      <c r="Q5" s="72">
        <f>IF(RES_hh_tes_in!Q5=0,0,1000*11630*RES_hh_tes_in!Q5/RES_hh_num_in!Q5)</f>
        <v>6641.4333082260218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5125.9223170508167</v>
      </c>
      <c r="V5" s="72">
        <f>IF(RES_hh_tes_in!V5=0,0,1000*11630*RES_hh_tes_in!V5/RES_hh_num_in!V5)</f>
        <v>5144.4225464464453</v>
      </c>
      <c r="W5" s="72">
        <f>IF(RES_hh_tes_in!W5=0,0,1000*11630*RES_hh_tes_in!W5/RES_hh_num_in!W5)</f>
        <v>4709.5051500529125</v>
      </c>
      <c r="X5" s="72">
        <f>IF(RES_hh_tes_in!X5=0,0,1000*11630*RES_hh_tes_in!X5/RES_hh_num_in!X5)</f>
        <v>3924.823731966635</v>
      </c>
      <c r="Y5" s="72">
        <f>IF(RES_hh_tes_in!Y5=0,0,1000*11630*RES_hh_tes_in!Y5/RES_hh_num_in!Y5)</f>
        <v>3913.9239347769808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4820.1243573618867</v>
      </c>
      <c r="D6" s="72">
        <f>IF(RES_hh_tes_in!D6=0,0,1000*11630*RES_hh_tes_in!D6/RES_hh_num_in!D6)</f>
        <v>4826.0011577581772</v>
      </c>
      <c r="E6" s="72">
        <f>IF(RES_hh_tes_in!E6=0,0,1000*11630*RES_hh_tes_in!E6/RES_hh_num_in!E6)</f>
        <v>5182.3838081622871</v>
      </c>
      <c r="F6" s="72">
        <f>IF(RES_hh_tes_in!F6=0,0,1000*11630*RES_hh_tes_in!F6/RES_hh_num_in!F6)</f>
        <v>5870.6542940673316</v>
      </c>
      <c r="G6" s="72">
        <f>IF(RES_hh_tes_in!G6=0,0,1000*11630*RES_hh_tes_in!G6/RES_hh_num_in!G6)</f>
        <v>5281.2639828369875</v>
      </c>
      <c r="H6" s="72">
        <f>IF(RES_hh_tes_in!H6=0,0,1000*11630*RES_hh_tes_in!H6/RES_hh_num_in!H6)</f>
        <v>5489.2752986964297</v>
      </c>
      <c r="I6" s="72">
        <f>IF(RES_hh_tes_in!I6=0,0,1000*11630*RES_hh_tes_in!I6/RES_hh_num_in!I6)</f>
        <v>5130.2878277976324</v>
      </c>
      <c r="J6" s="72">
        <f>IF(RES_hh_tes_in!J6=0,0,1000*11630*RES_hh_tes_in!J6/RES_hh_num_in!J6)</f>
        <v>6270.7942099809698</v>
      </c>
      <c r="K6" s="72">
        <f>IF(RES_hh_tes_in!K6=0,0,1000*11630*RES_hh_tes_in!K6/RES_hh_num_in!K6)</f>
        <v>6180.0389180484963</v>
      </c>
      <c r="L6" s="72">
        <f>IF(RES_hh_tes_in!L6=0,0,1000*11630*RES_hh_tes_in!L6/RES_hh_num_in!L6)</f>
        <v>6413.8186877453909</v>
      </c>
      <c r="M6" s="72">
        <f>IF(RES_hh_tes_in!M6=0,0,1000*11630*RES_hh_tes_in!M6/RES_hh_num_in!M6)</f>
        <v>6210.3103752260022</v>
      </c>
      <c r="N6" s="72">
        <f>IF(RES_hh_tes_in!N6=0,0,1000*11630*RES_hh_tes_in!N6/RES_hh_num_in!N6)</f>
        <v>6372.0646814556421</v>
      </c>
      <c r="O6" s="72">
        <f>IF(RES_hh_tes_in!O6=0,0,1000*11630*RES_hh_tes_in!O6/RES_hh_num_in!O6)</f>
        <v>5970.0978380903525</v>
      </c>
      <c r="P6" s="72">
        <f>IF(RES_hh_tes_in!P6=0,0,1000*11630*RES_hh_tes_in!P6/RES_hh_num_in!P6)</f>
        <v>5551.2978286786529</v>
      </c>
      <c r="Q6" s="72">
        <f>IF(RES_hh_tes_in!Q6=0,0,1000*11630*RES_hh_tes_in!Q6/RES_hh_num_in!Q6)</f>
        <v>5651.832995397659</v>
      </c>
      <c r="R6" s="72">
        <f>IF(RES_hh_tes_in!R6=0,0,1000*11630*RES_hh_tes_in!R6/RES_hh_num_in!R6)</f>
        <v>0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5488.3111943585909</v>
      </c>
      <c r="V6" s="72">
        <f>IF(RES_hh_tes_in!V6=0,0,1000*11630*RES_hh_tes_in!V6/RES_hh_num_in!V6)</f>
        <v>4853.8229929519166</v>
      </c>
      <c r="W6" s="72">
        <f>IF(RES_hh_tes_in!W6=0,0,1000*11630*RES_hh_tes_in!W6/RES_hh_num_in!W6)</f>
        <v>4832.524788468435</v>
      </c>
      <c r="X6" s="72">
        <f>IF(RES_hh_tes_in!X6=0,0,1000*11630*RES_hh_tes_in!X6/RES_hh_num_in!X6)</f>
        <v>4520.3385858844795</v>
      </c>
      <c r="Y6" s="72">
        <f>IF(RES_hh_tes_in!Y6=0,0,1000*11630*RES_hh_tes_in!Y6/RES_hh_num_in!Y6)</f>
        <v>3707.2217936368588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3354.2786542025451</v>
      </c>
      <c r="F7" s="72">
        <f>IF(RES_hh_tes_in!F7=0,0,1000*11630*RES_hh_tes_in!F7/RES_hh_num_in!F7)</f>
        <v>8112.6094489191591</v>
      </c>
      <c r="G7" s="72">
        <f>IF(RES_hh_tes_in!G7=0,0,1000*11630*RES_hh_tes_in!G7/RES_hh_num_in!G7)</f>
        <v>5007.6682012589572</v>
      </c>
      <c r="H7" s="72">
        <f>IF(RES_hh_tes_in!H7=0,0,1000*11630*RES_hh_tes_in!H7/RES_hh_num_in!H7)</f>
        <v>5072.9976574547936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4566.2486438948072</v>
      </c>
      <c r="P7" s="72">
        <f>IF(RES_hh_tes_in!P7=0,0,1000*11630*RES_hh_tes_in!P7/RES_hh_num_in!P7)</f>
        <v>5870.170282856935</v>
      </c>
      <c r="Q7" s="72">
        <f>IF(RES_hh_tes_in!Q7=0,0,1000*11630*RES_hh_tes_in!Q7/RES_hh_num_in!Q7)</f>
        <v>6506.9926643829713</v>
      </c>
      <c r="R7" s="72">
        <f>IF(RES_hh_tes_in!R7=0,0,1000*11630*RES_hh_tes_in!R7/RES_hh_num_in!R7)</f>
        <v>0</v>
      </c>
      <c r="S7" s="72">
        <f>IF(RES_hh_tes_in!S7=0,0,1000*11630*RES_hh_tes_in!S7/RES_hh_num_in!S7)</f>
        <v>4953.7054068669122</v>
      </c>
      <c r="T7" s="72">
        <f>IF(RES_hh_tes_in!T7=0,0,1000*11630*RES_hh_tes_in!T7/RES_hh_num_in!T7)</f>
        <v>5216.7685815899031</v>
      </c>
      <c r="U7" s="72">
        <f>IF(RES_hh_tes_in!U7=0,0,1000*11630*RES_hh_tes_in!U7/RES_hh_num_in!U7)</f>
        <v>6019.6333091019997</v>
      </c>
      <c r="V7" s="72">
        <f>IF(RES_hh_tes_in!V7=0,0,1000*11630*RES_hh_tes_in!V7/RES_hh_num_in!V7)</f>
        <v>4730.4203061024609</v>
      </c>
      <c r="W7" s="72">
        <f>IF(RES_hh_tes_in!W7=0,0,1000*11630*RES_hh_tes_in!W7/RES_hh_num_in!W7)</f>
        <v>4465.0871932330056</v>
      </c>
      <c r="X7" s="72">
        <f>IF(RES_hh_tes_in!X7=0,0,1000*11630*RES_hh_tes_in!X7/RES_hh_num_in!X7)</f>
        <v>4983.6740918824898</v>
      </c>
      <c r="Y7" s="72">
        <f>IF(RES_hh_tes_in!Y7=0,0,1000*11630*RES_hh_tes_in!Y7/RES_hh_num_in!Y7)</f>
        <v>3372.5331628006929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4594.420752769267</v>
      </c>
      <c r="D8" s="72">
        <f>IF(RES_hh_tes_in!D8=0,0,1000*11630*RES_hh_tes_in!D8/RES_hh_num_in!D8)</f>
        <v>5072.2860990295094</v>
      </c>
      <c r="E8" s="72">
        <f>IF(RES_hh_tes_in!E8=0,0,1000*11630*RES_hh_tes_in!E8/RES_hh_num_in!E8)</f>
        <v>5306.0596159609076</v>
      </c>
      <c r="F8" s="72">
        <f>IF(RES_hh_tes_in!F8=0,0,1000*11630*RES_hh_tes_in!F8/RES_hh_num_in!F8)</f>
        <v>5876.6589055604563</v>
      </c>
      <c r="G8" s="72">
        <f>IF(RES_hh_tes_in!G8=0,0,1000*11630*RES_hh_tes_in!G8/RES_hh_num_in!G8)</f>
        <v>5000.6672677561864</v>
      </c>
      <c r="H8" s="72">
        <f>IF(RES_hh_tes_in!H8=0,0,1000*11630*RES_hh_tes_in!H8/RES_hh_num_in!H8)</f>
        <v>5978.1480843594481</v>
      </c>
      <c r="I8" s="72">
        <f>IF(RES_hh_tes_in!I8=0,0,1000*11630*RES_hh_tes_in!I8/RES_hh_num_in!I8)</f>
        <v>4971.1734887668927</v>
      </c>
      <c r="J8" s="72">
        <f>IF(RES_hh_tes_in!J8=0,0,1000*11630*RES_hh_tes_in!J8/RES_hh_num_in!J8)</f>
        <v>6174.1611153366866</v>
      </c>
      <c r="K8" s="72">
        <f>IF(RES_hh_tes_in!K8=0,0,1000*11630*RES_hh_tes_in!K8/RES_hh_num_in!K8)</f>
        <v>6024.4877828358258</v>
      </c>
      <c r="L8" s="72">
        <f>IF(RES_hh_tes_in!L8=0,0,1000*11630*RES_hh_tes_in!L8/RES_hh_num_in!L8)</f>
        <v>6245.6242276613057</v>
      </c>
      <c r="M8" s="72">
        <f>IF(RES_hh_tes_in!M8=0,0,1000*11630*RES_hh_tes_in!M8/RES_hh_num_in!M8)</f>
        <v>6256.0374755027979</v>
      </c>
      <c r="N8" s="72">
        <f>IF(RES_hh_tes_in!N8=0,0,1000*11630*RES_hh_tes_in!N8/RES_hh_num_in!N8)</f>
        <v>6542.3464965218509</v>
      </c>
      <c r="O8" s="72">
        <f>IF(RES_hh_tes_in!O8=0,0,1000*11630*RES_hh_tes_in!O8/RES_hh_num_in!O8)</f>
        <v>6105.6277398580642</v>
      </c>
      <c r="P8" s="72">
        <f>IF(RES_hh_tes_in!P8=0,0,1000*11630*RES_hh_tes_in!P8/RES_hh_num_in!P8)</f>
        <v>5335.4002511544804</v>
      </c>
      <c r="Q8" s="72">
        <f>IF(RES_hh_tes_in!Q8=0,0,1000*11630*RES_hh_tes_in!Q8/RES_hh_num_in!Q8)</f>
        <v>5351.0004737961171</v>
      </c>
      <c r="R8" s="72">
        <f>IF(RES_hh_tes_in!R8=0,0,1000*11630*RES_hh_tes_in!R8/RES_hh_num_in!R8)</f>
        <v>5248.7359395745425</v>
      </c>
      <c r="S8" s="72">
        <f>IF(RES_hh_tes_in!S8=0,0,1000*11630*RES_hh_tes_in!S8/RES_hh_num_in!S8)</f>
        <v>5391.3688658865813</v>
      </c>
      <c r="T8" s="72">
        <f>IF(RES_hh_tes_in!T8=0,0,1000*11630*RES_hh_tes_in!T8/RES_hh_num_in!T8)</f>
        <v>5296.4870466103539</v>
      </c>
      <c r="U8" s="72">
        <f>IF(RES_hh_tes_in!U8=0,0,1000*11630*RES_hh_tes_in!U8/RES_hh_num_in!U8)</f>
        <v>4956.2677764850896</v>
      </c>
      <c r="V8" s="72">
        <f>IF(RES_hh_tes_in!V8=0,0,1000*11630*RES_hh_tes_in!V8/RES_hh_num_in!V8)</f>
        <v>5022.1383004087938</v>
      </c>
      <c r="W8" s="72">
        <f>IF(RES_hh_tes_in!W8=0,0,1000*11630*RES_hh_tes_in!W8/RES_hh_num_in!W8)</f>
        <v>5412.1218342469474</v>
      </c>
      <c r="X8" s="72">
        <f>IF(RES_hh_tes_in!X8=0,0,1000*11630*RES_hh_tes_in!X8/RES_hh_num_in!X8)</f>
        <v>4120.5715691310215</v>
      </c>
      <c r="Y8" s="72">
        <f>IF(RES_hh_tes_in!Y8=0,0,1000*11630*RES_hh_tes_in!Y8/RES_hh_num_in!Y8)</f>
        <v>3643.0894988526029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4489.4614186153494</v>
      </c>
      <c r="D9" s="72">
        <f>IF(RES_hh_tes_in!D9=0,0,1000*11630*RES_hh_tes_in!D9/RES_hh_num_in!D9)</f>
        <v>4468.2037818722001</v>
      </c>
      <c r="E9" s="72">
        <f>IF(RES_hh_tes_in!E9=0,0,1000*11630*RES_hh_tes_in!E9/RES_hh_num_in!E9)</f>
        <v>5049.3683746034776</v>
      </c>
      <c r="F9" s="72">
        <f>IF(RES_hh_tes_in!F9=0,0,1000*11630*RES_hh_tes_in!F9/RES_hh_num_in!F9)</f>
        <v>5925.3739214427214</v>
      </c>
      <c r="G9" s="72">
        <f>IF(RES_hh_tes_in!G9=0,0,1000*11630*RES_hh_tes_in!G9/RES_hh_num_in!G9)</f>
        <v>5452.5068086734855</v>
      </c>
      <c r="H9" s="72">
        <f>IF(RES_hh_tes_in!H9=0,0,1000*11630*RES_hh_tes_in!H9/RES_hh_num_in!H9)</f>
        <v>5117.4956712424282</v>
      </c>
      <c r="I9" s="72">
        <f>IF(RES_hh_tes_in!I9=0,0,1000*11630*RES_hh_tes_in!I9/RES_hh_num_in!I9)</f>
        <v>4952.6452214142</v>
      </c>
      <c r="J9" s="72">
        <f>IF(RES_hh_tes_in!J9=0,0,1000*11630*RES_hh_tes_in!J9/RES_hh_num_in!J9)</f>
        <v>6435.2128962133174</v>
      </c>
      <c r="K9" s="72">
        <f>IF(RES_hh_tes_in!K9=0,0,1000*11630*RES_hh_tes_in!K9/RES_hh_num_in!K9)</f>
        <v>6187.1328073897939</v>
      </c>
      <c r="L9" s="72">
        <f>IF(RES_hh_tes_in!L9=0,0,1000*11630*RES_hh_tes_in!L9/RES_hh_num_in!L9)</f>
        <v>6557.1236147181698</v>
      </c>
      <c r="M9" s="72">
        <f>IF(RES_hh_tes_in!M9=0,0,1000*11630*RES_hh_tes_in!M9/RES_hh_num_in!M9)</f>
        <v>6005.1858310344651</v>
      </c>
      <c r="N9" s="72">
        <f>IF(RES_hh_tes_in!N9=0,0,1000*11630*RES_hh_tes_in!N9/RES_hh_num_in!N9)</f>
        <v>6292.3457320201514</v>
      </c>
      <c r="O9" s="72">
        <f>IF(RES_hh_tes_in!O9=0,0,1000*11630*RES_hh_tes_in!O9/RES_hh_num_in!O9)</f>
        <v>5867.897370597977</v>
      </c>
      <c r="P9" s="72">
        <f>IF(RES_hh_tes_in!P9=0,0,1000*11630*RES_hh_tes_in!P9/RES_hh_num_in!P9)</f>
        <v>5661.9764044467693</v>
      </c>
      <c r="Q9" s="72">
        <f>IF(RES_hh_tes_in!Q9=0,0,1000*11630*RES_hh_tes_in!Q9/RES_hh_num_in!Q9)</f>
        <v>5366.3353906032853</v>
      </c>
      <c r="R9" s="72">
        <f>IF(RES_hh_tes_in!R9=0,0,1000*11630*RES_hh_tes_in!R9/RES_hh_num_in!R9)</f>
        <v>5310.6265439178296</v>
      </c>
      <c r="S9" s="72">
        <f>IF(RES_hh_tes_in!S9=0,0,1000*11630*RES_hh_tes_in!S9/RES_hh_num_in!S9)</f>
        <v>5397.3530348934564</v>
      </c>
      <c r="T9" s="72">
        <f>IF(RES_hh_tes_in!T9=0,0,1000*11630*RES_hh_tes_in!T9/RES_hh_num_in!T9)</f>
        <v>5240.199302277997</v>
      </c>
      <c r="U9" s="72">
        <f>IF(RES_hh_tes_in!U9=0,0,1000*11630*RES_hh_tes_in!U9/RES_hh_num_in!U9)</f>
        <v>5187.5742644252432</v>
      </c>
      <c r="V9" s="72">
        <f>IF(RES_hh_tes_in!V9=0,0,1000*11630*RES_hh_tes_in!V9/RES_hh_num_in!V9)</f>
        <v>5010.4398889123895</v>
      </c>
      <c r="W9" s="72">
        <f>IF(RES_hh_tes_in!W9=0,0,1000*11630*RES_hh_tes_in!W9/RES_hh_num_in!W9)</f>
        <v>4987.5810731857155</v>
      </c>
      <c r="X9" s="72">
        <f>IF(RES_hh_tes_in!X9=0,0,1000*11630*RES_hh_tes_in!X9/RES_hh_num_in!X9)</f>
        <v>4297.1480846077175</v>
      </c>
      <c r="Y9" s="72">
        <f>IF(RES_hh_tes_in!Y9=0,0,1000*11630*RES_hh_tes_in!Y9/RES_hh_num_in!Y9)</f>
        <v>3648.222498643363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3124.0014231753967</v>
      </c>
      <c r="D10" s="72">
        <f>IF(RES_hh_tes_in!D10=0,0,1000*11630*RES_hh_tes_in!D10/RES_hh_num_in!D10)</f>
        <v>6376.0199206891148</v>
      </c>
      <c r="E10" s="72">
        <f>IF(RES_hh_tes_in!E10=0,0,1000*11630*RES_hh_tes_in!E10/RES_hh_num_in!E10)</f>
        <v>5545.904810475221</v>
      </c>
      <c r="F10" s="72">
        <f>IF(RES_hh_tes_in!F10=0,0,1000*11630*RES_hh_tes_in!F10/RES_hh_num_in!F10)</f>
        <v>5502.4099035260442</v>
      </c>
      <c r="G10" s="72">
        <f>IF(RES_hh_tes_in!G10=0,0,1000*11630*RES_hh_tes_in!G10/RES_hh_num_in!G10)</f>
        <v>4905.5867604940004</v>
      </c>
      <c r="H10" s="72">
        <f>IF(RES_hh_tes_in!H10=0,0,1000*11630*RES_hh_tes_in!H10/RES_hh_num_in!H10)</f>
        <v>5316.2400286076918</v>
      </c>
      <c r="I10" s="72">
        <f>IF(RES_hh_tes_in!I10=0,0,1000*11630*RES_hh_tes_in!I10/RES_hh_num_in!I10)</f>
        <v>5054.5044322663898</v>
      </c>
      <c r="J10" s="72">
        <f>IF(RES_hh_tes_in!J10=0,0,1000*11630*RES_hh_tes_in!J10/RES_hh_num_in!J10)</f>
        <v>5582.1704607784377</v>
      </c>
      <c r="K10" s="72">
        <f>IF(RES_hh_tes_in!K10=0,0,1000*11630*RES_hh_tes_in!K10/RES_hh_num_in!K10)</f>
        <v>6020.136417914694</v>
      </c>
      <c r="L10" s="72">
        <f>IF(RES_hh_tes_in!L10=0,0,1000*11630*RES_hh_tes_in!L10/RES_hh_num_in!L10)</f>
        <v>7540.8425005890613</v>
      </c>
      <c r="M10" s="72">
        <f>IF(RES_hh_tes_in!M10=0,0,1000*11630*RES_hh_tes_in!M10/RES_hh_num_in!M10)</f>
        <v>6158.3662810258056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3932.9552532274333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5308.9111651112971</v>
      </c>
      <c r="T10" s="72">
        <f>IF(RES_hh_tes_in!T10=0,0,1000*11630*RES_hh_tes_in!T10/RES_hh_num_in!T10)</f>
        <v>5959.4846346623153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5111.9986723380025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5407.2985740695131</v>
      </c>
      <c r="J11" s="72">
        <f>IF(RES_hh_tes_in!J11=0,0,1000*11630*RES_hh_tes_in!J11/RES_hh_num_in!J11)</f>
        <v>6155.1634977335962</v>
      </c>
      <c r="K11" s="72">
        <f>IF(RES_hh_tes_in!K11=0,0,1000*11630*RES_hh_tes_in!K11/RES_hh_num_in!K11)</f>
        <v>6269.5225613203611</v>
      </c>
      <c r="L11" s="72">
        <f>IF(RES_hh_tes_in!L11=0,0,1000*11630*RES_hh_tes_in!L11/RES_hh_num_in!L11)</f>
        <v>6495.8836444821045</v>
      </c>
      <c r="M11" s="72">
        <f>IF(RES_hh_tes_in!M11=0,0,1000*11630*RES_hh_tes_in!M11/RES_hh_num_in!M11)</f>
        <v>6627.0382137863762</v>
      </c>
      <c r="N11" s="72">
        <f>IF(RES_hh_tes_in!N11=0,0,1000*11630*RES_hh_tes_in!N11/RES_hh_num_in!N11)</f>
        <v>6072.1347959516515</v>
      </c>
      <c r="O11" s="72">
        <f>IF(RES_hh_tes_in!O11=0,0,1000*11630*RES_hh_tes_in!O11/RES_hh_num_in!O11)</f>
        <v>5924.8367027624372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5431.5047795392302</v>
      </c>
      <c r="R11" s="72">
        <f>IF(RES_hh_tes_in!R11=0,0,1000*11630*RES_hh_tes_in!R11/RES_hh_num_in!R11)</f>
        <v>5426.7055119153538</v>
      </c>
      <c r="S11" s="72">
        <f>IF(RES_hh_tes_in!S11=0,0,1000*11630*RES_hh_tes_in!S11/RES_hh_num_in!S11)</f>
        <v>5468.9244451285158</v>
      </c>
      <c r="T11" s="72">
        <f>IF(RES_hh_tes_in!T11=0,0,1000*11630*RES_hh_tes_in!T11/RES_hh_num_in!T11)</f>
        <v>5427.5899198200987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5171.0451598648642</v>
      </c>
      <c r="X11" s="72">
        <f>IF(RES_hh_tes_in!X11=0,0,1000*11630*RES_hh_tes_in!X11/RES_hh_num_in!X11)</f>
        <v>4218.6681887855821</v>
      </c>
      <c r="Y11" s="72">
        <f>IF(RES_hh_tes_in!Y11=0,0,1000*11630*RES_hh_tes_in!Y11/RES_hh_num_in!Y11)</f>
        <v>3644.4043448839443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0</v>
      </c>
      <c r="D12" s="72">
        <f>IF(RES_hh_tes_in!D12=0,0,1000*11630*RES_hh_tes_in!D12/RES_hh_num_in!D12)</f>
        <v>0</v>
      </c>
      <c r="E12" s="72">
        <f>IF(RES_hh_tes_in!E12=0,0,1000*11630*RES_hh_tes_in!E12/RES_hh_num_in!E12)</f>
        <v>0</v>
      </c>
      <c r="F12" s="72">
        <f>IF(RES_hh_tes_in!F12=0,0,1000*11630*RES_hh_tes_in!F12/RES_hh_num_in!F12)</f>
        <v>0</v>
      </c>
      <c r="G12" s="72">
        <f>IF(RES_hh_tes_in!G12=0,0,1000*11630*RES_hh_tes_in!G12/RES_hh_num_in!G12)</f>
        <v>0</v>
      </c>
      <c r="H12" s="72">
        <f>IF(RES_hh_tes_in!H12=0,0,1000*11630*RES_hh_tes_in!H12/RES_hh_num_in!H12)</f>
        <v>0</v>
      </c>
      <c r="I12" s="72">
        <f>IF(RES_hh_tes_in!I12=0,0,1000*11630*RES_hh_tes_in!I12/RES_hh_num_in!I12)</f>
        <v>0</v>
      </c>
      <c r="J12" s="72">
        <f>IF(RES_hh_tes_in!J12=0,0,1000*11630*RES_hh_tes_in!J12/RES_hh_num_in!J12)</f>
        <v>0</v>
      </c>
      <c r="K12" s="72">
        <f>IF(RES_hh_tes_in!K12=0,0,1000*11630*RES_hh_tes_in!K12/RES_hh_num_in!K12)</f>
        <v>0</v>
      </c>
      <c r="L12" s="72">
        <f>IF(RES_hh_tes_in!L12=0,0,1000*11630*RES_hh_tes_in!L12/RES_hh_num_in!L12)</f>
        <v>0</v>
      </c>
      <c r="M12" s="72">
        <f>IF(RES_hh_tes_in!M12=0,0,1000*11630*RES_hh_tes_in!M12/RES_hh_num_in!M12)</f>
        <v>0</v>
      </c>
      <c r="N12" s="72">
        <f>IF(RES_hh_tes_in!N12=0,0,1000*11630*RES_hh_tes_in!N12/RES_hh_num_in!N12)</f>
        <v>0</v>
      </c>
      <c r="O12" s="72">
        <f>IF(RES_hh_tes_in!O12=0,0,1000*11630*RES_hh_tes_in!O12/RES_hh_num_in!O12)</f>
        <v>0</v>
      </c>
      <c r="P12" s="72">
        <f>IF(RES_hh_tes_in!P12=0,0,1000*11630*RES_hh_tes_in!P12/RES_hh_num_in!P12)</f>
        <v>0</v>
      </c>
      <c r="Q12" s="72">
        <f>IF(RES_hh_tes_in!Q12=0,0,1000*11630*RES_hh_tes_in!Q12/RES_hh_num_in!Q12)</f>
        <v>0</v>
      </c>
      <c r="R12" s="72">
        <f>IF(RES_hh_tes_in!R12=0,0,1000*11630*RES_hh_tes_in!R12/RES_hh_num_in!R12)</f>
        <v>0</v>
      </c>
      <c r="S12" s="72">
        <f>IF(RES_hh_tes_in!S12=0,0,1000*11630*RES_hh_tes_in!S12/RES_hh_num_in!S12)</f>
        <v>0</v>
      </c>
      <c r="T12" s="72">
        <f>IF(RES_hh_tes_in!T12=0,0,1000*11630*RES_hh_tes_in!T12/RES_hh_num_in!T12)</f>
        <v>0</v>
      </c>
      <c r="U12" s="72">
        <f>IF(RES_hh_tes_in!U12=0,0,1000*11630*RES_hh_tes_in!U12/RES_hh_num_in!U12)</f>
        <v>5913.8755174768894</v>
      </c>
      <c r="V12" s="72">
        <f>IF(RES_hh_tes_in!V12=0,0,1000*11630*RES_hh_tes_in!V12/RES_hh_num_in!V12)</f>
        <v>4995.3417232381034</v>
      </c>
      <c r="W12" s="72">
        <f>IF(RES_hh_tes_in!W12=0,0,1000*11630*RES_hh_tes_in!W12/RES_hh_num_in!W12)</f>
        <v>4428.230979148093</v>
      </c>
      <c r="X12" s="72">
        <f>IF(RES_hh_tes_in!X12=0,0,1000*11630*RES_hh_tes_in!X12/RES_hh_num_in!X12)</f>
        <v>4244.6082218845859</v>
      </c>
      <c r="Y12" s="72">
        <f>IF(RES_hh_tes_in!Y12=0,0,1000*11630*RES_hh_tes_in!Y12/RES_hh_num_in!Y12)</f>
        <v>4259.0729292559545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0</v>
      </c>
      <c r="D13" s="74">
        <f>IF(RES_hh_tes_in!D13=0,0,1000*11630*RES_hh_tes_in!D13/RES_hh_num_in!D13)</f>
        <v>5078.4777853990554</v>
      </c>
      <c r="E13" s="74">
        <f>IF(RES_hh_tes_in!E13=0,0,1000*11630*RES_hh_tes_in!E13/RES_hh_num_in!E13)</f>
        <v>5280.5735154172089</v>
      </c>
      <c r="F13" s="74">
        <f>IF(RES_hh_tes_in!F13=0,0,1000*11630*RES_hh_tes_in!F13/RES_hh_num_in!F13)</f>
        <v>4869.3155501316578</v>
      </c>
      <c r="G13" s="74">
        <f>IF(RES_hh_tes_in!G13=0,0,1000*11630*RES_hh_tes_in!G13/RES_hh_num_in!G13)</f>
        <v>5642.8479431978403</v>
      </c>
      <c r="H13" s="74">
        <f>IF(RES_hh_tes_in!H13=0,0,1000*11630*RES_hh_tes_in!H13/RES_hh_num_in!H13)</f>
        <v>4253.1344517341749</v>
      </c>
      <c r="I13" s="74">
        <f>IF(RES_hh_tes_in!I13=0,0,1000*11630*RES_hh_tes_in!I13/RES_hh_num_in!I13)</f>
        <v>4848.5330006700697</v>
      </c>
      <c r="J13" s="74">
        <f>IF(RES_hh_tes_in!J13=0,0,1000*11630*RES_hh_tes_in!J13/RES_hh_num_in!J13)</f>
        <v>5398.8674788472708</v>
      </c>
      <c r="K13" s="74">
        <f>IF(RES_hh_tes_in!K13=0,0,1000*11630*RES_hh_tes_in!K13/RES_hh_num_in!K13)</f>
        <v>6724.4527798030067</v>
      </c>
      <c r="L13" s="74">
        <f>IF(RES_hh_tes_in!L13=0,0,1000*11630*RES_hh_tes_in!L13/RES_hh_num_in!L13)</f>
        <v>6472.1696309227955</v>
      </c>
      <c r="M13" s="74">
        <f>IF(RES_hh_tes_in!M13=0,0,1000*11630*RES_hh_tes_in!M13/RES_hh_num_in!M13)</f>
        <v>6418.2255937064383</v>
      </c>
      <c r="N13" s="74">
        <f>IF(RES_hh_tes_in!N13=0,0,1000*11630*RES_hh_tes_in!N13/RES_hh_num_in!N13)</f>
        <v>5718.1243596766381</v>
      </c>
      <c r="O13" s="74">
        <f>IF(RES_hh_tes_in!O13=0,0,1000*11630*RES_hh_tes_in!O13/RES_hh_num_in!O13)</f>
        <v>6118.8542247618825</v>
      </c>
      <c r="P13" s="74">
        <f>IF(RES_hh_tes_in!P13=0,0,1000*11630*RES_hh_tes_in!P13/RES_hh_num_in!P13)</f>
        <v>5564.3866238761284</v>
      </c>
      <c r="Q13" s="74">
        <f>IF(RES_hh_tes_in!Q13=0,0,1000*11630*RES_hh_tes_in!Q13/RES_hh_num_in!Q13)</f>
        <v>5543.8698776166284</v>
      </c>
      <c r="R13" s="74">
        <f>IF(RES_hh_tes_in!R13=0,0,1000*11630*RES_hh_tes_in!R13/RES_hh_num_in!R13)</f>
        <v>4225.9226115671909</v>
      </c>
      <c r="S13" s="74">
        <f>IF(RES_hh_tes_in!S13=0,0,1000*11630*RES_hh_tes_in!S13/RES_hh_num_in!S13)</f>
        <v>4247.6933566453836</v>
      </c>
      <c r="T13" s="74">
        <f>IF(RES_hh_tes_in!T13=0,0,1000*11630*RES_hh_tes_in!T13/RES_hh_num_in!T13)</f>
        <v>5634.1075915059873</v>
      </c>
      <c r="U13" s="74">
        <f>IF(RES_hh_tes_in!U13=0,0,1000*11630*RES_hh_tes_in!U13/RES_hh_num_in!U13)</f>
        <v>5373.6251309493855</v>
      </c>
      <c r="V13" s="74">
        <f>IF(RES_hh_tes_in!V13=0,0,1000*11630*RES_hh_tes_in!V13/RES_hh_num_in!V13)</f>
        <v>5602.5513879314422</v>
      </c>
      <c r="W13" s="74">
        <f>IF(RES_hh_tes_in!W13=0,0,1000*11630*RES_hh_tes_in!W13/RES_hh_num_in!W13)</f>
        <v>0</v>
      </c>
      <c r="X13" s="74">
        <f>IF(RES_hh_tes_in!X13=0,0,1000*11630*RES_hh_tes_in!X13/RES_hh_num_in!X13)</f>
        <v>0</v>
      </c>
      <c r="Y13" s="74">
        <f>IF(RES_hh_tes_in!Y13=0,0,1000*11630*RES_hh_tes_in!Y13/RES_hh_num_in!Y13)</f>
        <v>0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11.583546759070645</v>
      </c>
      <c r="D14" s="76">
        <f>IF(RES_hh_tes_in!D14=0,0,1000*11630*RES_hh_tes_in!D14/RES_hh_num_in!D14)</f>
        <v>14.854051377017413</v>
      </c>
      <c r="E14" s="76">
        <f>IF(RES_hh_tes_in!E14=0,0,1000*11630*RES_hh_tes_in!E14/RES_hh_num_in!E14)</f>
        <v>13.258818726323046</v>
      </c>
      <c r="F14" s="76">
        <f>IF(RES_hh_tes_in!F14=0,0,1000*11630*RES_hh_tes_in!F14/RES_hh_num_in!F14)</f>
        <v>17.294264053492014</v>
      </c>
      <c r="G14" s="76">
        <f>IF(RES_hh_tes_in!G14=0,0,1000*11630*RES_hh_tes_in!G14/RES_hh_num_in!G14)</f>
        <v>11.799030471812589</v>
      </c>
      <c r="H14" s="76">
        <f>IF(RES_hh_tes_in!H14=0,0,1000*11630*RES_hh_tes_in!H14/RES_hh_num_in!H14)</f>
        <v>13.250760686421511</v>
      </c>
      <c r="I14" s="76">
        <f>IF(RES_hh_tes_in!I14=0,0,1000*11630*RES_hh_tes_in!I14/RES_hh_num_in!I14)</f>
        <v>7.0449813232787859</v>
      </c>
      <c r="J14" s="76">
        <f>IF(RES_hh_tes_in!J14=0,0,1000*11630*RES_hh_tes_in!J14/RES_hh_num_in!J14)</f>
        <v>11.845169460401019</v>
      </c>
      <c r="K14" s="76">
        <f>IF(RES_hh_tes_in!K14=0,0,1000*11630*RES_hh_tes_in!K14/RES_hh_num_in!K14)</f>
        <v>11.678674123944994</v>
      </c>
      <c r="L14" s="76">
        <f>IF(RES_hh_tes_in!L14=0,0,1000*11630*RES_hh_tes_in!L14/RES_hh_num_in!L14)</f>
        <v>13.275440665670715</v>
      </c>
      <c r="M14" s="76">
        <f>IF(RES_hh_tes_in!M14=0,0,1000*11630*RES_hh_tes_in!M14/RES_hh_num_in!M14)</f>
        <v>14.923084280552132</v>
      </c>
      <c r="N14" s="76">
        <f>IF(RES_hh_tes_in!N14=0,0,1000*11630*RES_hh_tes_in!N14/RES_hh_num_in!N14)</f>
        <v>12.978516528462649</v>
      </c>
      <c r="O14" s="76">
        <f>IF(RES_hh_tes_in!O14=0,0,1000*11630*RES_hh_tes_in!O14/RES_hh_num_in!O14)</f>
        <v>12.857091058951537</v>
      </c>
      <c r="P14" s="76">
        <f>IF(RES_hh_tes_in!P14=0,0,1000*11630*RES_hh_tes_in!P14/RES_hh_num_in!P14)</f>
        <v>12.61419616118984</v>
      </c>
      <c r="Q14" s="76">
        <f>IF(RES_hh_tes_in!Q14=0,0,1000*11630*RES_hh_tes_in!Q14/RES_hh_num_in!Q14)</f>
        <v>12.694464889501031</v>
      </c>
      <c r="R14" s="76">
        <f>IF(RES_hh_tes_in!R14=0,0,1000*11630*RES_hh_tes_in!R14/RES_hh_num_in!R14)</f>
        <v>12.064993652022597</v>
      </c>
      <c r="S14" s="76">
        <f>IF(RES_hh_tes_in!S14=0,0,1000*11630*RES_hh_tes_in!S14/RES_hh_num_in!S14)</f>
        <v>12.794472574323761</v>
      </c>
      <c r="T14" s="76">
        <f>IF(RES_hh_tes_in!T14=0,0,1000*11630*RES_hh_tes_in!T14/RES_hh_num_in!T14)</f>
        <v>11.965745446318824</v>
      </c>
      <c r="U14" s="76">
        <f>IF(RES_hh_tes_in!U14=0,0,1000*11630*RES_hh_tes_in!U14/RES_hh_num_in!U14)</f>
        <v>11.629248742769787</v>
      </c>
      <c r="V14" s="76">
        <f>IF(RES_hh_tes_in!V14=0,0,1000*11630*RES_hh_tes_in!V14/RES_hh_num_in!V14)</f>
        <v>11.037099365902012</v>
      </c>
      <c r="W14" s="76">
        <f>IF(RES_hh_tes_in!W14=0,0,1000*11630*RES_hh_tes_in!W14/RES_hh_num_in!W14)</f>
        <v>11.221567286780566</v>
      </c>
      <c r="X14" s="76">
        <f>IF(RES_hh_tes_in!X14=0,0,1000*11630*RES_hh_tes_in!X14/RES_hh_num_in!X14)</f>
        <v>7.9891201637898206</v>
      </c>
      <c r="Y14" s="76">
        <f>IF(RES_hh_tes_in!Y14=0,0,1000*11630*RES_hh_tes_in!Y14/RES_hh_num_in!Y14)</f>
        <v>6.1273496840804889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79.960767725682871</v>
      </c>
      <c r="D15" s="69">
        <f t="shared" si="0"/>
        <v>108.95907736805056</v>
      </c>
      <c r="E15" s="69">
        <f t="shared" si="0"/>
        <v>146.08423332563669</v>
      </c>
      <c r="F15" s="69">
        <f t="shared" si="0"/>
        <v>45.466243609342769</v>
      </c>
      <c r="G15" s="69">
        <f t="shared" si="0"/>
        <v>72.068964609564247</v>
      </c>
      <c r="H15" s="69">
        <f t="shared" si="0"/>
        <v>95.665947170204547</v>
      </c>
      <c r="I15" s="69">
        <f t="shared" si="0"/>
        <v>226.70628620003382</v>
      </c>
      <c r="J15" s="69">
        <f t="shared" si="0"/>
        <v>71.476195748913042</v>
      </c>
      <c r="K15" s="69">
        <f t="shared" si="0"/>
        <v>67.846608217728843</v>
      </c>
      <c r="L15" s="69">
        <f t="shared" si="0"/>
        <v>194.68673677425318</v>
      </c>
      <c r="M15" s="69">
        <f t="shared" si="0"/>
        <v>65.247046774931619</v>
      </c>
      <c r="N15" s="69">
        <f t="shared" si="0"/>
        <v>235.78901576417502</v>
      </c>
      <c r="O15" s="69">
        <f t="shared" si="0"/>
        <v>28.938256215108918</v>
      </c>
      <c r="P15" s="69">
        <f t="shared" si="0"/>
        <v>126.48293823731304</v>
      </c>
      <c r="Q15" s="69">
        <f t="shared" si="0"/>
        <v>347.24933663586529</v>
      </c>
      <c r="R15" s="69">
        <f t="shared" si="0"/>
        <v>182.94850688304925</v>
      </c>
      <c r="S15" s="69">
        <f t="shared" si="0"/>
        <v>248.22781492142616</v>
      </c>
      <c r="T15" s="69">
        <f t="shared" si="0"/>
        <v>214.69073924737953</v>
      </c>
      <c r="U15" s="69">
        <f t="shared" si="0"/>
        <v>129.15257079016715</v>
      </c>
      <c r="V15" s="69">
        <f t="shared" si="0"/>
        <v>36.37594210695076</v>
      </c>
      <c r="W15" s="69">
        <f t="shared" si="0"/>
        <v>11.551081104383016</v>
      </c>
      <c r="X15" s="69">
        <f t="shared" si="0"/>
        <v>76.634660434026856</v>
      </c>
      <c r="Y15" s="69">
        <f t="shared" si="0"/>
        <v>67.486852038327754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79.960767725682871</v>
      </c>
      <c r="D16" s="72">
        <f>IF(RES_hh_tes_in!D16=0,0,1000*11630*RES_hh_tes_in!D16/RES_hh_num_in!D$3)</f>
        <v>108.95907736805056</v>
      </c>
      <c r="E16" s="72">
        <f>IF(RES_hh_tes_in!E16=0,0,1000*11630*RES_hh_tes_in!E16/RES_hh_num_in!E$3)</f>
        <v>146.08423332563669</v>
      </c>
      <c r="F16" s="72">
        <f>IF(RES_hh_tes_in!F16=0,0,1000*11630*RES_hh_tes_in!F16/RES_hh_num_in!F$3)</f>
        <v>45.466243609342769</v>
      </c>
      <c r="G16" s="72">
        <f>IF(RES_hh_tes_in!G16=0,0,1000*11630*RES_hh_tes_in!G16/RES_hh_num_in!G$3)</f>
        <v>72.068964609564247</v>
      </c>
      <c r="H16" s="72">
        <f>IF(RES_hh_tes_in!H16=0,0,1000*11630*RES_hh_tes_in!H16/RES_hh_num_in!H$3)</f>
        <v>95.665947170204547</v>
      </c>
      <c r="I16" s="72">
        <f>IF(RES_hh_tes_in!I16=0,0,1000*11630*RES_hh_tes_in!I16/RES_hh_num_in!I$3)</f>
        <v>226.70628620003382</v>
      </c>
      <c r="J16" s="72">
        <f>IF(RES_hh_tes_in!J16=0,0,1000*11630*RES_hh_tes_in!J16/RES_hh_num_in!J$3)</f>
        <v>71.476195748913042</v>
      </c>
      <c r="K16" s="72">
        <f>IF(RES_hh_tes_in!K16=0,0,1000*11630*RES_hh_tes_in!K16/RES_hh_num_in!K$3)</f>
        <v>67.846608217728843</v>
      </c>
      <c r="L16" s="72">
        <f>IF(RES_hh_tes_in!L16=0,0,1000*11630*RES_hh_tes_in!L16/RES_hh_num_in!L$3)</f>
        <v>194.68673677425318</v>
      </c>
      <c r="M16" s="72">
        <f>IF(RES_hh_tes_in!M16=0,0,1000*11630*RES_hh_tes_in!M16/RES_hh_num_in!M$3)</f>
        <v>65.247046774931619</v>
      </c>
      <c r="N16" s="72">
        <f>IF(RES_hh_tes_in!N16=0,0,1000*11630*RES_hh_tes_in!N16/RES_hh_num_in!N$3)</f>
        <v>235.78901576417502</v>
      </c>
      <c r="O16" s="72">
        <f>IF(RES_hh_tes_in!O16=0,0,1000*11630*RES_hh_tes_in!O16/RES_hh_num_in!O$3)</f>
        <v>28.938256215108918</v>
      </c>
      <c r="P16" s="72">
        <f>IF(RES_hh_tes_in!P16=0,0,1000*11630*RES_hh_tes_in!P16/RES_hh_num_in!P$3)</f>
        <v>126.48293823731304</v>
      </c>
      <c r="Q16" s="72">
        <f>IF(RES_hh_tes_in!Q16=0,0,1000*11630*RES_hh_tes_in!Q16/RES_hh_num_in!Q$3)</f>
        <v>347.24933663586529</v>
      </c>
      <c r="R16" s="72">
        <f>IF(RES_hh_tes_in!R16=0,0,1000*11630*RES_hh_tes_in!R16/RES_hh_num_in!R$3)</f>
        <v>182.94850688304925</v>
      </c>
      <c r="S16" s="72">
        <f>IF(RES_hh_tes_in!S16=0,0,1000*11630*RES_hh_tes_in!S16/RES_hh_num_in!S$3)</f>
        <v>248.22781492142616</v>
      </c>
      <c r="T16" s="72">
        <f>IF(RES_hh_tes_in!T16=0,0,1000*11630*RES_hh_tes_in!T16/RES_hh_num_in!T$3)</f>
        <v>214.69073924737953</v>
      </c>
      <c r="U16" s="72">
        <f>IF(RES_hh_tes_in!U16=0,0,1000*11630*RES_hh_tes_in!U16/RES_hh_num_in!U$3)</f>
        <v>129.15257079016715</v>
      </c>
      <c r="V16" s="72">
        <f>IF(RES_hh_tes_in!V16=0,0,1000*11630*RES_hh_tes_in!V16/RES_hh_num_in!V$3)</f>
        <v>36.37594210695076</v>
      </c>
      <c r="W16" s="72">
        <f>IF(RES_hh_tes_in!W16=0,0,1000*11630*RES_hh_tes_in!W16/RES_hh_num_in!W$3)</f>
        <v>11.551081104383016</v>
      </c>
      <c r="X16" s="72">
        <f>IF(RES_hh_tes_in!X16=0,0,1000*11630*RES_hh_tes_in!X16/RES_hh_num_in!X$3)</f>
        <v>76.634660434026856</v>
      </c>
      <c r="Y16" s="72">
        <f>IF(RES_hh_tes_in!Y16=0,0,1000*11630*RES_hh_tes_in!Y16/RES_hh_num_in!Y$3)</f>
        <v>67.486852038327754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650.70366955954103</v>
      </c>
      <c r="D17" s="69">
        <f>IF(RES_hh_tes_in!D17=0,0,1000*11630*RES_hh_tes_in!D17/RES_hh_num_in!D17)</f>
        <v>695.26173769767138</v>
      </c>
      <c r="E17" s="69">
        <f>IF(RES_hh_tes_in!E17=0,0,1000*11630*RES_hh_tes_in!E17/RES_hh_num_in!E17)</f>
        <v>771.18509450198451</v>
      </c>
      <c r="F17" s="69">
        <f>IF(RES_hh_tes_in!F17=0,0,1000*11630*RES_hh_tes_in!F17/RES_hh_num_in!F17)</f>
        <v>589.35296488896859</v>
      </c>
      <c r="G17" s="69">
        <f>IF(RES_hh_tes_in!G17=0,0,1000*11630*RES_hh_tes_in!G17/RES_hh_num_in!G17)</f>
        <v>882.39155520860879</v>
      </c>
      <c r="H17" s="69">
        <f>IF(RES_hh_tes_in!H17=0,0,1000*11630*RES_hh_tes_in!H17/RES_hh_num_in!H17)</f>
        <v>811.74772044729684</v>
      </c>
      <c r="I17" s="69">
        <f>IF(RES_hh_tes_in!I17=0,0,1000*11630*RES_hh_tes_in!I17/RES_hh_num_in!I17)</f>
        <v>884.58606003217562</v>
      </c>
      <c r="J17" s="69">
        <f>IF(RES_hh_tes_in!J17=0,0,1000*11630*RES_hh_tes_in!J17/RES_hh_num_in!J17)</f>
        <v>757.74528833645638</v>
      </c>
      <c r="K17" s="69">
        <f>IF(RES_hh_tes_in!K17=0,0,1000*11630*RES_hh_tes_in!K17/RES_hh_num_in!K17)</f>
        <v>813.08979922698029</v>
      </c>
      <c r="L17" s="69">
        <f>IF(RES_hh_tes_in!L17=0,0,1000*11630*RES_hh_tes_in!L17/RES_hh_num_in!L17)</f>
        <v>769.24567251186318</v>
      </c>
      <c r="M17" s="69">
        <f>IF(RES_hh_tes_in!M17=0,0,1000*11630*RES_hh_tes_in!M17/RES_hh_num_in!M17)</f>
        <v>805.77262591658393</v>
      </c>
      <c r="N17" s="69">
        <f>IF(RES_hh_tes_in!N17=0,0,1000*11630*RES_hh_tes_in!N17/RES_hh_num_in!N17)</f>
        <v>827.63614097566654</v>
      </c>
      <c r="O17" s="69">
        <f>IF(RES_hh_tes_in!O17=0,0,1000*11630*RES_hh_tes_in!O17/RES_hh_num_in!O17)</f>
        <v>842.21853121654669</v>
      </c>
      <c r="P17" s="69">
        <f>IF(RES_hh_tes_in!P17=0,0,1000*11630*RES_hh_tes_in!P17/RES_hh_num_in!P17)</f>
        <v>874.18917631642307</v>
      </c>
      <c r="Q17" s="69">
        <f>IF(RES_hh_tes_in!Q17=0,0,1000*11630*RES_hh_tes_in!Q17/RES_hh_num_in!Q17)</f>
        <v>893.95784780412737</v>
      </c>
      <c r="R17" s="69">
        <f>IF(RES_hh_tes_in!R17=0,0,1000*11630*RES_hh_tes_in!R17/RES_hh_num_in!R17)</f>
        <v>885.26777191220401</v>
      </c>
      <c r="S17" s="69">
        <f>IF(RES_hh_tes_in!S17=0,0,1000*11630*RES_hh_tes_in!S17/RES_hh_num_in!S17)</f>
        <v>977.19461139942302</v>
      </c>
      <c r="T17" s="69">
        <f>IF(RES_hh_tes_in!T17=0,0,1000*11630*RES_hh_tes_in!T17/RES_hh_num_in!T17)</f>
        <v>961.03577820912176</v>
      </c>
      <c r="U17" s="69">
        <f>IF(RES_hh_tes_in!U17=0,0,1000*11630*RES_hh_tes_in!U17/RES_hh_num_in!U17)</f>
        <v>964.96758502393925</v>
      </c>
      <c r="V17" s="69">
        <f>IF(RES_hh_tes_in!V17=0,0,1000*11630*RES_hh_tes_in!V17/RES_hh_num_in!V17)</f>
        <v>981.75631362324077</v>
      </c>
      <c r="W17" s="69">
        <f>IF(RES_hh_tes_in!W17=0,0,1000*11630*RES_hh_tes_in!W17/RES_hh_num_in!W17)</f>
        <v>1076.9051331097296</v>
      </c>
      <c r="X17" s="69">
        <f>IF(RES_hh_tes_in!X17=0,0,1000*11630*RES_hh_tes_in!X17/RES_hh_num_in!X17)</f>
        <v>1014.1159860163317</v>
      </c>
      <c r="Y17" s="69">
        <f>IF(RES_hh_tes_in!Y17=0,0,1000*11630*RES_hh_tes_in!Y17/RES_hh_num_in!Y17)</f>
        <v>946.92479175094638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797.21454952117699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861.52124753989995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540.56665920682599</v>
      </c>
      <c r="J18" s="72">
        <f>IF(RES_hh_tes_in!J18=0,0,1000*11630*RES_hh_tes_in!J18/RES_hh_num_in!J18)</f>
        <v>1357.2456864987698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801.47991543560181</v>
      </c>
      <c r="N18" s="72">
        <f>IF(RES_hh_tes_in!N18=0,0,1000*11630*RES_hh_tes_in!N18/RES_hh_num_in!N18)</f>
        <v>792.56041229783898</v>
      </c>
      <c r="O18" s="72">
        <f>IF(RES_hh_tes_in!O18=0,0,1000*11630*RES_hh_tes_in!O18/RES_hh_num_in!O18)</f>
        <v>531.19729475606346</v>
      </c>
      <c r="P18" s="72">
        <f>IF(RES_hh_tes_in!P18=0,0,1000*11630*RES_hh_tes_in!P18/RES_hh_num_in!P18)</f>
        <v>1063.8379205191197</v>
      </c>
      <c r="Q18" s="72">
        <f>IF(RES_hh_tes_in!Q18=0,0,1000*11630*RES_hh_tes_in!Q18/RES_hh_num_in!Q18)</f>
        <v>1139.9291528514102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989.50175742498561</v>
      </c>
      <c r="V18" s="72">
        <f>IF(RES_hh_tes_in!V18=0,0,1000*11630*RES_hh_tes_in!V18/RES_hh_num_in!V18)</f>
        <v>1029.1501199439183</v>
      </c>
      <c r="W18" s="72">
        <f>IF(RES_hh_tes_in!W18=0,0,1000*11630*RES_hh_tes_in!W18/RES_hh_num_in!W18)</f>
        <v>1139.3447189867745</v>
      </c>
      <c r="X18" s="72">
        <f>IF(RES_hh_tes_in!X18=0,0,1000*11630*RES_hh_tes_in!X18/RES_hh_num_in!X18)</f>
        <v>1311.5392496553698</v>
      </c>
      <c r="Y18" s="72">
        <f>IF(RES_hh_tes_in!Y18=0,0,1000*11630*RES_hh_tes_in!Y18/RES_hh_num_in!Y18)</f>
        <v>288.04322031791122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633.87135060191315</v>
      </c>
      <c r="D19" s="72">
        <f>IF(RES_hh_tes_in!D19=0,0,1000*11630*RES_hh_tes_in!D19/RES_hh_num_in!D19)</f>
        <v>703.70016256185704</v>
      </c>
      <c r="E19" s="72">
        <f>IF(RES_hh_tes_in!E19=0,0,1000*11630*RES_hh_tes_in!E19/RES_hh_num_in!E19)</f>
        <v>842.51552681477438</v>
      </c>
      <c r="F19" s="72">
        <f>IF(RES_hh_tes_in!F19=0,0,1000*11630*RES_hh_tes_in!F19/RES_hh_num_in!F19)</f>
        <v>576.79132719609618</v>
      </c>
      <c r="G19" s="72">
        <f>IF(RES_hh_tes_in!G19=0,0,1000*11630*RES_hh_tes_in!G19/RES_hh_num_in!G19)</f>
        <v>1070.4661045697389</v>
      </c>
      <c r="H19" s="72">
        <f>IF(RES_hh_tes_in!H19=0,0,1000*11630*RES_hh_tes_in!H19/RES_hh_num_in!H19)</f>
        <v>641.75932669982774</v>
      </c>
      <c r="I19" s="72">
        <f>IF(RES_hh_tes_in!I19=0,0,1000*11630*RES_hh_tes_in!I19/RES_hh_num_in!I19)</f>
        <v>1017.3536770971361</v>
      </c>
      <c r="J19" s="72">
        <f>IF(RES_hh_tes_in!J19=0,0,1000*11630*RES_hh_tes_in!J19/RES_hh_num_in!J19)</f>
        <v>597.81115345762782</v>
      </c>
      <c r="K19" s="72">
        <f>IF(RES_hh_tes_in!K19=0,0,1000*11630*RES_hh_tes_in!K19/RES_hh_num_in!K19)</f>
        <v>882.78744878335033</v>
      </c>
      <c r="L19" s="72">
        <f>IF(RES_hh_tes_in!L19=0,0,1000*11630*RES_hh_tes_in!L19/RES_hh_num_in!L19)</f>
        <v>760.21740230995817</v>
      </c>
      <c r="M19" s="72">
        <f>IF(RES_hh_tes_in!M19=0,0,1000*11630*RES_hh_tes_in!M19/RES_hh_num_in!M19)</f>
        <v>802.08043200254031</v>
      </c>
      <c r="N19" s="72">
        <f>IF(RES_hh_tes_in!N19=0,0,1000*11630*RES_hh_tes_in!N19/RES_hh_num_in!N19)</f>
        <v>754.86298678427283</v>
      </c>
      <c r="O19" s="72">
        <f>IF(RES_hh_tes_in!O19=0,0,1000*11630*RES_hh_tes_in!O19/RES_hh_num_in!O19)</f>
        <v>831.61858367979187</v>
      </c>
      <c r="P19" s="72">
        <f>IF(RES_hh_tes_in!P19=0,0,1000*11630*RES_hh_tes_in!P19/RES_hh_num_in!P19)</f>
        <v>835.63565340250443</v>
      </c>
      <c r="Q19" s="72">
        <f>IF(RES_hh_tes_in!Q19=0,0,1000*11630*RES_hh_tes_in!Q19/RES_hh_num_in!Q19)</f>
        <v>911.58724350660407</v>
      </c>
      <c r="R19" s="72">
        <f>IF(RES_hh_tes_in!R19=0,0,1000*11630*RES_hh_tes_in!R19/RES_hh_num_in!R19)</f>
        <v>895.93043878327603</v>
      </c>
      <c r="S19" s="72">
        <f>IF(RES_hh_tes_in!S19=0,0,1000*11630*RES_hh_tes_in!S19/RES_hh_num_in!S19)</f>
        <v>968.63921469369291</v>
      </c>
      <c r="T19" s="72">
        <f>IF(RES_hh_tes_in!T19=0,0,1000*11630*RES_hh_tes_in!T19/RES_hh_num_in!T19)</f>
        <v>980.60682196818891</v>
      </c>
      <c r="U19" s="72">
        <f>IF(RES_hh_tes_in!U19=0,0,1000*11630*RES_hh_tes_in!U19/RES_hh_num_in!U19)</f>
        <v>1035.2170576118092</v>
      </c>
      <c r="V19" s="72">
        <f>IF(RES_hh_tes_in!V19=0,0,1000*11630*RES_hh_tes_in!V19/RES_hh_num_in!V19)</f>
        <v>959.70954416722475</v>
      </c>
      <c r="W19" s="72">
        <f>IF(RES_hh_tes_in!W19=0,0,1000*11630*RES_hh_tes_in!W19/RES_hh_num_in!W19)</f>
        <v>1026.0103290159936</v>
      </c>
      <c r="X19" s="72">
        <f>IF(RES_hh_tes_in!X19=0,0,1000*11630*RES_hh_tes_in!X19/RES_hh_num_in!X19)</f>
        <v>1048.148327153626</v>
      </c>
      <c r="Y19" s="72">
        <f>IF(RES_hh_tes_in!Y19=0,0,1000*11630*RES_hh_tes_in!Y19/RES_hh_num_in!Y19)</f>
        <v>950.56665179095387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629.34146240588211</v>
      </c>
      <c r="D21" s="72">
        <f>IF(RES_hh_tes_in!D21=0,0,1000*11630*RES_hh_tes_in!D21/RES_hh_num_in!D21)</f>
        <v>739.26275122598236</v>
      </c>
      <c r="E21" s="72">
        <f>IF(RES_hh_tes_in!E21=0,0,1000*11630*RES_hh_tes_in!E21/RES_hh_num_in!E21)</f>
        <v>806.00786871830962</v>
      </c>
      <c r="F21" s="72">
        <f>IF(RES_hh_tes_in!F21=0,0,1000*11630*RES_hh_tes_in!F21/RES_hh_num_in!F21)</f>
        <v>576.04603883340747</v>
      </c>
      <c r="G21" s="72">
        <f>IF(RES_hh_tes_in!G21=0,0,1000*11630*RES_hh_tes_in!G21/RES_hh_num_in!G21)</f>
        <v>748.75173794413206</v>
      </c>
      <c r="H21" s="72">
        <f>IF(RES_hh_tes_in!H21=0,0,1000*11630*RES_hh_tes_in!H21/RES_hh_num_in!H21)</f>
        <v>874.35891613306126</v>
      </c>
      <c r="I21" s="72">
        <f>IF(RES_hh_tes_in!I21=0,0,1000*11630*RES_hh_tes_in!I21/RES_hh_num_in!I21)</f>
        <v>856.69337527433709</v>
      </c>
      <c r="J21" s="72">
        <f>IF(RES_hh_tes_in!J21=0,0,1000*11630*RES_hh_tes_in!J21/RES_hh_num_in!J21)</f>
        <v>728.57180749087286</v>
      </c>
      <c r="K21" s="72">
        <f>IF(RES_hh_tes_in!K21=0,0,1000*11630*RES_hh_tes_in!K21/RES_hh_num_in!K21)</f>
        <v>788.38892789176225</v>
      </c>
      <c r="L21" s="72">
        <f>IF(RES_hh_tes_in!L21=0,0,1000*11630*RES_hh_tes_in!L21/RES_hh_num_in!L21)</f>
        <v>751.22584165567855</v>
      </c>
      <c r="M21" s="72">
        <f>IF(RES_hh_tes_in!M21=0,0,1000*11630*RES_hh_tes_in!M21/RES_hh_num_in!M21)</f>
        <v>799.28498026184855</v>
      </c>
      <c r="N21" s="72">
        <f>IF(RES_hh_tes_in!N21=0,0,1000*11630*RES_hh_tes_in!N21/RES_hh_num_in!N21)</f>
        <v>852.42704603437937</v>
      </c>
      <c r="O21" s="72">
        <f>IF(RES_hh_tes_in!O21=0,0,1000*11630*RES_hh_tes_in!O21/RES_hh_num_in!O21)</f>
        <v>868.04274311149334</v>
      </c>
      <c r="P21" s="72">
        <f>IF(RES_hh_tes_in!P21=0,0,1000*11630*RES_hh_tes_in!P21/RES_hh_num_in!P21)</f>
        <v>830.41592562652704</v>
      </c>
      <c r="Q21" s="72">
        <f>IF(RES_hh_tes_in!Q21=0,0,1000*11630*RES_hh_tes_in!Q21/RES_hh_num_in!Q21)</f>
        <v>878.90969773901611</v>
      </c>
      <c r="R21" s="72">
        <f>IF(RES_hh_tes_in!R21=0,0,1000*11630*RES_hh_tes_in!R21/RES_hh_num_in!R21)</f>
        <v>886.24081641356088</v>
      </c>
      <c r="S21" s="72">
        <f>IF(RES_hh_tes_in!S21=0,0,1000*11630*RES_hh_tes_in!S21/RES_hh_num_in!S21)</f>
        <v>976.05712053524394</v>
      </c>
      <c r="T21" s="72">
        <f>IF(RES_hh_tes_in!T21=0,0,1000*11630*RES_hh_tes_in!T21/RES_hh_num_in!T21)</f>
        <v>968.85685848418257</v>
      </c>
      <c r="U21" s="72">
        <f>IF(RES_hh_tes_in!U21=0,0,1000*11630*RES_hh_tes_in!U21/RES_hh_num_in!U21)</f>
        <v>937.07294429017236</v>
      </c>
      <c r="V21" s="72">
        <f>IF(RES_hh_tes_in!V21=0,0,1000*11630*RES_hh_tes_in!V21/RES_hh_num_in!V21)</f>
        <v>985.74803493785339</v>
      </c>
      <c r="W21" s="72">
        <f>IF(RES_hh_tes_in!W21=0,0,1000*11630*RES_hh_tes_in!W21/RES_hh_num_in!W21)</f>
        <v>1128.7165538626421</v>
      </c>
      <c r="X21" s="72">
        <f>IF(RES_hh_tes_in!X21=0,0,1000*11630*RES_hh_tes_in!X21/RES_hh_num_in!X21)</f>
        <v>981.42733847948944</v>
      </c>
      <c r="Y21" s="72">
        <f>IF(RES_hh_tes_in!Y21=0,0,1000*11630*RES_hh_tes_in!Y21/RES_hh_num_in!Y21)</f>
        <v>953.25155443511676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655.58566980075113</v>
      </c>
      <c r="D22" s="72">
        <f>IF(RES_hh_tes_in!D22=0,0,1000*11630*RES_hh_tes_in!D22/RES_hh_num_in!D22)</f>
        <v>635.32066770453162</v>
      </c>
      <c r="E22" s="72">
        <f>IF(RES_hh_tes_in!E22=0,0,1000*11630*RES_hh_tes_in!E22/RES_hh_num_in!E22)</f>
        <v>709.41347230905762</v>
      </c>
      <c r="F22" s="72">
        <f>IF(RES_hh_tes_in!F22=0,0,1000*11630*RES_hh_tes_in!F22/RES_hh_num_in!F22)</f>
        <v>648.83742875653763</v>
      </c>
      <c r="G22" s="72">
        <f>IF(RES_hh_tes_in!G22=0,0,1000*11630*RES_hh_tes_in!G22/RES_hh_num_in!G22)</f>
        <v>796.11865092047253</v>
      </c>
      <c r="H22" s="72">
        <f>IF(RES_hh_tes_in!H22=0,0,1000*11630*RES_hh_tes_in!H22/RES_hh_num_in!H22)</f>
        <v>751.33087795311565</v>
      </c>
      <c r="I22" s="72">
        <f>IF(RES_hh_tes_in!I22=0,0,1000*11630*RES_hh_tes_in!I22/RES_hh_num_in!I22)</f>
        <v>862.65920828998981</v>
      </c>
      <c r="J22" s="72">
        <f>IF(RES_hh_tes_in!J22=0,0,1000*11630*RES_hh_tes_in!J22/RES_hh_num_in!J22)</f>
        <v>817.11106152946434</v>
      </c>
      <c r="K22" s="72">
        <f>IF(RES_hh_tes_in!K22=0,0,1000*11630*RES_hh_tes_in!K22/RES_hh_num_in!K22)</f>
        <v>793.87838889239856</v>
      </c>
      <c r="L22" s="72">
        <f>IF(RES_hh_tes_in!L22=0,0,1000*11630*RES_hh_tes_in!L22/RES_hh_num_in!L22)</f>
        <v>811.81795543323381</v>
      </c>
      <c r="M22" s="72">
        <f>IF(RES_hh_tes_in!M22=0,0,1000*11630*RES_hh_tes_in!M22/RES_hh_num_in!M22)</f>
        <v>778.17894386895148</v>
      </c>
      <c r="N22" s="72">
        <f>IF(RES_hh_tes_in!N22=0,0,1000*11630*RES_hh_tes_in!N22/RES_hh_num_in!N22)</f>
        <v>819.01520580250371</v>
      </c>
      <c r="O22" s="72">
        <f>IF(RES_hh_tes_in!O22=0,0,1000*11630*RES_hh_tes_in!O22/RES_hh_num_in!O22)</f>
        <v>833.11423098431658</v>
      </c>
      <c r="P22" s="72">
        <f>IF(RES_hh_tes_in!P22=0,0,1000*11630*RES_hh_tes_in!P22/RES_hh_num_in!P22)</f>
        <v>886.91263242227058</v>
      </c>
      <c r="Q22" s="72">
        <f>IF(RES_hh_tes_in!Q22=0,0,1000*11630*RES_hh_tes_in!Q22/RES_hh_num_in!Q22)</f>
        <v>870.06493364759547</v>
      </c>
      <c r="R22" s="72">
        <f>IF(RES_hh_tes_in!R22=0,0,1000*11630*RES_hh_tes_in!R22/RES_hh_num_in!R22)</f>
        <v>894.2016267166473</v>
      </c>
      <c r="S22" s="72">
        <f>IF(RES_hh_tes_in!S22=0,0,1000*11630*RES_hh_tes_in!S22/RES_hh_num_in!S22)</f>
        <v>946.67690889075777</v>
      </c>
      <c r="T22" s="72">
        <f>IF(RES_hh_tes_in!T22=0,0,1000*11630*RES_hh_tes_in!T22/RES_hh_num_in!T22)</f>
        <v>949.65864996623873</v>
      </c>
      <c r="U22" s="72">
        <f>IF(RES_hh_tes_in!U22=0,0,1000*11630*RES_hh_tes_in!U22/RES_hh_num_in!U22)</f>
        <v>975.80844140418776</v>
      </c>
      <c r="V22" s="72">
        <f>IF(RES_hh_tes_in!V22=0,0,1000*11630*RES_hh_tes_in!V22/RES_hh_num_in!V22)</f>
        <v>988.73675560394179</v>
      </c>
      <c r="W22" s="72">
        <f>IF(RES_hh_tes_in!W22=0,0,1000*11630*RES_hh_tes_in!W22/RES_hh_num_in!W22)</f>
        <v>1062.2291827550041</v>
      </c>
      <c r="X22" s="72">
        <f>IF(RES_hh_tes_in!X22=0,0,1000*11630*RES_hh_tes_in!X22/RES_hh_num_in!X22)</f>
        <v>1004.3652328071174</v>
      </c>
      <c r="Y22" s="72">
        <f>IF(RES_hh_tes_in!Y22=0,0,1000*11630*RES_hh_tes_in!Y22/RES_hh_num_in!Y22)</f>
        <v>952.22726282297162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439.33689798323263</v>
      </c>
      <c r="D23" s="72">
        <f>IF(RES_hh_tes_in!D23=0,0,1000*11630*RES_hh_tes_in!D23/RES_hh_num_in!D23)</f>
        <v>937.75239242358748</v>
      </c>
      <c r="E23" s="72">
        <f>IF(RES_hh_tes_in!E23=0,0,1000*11630*RES_hh_tes_in!E23/RES_hh_num_in!E23)</f>
        <v>849.52161916368243</v>
      </c>
      <c r="F23" s="72">
        <f>IF(RES_hh_tes_in!F23=0,0,1000*11630*RES_hh_tes_in!F23/RES_hh_num_in!F23)</f>
        <v>542.48895127766878</v>
      </c>
      <c r="G23" s="72">
        <f>IF(RES_hh_tes_in!G23=0,0,1000*11630*RES_hh_tes_in!G23/RES_hh_num_in!G23)</f>
        <v>744.92707181042454</v>
      </c>
      <c r="H23" s="72">
        <f>IF(RES_hh_tes_in!H23=0,0,1000*11630*RES_hh_tes_in!H23/RES_hh_num_in!H23)</f>
        <v>781.33989630137808</v>
      </c>
      <c r="I23" s="72">
        <f>IF(RES_hh_tes_in!I23=0,0,1000*11630*RES_hh_tes_in!I23/RES_hh_num_in!I23)</f>
        <v>881.58509586384469</v>
      </c>
      <c r="J23" s="72">
        <f>IF(RES_hh_tes_in!J23=0,0,1000*11630*RES_hh_tes_in!J23/RES_hh_num_in!J23)</f>
        <v>670.39752697995368</v>
      </c>
      <c r="K23" s="72">
        <f>IF(RES_hh_tes_in!K23=0,0,1000*11630*RES_hh_tes_in!K23/RES_hh_num_in!K23)</f>
        <v>804.03451520734097</v>
      </c>
      <c r="L23" s="72">
        <f>IF(RES_hh_tes_in!L23=0,0,1000*11630*RES_hh_tes_in!L23/RES_hh_num_in!L23)</f>
        <v>922.64334315228132</v>
      </c>
      <c r="M23" s="72">
        <f>IF(RES_hh_tes_in!M23=0,0,1000*11630*RES_hh_tes_in!M23/RES_hh_num_in!M23)</f>
        <v>791.96742081696186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601.46500796030546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926.49107028304752</v>
      </c>
      <c r="T23" s="72">
        <f>IF(RES_hh_tes_in!T23=0,0,1000*11630*RES_hh_tes_in!T23/RES_hh_num_in!T23)</f>
        <v>1053.5530231988025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697.03703833674035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906.39560961077007</v>
      </c>
      <c r="J24" s="72">
        <f>IF(RES_hh_tes_in!J24=0,0,1000*11630*RES_hh_tes_in!J24/RES_hh_num_in!J24)</f>
        <v>707.93329262143413</v>
      </c>
      <c r="K24" s="72">
        <f>IF(RES_hh_tes_in!K24=0,0,1000*11630*RES_hh_tes_in!K24/RES_hh_num_in!K24)</f>
        <v>804.23371967811045</v>
      </c>
      <c r="L24" s="72">
        <f>IF(RES_hh_tes_in!L24=0,0,1000*11630*RES_hh_tes_in!L24/RES_hh_num_in!L24)</f>
        <v>768.8780379067864</v>
      </c>
      <c r="M24" s="72">
        <f>IF(RES_hh_tes_in!M24=0,0,1000*11630*RES_hh_tes_in!M24/RES_hh_num_in!M24)</f>
        <v>837.91494606173853</v>
      </c>
      <c r="N24" s="72">
        <f>IF(RES_hh_tes_in!N24=0,0,1000*11630*RES_hh_tes_in!N24/RES_hh_num_in!N24)</f>
        <v>788.73918183421256</v>
      </c>
      <c r="O24" s="72">
        <f>IF(RES_hh_tes_in!O24=0,0,1000*11630*RES_hh_tes_in!O24/RES_hh_num_in!O24)</f>
        <v>847.99940225170621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884.70320208670364</v>
      </c>
      <c r="R24" s="72">
        <f>IF(RES_hh_tes_in!R24=0,0,1000*11630*RES_hh_tes_in!R24/RES_hh_num_in!R24)</f>
        <v>904.39438606813769</v>
      </c>
      <c r="S24" s="72">
        <f>IF(RES_hh_tes_in!S24=0,0,1000*11630*RES_hh_tes_in!S24/RES_hh_num_in!S24)</f>
        <v>974.26837240867394</v>
      </c>
      <c r="T24" s="72">
        <f>IF(RES_hh_tes_in!T24=0,0,1000*11630*RES_hh_tes_in!T24/RES_hh_num_in!T24)</f>
        <v>971.54275858343681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1056.9354479789693</v>
      </c>
      <c r="X24" s="72">
        <f>IF(RES_hh_tes_in!X24=0,0,1000*11630*RES_hh_tes_in!X24/RES_hh_num_in!X24)</f>
        <v>983.38490392867379</v>
      </c>
      <c r="Y24" s="72">
        <f>IF(RES_hh_tes_in!Y24=0,0,1000*11630*RES_hh_tes_in!Y24/RES_hh_num_in!Y24)</f>
        <v>925.99173631627104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461.19103346809482</v>
      </c>
      <c r="D25" s="74">
        <f>IF(RES_hh_tes_in!D25=0,0,1000*11630*RES_hh_tes_in!D25/RES_hh_num_in!D25)</f>
        <v>506.29582338753119</v>
      </c>
      <c r="E25" s="74">
        <f>IF(RES_hh_tes_in!E25=0,0,1000*11630*RES_hh_tes_in!E25/RES_hh_num_in!E25)</f>
        <v>801.28742669698329</v>
      </c>
      <c r="F25" s="74">
        <f>IF(RES_hh_tes_in!F25=0,0,1000*11630*RES_hh_tes_in!F25/RES_hh_num_in!F25)</f>
        <v>358.8527693438196</v>
      </c>
      <c r="G25" s="74">
        <f>IF(RES_hh_tes_in!G25=0,0,1000*11630*RES_hh_tes_in!G25/RES_hh_num_in!G25)</f>
        <v>612.01419812395295</v>
      </c>
      <c r="H25" s="74">
        <f>IF(RES_hh_tes_in!H25=0,0,1000*11630*RES_hh_tes_in!H25/RES_hh_num_in!H25)</f>
        <v>1005.6149090018575</v>
      </c>
      <c r="I25" s="74">
        <f>IF(RES_hh_tes_in!I25=0,0,1000*11630*RES_hh_tes_in!I25/RES_hh_num_in!I25)</f>
        <v>898.38624487701031</v>
      </c>
      <c r="J25" s="74">
        <f>IF(RES_hh_tes_in!J25=0,0,1000*11630*RES_hh_tes_in!J25/RES_hh_num_in!J25)</f>
        <v>667.91116743766202</v>
      </c>
      <c r="K25" s="74">
        <f>IF(RES_hh_tes_in!K25=0,0,1000*11630*RES_hh_tes_in!K25/RES_hh_num_in!K25)</f>
        <v>912.00178740875208</v>
      </c>
      <c r="L25" s="74">
        <f>IF(RES_hh_tes_in!L25=0,0,1000*11630*RES_hh_tes_in!L25/RES_hh_num_in!L25)</f>
        <v>711.61896442561999</v>
      </c>
      <c r="M25" s="74">
        <f>IF(RES_hh_tes_in!M25=0,0,1000*11630*RES_hh_tes_in!M25/RES_hh_num_in!M25)</f>
        <v>737.95940844675272</v>
      </c>
      <c r="N25" s="74">
        <f>IF(RES_hh_tes_in!N25=0,0,1000*11630*RES_hh_tes_in!N25/RES_hh_num_in!N25)</f>
        <v>899.49794297772053</v>
      </c>
      <c r="O25" s="74">
        <f>IF(RES_hh_tes_in!O25=0,0,1000*11630*RES_hh_tes_in!O25/RES_hh_num_in!O25)</f>
        <v>838.05171569506706</v>
      </c>
      <c r="P25" s="74">
        <f>IF(RES_hh_tes_in!P25=0,0,1000*11630*RES_hh_tes_in!P25/RES_hh_num_in!P25)</f>
        <v>886.13222962859732</v>
      </c>
      <c r="Q25" s="74">
        <f>IF(RES_hh_tes_in!Q25=0,0,1000*11630*RES_hh_tes_in!Q25/RES_hh_num_in!Q25)</f>
        <v>921.06726281700401</v>
      </c>
      <c r="R25" s="74">
        <f>IF(RES_hh_tes_in!R25=0,0,1000*11630*RES_hh_tes_in!R25/RES_hh_num_in!R25)</f>
        <v>833.20259568346512</v>
      </c>
      <c r="S25" s="74">
        <f>IF(RES_hh_tes_in!S25=0,0,1000*11630*RES_hh_tes_in!S25/RES_hh_num_in!S25)</f>
        <v>1077.8257746016216</v>
      </c>
      <c r="T25" s="74">
        <f>IF(RES_hh_tes_in!T25=0,0,1000*11630*RES_hh_tes_in!T25/RES_hh_num_in!T25)</f>
        <v>941.37660632293523</v>
      </c>
      <c r="U25" s="74">
        <f>IF(RES_hh_tes_in!U25=0,0,1000*11630*RES_hh_tes_in!U25/RES_hh_num_in!U25)</f>
        <v>917.46975844193673</v>
      </c>
      <c r="V25" s="74">
        <f>IF(RES_hh_tes_in!V25=0,0,1000*11630*RES_hh_tes_in!V25/RES_hh_num_in!V25)</f>
        <v>949.0893414930614</v>
      </c>
      <c r="W25" s="74">
        <f>IF(RES_hh_tes_in!W25=0,0,1000*11630*RES_hh_tes_in!W25/RES_hh_num_in!W25)</f>
        <v>990.41042482215437</v>
      </c>
      <c r="X25" s="74">
        <f>IF(RES_hh_tes_in!X25=0,0,1000*11630*RES_hh_tes_in!X25/RES_hh_num_in!X25)</f>
        <v>1079.1209295451583</v>
      </c>
      <c r="Y25" s="74">
        <f>IF(RES_hh_tes_in!Y25=0,0,1000*11630*RES_hh_tes_in!Y25/RES_hh_num_in!Y25)</f>
        <v>953.89016673808192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0</v>
      </c>
      <c r="F26" s="77">
        <f>IF(RES_hh_tes_in!F26=0,0,1000*11630*RES_hh_tes_in!F26/RES_hh_num_in!F26)</f>
        <v>0</v>
      </c>
      <c r="G26" s="77">
        <f>IF(RES_hh_tes_in!G26=0,0,1000*11630*RES_hh_tes_in!G26/RES_hh_num_in!G26)</f>
        <v>0</v>
      </c>
      <c r="H26" s="77">
        <f>IF(RES_hh_tes_in!H26=0,0,1000*11630*RES_hh_tes_in!H26/RES_hh_num_in!H26)</f>
        <v>0</v>
      </c>
      <c r="I26" s="77">
        <f>IF(RES_hh_tes_in!I26=0,0,1000*11630*RES_hh_tes_in!I26/RES_hh_num_in!I26)</f>
        <v>0</v>
      </c>
      <c r="J26" s="77">
        <f>IF(RES_hh_tes_in!J26=0,0,1000*11630*RES_hh_tes_in!J26/RES_hh_num_in!J26)</f>
        <v>0</v>
      </c>
      <c r="K26" s="77">
        <f>IF(RES_hh_tes_in!K26=0,0,1000*11630*RES_hh_tes_in!K26/RES_hh_num_in!K26)</f>
        <v>0</v>
      </c>
      <c r="L26" s="77">
        <f>IF(RES_hh_tes_in!L26=0,0,1000*11630*RES_hh_tes_in!L26/RES_hh_num_in!L26)</f>
        <v>0</v>
      </c>
      <c r="M26" s="77">
        <f>IF(RES_hh_tes_in!M26=0,0,1000*11630*RES_hh_tes_in!M26/RES_hh_num_in!M26)</f>
        <v>0</v>
      </c>
      <c r="N26" s="77">
        <f>IF(RES_hh_tes_in!N26=0,0,1000*11630*RES_hh_tes_in!N26/RES_hh_num_in!N26)</f>
        <v>0</v>
      </c>
      <c r="O26" s="77">
        <f>IF(RES_hh_tes_in!O26=0,0,1000*11630*RES_hh_tes_in!O26/RES_hh_num_in!O26)</f>
        <v>0</v>
      </c>
      <c r="P26" s="77">
        <f>IF(RES_hh_tes_in!P26=0,0,1000*11630*RES_hh_tes_in!P26/RES_hh_num_in!P26)</f>
        <v>0</v>
      </c>
      <c r="Q26" s="77">
        <f>IF(RES_hh_tes_in!Q26=0,0,1000*11630*RES_hh_tes_in!Q26/RES_hh_num_in!Q26)</f>
        <v>0</v>
      </c>
      <c r="R26" s="77">
        <f>IF(RES_hh_tes_in!R26=0,0,1000*11630*RES_hh_tes_in!R26/RES_hh_num_in!R26)</f>
        <v>0</v>
      </c>
      <c r="S26" s="77">
        <f>IF(RES_hh_tes_in!S26=0,0,1000*11630*RES_hh_tes_in!S26/RES_hh_num_in!S26)</f>
        <v>0</v>
      </c>
      <c r="T26" s="77">
        <f>IF(RES_hh_tes_in!T26=0,0,1000*11630*RES_hh_tes_in!T26/RES_hh_num_in!T26)</f>
        <v>0</v>
      </c>
      <c r="U26" s="77">
        <f>IF(RES_hh_tes_in!U26=0,0,1000*11630*RES_hh_tes_in!U26/RES_hh_num_in!U26)</f>
        <v>0</v>
      </c>
      <c r="V26" s="77">
        <f>IF(RES_hh_tes_in!V26=0,0,1000*11630*RES_hh_tes_in!V26/RES_hh_num_in!V26)</f>
        <v>0</v>
      </c>
      <c r="W26" s="77">
        <f>IF(RES_hh_tes_in!W26=0,0,1000*11630*RES_hh_tes_in!W26/RES_hh_num_in!W26)</f>
        <v>0</v>
      </c>
      <c r="X26" s="77">
        <f>IF(RES_hh_tes_in!X26=0,0,1000*11630*RES_hh_tes_in!X26/RES_hh_num_in!X26)</f>
        <v>0</v>
      </c>
      <c r="Y26" s="77">
        <f>IF(RES_hh_tes_in!Y26=0,0,1000*11630*RES_hh_tes_in!Y26/RES_hh_num_in!Y26)</f>
        <v>0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333.63268127030136</v>
      </c>
      <c r="D27" s="69">
        <f>IF(RES_hh_tes_in!D27=0,0,1000*11630*RES_hh_tes_in!D27/RES_hh_num_in!D27)</f>
        <v>384.05063734582012</v>
      </c>
      <c r="E27" s="69">
        <f>IF(RES_hh_tes_in!E27=0,0,1000*11630*RES_hh_tes_in!E27/RES_hh_num_in!E27)</f>
        <v>458.71767060280689</v>
      </c>
      <c r="F27" s="69">
        <f>IF(RES_hh_tes_in!F27=0,0,1000*11630*RES_hh_tes_in!F27/RES_hh_num_in!F27)</f>
        <v>298.32835622520417</v>
      </c>
      <c r="G27" s="69">
        <f>IF(RES_hh_tes_in!G27=0,0,1000*11630*RES_hh_tes_in!G27/RES_hh_num_in!G27)</f>
        <v>618.63027021603966</v>
      </c>
      <c r="H27" s="69">
        <f>IF(RES_hh_tes_in!H27=0,0,1000*11630*RES_hh_tes_in!H27/RES_hh_num_in!H27)</f>
        <v>403.37600501755901</v>
      </c>
      <c r="I27" s="69">
        <f>IF(RES_hh_tes_in!I27=0,0,1000*11630*RES_hh_tes_in!I27/RES_hh_num_in!I27)</f>
        <v>517.28749389610732</v>
      </c>
      <c r="J27" s="69">
        <f>IF(RES_hh_tes_in!J27=0,0,1000*11630*RES_hh_tes_in!J27/RES_hh_num_in!J27)</f>
        <v>271.60375731924915</v>
      </c>
      <c r="K27" s="69">
        <f>IF(RES_hh_tes_in!K27=0,0,1000*11630*RES_hh_tes_in!K27/RES_hh_num_in!K27)</f>
        <v>361.92608638401856</v>
      </c>
      <c r="L27" s="69">
        <f>IF(RES_hh_tes_in!L27=0,0,1000*11630*RES_hh_tes_in!L27/RES_hh_num_in!L27)</f>
        <v>287.95583212343104</v>
      </c>
      <c r="M27" s="69">
        <f>IF(RES_hh_tes_in!M27=0,0,1000*11630*RES_hh_tes_in!M27/RES_hh_num_in!M27)</f>
        <v>293.81541241207384</v>
      </c>
      <c r="N27" s="69">
        <f>IF(RES_hh_tes_in!N27=0,0,1000*11630*RES_hh_tes_in!N27/RES_hh_num_in!N27)</f>
        <v>271.61423943562556</v>
      </c>
      <c r="O27" s="69">
        <f>IF(RES_hh_tes_in!O27=0,0,1000*11630*RES_hh_tes_in!O27/RES_hh_num_in!O27)</f>
        <v>271.57184258300384</v>
      </c>
      <c r="P27" s="69">
        <f>IF(RES_hh_tes_in!P27=0,0,1000*11630*RES_hh_tes_in!P27/RES_hh_num_in!P27)</f>
        <v>281.41044602877287</v>
      </c>
      <c r="Q27" s="69">
        <f>IF(RES_hh_tes_in!Q27=0,0,1000*11630*RES_hh_tes_in!Q27/RES_hh_num_in!Q27)</f>
        <v>319.8597238624053</v>
      </c>
      <c r="R27" s="69">
        <f>IF(RES_hh_tes_in!R27=0,0,1000*11630*RES_hh_tes_in!R27/RES_hh_num_in!R27)</f>
        <v>324.92096770100227</v>
      </c>
      <c r="S27" s="69">
        <f>IF(RES_hh_tes_in!S27=0,0,1000*11630*RES_hh_tes_in!S27/RES_hh_num_in!S27)</f>
        <v>369.70004775017446</v>
      </c>
      <c r="T27" s="69">
        <f>IF(RES_hh_tes_in!T27=0,0,1000*11630*RES_hh_tes_in!T27/RES_hh_num_in!T27)</f>
        <v>380.19910002665841</v>
      </c>
      <c r="U27" s="69">
        <f>IF(RES_hh_tes_in!U27=0,0,1000*11630*RES_hh_tes_in!U27/RES_hh_num_in!U27)</f>
        <v>393.34391250499715</v>
      </c>
      <c r="V27" s="69">
        <f>IF(RES_hh_tes_in!V27=0,0,1000*11630*RES_hh_tes_in!V27/RES_hh_num_in!V27)</f>
        <v>365.22317612809559</v>
      </c>
      <c r="W27" s="69">
        <f>IF(RES_hh_tes_in!W27=0,0,1000*11630*RES_hh_tes_in!W27/RES_hh_num_in!W27)</f>
        <v>392.8522803276262</v>
      </c>
      <c r="X27" s="69">
        <f>IF(RES_hh_tes_in!X27=0,0,1000*11630*RES_hh_tes_in!X27/RES_hh_num_in!X27)</f>
        <v>387.50549513476722</v>
      </c>
      <c r="Y27" s="69">
        <f>IF(RES_hh_tes_in!Y27=0,0,1000*11630*RES_hh_tes_in!Y27/RES_hh_num_in!Y27)</f>
        <v>358.17234737486939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434.73866678459905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460.74726322929683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243.7024450110421</v>
      </c>
      <c r="J28" s="72">
        <f>IF(RES_hh_tes_in!J28=0,0,1000*11630*RES_hh_tes_in!J28/RES_hh_num_in!J28)</f>
        <v>509.34213224284031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290.78354086165331</v>
      </c>
      <c r="N28" s="72">
        <f>IF(RES_hh_tes_in!N28=0,0,1000*11630*RES_hh_tes_in!N28/RES_hh_num_in!N28)</f>
        <v>261.96951024500214</v>
      </c>
      <c r="O28" s="72">
        <f>IF(RES_hh_tes_in!O28=0,0,1000*11630*RES_hh_tes_in!O28/RES_hh_num_in!O28)</f>
        <v>177.08905635388678</v>
      </c>
      <c r="P28" s="72">
        <f>IF(RES_hh_tes_in!P28=0,0,1000*11630*RES_hh_tes_in!P28/RES_hh_num_in!P28)</f>
        <v>361.49683135117283</v>
      </c>
      <c r="Q28" s="72">
        <f>IF(RES_hh_tes_in!Q28=0,0,1000*11630*RES_hh_tes_in!Q28/RES_hh_num_in!Q28)</f>
        <v>402.24122229229789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409.91332589779836</v>
      </c>
      <c r="V28" s="72">
        <f>IF(RES_hh_tes_in!V28=0,0,1000*11630*RES_hh_tes_in!V28/RES_hh_num_in!V28)</f>
        <v>381.96621580562697</v>
      </c>
      <c r="W28" s="72">
        <f>IF(RES_hh_tes_in!W28=0,0,1000*11630*RES_hh_tes_in!W28/RES_hh_num_in!W28)</f>
        <v>374.56977199976285</v>
      </c>
      <c r="X28" s="72">
        <f>IF(RES_hh_tes_in!X28=0,0,1000*11630*RES_hh_tes_in!X28/RES_hh_num_in!X28)</f>
        <v>380.98697977730035</v>
      </c>
      <c r="Y28" s="72">
        <f>IF(RES_hh_tes_in!Y28=0,0,1000*11630*RES_hh_tes_in!Y28/RES_hh_num_in!Y28)</f>
        <v>372.30126530244218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339.21224480925071</v>
      </c>
      <c r="D29" s="72">
        <f>IF(RES_hh_tes_in!D29=0,0,1000*11630*RES_hh_tes_in!D29/RES_hh_num_in!D29)</f>
        <v>377.25156108647144</v>
      </c>
      <c r="E29" s="72">
        <f>IF(RES_hh_tes_in!E29=0,0,1000*11630*RES_hh_tes_in!E29/RES_hh_num_in!E29)</f>
        <v>444.93023520264762</v>
      </c>
      <c r="F29" s="72">
        <f>IF(RES_hh_tes_in!F29=0,0,1000*11630*RES_hh_tes_in!F29/RES_hh_num_in!F29)</f>
        <v>295.45773112565507</v>
      </c>
      <c r="G29" s="72">
        <f>IF(RES_hh_tes_in!G29=0,0,1000*11630*RES_hh_tes_in!G29/RES_hh_num_in!G29)</f>
        <v>653.05920360522782</v>
      </c>
      <c r="H29" s="72">
        <f>IF(RES_hh_tes_in!H29=0,0,1000*11630*RES_hh_tes_in!H29/RES_hh_num_in!H29)</f>
        <v>355.23659737917086</v>
      </c>
      <c r="I29" s="72">
        <f>IF(RES_hh_tes_in!I29=0,0,1000*11630*RES_hh_tes_in!I29/RES_hh_num_in!I29)</f>
        <v>527.09235898059751</v>
      </c>
      <c r="J29" s="72">
        <f>IF(RES_hh_tes_in!J29=0,0,1000*11630*RES_hh_tes_in!J29/RES_hh_num_in!J29)</f>
        <v>257.63595126338032</v>
      </c>
      <c r="K29" s="72">
        <f>IF(RES_hh_tes_in!K29=0,0,1000*11630*RES_hh_tes_in!K29/RES_hh_num_in!K29)</f>
        <v>368.89609567809549</v>
      </c>
      <c r="L29" s="72">
        <f>IF(RES_hh_tes_in!L29=0,0,1000*11630*RES_hh_tes_in!L29/RES_hh_num_in!L29)</f>
        <v>291.76463357250003</v>
      </c>
      <c r="M29" s="72">
        <f>IF(RES_hh_tes_in!M29=0,0,1000*11630*RES_hh_tes_in!M29/RES_hh_num_in!M29)</f>
        <v>294.18979939079685</v>
      </c>
      <c r="N29" s="72">
        <f>IF(RES_hh_tes_in!N29=0,0,1000*11630*RES_hh_tes_in!N29/RES_hh_num_in!N29)</f>
        <v>259.27132135947363</v>
      </c>
      <c r="O29" s="72">
        <f>IF(RES_hh_tes_in!O29=0,0,1000*11630*RES_hh_tes_in!O29/RES_hh_num_in!O29)</f>
        <v>274.70423309836497</v>
      </c>
      <c r="P29" s="72">
        <f>IF(RES_hh_tes_in!P29=0,0,1000*11630*RES_hh_tes_in!P29/RES_hh_num_in!P29)</f>
        <v>279.76362380240062</v>
      </c>
      <c r="Q29" s="72">
        <f>IF(RES_hh_tes_in!Q29=0,0,1000*11630*RES_hh_tes_in!Q29/RES_hh_num_in!Q29)</f>
        <v>319.55394628123554</v>
      </c>
      <c r="R29" s="72">
        <f>IF(RES_hh_tes_in!R29=0,0,1000*11630*RES_hh_tes_in!R29/RES_hh_num_in!R29)</f>
        <v>325.62006565450895</v>
      </c>
      <c r="S29" s="72">
        <f>IF(RES_hh_tes_in!S29=0,0,1000*11630*RES_hh_tes_in!S29/RES_hh_num_in!S29)</f>
        <v>369.80114798191948</v>
      </c>
      <c r="T29" s="72">
        <f>IF(RES_hh_tes_in!T29=0,0,1000*11630*RES_hh_tes_in!T29/RES_hh_num_in!T29)</f>
        <v>380.62409600220809</v>
      </c>
      <c r="U29" s="72">
        <f>IF(RES_hh_tes_in!U29=0,0,1000*11630*RES_hh_tes_in!U29/RES_hh_num_in!U29)</f>
        <v>404.06610170018564</v>
      </c>
      <c r="V29" s="72">
        <f>IF(RES_hh_tes_in!V29=0,0,1000*11630*RES_hh_tes_in!V29/RES_hh_num_in!V29)</f>
        <v>362.19517937034141</v>
      </c>
      <c r="W29" s="72">
        <f>IF(RES_hh_tes_in!W29=0,0,1000*11630*RES_hh_tes_in!W29/RES_hh_num_in!W29)</f>
        <v>378.11187167761932</v>
      </c>
      <c r="X29" s="72">
        <f>IF(RES_hh_tes_in!X29=0,0,1000*11630*RES_hh_tes_in!X29/RES_hh_num_in!X29)</f>
        <v>392.64416867205756</v>
      </c>
      <c r="Y29" s="72">
        <f>IF(RES_hh_tes_in!Y29=0,0,1000*11630*RES_hh_tes_in!Y29/RES_hh_num_in!Y29)</f>
        <v>356.59936201159098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319.05328896925027</v>
      </c>
      <c r="D30" s="72">
        <f>IF(RES_hh_tes_in!D30=0,0,1000*11630*RES_hh_tes_in!D30/RES_hh_num_in!D30)</f>
        <v>401.37736344299458</v>
      </c>
      <c r="E30" s="72">
        <f>IF(RES_hh_tes_in!E30=0,0,1000*11630*RES_hh_tes_in!E30/RES_hh_num_in!E30)</f>
        <v>470.02758724701539</v>
      </c>
      <c r="F30" s="72">
        <f>IF(RES_hh_tes_in!F30=0,0,1000*11630*RES_hh_tes_in!F30/RES_hh_num_in!F30)</f>
        <v>301.46158791741863</v>
      </c>
      <c r="G30" s="72">
        <f>IF(RES_hh_tes_in!G30=0,0,1000*11630*RES_hh_tes_in!G30/RES_hh_num_in!G30)</f>
        <v>592.36019980191793</v>
      </c>
      <c r="H30" s="72">
        <f>IF(RES_hh_tes_in!H30=0,0,1000*11630*RES_hh_tes_in!H30/RES_hh_num_in!H30)</f>
        <v>419.52995177220998</v>
      </c>
      <c r="I30" s="72">
        <f>IF(RES_hh_tes_in!I30=0,0,1000*11630*RES_hh_tes_in!I30/RES_hh_num_in!I30)</f>
        <v>484.87472053646673</v>
      </c>
      <c r="J30" s="72">
        <f>IF(RES_hh_tes_in!J30=0,0,1000*11630*RES_hh_tes_in!J30/RES_hh_num_in!J30)</f>
        <v>258.53983281292682</v>
      </c>
      <c r="K30" s="72">
        <f>IF(RES_hh_tes_in!K30=0,0,1000*11630*RES_hh_tes_in!K30/RES_hh_num_in!K30)</f>
        <v>348.87860950154658</v>
      </c>
      <c r="L30" s="72">
        <f>IF(RES_hh_tes_in!L30=0,0,1000*11630*RES_hh_tes_in!L30/RES_hh_num_in!L30)</f>
        <v>280.39600139097331</v>
      </c>
      <c r="M30" s="72">
        <f>IF(RES_hh_tes_in!M30=0,0,1000*11630*RES_hh_tes_in!M30/RES_hh_num_in!M30)</f>
        <v>294.079218508699</v>
      </c>
      <c r="N30" s="72">
        <f>IF(RES_hh_tes_in!N30=0,0,1000*11630*RES_hh_tes_in!N30/RES_hh_num_in!N30)</f>
        <v>279.20162751420952</v>
      </c>
      <c r="O30" s="72">
        <f>IF(RES_hh_tes_in!O30=0,0,1000*11630*RES_hh_tes_in!O30/RES_hh_num_in!O30)</f>
        <v>281.24174707637525</v>
      </c>
      <c r="P30" s="72">
        <f>IF(RES_hh_tes_in!P30=0,0,1000*11630*RES_hh_tes_in!P30/RES_hh_num_in!P30)</f>
        <v>269.3815665936043</v>
      </c>
      <c r="Q30" s="72">
        <f>IF(RES_hh_tes_in!Q30=0,0,1000*11630*RES_hh_tes_in!Q30/RES_hh_num_in!Q30)</f>
        <v>316.88054448098978</v>
      </c>
      <c r="R30" s="72">
        <f>IF(RES_hh_tes_in!R30=0,0,1000*11630*RES_hh_tes_in!R30/RES_hh_num_in!R30)</f>
        <v>323.33070232008129</v>
      </c>
      <c r="S30" s="72">
        <f>IF(RES_hh_tes_in!S30=0,0,1000*11630*RES_hh_tes_in!S30/RES_hh_num_in!S30)</f>
        <v>370.814140012032</v>
      </c>
      <c r="T30" s="72">
        <f>IF(RES_hh_tes_in!T30=0,0,1000*11630*RES_hh_tes_in!T30/RES_hh_num_in!T30)</f>
        <v>382.23514792684222</v>
      </c>
      <c r="U30" s="72">
        <f>IF(RES_hh_tes_in!U30=0,0,1000*11630*RES_hh_tes_in!U30/RES_hh_num_in!U30)</f>
        <v>385.28356864656672</v>
      </c>
      <c r="V30" s="72">
        <f>IF(RES_hh_tes_in!V30=0,0,1000*11630*RES_hh_tes_in!V30/RES_hh_num_in!V30)</f>
        <v>365.5281844469385</v>
      </c>
      <c r="W30" s="72">
        <f>IF(RES_hh_tes_in!W30=0,0,1000*11630*RES_hh_tes_in!W30/RES_hh_num_in!W30)</f>
        <v>411.55218250904522</v>
      </c>
      <c r="X30" s="72">
        <f>IF(RES_hh_tes_in!X30=0,0,1000*11630*RES_hh_tes_in!X30/RES_hh_num_in!X30)</f>
        <v>377.60375669706207</v>
      </c>
      <c r="Y30" s="72">
        <f>IF(RES_hh_tes_in!Y30=0,0,1000*11630*RES_hh_tes_in!Y30/RES_hh_num_in!Y30)</f>
        <v>361.00683098144492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311.17712852803629</v>
      </c>
      <c r="D31" s="72">
        <f>IF(RES_hh_tes_in!D31=0,0,1000*11630*RES_hh_tes_in!D31/RES_hh_num_in!D31)</f>
        <v>358.67179999403334</v>
      </c>
      <c r="E31" s="72">
        <f>IF(RES_hh_tes_in!E31=0,0,1000*11630*RES_hh_tes_in!E31/RES_hh_num_in!E31)</f>
        <v>405.34086442149288</v>
      </c>
      <c r="F31" s="72">
        <f>IF(RES_hh_tes_in!F31=0,0,1000*11630*RES_hh_tes_in!F31/RES_hh_num_in!F31)</f>
        <v>316.52661350212935</v>
      </c>
      <c r="G31" s="72">
        <f>IF(RES_hh_tes_in!G31=0,0,1000*11630*RES_hh_tes_in!G31/RES_hh_num_in!G31)</f>
        <v>616.33766188010225</v>
      </c>
      <c r="H31" s="72">
        <f>IF(RES_hh_tes_in!H31=0,0,1000*11630*RES_hh_tes_in!H31/RES_hh_num_in!H31)</f>
        <v>399.69833993623246</v>
      </c>
      <c r="I31" s="72">
        <f>IF(RES_hh_tes_in!I31=0,0,1000*11630*RES_hh_tes_in!I31/RES_hh_num_in!I31)</f>
        <v>419.50898515221917</v>
      </c>
      <c r="J31" s="72">
        <f>IF(RES_hh_tes_in!J31=0,0,1000*11630*RES_hh_tes_in!J31/RES_hh_num_in!J31)</f>
        <v>313.73959405631439</v>
      </c>
      <c r="K31" s="72">
        <f>IF(RES_hh_tes_in!K31=0,0,1000*11630*RES_hh_tes_in!K31/RES_hh_num_in!K31)</f>
        <v>327.39073977167578</v>
      </c>
      <c r="L31" s="72">
        <f>IF(RES_hh_tes_in!L31=0,0,1000*11630*RES_hh_tes_in!L31/RES_hh_num_in!L31)</f>
        <v>306.76036873739218</v>
      </c>
      <c r="M31" s="72">
        <f>IF(RES_hh_tes_in!M31=0,0,1000*11630*RES_hh_tes_in!M31/RES_hh_num_in!M31)</f>
        <v>283.02825836769989</v>
      </c>
      <c r="N31" s="72">
        <f>IF(RES_hh_tes_in!N31=0,0,1000*11630*RES_hh_tes_in!N31/RES_hh_num_in!N31)</f>
        <v>274.3269082048289</v>
      </c>
      <c r="O31" s="72">
        <f>IF(RES_hh_tes_in!O31=0,0,1000*11630*RES_hh_tes_in!O31/RES_hh_num_in!O31)</f>
        <v>276.67279086697721</v>
      </c>
      <c r="P31" s="72">
        <f>IF(RES_hh_tes_in!P31=0,0,1000*11630*RES_hh_tes_in!P31/RES_hh_num_in!P31)</f>
        <v>297.16598349784766</v>
      </c>
      <c r="Q31" s="72">
        <f>IF(RES_hh_tes_in!Q31=0,0,1000*11630*RES_hh_tes_in!Q31/RES_hh_num_in!Q31)</f>
        <v>307.28756430347204</v>
      </c>
      <c r="R31" s="72">
        <f>IF(RES_hh_tes_in!R31=0,0,1000*11630*RES_hh_tes_in!R31/RES_hh_num_in!R31)</f>
        <v>328.25921990981169</v>
      </c>
      <c r="S31" s="72">
        <f>IF(RES_hh_tes_in!S31=0,0,1000*11630*RES_hh_tes_in!S31/RES_hh_num_in!S31)</f>
        <v>361.6879396547584</v>
      </c>
      <c r="T31" s="72">
        <f>IF(RES_hh_tes_in!T31=0,0,1000*11630*RES_hh_tes_in!T31/RES_hh_num_in!T31)</f>
        <v>371.50736851526619</v>
      </c>
      <c r="U31" s="72">
        <f>IF(RES_hh_tes_in!U31=0,0,1000*11630*RES_hh_tes_in!U31/RES_hh_num_in!U31)</f>
        <v>379.68786906980063</v>
      </c>
      <c r="V31" s="72">
        <f>IF(RES_hh_tes_in!V31=0,0,1000*11630*RES_hh_tes_in!V31/RES_hh_num_in!V31)</f>
        <v>375.84586608334507</v>
      </c>
      <c r="W31" s="72">
        <f>IF(RES_hh_tes_in!W31=0,0,1000*11630*RES_hh_tes_in!W31/RES_hh_num_in!W31)</f>
        <v>398.22091642674025</v>
      </c>
      <c r="X31" s="72">
        <f>IF(RES_hh_tes_in!X31=0,0,1000*11630*RES_hh_tes_in!X31/RES_hh_num_in!X31)</f>
        <v>379.26672352707715</v>
      </c>
      <c r="Y31" s="72">
        <f>IF(RES_hh_tes_in!Y31=0,0,1000*11630*RES_hh_tes_in!Y31/RES_hh_num_in!Y31)</f>
        <v>362.25207151058299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364.04025467459638</v>
      </c>
      <c r="D32" s="77">
        <f>IF(RES_hh_tes_in!D32=0,0,1000*11630*RES_hh_tes_in!D32/RES_hh_num_in!D32)</f>
        <v>303.56480649111575</v>
      </c>
      <c r="E32" s="77">
        <f>IF(RES_hh_tes_in!E32=0,0,1000*11630*RES_hh_tes_in!E32/RES_hh_num_in!E32)</f>
        <v>549.16540275242312</v>
      </c>
      <c r="F32" s="77">
        <f>IF(RES_hh_tes_in!F32=0,0,1000*11630*RES_hh_tes_in!F32/RES_hh_num_in!F32)</f>
        <v>275.1963825619909</v>
      </c>
      <c r="G32" s="77">
        <f>IF(RES_hh_tes_in!G32=0,0,1000*11630*RES_hh_tes_in!G32/RES_hh_num_in!G32)</f>
        <v>311.40454873614141</v>
      </c>
      <c r="H32" s="77">
        <f>IF(RES_hh_tes_in!H32=0,0,1000*11630*RES_hh_tes_in!H32/RES_hh_num_in!H32)</f>
        <v>610.46683601885456</v>
      </c>
      <c r="I32" s="77">
        <f>IF(RES_hh_tes_in!I32=0,0,1000*11630*RES_hh_tes_in!I32/RES_hh_num_in!I32)</f>
        <v>409.23429176672852</v>
      </c>
      <c r="J32" s="77">
        <f>IF(RES_hh_tes_in!J32=0,0,1000*11630*RES_hh_tes_in!J32/RES_hh_num_in!J32)</f>
        <v>251.71392892201612</v>
      </c>
      <c r="K32" s="77">
        <f>IF(RES_hh_tes_in!K32=0,0,1000*11630*RES_hh_tes_in!K32/RES_hh_num_in!K32)</f>
        <v>262.72722599909258</v>
      </c>
      <c r="L32" s="77">
        <f>IF(RES_hh_tes_in!L32=0,0,1000*11630*RES_hh_tes_in!L32/RES_hh_num_in!L32)</f>
        <v>268.89340850317785</v>
      </c>
      <c r="M32" s="77">
        <f>IF(RES_hh_tes_in!M32=0,0,1000*11630*RES_hh_tes_in!M32/RES_hh_num_in!M32)</f>
        <v>298.31309559338456</v>
      </c>
      <c r="N32" s="77">
        <f>IF(RES_hh_tes_in!N32=0,0,1000*11630*RES_hh_tes_in!N32/RES_hh_num_in!N32)</f>
        <v>431.33886788141609</v>
      </c>
      <c r="O32" s="77">
        <f>IF(RES_hh_tes_in!O32=0,0,1000*11630*RES_hh_tes_in!O32/RES_hh_num_in!O32)</f>
        <v>28.991210237989961</v>
      </c>
      <c r="P32" s="77">
        <f>IF(RES_hh_tes_in!P32=0,0,1000*11630*RES_hh_tes_in!P32/RES_hh_num_in!P32)</f>
        <v>203.73074592257686</v>
      </c>
      <c r="Q32" s="77">
        <f>IF(RES_hh_tes_in!Q32=0,0,1000*11630*RES_hh_tes_in!Q32/RES_hh_num_in!Q32)</f>
        <v>404.52057642627017</v>
      </c>
      <c r="R32" s="77">
        <f>IF(RES_hh_tes_in!R32=0,0,1000*11630*RES_hh_tes_in!R32/RES_hh_num_in!R32)</f>
        <v>340.32273032751999</v>
      </c>
      <c r="S32" s="77">
        <f>IF(RES_hh_tes_in!S32=0,0,1000*11630*RES_hh_tes_in!S32/RES_hh_num_in!S32)</f>
        <v>352.64120104992367</v>
      </c>
      <c r="T32" s="77">
        <f>IF(RES_hh_tes_in!T32=0,0,1000*11630*RES_hh_tes_in!T32/RES_hh_num_in!T32)</f>
        <v>351.90213157443765</v>
      </c>
      <c r="U32" s="77">
        <f>IF(RES_hh_tes_in!U32=0,0,1000*11630*RES_hh_tes_in!U32/RES_hh_num_in!U32)</f>
        <v>362.45634821262774</v>
      </c>
      <c r="V32" s="77">
        <f>IF(RES_hh_tes_in!V32=0,0,1000*11630*RES_hh_tes_in!V32/RES_hh_num_in!V32)</f>
        <v>368.89654728667239</v>
      </c>
      <c r="W32" s="77">
        <f>IF(RES_hh_tes_in!W32=0,0,1000*11630*RES_hh_tes_in!W32/RES_hh_num_in!W32)</f>
        <v>377.91178846824425</v>
      </c>
      <c r="X32" s="77">
        <f>IF(RES_hh_tes_in!X32=0,0,1000*11630*RES_hh_tes_in!X32/RES_hh_num_in!X32)</f>
        <v>391.98972888748727</v>
      </c>
      <c r="Y32" s="77">
        <f>IF(RES_hh_tes_in!Y32=0,0,1000*11630*RES_hh_tes_in!Y32/RES_hh_num_in!Y32)</f>
        <v>362.39226828596276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1080.1312323513025</v>
      </c>
      <c r="D3" s="65">
        <f>IF(RES_hh_emi_in!D3=0,0,1000000*RES_hh_emi_in!D3/RES_hh_num_in!D3)</f>
        <v>1464.2672375903649</v>
      </c>
      <c r="E3" s="65">
        <f>IF(RES_hh_emi_in!E3=0,0,1000000*RES_hh_emi_in!E3/RES_hh_num_in!E3)</f>
        <v>1189.3969647848535</v>
      </c>
      <c r="F3" s="65">
        <f>IF(RES_hh_emi_in!F3=0,0,1000000*RES_hh_emi_in!F3/RES_hh_num_in!F3)</f>
        <v>1328.0155720608223</v>
      </c>
      <c r="G3" s="65">
        <f>IF(RES_hh_emi_in!G3=0,0,1000000*RES_hh_emi_in!G3/RES_hh_num_in!G3)</f>
        <v>963.38014605633668</v>
      </c>
      <c r="H3" s="65">
        <f>IF(RES_hh_emi_in!H3=0,0,1000000*RES_hh_emi_in!H3/RES_hh_num_in!H3)</f>
        <v>1086.9341063209356</v>
      </c>
      <c r="I3" s="65">
        <f>IF(RES_hh_emi_in!I3=0,0,1000000*RES_hh_emi_in!I3/RES_hh_num_in!I3)</f>
        <v>398.11747467207999</v>
      </c>
      <c r="J3" s="65">
        <f>IF(RES_hh_emi_in!J3=0,0,1000000*RES_hh_emi_in!J3/RES_hh_num_in!J3)</f>
        <v>635.99890309543673</v>
      </c>
      <c r="K3" s="65">
        <f>IF(RES_hh_emi_in!K3=0,0,1000000*RES_hh_emi_in!K3/RES_hh_num_in!K3)</f>
        <v>688.68761802014171</v>
      </c>
      <c r="L3" s="65">
        <f>IF(RES_hh_emi_in!L3=0,0,1000000*RES_hh_emi_in!L3/RES_hh_num_in!L3)</f>
        <v>1092.4707586074501</v>
      </c>
      <c r="M3" s="65">
        <f>IF(RES_hh_emi_in!M3=0,0,1000000*RES_hh_emi_in!M3/RES_hh_num_in!M3)</f>
        <v>1339.2740319911384</v>
      </c>
      <c r="N3" s="65">
        <f>IF(RES_hh_emi_in!N3=0,0,1000000*RES_hh_emi_in!N3/RES_hh_num_in!N3)</f>
        <v>1327.6866367790576</v>
      </c>
      <c r="O3" s="65">
        <f>IF(RES_hh_emi_in!O3=0,0,1000000*RES_hh_emi_in!O3/RES_hh_num_in!O3)</f>
        <v>1012.1902131924587</v>
      </c>
      <c r="P3" s="65">
        <f>IF(RES_hh_emi_in!P3=0,0,1000000*RES_hh_emi_in!P3/RES_hh_num_in!P3)</f>
        <v>986.7516846834053</v>
      </c>
      <c r="Q3" s="65">
        <f>IF(RES_hh_emi_in!Q3=0,0,1000000*RES_hh_emi_in!Q3/RES_hh_num_in!Q3)</f>
        <v>1153.040982827285</v>
      </c>
      <c r="R3" s="65">
        <f>IF(RES_hh_emi_in!R3=0,0,1000000*RES_hh_emi_in!R3/RES_hh_num_in!R3)</f>
        <v>980.69452918760555</v>
      </c>
      <c r="S3" s="65">
        <f>IF(RES_hh_emi_in!S3=0,0,1000000*RES_hh_emi_in!S3/RES_hh_num_in!S3)</f>
        <v>1052.120522086165</v>
      </c>
      <c r="T3" s="65">
        <f>IF(RES_hh_emi_in!T3=0,0,1000000*RES_hh_emi_in!T3/RES_hh_num_in!T3)</f>
        <v>920.67440621037144</v>
      </c>
      <c r="U3" s="65">
        <f>IF(RES_hh_emi_in!U3=0,0,1000000*RES_hh_emi_in!U3/RES_hh_num_in!U3)</f>
        <v>894.77939479533245</v>
      </c>
      <c r="V3" s="65">
        <f>IF(RES_hh_emi_in!V3=0,0,1000000*RES_hh_emi_in!V3/RES_hh_num_in!V3)</f>
        <v>856.04322435616825</v>
      </c>
      <c r="W3" s="65">
        <f>IF(RES_hh_emi_in!W3=0,0,1000000*RES_hh_emi_in!W3/RES_hh_num_in!W3)</f>
        <v>891.27592163713166</v>
      </c>
      <c r="X3" s="65">
        <f>IF(RES_hh_emi_in!X3=0,0,1000000*RES_hh_emi_in!X3/RES_hh_num_in!X3)</f>
        <v>603.61164297941002</v>
      </c>
      <c r="Y3" s="65">
        <f>IF(RES_hh_emi_in!Y3=0,0,1000000*RES_hh_emi_in!Y3/RES_hh_num_in!Y3)</f>
        <v>450.86600809933094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862.06583836866719</v>
      </c>
      <c r="D4" s="69">
        <f>IF(RES_hh_emi_in!D4=0,0,1000000*RES_hh_emi_in!D4/RES_hh_num_in!D4)</f>
        <v>1144.1015892322093</v>
      </c>
      <c r="E4" s="69">
        <f>IF(RES_hh_emi_in!E4=0,0,1000000*RES_hh_emi_in!E4/RES_hh_num_in!E4)</f>
        <v>868.95270230672986</v>
      </c>
      <c r="F4" s="69">
        <f>IF(RES_hh_emi_in!F4=0,0,1000000*RES_hh_emi_in!F4/RES_hh_num_in!F4)</f>
        <v>1144.9020073199672</v>
      </c>
      <c r="G4" s="69">
        <f>IF(RES_hh_emi_in!G4=0,0,1000000*RES_hh_emi_in!G4/RES_hh_num_in!G4)</f>
        <v>528.20972791571501</v>
      </c>
      <c r="H4" s="69">
        <f>IF(RES_hh_emi_in!H4=0,0,1000000*RES_hh_emi_in!H4/RES_hh_num_in!H4)</f>
        <v>866.69756829374273</v>
      </c>
      <c r="I4" s="69">
        <f>IF(RES_hh_emi_in!I4=0,0,1000000*RES_hh_emi_in!I4/RES_hh_num_in!I4)</f>
        <v>148.31957667701906</v>
      </c>
      <c r="J4" s="69">
        <f>IF(RES_hh_emi_in!J4=0,0,1000000*RES_hh_emi_in!J4/RES_hh_num_in!J4)</f>
        <v>481.62411676809404</v>
      </c>
      <c r="K4" s="69">
        <f>IF(RES_hh_emi_in!K4=0,0,1000000*RES_hh_emi_in!K4/RES_hh_num_in!K4)</f>
        <v>496.1006656890799</v>
      </c>
      <c r="L4" s="69">
        <f>IF(RES_hh_emi_in!L4=0,0,1000000*RES_hh_emi_in!L4/RES_hh_num_in!L4)</f>
        <v>893.32073480592601</v>
      </c>
      <c r="M4" s="69">
        <f>IF(RES_hh_emi_in!M4=0,0,1000000*RES_hh_emi_in!M4/RES_hh_num_in!M4)</f>
        <v>1084.3418400601897</v>
      </c>
      <c r="N4" s="69">
        <f>IF(RES_hh_emi_in!N4=0,0,1000000*RES_hh_emi_in!N4/RES_hh_num_in!N4)</f>
        <v>1085.9463087481122</v>
      </c>
      <c r="O4" s="69">
        <f>IF(RES_hh_emi_in!O4=0,0,1000000*RES_hh_emi_in!O4/RES_hh_num_in!O4)</f>
        <v>783.46007990552107</v>
      </c>
      <c r="P4" s="69">
        <f>IF(RES_hh_emi_in!P4=0,0,1000000*RES_hh_emi_in!P4/RES_hh_num_in!P4)</f>
        <v>746.36531097137618</v>
      </c>
      <c r="Q4" s="69">
        <f>IF(RES_hh_emi_in!Q4=0,0,1000000*RES_hh_emi_in!Q4/RES_hh_num_in!Q4)</f>
        <v>866.63388651234595</v>
      </c>
      <c r="R4" s="69">
        <f>IF(RES_hh_emi_in!R4=0,0,1000000*RES_hh_emi_in!R4/RES_hh_num_in!R4)</f>
        <v>726.6416093075436</v>
      </c>
      <c r="S4" s="69">
        <f>IF(RES_hh_emi_in!S4=0,0,1000000*RES_hh_emi_in!S4/RES_hh_num_in!S4)</f>
        <v>771.45877819934162</v>
      </c>
      <c r="T4" s="69">
        <f>IF(RES_hh_emi_in!T4=0,0,1000000*RES_hh_emi_in!T4/RES_hh_num_in!T4)</f>
        <v>660.90876983073531</v>
      </c>
      <c r="U4" s="69">
        <f>IF(RES_hh_emi_in!U4=0,0,1000000*RES_hh_emi_in!U4/RES_hh_num_in!U4)</f>
        <v>633.19073431013339</v>
      </c>
      <c r="V4" s="69">
        <f>IF(RES_hh_emi_in!V4=0,0,1000000*RES_hh_emi_in!V4/RES_hh_num_in!V4)</f>
        <v>618.85724415899665</v>
      </c>
      <c r="W4" s="69">
        <f>IF(RES_hh_emi_in!W4=0,0,1000000*RES_hh_emi_in!W4/RES_hh_num_in!W4)</f>
        <v>621.56973611123033</v>
      </c>
      <c r="X4" s="69">
        <f>IF(RES_hh_emi_in!X4=0,0,1000000*RES_hh_emi_in!X4/RES_hh_num_in!X4)</f>
        <v>374.47752790388211</v>
      </c>
      <c r="Y4" s="69">
        <f>IF(RES_hh_emi_in!Y4=0,0,1000000*RES_hh_emi_in!Y4/RES_hh_num_in!Y4)</f>
        <v>246.78014344924048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3491.8928343017324</v>
      </c>
      <c r="E5" s="72">
        <f>IF(RES_hh_emi_in!E5=0,0,1000000*RES_hh_emi_in!E5/RES_hh_num_in!E5)</f>
        <v>0</v>
      </c>
      <c r="F5" s="72">
        <f>IF(RES_hh_emi_in!F5=0,0,1000000*RES_hh_emi_in!F5/RES_hh_num_in!F5)</f>
        <v>5519.0935540715736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1904.9980513505943</v>
      </c>
      <c r="J5" s="72">
        <f>IF(RES_hh_emi_in!J5=0,0,1000000*RES_hh_emi_in!J5/RES_hh_num_in!J5)</f>
        <v>6278.8463786328475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3424.3362237047559</v>
      </c>
      <c r="N5" s="72">
        <f>IF(RES_hh_emi_in!N5=0,0,1000000*RES_hh_emi_in!N5/RES_hh_num_in!N5)</f>
        <v>3381.7028667714958</v>
      </c>
      <c r="O5" s="72">
        <f>IF(RES_hh_emi_in!O5=0,0,1000000*RES_hh_emi_in!O5/RES_hh_num_in!O5)</f>
        <v>2055.8893531738381</v>
      </c>
      <c r="P5" s="72">
        <f>IF(RES_hh_emi_in!P5=0,0,1000000*RES_hh_emi_in!P5/RES_hh_num_in!P5)</f>
        <v>3525.7143836379478</v>
      </c>
      <c r="Q5" s="72">
        <f>IF(RES_hh_emi_in!Q5=0,0,1000000*RES_hh_emi_in!Q5/RES_hh_num_in!Q5)</f>
        <v>3530.8043679129364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2424.1351720611424</v>
      </c>
      <c r="V5" s="72">
        <f>IF(RES_hh_emi_in!V5=0,0,1000000*RES_hh_emi_in!V5/RES_hh_num_in!V5)</f>
        <v>2367.9434352070107</v>
      </c>
      <c r="W5" s="72">
        <f>IF(RES_hh_emi_in!W5=0,0,1000000*RES_hh_emi_in!W5/RES_hh_num_in!W5)</f>
        <v>2116.6608036535972</v>
      </c>
      <c r="X5" s="72">
        <f>IF(RES_hh_emi_in!X5=0,0,1000000*RES_hh_emi_in!X5/RES_hh_num_in!X5)</f>
        <v>1754.0182365662488</v>
      </c>
      <c r="Y5" s="72">
        <f>IF(RES_hh_emi_in!Y5=0,0,1000000*RES_hh_emi_in!Y5/RES_hh_num_in!Y5)</f>
        <v>1735.4041025496047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2034.8480231756525</v>
      </c>
      <c r="D6" s="72">
        <f>IF(RES_hh_emi_in!D6=0,0,1000000*RES_hh_emi_in!D6/RES_hh_num_in!D6)</f>
        <v>2019.1781821509053</v>
      </c>
      <c r="E6" s="72">
        <f>IF(RES_hh_emi_in!E6=0,0,1000000*RES_hh_emi_in!E6/RES_hh_num_in!E6)</f>
        <v>2148.1304269826105</v>
      </c>
      <c r="F6" s="72">
        <f>IF(RES_hh_emi_in!F6=0,0,1000000*RES_hh_emi_in!F6/RES_hh_num_in!F6)</f>
        <v>2411.1310575163625</v>
      </c>
      <c r="G6" s="72">
        <f>IF(RES_hh_emi_in!G6=0,0,1000000*RES_hh_emi_in!G6/RES_hh_num_in!G6)</f>
        <v>2148.5011426494661</v>
      </c>
      <c r="H6" s="72">
        <f>IF(RES_hh_emi_in!H6=0,0,1000000*RES_hh_emi_in!H6/RES_hh_num_in!H6)</f>
        <v>2211.3993329316886</v>
      </c>
      <c r="I6" s="72">
        <f>IF(RES_hh_emi_in!I6=0,0,1000000*RES_hh_emi_in!I6/RES_hh_num_in!I6)</f>
        <v>2045.9630455632682</v>
      </c>
      <c r="J6" s="72">
        <f>IF(RES_hh_emi_in!J6=0,0,1000000*RES_hh_emi_in!J6/RES_hh_num_in!J6)</f>
        <v>2473.7055306862071</v>
      </c>
      <c r="K6" s="72">
        <f>IF(RES_hh_emi_in!K6=0,0,1000000*RES_hh_emi_in!K6/RES_hh_num_in!K6)</f>
        <v>2408.8386923477992</v>
      </c>
      <c r="L6" s="72">
        <f>IF(RES_hh_emi_in!L6=0,0,1000000*RES_hh_emi_in!L6/RES_hh_num_in!L6)</f>
        <v>2467.339075078507</v>
      </c>
      <c r="M6" s="72">
        <f>IF(RES_hh_emi_in!M6=0,0,1000000*RES_hh_emi_in!M6/RES_hh_num_in!M6)</f>
        <v>2333.9458536738771</v>
      </c>
      <c r="N6" s="72">
        <f>IF(RES_hh_emi_in!N6=0,0,1000000*RES_hh_emi_in!N6/RES_hh_num_in!N6)</f>
        <v>2311.3053514056674</v>
      </c>
      <c r="O6" s="72">
        <f>IF(RES_hh_emi_in!O6=0,0,1000000*RES_hh_emi_in!O6/RES_hh_num_in!O6)</f>
        <v>2064.8430590543626</v>
      </c>
      <c r="P6" s="72">
        <f>IF(RES_hh_emi_in!P6=0,0,1000000*RES_hh_emi_in!P6/RES_hh_num_in!P6)</f>
        <v>1822.3715972958737</v>
      </c>
      <c r="Q6" s="72">
        <f>IF(RES_hh_emi_in!Q6=0,0,1000000*RES_hh_emi_in!Q6/RES_hh_num_in!Q6)</f>
        <v>1782.9843412193179</v>
      </c>
      <c r="R6" s="72">
        <f>IF(RES_hh_emi_in!R6=0,0,1000000*RES_hh_emi_in!R6/RES_hh_num_in!R6)</f>
        <v>0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1690.1240639133766</v>
      </c>
      <c r="V6" s="72">
        <f>IF(RES_hh_emi_in!V6=0,0,1000000*RES_hh_emi_in!V6/RES_hh_num_in!V6)</f>
        <v>1491.2422880091403</v>
      </c>
      <c r="W6" s="72">
        <f>IF(RES_hh_emi_in!W6=0,0,1000000*RES_hh_emi_in!W6/RES_hh_num_in!W6)</f>
        <v>1479.3784972694848</v>
      </c>
      <c r="X6" s="72">
        <f>IF(RES_hh_emi_in!X6=0,0,1000000*RES_hh_emi_in!X6/RES_hh_num_in!X6)</f>
        <v>1379.8033046689661</v>
      </c>
      <c r="Y6" s="72">
        <f>IF(RES_hh_emi_in!Y6=0,0,1000000*RES_hh_emi_in!Y6/RES_hh_num_in!Y6)</f>
        <v>1128.784142191741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2008.5390497224555</v>
      </c>
      <c r="F7" s="72">
        <f>IF(RES_hh_emi_in!F7=0,0,1000000*RES_hh_emi_in!F7/RES_hh_num_in!F7)</f>
        <v>4512.3256514373388</v>
      </c>
      <c r="G7" s="72">
        <f>IF(RES_hh_emi_in!G7=0,0,1000000*RES_hh_emi_in!G7/RES_hh_num_in!G7)</f>
        <v>2948.6741915927814</v>
      </c>
      <c r="H7" s="72">
        <f>IF(RES_hh_emi_in!H7=0,0,1000000*RES_hh_emi_in!H7/RES_hh_num_in!H7)</f>
        <v>2883.0302423093713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2172.5344682918567</v>
      </c>
      <c r="P7" s="72">
        <f>IF(RES_hh_emi_in!P7=0,0,1000000*RES_hh_emi_in!P7/RES_hh_num_in!P7)</f>
        <v>2876.3567371097852</v>
      </c>
      <c r="Q7" s="72">
        <f>IF(RES_hh_emi_in!Q7=0,0,1000000*RES_hh_emi_in!Q7/RES_hh_num_in!Q7)</f>
        <v>3176.6633201318441</v>
      </c>
      <c r="R7" s="72">
        <f>IF(RES_hh_emi_in!R7=0,0,1000000*RES_hh_emi_in!R7/RES_hh_num_in!R7)</f>
        <v>0</v>
      </c>
      <c r="S7" s="72">
        <f>IF(RES_hh_emi_in!S7=0,0,1000000*RES_hh_emi_in!S7/RES_hh_num_in!S7)</f>
        <v>2281.5295993042359</v>
      </c>
      <c r="T7" s="72">
        <f>IF(RES_hh_emi_in!T7=0,0,1000000*RES_hh_emi_in!T7/RES_hh_num_in!T7)</f>
        <v>2489.1687928535348</v>
      </c>
      <c r="U7" s="72">
        <f>IF(RES_hh_emi_in!U7=0,0,1000000*RES_hh_emi_in!U7/RES_hh_num_in!U7)</f>
        <v>3001.8962691606212</v>
      </c>
      <c r="V7" s="72">
        <f>IF(RES_hh_emi_in!V7=0,0,1000000*RES_hh_emi_in!V7/RES_hh_num_in!V7)</f>
        <v>2336.178380944632</v>
      </c>
      <c r="W7" s="72">
        <f>IF(RES_hh_emi_in!W7=0,0,1000000*RES_hh_emi_in!W7/RES_hh_num_in!W7)</f>
        <v>2081.7913417121831</v>
      </c>
      <c r="X7" s="72">
        <f>IF(RES_hh_emi_in!X7=0,0,1000000*RES_hh_emi_in!X7/RES_hh_num_in!X7)</f>
        <v>2416.5259531686715</v>
      </c>
      <c r="Y7" s="72">
        <f>IF(RES_hh_emi_in!Y7=0,0,1000000*RES_hh_emi_in!Y7/RES_hh_num_in!Y7)</f>
        <v>1580.7965752939849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1944.1183083116041</v>
      </c>
      <c r="D8" s="72">
        <f>IF(RES_hh_emi_in!D8=0,0,1000000*RES_hh_emi_in!D8/RES_hh_num_in!D8)</f>
        <v>2124.5380519021892</v>
      </c>
      <c r="E8" s="72">
        <f>IF(RES_hh_emi_in!E8=0,0,1000000*RES_hh_emi_in!E8/RES_hh_num_in!E8)</f>
        <v>2198.7272516840644</v>
      </c>
      <c r="F8" s="72">
        <f>IF(RES_hh_emi_in!F8=0,0,1000000*RES_hh_emi_in!F8/RES_hh_num_in!F8)</f>
        <v>2409.5412937887127</v>
      </c>
      <c r="G8" s="72">
        <f>IF(RES_hh_emi_in!G8=0,0,1000000*RES_hh_emi_in!G8/RES_hh_num_in!G8)</f>
        <v>2027.8856861181594</v>
      </c>
      <c r="H8" s="72">
        <f>IF(RES_hh_emi_in!H8=0,0,1000000*RES_hh_emi_in!H8/RES_hh_num_in!H8)</f>
        <v>2396.8461403125966</v>
      </c>
      <c r="I8" s="72">
        <f>IF(RES_hh_emi_in!I8=0,0,1000000*RES_hh_emi_in!I8/RES_hh_num_in!I8)</f>
        <v>1969.617647812272</v>
      </c>
      <c r="J8" s="72">
        <f>IF(RES_hh_emi_in!J8=0,0,1000000*RES_hh_emi_in!J8/RES_hh_num_in!J8)</f>
        <v>2414.9147525269318</v>
      </c>
      <c r="K8" s="72">
        <f>IF(RES_hh_emi_in!K8=0,0,1000000*RES_hh_emi_in!K8/RES_hh_num_in!K8)</f>
        <v>2322.7796839774778</v>
      </c>
      <c r="L8" s="72">
        <f>IF(RES_hh_emi_in!L8=0,0,1000000*RES_hh_emi_in!L8/RES_hh_num_in!L8)</f>
        <v>2370.1094646827246</v>
      </c>
      <c r="M8" s="72">
        <f>IF(RES_hh_emi_in!M8=0,0,1000000*RES_hh_emi_in!M8/RES_hh_num_in!M8)</f>
        <v>2306.826185635633</v>
      </c>
      <c r="N8" s="72">
        <f>IF(RES_hh_emi_in!N8=0,0,1000000*RES_hh_emi_in!N8/RES_hh_num_in!N8)</f>
        <v>2308.8119183273297</v>
      </c>
      <c r="O8" s="72">
        <f>IF(RES_hh_emi_in!O8=0,0,1000000*RES_hh_emi_in!O8/RES_hh_num_in!O8)</f>
        <v>2030.7581812721457</v>
      </c>
      <c r="P8" s="72">
        <f>IF(RES_hh_emi_in!P8=0,0,1000000*RES_hh_emi_in!P8/RES_hh_num_in!P8)</f>
        <v>1661.9627438190873</v>
      </c>
      <c r="Q8" s="72">
        <f>IF(RES_hh_emi_in!Q8=0,0,1000000*RES_hh_emi_in!Q8/RES_hh_num_in!Q8)</f>
        <v>1582.1218468036511</v>
      </c>
      <c r="R8" s="72">
        <f>IF(RES_hh_emi_in!R8=0,0,1000000*RES_hh_emi_in!R8/RES_hh_num_in!R8)</f>
        <v>1512.8036148735166</v>
      </c>
      <c r="S8" s="72">
        <f>IF(RES_hh_emi_in!S8=0,0,1000000*RES_hh_emi_in!S8/RES_hh_num_in!S8)</f>
        <v>1524.4969668906235</v>
      </c>
      <c r="T8" s="72">
        <f>IF(RES_hh_emi_in!T8=0,0,1000000*RES_hh_emi_in!T8/RES_hh_num_in!T8)</f>
        <v>1474.9396881050272</v>
      </c>
      <c r="U8" s="72">
        <f>IF(RES_hh_emi_in!U8=0,0,1000000*RES_hh_emi_in!U8/RES_hh_num_in!U8)</f>
        <v>1362.1570254134656</v>
      </c>
      <c r="V8" s="72">
        <f>IF(RES_hh_emi_in!V8=0,0,1000000*RES_hh_emi_in!V8/RES_hh_num_in!V8)</f>
        <v>1364.0056615364799</v>
      </c>
      <c r="W8" s="72">
        <f>IF(RES_hh_emi_in!W8=0,0,1000000*RES_hh_emi_in!W8/RES_hh_num_in!W8)</f>
        <v>1456.9834752428301</v>
      </c>
      <c r="X8" s="72">
        <f>IF(RES_hh_emi_in!X8=0,0,1000000*RES_hh_emi_in!X8/RES_hh_num_in!X8)</f>
        <v>1103.7944478653801</v>
      </c>
      <c r="Y8" s="72">
        <f>IF(RES_hh_emi_in!Y8=0,0,1000000*RES_hh_emi_in!Y8/RES_hh_num_in!Y8)</f>
        <v>972.48832720547239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104.0339084929834</v>
      </c>
      <c r="D17" s="69">
        <f>IF(RES_hh_emi_in!D17=0,0,1000000*RES_hh_emi_in!D17/RES_hh_num_in!D17)</f>
        <v>186.55288685559233</v>
      </c>
      <c r="E17" s="69">
        <f>IF(RES_hh_emi_in!E17=0,0,1000000*RES_hh_emi_in!E17/RES_hh_num_in!E17)</f>
        <v>169.25673753527553</v>
      </c>
      <c r="F17" s="69">
        <f>IF(RES_hh_emi_in!F17=0,0,1000000*RES_hh_emi_in!F17/RES_hh_num_in!F17)</f>
        <v>84.617696559472549</v>
      </c>
      <c r="G17" s="69">
        <f>IF(RES_hh_emi_in!G17=0,0,1000000*RES_hh_emi_in!G17/RES_hh_num_in!G17)</f>
        <v>225.72072801383959</v>
      </c>
      <c r="H17" s="69">
        <f>IF(RES_hh_emi_in!H17=0,0,1000000*RES_hh_emi_in!H17/RES_hh_num_in!H17)</f>
        <v>110.15089157532738</v>
      </c>
      <c r="I17" s="69">
        <f>IF(RES_hh_emi_in!I17=0,0,1000000*RES_hh_emi_in!I17/RES_hh_num_in!I17)</f>
        <v>56.561739993328047</v>
      </c>
      <c r="J17" s="69">
        <f>IF(RES_hh_emi_in!J17=0,0,1000000*RES_hh_emi_in!J17/RES_hh_num_in!J17)</f>
        <v>70.259603829276884</v>
      </c>
      <c r="K17" s="69">
        <f>IF(RES_hh_emi_in!K17=0,0,1000000*RES_hh_emi_in!K17/RES_hh_num_in!K17)</f>
        <v>59.965937094253086</v>
      </c>
      <c r="L17" s="69">
        <f>IF(RES_hh_emi_in!L17=0,0,1000000*RES_hh_emi_in!L17/RES_hh_num_in!L17)</f>
        <v>101.11196687462444</v>
      </c>
      <c r="M17" s="69">
        <f>IF(RES_hh_emi_in!M17=0,0,1000000*RES_hh_emi_in!M17/RES_hh_num_in!M17)</f>
        <v>149.8301477337649</v>
      </c>
      <c r="N17" s="69">
        <f>IF(RES_hh_emi_in!N17=0,0,1000000*RES_hh_emi_in!N17/RES_hh_num_in!N17)</f>
        <v>148.61726226968972</v>
      </c>
      <c r="O17" s="69">
        <f>IF(RES_hh_emi_in!O17=0,0,1000000*RES_hh_emi_in!O17/RES_hh_num_in!O17)</f>
        <v>131.31615524597206</v>
      </c>
      <c r="P17" s="69">
        <f>IF(RES_hh_emi_in!P17=0,0,1000000*RES_hh_emi_in!P17/RES_hh_num_in!P17)</f>
        <v>140.22350827267309</v>
      </c>
      <c r="Q17" s="69">
        <f>IF(RES_hh_emi_in!Q17=0,0,1000000*RES_hh_emi_in!Q17/RES_hh_num_in!Q17)</f>
        <v>172.51459993911413</v>
      </c>
      <c r="R17" s="69">
        <f>IF(RES_hh_emi_in!R17=0,0,1000000*RES_hh_emi_in!R17/RES_hh_num_in!R17)</f>
        <v>142.98803387158219</v>
      </c>
      <c r="S17" s="69">
        <f>IF(RES_hh_emi_in!S17=0,0,1000000*RES_hh_emi_in!S17/RES_hh_num_in!S17)</f>
        <v>153.27276702275074</v>
      </c>
      <c r="T17" s="69">
        <f>IF(RES_hh_emi_in!T17=0,0,1000000*RES_hh_emi_in!T17/RES_hh_num_in!T17)</f>
        <v>135.58505763488265</v>
      </c>
      <c r="U17" s="69">
        <f>IF(RES_hh_emi_in!U17=0,0,1000000*RES_hh_emi_in!U17/RES_hh_num_in!U17)</f>
        <v>134.7213279434053</v>
      </c>
      <c r="V17" s="69">
        <f>IF(RES_hh_emi_in!V17=0,0,1000000*RES_hh_emi_in!V17/RES_hh_num_in!V17)</f>
        <v>122.83312654179217</v>
      </c>
      <c r="W17" s="69">
        <f>IF(RES_hh_emi_in!W17=0,0,1000000*RES_hh_emi_in!W17/RES_hh_num_in!W17)</f>
        <v>142.38000644561021</v>
      </c>
      <c r="X17" s="69">
        <f>IF(RES_hh_emi_in!X17=0,0,1000000*RES_hh_emi_in!X17/RES_hh_num_in!X17)</f>
        <v>98.092713159607484</v>
      </c>
      <c r="Y17" s="69">
        <f>IF(RES_hh_emi_in!Y17=0,0,1000000*RES_hh_emi_in!Y17/RES_hh_num_in!Y17)</f>
        <v>82.778040750545088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469.27914367323365</v>
      </c>
      <c r="E18" s="72">
        <f>IF(RES_hh_emi_in!E18=0,0,1000000*RES_hh_emi_in!E18/RES_hh_num_in!E18)</f>
        <v>0</v>
      </c>
      <c r="F18" s="72">
        <f>IF(RES_hh_emi_in!F18=0,0,1000000*RES_hh_emi_in!F18/RES_hh_num_in!F18)</f>
        <v>502.7661962591568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305.30158541490027</v>
      </c>
      <c r="J18" s="72">
        <f>IF(RES_hh_emi_in!J18=0,0,1000000*RES_hh_emi_in!J18/RES_hh_num_in!J18)</f>
        <v>710.50718738777471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419.09332804871599</v>
      </c>
      <c r="N18" s="72">
        <f>IF(RES_hh_emi_in!N18=0,0,1000000*RES_hh_emi_in!N18/RES_hh_num_in!N18)</f>
        <v>426.49341600715309</v>
      </c>
      <c r="O18" s="72">
        <f>IF(RES_hh_emi_in!O18=0,0,1000000*RES_hh_emi_in!O18/RES_hh_num_in!O18)</f>
        <v>284.70777752204964</v>
      </c>
      <c r="P18" s="72">
        <f>IF(RES_hh_emi_in!P18=0,0,1000000*RES_hh_emi_in!P18/RES_hh_num_in!P18)</f>
        <v>554.74744861661509</v>
      </c>
      <c r="Q18" s="72">
        <f>IF(RES_hh_emi_in!Q18=0,0,1000000*RES_hh_emi_in!Q18/RES_hh_num_in!Q18)</f>
        <v>585.49243105447795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466.84544725567361</v>
      </c>
      <c r="V18" s="72">
        <f>IF(RES_hh_emi_in!V18=0,0,1000000*RES_hh_emi_in!V18/RES_hh_num_in!V18)</f>
        <v>475.29845519279593</v>
      </c>
      <c r="W18" s="72">
        <f>IF(RES_hh_emi_in!W18=0,0,1000000*RES_hh_emi_in!W18/RES_hh_num_in!W18)</f>
        <v>515.79101590227071</v>
      </c>
      <c r="X18" s="72">
        <f>IF(RES_hh_emi_in!X18=0,0,1000000*RES_hh_emi_in!X18/RES_hh_num_in!X18)</f>
        <v>590.3884840847229</v>
      </c>
      <c r="Y18" s="72">
        <f>IF(RES_hh_emi_in!Y18=0,0,1000000*RES_hh_emi_in!Y18/RES_hh_num_in!Y18)</f>
        <v>128.64370354311342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280.3616648769945</v>
      </c>
      <c r="D19" s="72">
        <f>IF(RES_hh_emi_in!D19=0,0,1000000*RES_hh_emi_in!D19/RES_hh_num_in!D19)</f>
        <v>309.06837491697917</v>
      </c>
      <c r="E19" s="72">
        <f>IF(RES_hh_emi_in!E19=0,0,1000000*RES_hh_emi_in!E19/RES_hh_num_in!E19)</f>
        <v>367.10990261802266</v>
      </c>
      <c r="F19" s="72">
        <f>IF(RES_hh_emi_in!F19=0,0,1000000*RES_hh_emi_in!F19/RES_hh_num_in!F19)</f>
        <v>249.32087011976489</v>
      </c>
      <c r="G19" s="72">
        <f>IF(RES_hh_emi_in!G19=0,0,1000000*RES_hh_emi_in!G19/RES_hh_num_in!G19)</f>
        <v>458.65105545770189</v>
      </c>
      <c r="H19" s="72">
        <f>IF(RES_hh_emi_in!H19=0,0,1000000*RES_hh_emi_in!H19/RES_hh_num_in!H19)</f>
        <v>272.36278169980261</v>
      </c>
      <c r="I19" s="72">
        <f>IF(RES_hh_emi_in!I19=0,0,1000000*RES_hh_emi_in!I19/RES_hh_num_in!I19)</f>
        <v>427.30791596709832</v>
      </c>
      <c r="J19" s="72">
        <f>IF(RES_hh_emi_in!J19=0,0,1000000*RES_hh_emi_in!J19/RES_hh_num_in!J19)</f>
        <v>248.11284932607614</v>
      </c>
      <c r="K19" s="72">
        <f>IF(RES_hh_emi_in!K19=0,0,1000000*RES_hh_emi_in!K19/RES_hh_num_in!K19)</f>
        <v>361.27659206269539</v>
      </c>
      <c r="L19" s="72">
        <f>IF(RES_hh_emi_in!L19=0,0,1000000*RES_hh_emi_in!L19/RES_hh_num_in!L19)</f>
        <v>306.10561866690915</v>
      </c>
      <c r="M19" s="72">
        <f>IF(RES_hh_emi_in!M19=0,0,1000000*RES_hh_emi_in!M19/RES_hh_num_in!M19)</f>
        <v>312.69734691553663</v>
      </c>
      <c r="N19" s="72">
        <f>IF(RES_hh_emi_in!N19=0,0,1000000*RES_hh_emi_in!N19/RES_hh_num_in!N19)</f>
        <v>279.63885790781859</v>
      </c>
      <c r="O19" s="72">
        <f>IF(RES_hh_emi_in!O19=0,0,1000000*RES_hh_emi_in!O19/RES_hh_num_in!O19)</f>
        <v>287.17286117365944</v>
      </c>
      <c r="P19" s="72">
        <f>IF(RES_hh_emi_in!P19=0,0,1000000*RES_hh_emi_in!P19/RES_hh_num_in!P19)</f>
        <v>266.62603931100375</v>
      </c>
      <c r="Q19" s="72">
        <f>IF(RES_hh_emi_in!Q19=0,0,1000000*RES_hh_emi_in!Q19/RES_hh_num_in!Q19)</f>
        <v>272.22903521796599</v>
      </c>
      <c r="R19" s="72">
        <f>IF(RES_hh_emi_in!R19=0,0,1000000*RES_hh_emi_in!R19/RES_hh_num_in!R19)</f>
        <v>256.87830065509888</v>
      </c>
      <c r="S19" s="72">
        <f>IF(RES_hh_emi_in!S19=0,0,1000000*RES_hh_emi_in!S19/RES_hh_num_in!S19)</f>
        <v>267.7772638800235</v>
      </c>
      <c r="T19" s="72">
        <f>IF(RES_hh_emi_in!T19=0,0,1000000*RES_hh_emi_in!T19/RES_hh_num_in!T19)</f>
        <v>262.65136050848395</v>
      </c>
      <c r="U19" s="72">
        <f>IF(RES_hh_emi_in!U19=0,0,1000000*RES_hh_emi_in!U19/RES_hh_num_in!U19)</f>
        <v>270.12076156093713</v>
      </c>
      <c r="V19" s="72">
        <f>IF(RES_hh_emi_in!V19=0,0,1000000*RES_hh_emi_in!V19/RES_hh_num_in!V19)</f>
        <v>245.43092973506552</v>
      </c>
      <c r="W19" s="72">
        <f>IF(RES_hh_emi_in!W19=0,0,1000000*RES_hh_emi_in!W19/RES_hh_num_in!W19)</f>
        <v>259.21306378895247</v>
      </c>
      <c r="X19" s="72">
        <f>IF(RES_hh_emi_in!X19=0,0,1000000*RES_hh_emi_in!X19/RES_hh_num_in!X19)</f>
        <v>264.23971309732548</v>
      </c>
      <c r="Y19" s="72">
        <f>IF(RES_hh_emi_in!Y19=0,0,1000000*RES_hh_emi_in!Y19/RES_hh_num_in!Y19)</f>
        <v>239.37998943311061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249.78571946445732</v>
      </c>
      <c r="D21" s="72">
        <f>IF(RES_hh_emi_in!D21=0,0,1000000*RES_hh_emi_in!D21/RES_hh_num_in!D21)</f>
        <v>289.34499377336346</v>
      </c>
      <c r="E21" s="72">
        <f>IF(RES_hh_emi_in!E21=0,0,1000000*RES_hh_emi_in!E21/RES_hh_num_in!E21)</f>
        <v>310.96168500331629</v>
      </c>
      <c r="F21" s="72">
        <f>IF(RES_hh_emi_in!F21=0,0,1000000*RES_hh_emi_in!F21/RES_hh_num_in!F21)</f>
        <v>219.08708402490342</v>
      </c>
      <c r="G21" s="72">
        <f>IF(RES_hh_emi_in!G21=0,0,1000000*RES_hh_emi_in!G21/RES_hh_num_in!G21)</f>
        <v>280.63262184905022</v>
      </c>
      <c r="H21" s="72">
        <f>IF(RES_hh_emi_in!H21=0,0,1000000*RES_hh_emi_in!H21/RES_hh_num_in!H21)</f>
        <v>322.85871079310238</v>
      </c>
      <c r="I21" s="72">
        <f>IF(RES_hh_emi_in!I21=0,0,1000000*RES_hh_emi_in!I21/RES_hh_num_in!I21)</f>
        <v>311.540819807589</v>
      </c>
      <c r="J21" s="72">
        <f>IF(RES_hh_emi_in!J21=0,0,1000000*RES_hh_emi_in!J21/RES_hh_num_in!J21)</f>
        <v>260.73525896041372</v>
      </c>
      <c r="K21" s="72">
        <f>IF(RES_hh_emi_in!K21=0,0,1000000*RES_hh_emi_in!K21/RES_hh_num_in!K21)</f>
        <v>277.36051415386481</v>
      </c>
      <c r="L21" s="72">
        <f>IF(RES_hh_emi_in!L21=0,0,1000000*RES_hh_emi_in!L21/RES_hh_num_in!L21)</f>
        <v>259.52578496340732</v>
      </c>
      <c r="M21" s="72">
        <f>IF(RES_hh_emi_in!M21=0,0,1000000*RES_hh_emi_in!M21/RES_hh_num_in!M21)</f>
        <v>268.66252736116837</v>
      </c>
      <c r="N21" s="72">
        <f>IF(RES_hh_emi_in!N21=0,0,1000000*RES_hh_emi_in!N21/RES_hh_num_in!N21)</f>
        <v>275.74937452882119</v>
      </c>
      <c r="O21" s="72">
        <f>IF(RES_hh_emi_in!O21=0,0,1000000*RES_hh_emi_in!O21/RES_hh_num_in!O21)</f>
        <v>267.19288444871017</v>
      </c>
      <c r="P21" s="72">
        <f>IF(RES_hh_emi_in!P21=0,0,1000000*RES_hh_emi_in!P21/RES_hh_num_in!P21)</f>
        <v>241.97616927290184</v>
      </c>
      <c r="Q21" s="72">
        <f>IF(RES_hh_emi_in!Q21=0,0,1000000*RES_hh_emi_in!Q21/RES_hh_num_in!Q21)</f>
        <v>244.67977110107037</v>
      </c>
      <c r="R21" s="72">
        <f>IF(RES_hh_emi_in!R21=0,0,1000000*RES_hh_emi_in!R21/RES_hh_num_in!R21)</f>
        <v>240.1702732091029</v>
      </c>
      <c r="S21" s="72">
        <f>IF(RES_hh_emi_in!S21=0,0,1000000*RES_hh_emi_in!S21/RES_hh_num_in!S21)</f>
        <v>258.66198213416999</v>
      </c>
      <c r="T21" s="72">
        <f>IF(RES_hh_emi_in!T21=0,0,1000000*RES_hh_emi_in!T21/RES_hh_num_in!T21)</f>
        <v>252.06425214309692</v>
      </c>
      <c r="U21" s="72">
        <f>IF(RES_hh_emi_in!U21=0,0,1000000*RES_hh_emi_in!U21/RES_hh_num_in!U21)</f>
        <v>240.15723968897905</v>
      </c>
      <c r="V21" s="72">
        <f>IF(RES_hh_emi_in!V21=0,0,1000000*RES_hh_emi_in!V21/RES_hh_num_in!V21)</f>
        <v>249.60377724396329</v>
      </c>
      <c r="W21" s="72">
        <f>IF(RES_hh_emi_in!W21=0,0,1000000*RES_hh_emi_in!W21/RES_hh_num_in!W21)</f>
        <v>283.55585737892778</v>
      </c>
      <c r="X21" s="72">
        <f>IF(RES_hh_emi_in!X21=0,0,1000000*RES_hh_emi_in!X21/RES_hh_num_in!X21)</f>
        <v>245.75401204259165</v>
      </c>
      <c r="Y21" s="72">
        <f>IF(RES_hh_emi_in!Y21=0,0,1000000*RES_hh_emi_in!Y21/RES_hh_num_in!Y21)</f>
        <v>238.24546997250067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114.03148548965207</v>
      </c>
      <c r="D27" s="69">
        <f>IF(RES_hh_emi_in!D27=0,0,1000000*RES_hh_emi_in!D27/RES_hh_num_in!D27)</f>
        <v>133.61276150256325</v>
      </c>
      <c r="E27" s="69">
        <f>IF(RES_hh_emi_in!E27=0,0,1000000*RES_hh_emi_in!E27/RES_hh_num_in!E27)</f>
        <v>151.187524942848</v>
      </c>
      <c r="F27" s="69">
        <f>IF(RES_hh_emi_in!F27=0,0,1000000*RES_hh_emi_in!F27/RES_hh_num_in!F27)</f>
        <v>98.495868181382377</v>
      </c>
      <c r="G27" s="69">
        <f>IF(RES_hh_emi_in!G27=0,0,1000000*RES_hh_emi_in!G27/RES_hh_num_in!G27)</f>
        <v>209.44969012678212</v>
      </c>
      <c r="H27" s="69">
        <f>IF(RES_hh_emi_in!H27=0,0,1000000*RES_hh_emi_in!H27/RES_hh_num_in!H27)</f>
        <v>110.0856464518655</v>
      </c>
      <c r="I27" s="69">
        <f>IF(RES_hh_emi_in!I27=0,0,1000000*RES_hh_emi_in!I27/RES_hh_num_in!I27)</f>
        <v>193.23615800173283</v>
      </c>
      <c r="J27" s="69">
        <f>IF(RES_hh_emi_in!J27=0,0,1000000*RES_hh_emi_in!J27/RES_hh_num_in!J27)</f>
        <v>84.11518249806582</v>
      </c>
      <c r="K27" s="69">
        <f>IF(RES_hh_emi_in!K27=0,0,1000000*RES_hh_emi_in!K27/RES_hh_num_in!K27)</f>
        <v>132.62101523680872</v>
      </c>
      <c r="L27" s="69">
        <f>IF(RES_hh_emi_in!L27=0,0,1000000*RES_hh_emi_in!L27/RES_hh_num_in!L27)</f>
        <v>98.038056926899586</v>
      </c>
      <c r="M27" s="69">
        <f>IF(RES_hh_emi_in!M27=0,0,1000000*RES_hh_emi_in!M27/RES_hh_num_in!M27)</f>
        <v>105.10204419718342</v>
      </c>
      <c r="N27" s="69">
        <f>IF(RES_hh_emi_in!N27=0,0,1000000*RES_hh_emi_in!N27/RES_hh_num_in!N27)</f>
        <v>93.123065761255774</v>
      </c>
      <c r="O27" s="69">
        <f>IF(RES_hh_emi_in!O27=0,0,1000000*RES_hh_emi_in!O27/RES_hh_num_in!O27)</f>
        <v>97.413978040965688</v>
      </c>
      <c r="P27" s="69">
        <f>IF(RES_hh_emi_in!P27=0,0,1000000*RES_hh_emi_in!P27/RES_hh_num_in!P27)</f>
        <v>100.16286543935597</v>
      </c>
      <c r="Q27" s="69">
        <f>IF(RES_hh_emi_in!Q27=0,0,1000000*RES_hh_emi_in!Q27/RES_hh_num_in!Q27)</f>
        <v>113.89249637582483</v>
      </c>
      <c r="R27" s="69">
        <f>IF(RES_hh_emi_in!R27=0,0,1000000*RES_hh_emi_in!R27/RES_hh_num_in!R27)</f>
        <v>111.0648860084798</v>
      </c>
      <c r="S27" s="69">
        <f>IF(RES_hh_emi_in!S27=0,0,1000000*RES_hh_emi_in!S27/RES_hh_num_in!S27)</f>
        <v>127.38897686407262</v>
      </c>
      <c r="T27" s="69">
        <f>IF(RES_hh_emi_in!T27=0,0,1000000*RES_hh_emi_in!T27/RES_hh_num_in!T27)</f>
        <v>124.18057874475355</v>
      </c>
      <c r="U27" s="69">
        <f>IF(RES_hh_emi_in!U27=0,0,1000000*RES_hh_emi_in!U27/RES_hh_num_in!U27)</f>
        <v>126.86733254179379</v>
      </c>
      <c r="V27" s="69">
        <f>IF(RES_hh_emi_in!V27=0,0,1000000*RES_hh_emi_in!V27/RES_hh_num_in!V27)</f>
        <v>114.35285365537929</v>
      </c>
      <c r="W27" s="69">
        <f>IF(RES_hh_emi_in!W27=0,0,1000000*RES_hh_emi_in!W27/RES_hh_num_in!W27)</f>
        <v>127.3261790802913</v>
      </c>
      <c r="X27" s="69">
        <f>IF(RES_hh_emi_in!X27=0,0,1000000*RES_hh_emi_in!X27/RES_hh_num_in!X27)</f>
        <v>131.04140191592037</v>
      </c>
      <c r="Y27" s="69">
        <f>IF(RES_hh_emi_in!Y27=0,0,1000000*RES_hh_emi_in!Y27/RES_hh_num_in!Y27)</f>
        <v>121.30782389954538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270.01998036564504</v>
      </c>
      <c r="E28" s="72">
        <f>IF(RES_hh_emi_in!E28=0,0,1000000*RES_hh_emi_in!E28/RES_hh_num_in!E28)</f>
        <v>0</v>
      </c>
      <c r="F28" s="72">
        <f>IF(RES_hh_emi_in!F28=0,0,1000000*RES_hh_emi_in!F28/RES_hh_num_in!F28)</f>
        <v>287.28578729531154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150.0616533983326</v>
      </c>
      <c r="J28" s="72">
        <f>IF(RES_hh_emi_in!J28=0,0,1000000*RES_hh_emi_in!J28/RES_hh_num_in!J28)</f>
        <v>292.76908233489485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170.65544831990823</v>
      </c>
      <c r="N28" s="72">
        <f>IF(RES_hh_emi_in!N28=0,0,1000000*RES_hh_emi_in!N28/RES_hh_num_in!N28)</f>
        <v>159.32815159589546</v>
      </c>
      <c r="O28" s="72">
        <f>IF(RES_hh_emi_in!O28=0,0,1000000*RES_hh_emi_in!O28/RES_hh_num_in!O28)</f>
        <v>107.94734997699487</v>
      </c>
      <c r="P28" s="72">
        <f>IF(RES_hh_emi_in!P28=0,0,1000000*RES_hh_emi_in!P28/RES_hh_num_in!P28)</f>
        <v>215.66947658745707</v>
      </c>
      <c r="Q28" s="72">
        <f>IF(RES_hh_emi_in!Q28=0,0,1000000*RES_hh_emi_in!Q28/RES_hh_num_in!Q28)</f>
        <v>238.45177472640643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240.18145483188152</v>
      </c>
      <c r="V28" s="72">
        <f>IF(RES_hh_emi_in!V28=0,0,1000000*RES_hh_emi_in!V28/RES_hh_num_in!V28)</f>
        <v>222.21440501931122</v>
      </c>
      <c r="W28" s="72">
        <f>IF(RES_hh_emi_in!W28=0,0,1000000*RES_hh_emi_in!W28/RES_hh_num_in!W28)</f>
        <v>215.89414263686308</v>
      </c>
      <c r="X28" s="72">
        <f>IF(RES_hh_emi_in!X28=0,0,1000000*RES_hh_emi_in!X28/RES_hh_num_in!X28)</f>
        <v>220.29983456415329</v>
      </c>
      <c r="Y28" s="72">
        <f>IF(RES_hh_emi_in!Y28=0,0,1000000*RES_hh_emi_in!Y28/RES_hh_num_in!Y28)</f>
        <v>215.26348416284813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134.94684465449922</v>
      </c>
      <c r="D29" s="72">
        <f>IF(RES_hh_emi_in!D29=0,0,1000000*RES_hh_emi_in!D29/RES_hh_num_in!D29)</f>
        <v>149.96028501203847</v>
      </c>
      <c r="E29" s="72">
        <f>IF(RES_hh_emi_in!E29=0,0,1000000*RES_hh_emi_in!E29/RES_hh_num_in!E29)</f>
        <v>176.72230739866228</v>
      </c>
      <c r="F29" s="72">
        <f>IF(RES_hh_emi_in!F29=0,0,1000000*RES_hh_emi_in!F29/RES_hh_num_in!F29)</f>
        <v>117.25984774773285</v>
      </c>
      <c r="G29" s="72">
        <f>IF(RES_hh_emi_in!G29=0,0,1000000*RES_hh_emi_in!G29/RES_hh_num_in!G29)</f>
        <v>258.97705099969551</v>
      </c>
      <c r="H29" s="72">
        <f>IF(RES_hh_emi_in!H29=0,0,1000000*RES_hh_emi_in!H29/RES_hh_num_in!H29)</f>
        <v>140.76070596986764</v>
      </c>
      <c r="I29" s="72">
        <f>IF(RES_hh_emi_in!I29=0,0,1000000*RES_hh_emi_in!I29/RES_hh_num_in!I29)</f>
        <v>208.69195403292093</v>
      </c>
      <c r="J29" s="72">
        <f>IF(RES_hh_emi_in!J29=0,0,1000000*RES_hh_emi_in!J29/RES_hh_num_in!J29)</f>
        <v>101.92504647052178</v>
      </c>
      <c r="K29" s="72">
        <f>IF(RES_hh_emi_in!K29=0,0,1000000*RES_hh_emi_in!K29/RES_hh_num_in!K29)</f>
        <v>145.82573529960422</v>
      </c>
      <c r="L29" s="72">
        <f>IF(RES_hh_emi_in!L29=0,0,1000000*RES_hh_emi_in!L29/RES_hh_num_in!L29)</f>
        <v>115.24407798959291</v>
      </c>
      <c r="M29" s="72">
        <f>IF(RES_hh_emi_in!M29=0,0,1000000*RES_hh_emi_in!M29/RES_hh_num_in!M29)</f>
        <v>116.13213309598422</v>
      </c>
      <c r="N29" s="72">
        <f>IF(RES_hh_emi_in!N29=0,0,1000000*RES_hh_emi_in!N29/RES_hh_num_in!N29)</f>
        <v>102.31359782150824</v>
      </c>
      <c r="O29" s="72">
        <f>IF(RES_hh_emi_in!O29=0,0,1000000*RES_hh_emi_in!O29/RES_hh_num_in!O29)</f>
        <v>108.38196981605948</v>
      </c>
      <c r="P29" s="72">
        <f>IF(RES_hh_emi_in!P29=0,0,1000000*RES_hh_emi_in!P29/RES_hh_num_in!P29)</f>
        <v>110.3163141662929</v>
      </c>
      <c r="Q29" s="72">
        <f>IF(RES_hh_emi_in!Q29=0,0,1000000*RES_hh_emi_in!Q29/RES_hh_num_in!Q29)</f>
        <v>125.71996348026067</v>
      </c>
      <c r="R29" s="72">
        <f>IF(RES_hh_emi_in!R29=0,0,1000000*RES_hh_emi_in!R29/RES_hh_num_in!R29)</f>
        <v>127.34605842659541</v>
      </c>
      <c r="S29" s="72">
        <f>IF(RES_hh_emi_in!S29=0,0,1000000*RES_hh_emi_in!S29/RES_hh_num_in!S29)</f>
        <v>143.42377090953639</v>
      </c>
      <c r="T29" s="72">
        <f>IF(RES_hh_emi_in!T29=0,0,1000000*RES_hh_emi_in!T29/RES_hh_num_in!T29)</f>
        <v>146.28848433969731</v>
      </c>
      <c r="U29" s="72">
        <f>IF(RES_hh_emi_in!U29=0,0,1000000*RES_hh_emi_in!U29/RES_hh_num_in!U29)</f>
        <v>154.02999018977863</v>
      </c>
      <c r="V29" s="72">
        <f>IF(RES_hh_emi_in!V29=0,0,1000000*RES_hh_emi_in!V29/RES_hh_num_in!V29)</f>
        <v>137.27340562194519</v>
      </c>
      <c r="W29" s="72">
        <f>IF(RES_hh_emi_in!W29=0,0,1000000*RES_hh_emi_in!W29/RES_hh_num_in!W29)</f>
        <v>142.91022016786917</v>
      </c>
      <c r="X29" s="72">
        <f>IF(RES_hh_emi_in!X29=0,0,1000000*RES_hh_emi_in!X29/RES_hh_num_in!X29)</f>
        <v>148.30475715695786</v>
      </c>
      <c r="Y29" s="72">
        <f>IF(RES_hh_emi_in!Y29=0,0,1000000*RES_hh_emi_in!Y29/RES_hh_num_in!Y29)</f>
        <v>134.68145449644115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112.99732321964456</v>
      </c>
      <c r="D30" s="72">
        <f>IF(RES_hh_emi_in!D30=0,0,1000000*RES_hh_emi_in!D30/RES_hh_num_in!D30)</f>
        <v>142.00894770600587</v>
      </c>
      <c r="E30" s="72">
        <f>IF(RES_hh_emi_in!E30=0,0,1000000*RES_hh_emi_in!E30/RES_hh_num_in!E30)</f>
        <v>166.12863458667098</v>
      </c>
      <c r="F30" s="72">
        <f>IF(RES_hh_emi_in!F30=0,0,1000000*RES_hh_emi_in!F30/RES_hh_num_in!F30)</f>
        <v>106.44172061164276</v>
      </c>
      <c r="G30" s="72">
        <f>IF(RES_hh_emi_in!G30=0,0,1000000*RES_hh_emi_in!G30/RES_hh_num_in!G30)</f>
        <v>208.94161291747736</v>
      </c>
      <c r="H30" s="72">
        <f>IF(RES_hh_emi_in!H30=0,0,1000000*RES_hh_emi_in!H30/RES_hh_num_in!H30)</f>
        <v>147.82967651566125</v>
      </c>
      <c r="I30" s="72">
        <f>IF(RES_hh_emi_in!I30=0,0,1000000*RES_hh_emi_in!I30/RES_hh_num_in!I30)</f>
        <v>170.68218153139131</v>
      </c>
      <c r="J30" s="72">
        <f>IF(RES_hh_emi_in!J30=0,0,1000000*RES_hh_emi_in!J30/RES_hh_num_in!J30)</f>
        <v>90.917287141325133</v>
      </c>
      <c r="K30" s="72">
        <f>IF(RES_hh_emi_in!K30=0,0,1000000*RES_hh_emi_in!K30/RES_hh_num_in!K30)</f>
        <v>122.56149675380357</v>
      </c>
      <c r="L30" s="72">
        <f>IF(RES_hh_emi_in!L30=0,0,1000000*RES_hh_emi_in!L30/RES_hh_num_in!L30)</f>
        <v>98.403960180688259</v>
      </c>
      <c r="M30" s="72">
        <f>IF(RES_hh_emi_in!M30=0,0,1000000*RES_hh_emi_in!M30/RES_hh_num_in!M30)</f>
        <v>103.12691654787211</v>
      </c>
      <c r="N30" s="72">
        <f>IF(RES_hh_emi_in!N30=0,0,1000000*RES_hh_emi_in!N30/RES_hh_num_in!N30)</f>
        <v>97.867746209142723</v>
      </c>
      <c r="O30" s="72">
        <f>IF(RES_hh_emi_in!O30=0,0,1000000*RES_hh_emi_in!O30/RES_hh_num_in!O30)</f>
        <v>98.557633326632967</v>
      </c>
      <c r="P30" s="72">
        <f>IF(RES_hh_emi_in!P30=0,0,1000000*RES_hh_emi_in!P30/RES_hh_num_in!P30)</f>
        <v>94.334015893961976</v>
      </c>
      <c r="Q30" s="72">
        <f>IF(RES_hh_emi_in!Q30=0,0,1000000*RES_hh_emi_in!Q30/RES_hh_num_in!Q30)</f>
        <v>110.64617580556667</v>
      </c>
      <c r="R30" s="72">
        <f>IF(RES_hh_emi_in!R30=0,0,1000000*RES_hh_emi_in!R30/RES_hh_num_in!R30)</f>
        <v>112.04600525805169</v>
      </c>
      <c r="S30" s="72">
        <f>IF(RES_hh_emi_in!S30=0,0,1000000*RES_hh_emi_in!S30/RES_hh_num_in!S30)</f>
        <v>127.14662231639819</v>
      </c>
      <c r="T30" s="72">
        <f>IF(RES_hh_emi_in!T30=0,0,1000000*RES_hh_emi_in!T30/RES_hh_num_in!T30)</f>
        <v>129.56465247914758</v>
      </c>
      <c r="U30" s="72">
        <f>IF(RES_hh_emi_in!U30=0,0,1000000*RES_hh_emi_in!U30/RES_hh_num_in!U30)</f>
        <v>129.25081091942704</v>
      </c>
      <c r="V30" s="72">
        <f>IF(RES_hh_emi_in!V30=0,0,1000000*RES_hh_emi_in!V30/RES_hh_num_in!V30)</f>
        <v>121.73249567937093</v>
      </c>
      <c r="W30" s="72">
        <f>IF(RES_hh_emi_in!W30=0,0,1000000*RES_hh_emi_in!W30/RES_hh_num_in!W30)</f>
        <v>136.58298389317133</v>
      </c>
      <c r="X30" s="72">
        <f>IF(RES_hh_emi_in!X30=0,0,1000000*RES_hh_emi_in!X30/RES_hh_num_in!X30)</f>
        <v>125.23362409643296</v>
      </c>
      <c r="Y30" s="72">
        <f>IF(RES_hh_emi_in!Y30=0,0,1000000*RES_hh_emi_in!Y30/RES_hh_num_in!Y30)</f>
        <v>119.72128455645868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241.96414843238148</v>
      </c>
      <c r="D3" s="65">
        <f>IF(RES_hh_fech_in!D3=0,0,RES_hh_fech_in!D3/RES_summary!D$21)</f>
        <v>261.59724947591712</v>
      </c>
      <c r="E3" s="65">
        <f>IF(RES_hh_fech_in!E3=0,0,RES_hh_fech_in!E3/RES_summary!E$21)</f>
        <v>267.22312605827494</v>
      </c>
      <c r="F3" s="65">
        <f>IF(RES_hh_fech_in!F3=0,0,RES_hh_fech_in!F3/RES_summary!F$21)</f>
        <v>273.63370992509431</v>
      </c>
      <c r="G3" s="65">
        <f>IF(RES_hh_fech_in!G3=0,0,RES_hh_fech_in!G3/RES_summary!G$21)</f>
        <v>244.73817394499406</v>
      </c>
      <c r="H3" s="65">
        <f>IF(RES_hh_fech_in!H3=0,0,RES_hh_fech_in!H3/RES_summary!H$21)</f>
        <v>217.7145531933715</v>
      </c>
      <c r="I3" s="65">
        <f>IF(RES_hh_fech_in!I3=0,0,RES_hh_fech_in!I3/RES_summary!I$21)</f>
        <v>186.43047815531455</v>
      </c>
      <c r="J3" s="65">
        <f>IF(RES_hh_fech_in!J3=0,0,RES_hh_fech_in!J3/RES_summary!J$21)</f>
        <v>199.07942684441298</v>
      </c>
      <c r="K3" s="65">
        <f>IF(RES_hh_fech_in!K3=0,0,RES_hh_fech_in!K3/RES_summary!K$21)</f>
        <v>184.18000622072611</v>
      </c>
      <c r="L3" s="65">
        <f>IF(RES_hh_fech_in!L3=0,0,RES_hh_fech_in!L3/RES_summary!L$21)</f>
        <v>179.54682354216905</v>
      </c>
      <c r="M3" s="65">
        <f>IF(RES_hh_fech_in!M3=0,0,RES_hh_fech_in!M3/RES_summary!M$21)</f>
        <v>167.8498034429355</v>
      </c>
      <c r="N3" s="65">
        <f>IF(RES_hh_fech_in!N3=0,0,RES_hh_fech_in!N3/RES_summary!N$21)</f>
        <v>165.27108574283812</v>
      </c>
      <c r="O3" s="65">
        <f>IF(RES_hh_fech_in!O3=0,0,RES_hh_fech_in!O3/RES_summary!O$21)</f>
        <v>144.53991351528902</v>
      </c>
      <c r="P3" s="65">
        <f>IF(RES_hh_fech_in!P3=0,0,RES_hh_fech_in!P3/RES_summary!P$21)</f>
        <v>138.17646906902854</v>
      </c>
      <c r="Q3" s="65">
        <f>IF(RES_hh_fech_in!Q3=0,0,RES_hh_fech_in!Q3/RES_summary!Q$21)</f>
        <v>124.56562881555944</v>
      </c>
      <c r="R3" s="65">
        <f>IF(RES_hh_fech_in!R3=0,0,RES_hh_fech_in!R3/RES_summary!R$21)</f>
        <v>116.78946955464468</v>
      </c>
      <c r="S3" s="65">
        <f>IF(RES_hh_fech_in!S3=0,0,RES_hh_fech_in!S3/RES_summary!S$21)</f>
        <v>116.44849204607732</v>
      </c>
      <c r="T3" s="65">
        <f>IF(RES_hh_fech_in!T3=0,0,RES_hh_fech_in!T3/RES_summary!T$21)</f>
        <v>112.13174346011579</v>
      </c>
      <c r="U3" s="65">
        <f>IF(RES_hh_fech_in!U3=0,0,RES_hh_fech_in!U3/RES_summary!U$21)</f>
        <v>103.35609049403949</v>
      </c>
      <c r="V3" s="65">
        <f>IF(RES_hh_fech_in!V3=0,0,RES_hh_fech_in!V3/RES_summary!V$21)</f>
        <v>100.42522537439581</v>
      </c>
      <c r="W3" s="65">
        <f>IF(RES_hh_fech_in!W3=0,0,RES_hh_fech_in!W3/RES_summary!W$21)</f>
        <v>101.00473979704041</v>
      </c>
      <c r="X3" s="65">
        <f>IF(RES_hh_fech_in!X3=0,0,RES_hh_fech_in!X3/RES_summary!X$21)</f>
        <v>83.231837814501262</v>
      </c>
      <c r="Y3" s="65">
        <f>IF(RES_hh_fech_in!Y3=0,0,RES_hh_fech_in!Y3/RES_summary!Y$21)</f>
        <v>70.975386956658326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201.97032414991293</v>
      </c>
      <c r="D4" s="69">
        <f>IF(RES_hh_fech_in!D4=0,0,RES_hh_fech_in!D4/RES_summary!D$21)</f>
        <v>216.11855869858147</v>
      </c>
      <c r="E4" s="69">
        <f>IF(RES_hh_fech_in!E4=0,0,RES_hh_fech_in!E4/RES_summary!E$21)</f>
        <v>217.39343363439755</v>
      </c>
      <c r="F4" s="69">
        <f>IF(RES_hh_fech_in!F4=0,0,RES_hh_fech_in!F4/RES_summary!F$21)</f>
        <v>241.5733783406597</v>
      </c>
      <c r="G4" s="69">
        <f>IF(RES_hh_fech_in!G4=0,0,RES_hh_fech_in!G4/RES_summary!G$21)</f>
        <v>192.90752181837809</v>
      </c>
      <c r="H4" s="69">
        <f>IF(RES_hh_fech_in!H4=0,0,RES_hh_fech_in!H4/RES_summary!H$21)</f>
        <v>179.69968630627247</v>
      </c>
      <c r="I4" s="69">
        <f>IF(RES_hh_fech_in!I4=0,0,RES_hh_fech_in!I4/RES_summary!I$21)</f>
        <v>145.25203924813508</v>
      </c>
      <c r="J4" s="69">
        <f>IF(RES_hh_fech_in!J4=0,0,RES_hh_fech_in!J4/RES_summary!J$21)</f>
        <v>171.89536627938148</v>
      </c>
      <c r="K4" s="69">
        <f>IF(RES_hh_fech_in!K4=0,0,RES_hh_fech_in!K4/RES_summary!K$21)</f>
        <v>154.92684696210978</v>
      </c>
      <c r="L4" s="69">
        <f>IF(RES_hh_fech_in!L4=0,0,RES_hh_fech_in!L4/RES_summary!L$21)</f>
        <v>154.09282657025921</v>
      </c>
      <c r="M4" s="69">
        <f>IF(RES_hh_fech_in!M4=0,0,RES_hh_fech_in!M4/RES_summary!M$21)</f>
        <v>143.28922458323422</v>
      </c>
      <c r="N4" s="69">
        <f>IF(RES_hh_fech_in!N4=0,0,RES_hh_fech_in!N4/RES_summary!N$21)</f>
        <v>140.56027040684609</v>
      </c>
      <c r="O4" s="69">
        <f>IF(RES_hh_fech_in!O4=0,0,RES_hh_fech_in!O4/RES_summary!O$21)</f>
        <v>121.75310858275469</v>
      </c>
      <c r="P4" s="69">
        <f>IF(RES_hh_fech_in!P4=0,0,RES_hh_fech_in!P4/RES_summary!P$21)</f>
        <v>114.63287602547807</v>
      </c>
      <c r="Q4" s="69">
        <f>IF(RES_hh_fech_in!Q4=0,0,RES_hh_fech_in!Q4/RES_summary!Q$21)</f>
        <v>100.87000963258347</v>
      </c>
      <c r="R4" s="69">
        <f>IF(RES_hh_fech_in!R4=0,0,RES_hh_fech_in!R4/RES_summary!R$21)</f>
        <v>94.596398819177381</v>
      </c>
      <c r="S4" s="69">
        <f>IF(RES_hh_fech_in!S4=0,0,RES_hh_fech_in!S4/RES_summary!S$21)</f>
        <v>92.435627141689565</v>
      </c>
      <c r="T4" s="69">
        <f>IF(RES_hh_fech_in!T4=0,0,RES_hh_fech_in!T4/RES_summary!T$21)</f>
        <v>88.991045483660969</v>
      </c>
      <c r="U4" s="69">
        <f>IF(RES_hh_fech_in!U4=0,0,RES_hh_fech_in!U4/RES_summary!U$21)</f>
        <v>80.843552966129721</v>
      </c>
      <c r="V4" s="69">
        <f>IF(RES_hh_fech_in!V4=0,0,RES_hh_fech_in!V4/RES_summary!V$21)</f>
        <v>78.854538370604587</v>
      </c>
      <c r="W4" s="69">
        <f>IF(RES_hh_fech_in!W4=0,0,RES_hh_fech_in!W4/RES_summary!W$21)</f>
        <v>78.21090519711629</v>
      </c>
      <c r="X4" s="69">
        <f>IF(RES_hh_fech_in!X4=0,0,RES_hh_fech_in!X4/RES_summary!X$21)</f>
        <v>61.798799411526112</v>
      </c>
      <c r="Y4" s="69">
        <f>IF(RES_hh_fech_in!Y4=0,0,RES_hh_fech_in!Y4/RES_summary!Y$21)</f>
        <v>51.514921961130341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215.51052884605136</v>
      </c>
      <c r="E5" s="72">
        <f>IF(RES_hh_fech_in!E5=0,0,RES_hh_fech_in!E5/RES_summary!E$21)</f>
        <v>0</v>
      </c>
      <c r="F5" s="72">
        <f>IF(RES_hh_fech_in!F5=0,0,RES_hh_fech_in!F5/RES_summary!F$21)</f>
        <v>303.35120999607847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90.191155527937525</v>
      </c>
      <c r="J5" s="72">
        <f>IF(RES_hh_fech_in!J5=0,0,RES_hh_fech_in!J5/RES_summary!J$21)</f>
        <v>296.50579646819136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140.07432379860953</v>
      </c>
      <c r="N5" s="72">
        <f>IF(RES_hh_fech_in!N5=0,0,RES_hh_fech_in!N5/RES_summary!N$21)</f>
        <v>131.37698929706474</v>
      </c>
      <c r="O5" s="72">
        <f>IF(RES_hh_fech_in!O5=0,0,RES_hh_fech_in!O5/RES_summary!O$21)</f>
        <v>77.719804777173465</v>
      </c>
      <c r="P5" s="72">
        <f>IF(RES_hh_fech_in!P5=0,0,RES_hh_fech_in!P5/RES_summary!P$21)</f>
        <v>131.60353039094846</v>
      </c>
      <c r="Q5" s="72">
        <f>IF(RES_hh_fech_in!Q5=0,0,RES_hh_fech_in!Q5/RES_summary!Q$21)</f>
        <v>127.34351053798095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80.83239385807326</v>
      </c>
      <c r="V5" s="72">
        <f>IF(RES_hh_fech_in!V5=0,0,RES_hh_fech_in!V5/RES_summary!V$21)</f>
        <v>78.40301050168074</v>
      </c>
      <c r="W5" s="72">
        <f>IF(RES_hh_fech_in!W5=0,0,RES_hh_fech_in!W5/RES_summary!W$21)</f>
        <v>69.435097002440429</v>
      </c>
      <c r="X5" s="72">
        <f>IF(RES_hh_fech_in!X5=0,0,RES_hh_fech_in!X5/RES_summary!X$21)</f>
        <v>56.448694265958736</v>
      </c>
      <c r="Y5" s="72">
        <f>IF(RES_hh_fech_in!Y5=0,0,RES_hh_fech_in!Y5/RES_summary!Y$21)</f>
        <v>55.148010252517011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213.96196636065096</v>
      </c>
      <c r="D6" s="72">
        <f>IF(RES_hh_fech_in!D6=0,0,RES_hh_fech_in!D6/RES_summary!D$21)</f>
        <v>197.4244963346928</v>
      </c>
      <c r="E6" s="72">
        <f>IF(RES_hh_fech_in!E6=0,0,RES_hh_fech_in!E6/RES_summary!E$21)</f>
        <v>205.04365998760539</v>
      </c>
      <c r="F6" s="72">
        <f>IF(RES_hh_fech_in!F6=0,0,RES_hh_fech_in!F6/RES_summary!F$21)</f>
        <v>210.97688063492257</v>
      </c>
      <c r="G6" s="72">
        <f>IF(RES_hh_fech_in!G6=0,0,RES_hh_fech_in!G6/RES_summary!G$21)</f>
        <v>180.30392822389368</v>
      </c>
      <c r="H6" s="72">
        <f>IF(RES_hh_fech_in!H6=0,0,RES_hh_fech_in!H6/RES_summary!H$21)</f>
        <v>172.32638996656084</v>
      </c>
      <c r="I6" s="72">
        <f>IF(RES_hh_fech_in!I6=0,0,RES_hh_fech_in!I6/RES_summary!I$21)</f>
        <v>152.51456494252329</v>
      </c>
      <c r="J6" s="72">
        <f>IF(RES_hh_fech_in!J6=0,0,RES_hh_fech_in!J6/RES_summary!J$21)</f>
        <v>171.77801661372763</v>
      </c>
      <c r="K6" s="72">
        <f>IF(RES_hh_fech_in!K6=0,0,RES_hh_fech_in!K6/RES_summary!K$21)</f>
        <v>161.35461825830726</v>
      </c>
      <c r="L6" s="72">
        <f>IF(RES_hh_fech_in!L6=0,0,RES_hh_fech_in!L6/RES_summary!L$21)</f>
        <v>157.53745793674571</v>
      </c>
      <c r="M6" s="72">
        <f>IF(RES_hh_fech_in!M6=0,0,RES_hh_fech_in!M6/RES_summary!M$21)</f>
        <v>143.53922802043101</v>
      </c>
      <c r="N6" s="72">
        <f>IF(RES_hh_fech_in!N6=0,0,RES_hh_fech_in!N6/RES_summary!N$21)</f>
        <v>139.93361091088678</v>
      </c>
      <c r="O6" s="72">
        <f>IF(RES_hh_fech_in!O6=0,0,RES_hh_fech_in!O6/RES_summary!O$21)</f>
        <v>121.93634562397617</v>
      </c>
      <c r="P6" s="72">
        <f>IF(RES_hh_fech_in!P6=0,0,RES_hh_fech_in!P6/RES_summary!P$21)</f>
        <v>104.03712867100538</v>
      </c>
      <c r="Q6" s="72">
        <f>IF(RES_hh_fech_in!Q6=0,0,RES_hh_fech_in!Q6/RES_summary!Q$21)</f>
        <v>97.866338513160514</v>
      </c>
      <c r="R6" s="72">
        <f>IF(RES_hh_fech_in!R6=0,0,RES_hh_fech_in!R6/RES_summary!R$21)</f>
        <v>0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86.484990085564633</v>
      </c>
      <c r="V6" s="72">
        <f>IF(RES_hh_fech_in!V6=0,0,RES_hh_fech_in!V6/RES_summary!V$21)</f>
        <v>75.509619068502658</v>
      </c>
      <c r="W6" s="72">
        <f>IF(RES_hh_fech_in!W6=0,0,RES_hh_fech_in!W6/RES_summary!W$21)</f>
        <v>73.659225621834324</v>
      </c>
      <c r="X6" s="72">
        <f>IF(RES_hh_fech_in!X6=0,0,RES_hh_fech_in!X6/RES_summary!X$21)</f>
        <v>67.660451173652049</v>
      </c>
      <c r="Y6" s="72">
        <f>IF(RES_hh_fech_in!Y6=0,0,RES_hh_fech_in!Y6/RES_summary!Y$21)</f>
        <v>54.656024575677158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162.34239599254147</v>
      </c>
      <c r="F7" s="72">
        <f>IF(RES_hh_fech_in!F7=0,0,RES_hh_fech_in!F7/RES_summary!F$21)</f>
        <v>355.76502808569433</v>
      </c>
      <c r="G7" s="72">
        <f>IF(RES_hh_fech_in!G7=0,0,RES_hh_fech_in!G7/RES_summary!G$21)</f>
        <v>208.09960259283267</v>
      </c>
      <c r="H7" s="72">
        <f>IF(RES_hh_fech_in!H7=0,0,RES_hh_fech_in!H7/RES_summary!H$21)</f>
        <v>193.36095267482813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109.25063095893688</v>
      </c>
      <c r="P7" s="72">
        <f>IF(RES_hh_fech_in!P7=0,0,RES_hh_fech_in!P7/RES_summary!P$21)</f>
        <v>127.4876404316884</v>
      </c>
      <c r="Q7" s="72">
        <f>IF(RES_hh_fech_in!Q7=0,0,RES_hh_fech_in!Q7/RES_summary!Q$21)</f>
        <v>129.55799200626367</v>
      </c>
      <c r="R7" s="72">
        <f>IF(RES_hh_fech_in!R7=0,0,RES_hh_fech_in!R7/RES_summary!R$21)</f>
        <v>0</v>
      </c>
      <c r="S7" s="72">
        <f>IF(RES_hh_fech_in!S7=0,0,RES_hh_fech_in!S7/RES_summary!S$21)</f>
        <v>92.604307169617115</v>
      </c>
      <c r="T7" s="72">
        <f>IF(RES_hh_fech_in!T7=0,0,RES_hh_fech_in!T7/RES_summary!T$21)</f>
        <v>95.419674423966981</v>
      </c>
      <c r="U7" s="72">
        <f>IF(RES_hh_fech_in!U7=0,0,RES_hh_fech_in!U7/RES_summary!U$21)</f>
        <v>108.52118253990017</v>
      </c>
      <c r="V7" s="72">
        <f>IF(RES_hh_fech_in!V7=0,0,RES_hh_fech_in!V7/RES_summary!V$21)</f>
        <v>84.196700399260934</v>
      </c>
      <c r="W7" s="72">
        <f>IF(RES_hh_fech_in!W7=0,0,RES_hh_fech_in!W7/RES_summary!W$21)</f>
        <v>77.904978246229931</v>
      </c>
      <c r="X7" s="72">
        <f>IF(RES_hh_fech_in!X7=0,0,RES_hh_fech_in!X7/RES_summary!X$21)</f>
        <v>85.498106575307148</v>
      </c>
      <c r="Y7" s="72">
        <f>IF(RES_hh_fech_in!Y7=0,0,RES_hh_fech_in!Y7/RES_summary!Y$21)</f>
        <v>57.072332337610803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229.92902094549069</v>
      </c>
      <c r="D8" s="72">
        <f>IF(RES_hh_fech_in!D8=0,0,RES_hh_fech_in!D8/RES_summary!D$21)</f>
        <v>233.64549185367451</v>
      </c>
      <c r="E8" s="72">
        <f>IF(RES_hh_fech_in!E8=0,0,RES_hh_fech_in!E8/RES_summary!E$21)</f>
        <v>236.06062674564114</v>
      </c>
      <c r="F8" s="72">
        <f>IF(RES_hh_fech_in!F8=0,0,RES_hh_fech_in!F8/RES_summary!F$21)</f>
        <v>237.1455180727975</v>
      </c>
      <c r="G8" s="72">
        <f>IF(RES_hh_fech_in!G8=0,0,RES_hh_fech_in!G8/RES_summary!G$21)</f>
        <v>191.41658656324876</v>
      </c>
      <c r="H8" s="72">
        <f>IF(RES_hh_fech_in!H8=0,0,RES_hh_fech_in!H8/RES_summary!H$21)</f>
        <v>210.083174047141</v>
      </c>
      <c r="I8" s="72">
        <f>IF(RES_hh_fech_in!I8=0,0,RES_hh_fech_in!I8/RES_summary!I$21)</f>
        <v>165.14368072662319</v>
      </c>
      <c r="J8" s="72">
        <f>IF(RES_hh_fech_in!J8=0,0,RES_hh_fech_in!J8/RES_summary!J$21)</f>
        <v>188.62006339834522</v>
      </c>
      <c r="K8" s="72">
        <f>IF(RES_hh_fech_in!K8=0,0,RES_hh_fech_in!K8/RES_summary!K$21)</f>
        <v>175.0040899642305</v>
      </c>
      <c r="L8" s="72">
        <f>IF(RES_hh_fech_in!L8=0,0,RES_hh_fech_in!L8/RES_summary!L$21)</f>
        <v>170.21189200854235</v>
      </c>
      <c r="M8" s="72">
        <f>IF(RES_hh_fech_in!M8=0,0,RES_hh_fech_in!M8/RES_summary!M$21)</f>
        <v>159.57365786052392</v>
      </c>
      <c r="N8" s="72">
        <f>IF(RES_hh_fech_in!N8=0,0,RES_hh_fech_in!N8/RES_summary!N$21)</f>
        <v>157.22433619446065</v>
      </c>
      <c r="O8" s="72">
        <f>IF(RES_hh_fech_in!O8=0,0,RES_hh_fech_in!O8/RES_summary!O$21)</f>
        <v>134.88723012917296</v>
      </c>
      <c r="P8" s="72">
        <f>IF(RES_hh_fech_in!P8=0,0,RES_hh_fech_in!P8/RES_summary!P$21)</f>
        <v>106.71837447257244</v>
      </c>
      <c r="Q8" s="72">
        <f>IF(RES_hh_fech_in!Q8=0,0,RES_hh_fech_in!Q8/RES_summary!Q$21)</f>
        <v>97.676982980443555</v>
      </c>
      <c r="R8" s="72">
        <f>IF(RES_hh_fech_in!R8=0,0,RES_hh_fech_in!R8/RES_summary!R$21)</f>
        <v>91.906844910471222</v>
      </c>
      <c r="S8" s="72">
        <f>IF(RES_hh_fech_in!S8=0,0,RES_hh_fech_in!S8/RES_summary!S$21)</f>
        <v>90.669291204553105</v>
      </c>
      <c r="T8" s="72">
        <f>IF(RES_hh_fech_in!T8=0,0,RES_hh_fech_in!T8/RES_summary!T$21)</f>
        <v>86.062241417842088</v>
      </c>
      <c r="U8" s="72">
        <f>IF(RES_hh_fech_in!U8=0,0,RES_hh_fech_in!U8/RES_summary!U$21)</f>
        <v>78.399957513513129</v>
      </c>
      <c r="V8" s="72">
        <f>IF(RES_hh_fech_in!V8=0,0,RES_hh_fech_in!V8/RES_summary!V$21)</f>
        <v>77.684922988718384</v>
      </c>
      <c r="W8" s="72">
        <f>IF(RES_hh_fech_in!W8=0,0,RES_hh_fech_in!W8/RES_summary!W$21)</f>
        <v>81.59601910675886</v>
      </c>
      <c r="X8" s="72">
        <f>IF(RES_hh_fech_in!X8=0,0,RES_hh_fech_in!X8/RES_summary!X$21)</f>
        <v>60.879687130780773</v>
      </c>
      <c r="Y8" s="72">
        <f>IF(RES_hh_fech_in!Y8=0,0,RES_hh_fech_in!Y8/RES_summary!Y$21)</f>
        <v>52.963665683504296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215.65836488370226</v>
      </c>
      <c r="D9" s="72">
        <f>IF(RES_hh_fech_in!D9=0,0,RES_hh_fech_in!D9/RES_summary!D$21)</f>
        <v>195.31646222726636</v>
      </c>
      <c r="E9" s="72">
        <f>IF(RES_hh_fech_in!E9=0,0,RES_hh_fech_in!E9/RES_summary!E$21)</f>
        <v>210.92417312483011</v>
      </c>
      <c r="F9" s="72">
        <f>IF(RES_hh_fech_in!F9=0,0,RES_hh_fech_in!F9/RES_summary!F$21)</f>
        <v>222.16495636126331</v>
      </c>
      <c r="G9" s="72">
        <f>IF(RES_hh_fech_in!G9=0,0,RES_hh_fech_in!G9/RES_summary!G$21)</f>
        <v>192.0335883038158</v>
      </c>
      <c r="H9" s="72">
        <f>IF(RES_hh_fech_in!H9=0,0,RES_hh_fech_in!H9/RES_summary!H$21)</f>
        <v>163.96419920795907</v>
      </c>
      <c r="I9" s="72">
        <f>IF(RES_hh_fech_in!I9=0,0,RES_hh_fech_in!I9/RES_summary!I$21)</f>
        <v>148.76202906112573</v>
      </c>
      <c r="J9" s="72">
        <f>IF(RES_hh_fech_in!J9=0,0,RES_hh_fech_in!J9/RES_summary!J$21)</f>
        <v>176.53062988904856</v>
      </c>
      <c r="K9" s="72">
        <f>IF(RES_hh_fech_in!K9=0,0,RES_hh_fech_in!K9/RES_summary!K$21)</f>
        <v>160.57892609164759</v>
      </c>
      <c r="L9" s="72">
        <f>IF(RES_hh_fech_in!L9=0,0,RES_hh_fech_in!L9/RES_summary!L$21)</f>
        <v>159.18303521280117</v>
      </c>
      <c r="M9" s="72">
        <f>IF(RES_hh_fech_in!M9=0,0,RES_hh_fech_in!M9/RES_summary!M$21)</f>
        <v>138.05082470794923</v>
      </c>
      <c r="N9" s="72">
        <f>IF(RES_hh_fech_in!N9=0,0,RES_hh_fech_in!N9/RES_summary!N$21)</f>
        <v>140.34562969968783</v>
      </c>
      <c r="O9" s="72">
        <f>IF(RES_hh_fech_in!O9=0,0,RES_hh_fech_in!O9/RES_summary!O$21)</f>
        <v>126.17170709373326</v>
      </c>
      <c r="P9" s="72">
        <f>IF(RES_hh_fech_in!P9=0,0,RES_hh_fech_in!P9/RES_summary!P$21)</f>
        <v>116.5230217315215</v>
      </c>
      <c r="Q9" s="72">
        <f>IF(RES_hh_fech_in!Q9=0,0,RES_hh_fech_in!Q9/RES_summary!Q$21)</f>
        <v>104.93788620295935</v>
      </c>
      <c r="R9" s="72">
        <f>IF(RES_hh_fech_in!R9=0,0,RES_hh_fech_in!R9/RES_summary!R$21)</f>
        <v>100.42691774178274</v>
      </c>
      <c r="S9" s="72">
        <f>IF(RES_hh_fech_in!S9=0,0,RES_hh_fech_in!S9/RES_summary!S$21)</f>
        <v>98.015773514577148</v>
      </c>
      <c r="T9" s="72">
        <f>IF(RES_hh_fech_in!T9=0,0,RES_hh_fech_in!T9/RES_summary!T$21)</f>
        <v>91.600407266456926</v>
      </c>
      <c r="U9" s="72">
        <f>IF(RES_hh_fech_in!U9=0,0,RES_hh_fech_in!U9/RES_summary!U$21)</f>
        <v>87.914797427962952</v>
      </c>
      <c r="V9" s="72">
        <f>IF(RES_hh_fech_in!V9=0,0,RES_hh_fech_in!V9/RES_summary!V$21)</f>
        <v>82.834419701780277</v>
      </c>
      <c r="W9" s="72">
        <f>IF(RES_hh_fech_in!W9=0,0,RES_hh_fech_in!W9/RES_summary!W$21)</f>
        <v>80.168852272992794</v>
      </c>
      <c r="X9" s="72">
        <f>IF(RES_hh_fech_in!X9=0,0,RES_hh_fech_in!X9/RES_summary!X$21)</f>
        <v>67.376661004223095</v>
      </c>
      <c r="Y9" s="72">
        <f>IF(RES_hh_fech_in!Y9=0,0,RES_hh_fech_in!Y9/RES_summary!Y$21)</f>
        <v>55.980785546733379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109.66444689933373</v>
      </c>
      <c r="D10" s="72">
        <f>IF(RES_hh_fech_in!D10=0,0,RES_hh_fech_in!D10/RES_summary!D$21)</f>
        <v>206.18447733742289</v>
      </c>
      <c r="E10" s="72">
        <f>IF(RES_hh_fech_in!E10=0,0,RES_hh_fech_in!E10/RES_summary!E$21)</f>
        <v>173.46229007611561</v>
      </c>
      <c r="F10" s="72">
        <f>IF(RES_hh_fech_in!F10=0,0,RES_hh_fech_in!F10/RES_summary!F$21)</f>
        <v>156.32125693525106</v>
      </c>
      <c r="G10" s="72">
        <f>IF(RES_hh_fech_in!G10=0,0,RES_hh_fech_in!G10/RES_summary!G$21)</f>
        <v>132.44988046806807</v>
      </c>
      <c r="H10" s="72">
        <f>IF(RES_hh_fech_in!H10=0,0,RES_hh_fech_in!H10/RES_summary!H$21)</f>
        <v>132.08559616989862</v>
      </c>
      <c r="I10" s="72">
        <f>IF(RES_hh_fech_in!I10=0,0,RES_hh_fech_in!I10/RES_summary!I$21)</f>
        <v>119.06063236641786</v>
      </c>
      <c r="J10" s="72">
        <f>IF(RES_hh_fech_in!J10=0,0,RES_hh_fech_in!J10/RES_summary!J$21)</f>
        <v>121.40652561060058</v>
      </c>
      <c r="K10" s="72">
        <f>IF(RES_hh_fech_in!K10=0,0,RES_hh_fech_in!K10/RES_summary!K$21)</f>
        <v>125.1915917749299</v>
      </c>
      <c r="L10" s="72">
        <f>IF(RES_hh_fech_in!L10=0,0,RES_hh_fech_in!L10/RES_summary!L$21)</f>
        <v>148.17592945016321</v>
      </c>
      <c r="M10" s="72">
        <f>IF(RES_hh_fech_in!M10=0,0,RES_hh_fech_in!M10/RES_summary!M$21)</f>
        <v>115.5443236065925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66.724080916949518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81.677230500005777</v>
      </c>
      <c r="T10" s="72">
        <f>IF(RES_hh_fech_in!T10=0,0,RES_hh_fech_in!T10/RES_summary!T$21)</f>
        <v>89.428211370591512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176.08839659129339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125.82139193903264</v>
      </c>
      <c r="J11" s="72">
        <f>IF(RES_hh_fech_in!J11=0,0,RES_hh_fech_in!J11/RES_summary!J$21)</f>
        <v>132.27641264971686</v>
      </c>
      <c r="K11" s="72">
        <f>IF(RES_hh_fech_in!K11=0,0,RES_hh_fech_in!K11/RES_summary!K$21)</f>
        <v>128.7987372151477</v>
      </c>
      <c r="L11" s="72">
        <f>IF(RES_hh_fech_in!L11=0,0,RES_hh_fech_in!L11/RES_summary!L$21)</f>
        <v>126.00398896980143</v>
      </c>
      <c r="M11" s="72">
        <f>IF(RES_hh_fech_in!M11=0,0,RES_hh_fech_in!M11/RES_summary!M$21)</f>
        <v>122.22492382383047</v>
      </c>
      <c r="N11" s="72">
        <f>IF(RES_hh_fech_in!N11=0,0,RES_hh_fech_in!N11/RES_summary!N$21)</f>
        <v>108.35856893508304</v>
      </c>
      <c r="O11" s="72">
        <f>IF(RES_hh_fech_in!O11=0,0,RES_hh_fech_in!O11/RES_summary!O$21)</f>
        <v>100.86623987114736</v>
      </c>
      <c r="P11" s="72">
        <f>IF(RES_hh_fech_in!P11=0,0,RES_hh_fech_in!P11/RES_summary!P$21)</f>
        <v>0</v>
      </c>
      <c r="Q11" s="72">
        <f>IF(RES_hh_fech_in!Q11=0,0,RES_hh_fech_in!Q11/RES_summary!Q$21)</f>
        <v>81.877453431094509</v>
      </c>
      <c r="R11" s="72">
        <f>IF(RES_hh_fech_in!R11=0,0,RES_hh_fech_in!R11/RES_summary!R$21)</f>
        <v>79.106290716618204</v>
      </c>
      <c r="S11" s="72">
        <f>IF(RES_hh_fech_in!S11=0,0,RES_hh_fech_in!S11/RES_summary!S$21)</f>
        <v>76.752678984592364</v>
      </c>
      <c r="T11" s="72">
        <f>IF(RES_hh_fech_in!T11=0,0,RES_hh_fech_in!T11/RES_summary!T$21)</f>
        <v>73.555620520972781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64.519270450148667</v>
      </c>
      <c r="X11" s="72">
        <f>IF(RES_hh_fech_in!X11=0,0,RES_hh_fech_in!X11/RES_summary!X$21)</f>
        <v>51.584390926104014</v>
      </c>
      <c r="Y11" s="72">
        <f>IF(RES_hh_fech_in!Y11=0,0,RES_hh_fech_in!Y11/RES_summary!Y$21)</f>
        <v>43.79598072449695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0</v>
      </c>
      <c r="D12" s="72">
        <f>IF(RES_hh_fech_in!D12=0,0,RES_hh_fech_in!D12/RES_summary!D$21)</f>
        <v>0</v>
      </c>
      <c r="E12" s="72">
        <f>IF(RES_hh_fech_in!E12=0,0,RES_hh_fech_in!E12/RES_summary!E$21)</f>
        <v>0</v>
      </c>
      <c r="F12" s="72">
        <f>IF(RES_hh_fech_in!F12=0,0,RES_hh_fech_in!F12/RES_summary!F$21)</f>
        <v>0</v>
      </c>
      <c r="G12" s="72">
        <f>IF(RES_hh_fech_in!G12=0,0,RES_hh_fech_in!G12/RES_summary!G$21)</f>
        <v>0</v>
      </c>
      <c r="H12" s="72">
        <f>IF(RES_hh_fech_in!H12=0,0,RES_hh_fech_in!H12/RES_summary!H$21)</f>
        <v>0</v>
      </c>
      <c r="I12" s="72">
        <f>IF(RES_hh_fech_in!I12=0,0,RES_hh_fech_in!I12/RES_summary!I$21)</f>
        <v>0</v>
      </c>
      <c r="J12" s="72">
        <f>IF(RES_hh_fech_in!J12=0,0,RES_hh_fech_in!J12/RES_summary!J$21)</f>
        <v>0</v>
      </c>
      <c r="K12" s="72">
        <f>IF(RES_hh_fech_in!K12=0,0,RES_hh_fech_in!K12/RES_summary!K$21)</f>
        <v>0</v>
      </c>
      <c r="L12" s="72">
        <f>IF(RES_hh_fech_in!L12=0,0,RES_hh_fech_in!L12/RES_summary!L$21)</f>
        <v>0</v>
      </c>
      <c r="M12" s="72">
        <f>IF(RES_hh_fech_in!M12=0,0,RES_hh_fech_in!M12/RES_summary!M$21)</f>
        <v>0</v>
      </c>
      <c r="N12" s="72">
        <f>IF(RES_hh_fech_in!N12=0,0,RES_hh_fech_in!N12/RES_summary!N$21)</f>
        <v>0</v>
      </c>
      <c r="O12" s="72">
        <f>IF(RES_hh_fech_in!O12=0,0,RES_hh_fech_in!O12/RES_summary!O$21)</f>
        <v>0</v>
      </c>
      <c r="P12" s="72">
        <f>IF(RES_hh_fech_in!P12=0,0,RES_hh_fech_in!P12/RES_summary!P$21)</f>
        <v>0</v>
      </c>
      <c r="Q12" s="72">
        <f>IF(RES_hh_fech_in!Q12=0,0,RES_hh_fech_in!Q12/RES_summary!Q$21)</f>
        <v>0</v>
      </c>
      <c r="R12" s="72">
        <f>IF(RES_hh_fech_in!R12=0,0,RES_hh_fech_in!R12/RES_summary!R$21)</f>
        <v>0</v>
      </c>
      <c r="S12" s="72">
        <f>IF(RES_hh_fech_in!S12=0,0,RES_hh_fech_in!S12/RES_summary!S$21)</f>
        <v>0</v>
      </c>
      <c r="T12" s="72">
        <f>IF(RES_hh_fech_in!T12=0,0,RES_hh_fech_in!T12/RES_summary!T$21)</f>
        <v>0</v>
      </c>
      <c r="U12" s="72">
        <f>IF(RES_hh_fech_in!U12=0,0,RES_hh_fech_in!U12/RES_summary!U$21)</f>
        <v>21.80083553101629</v>
      </c>
      <c r="V12" s="72">
        <f>IF(RES_hh_fech_in!V12=0,0,RES_hh_fech_in!V12/RES_summary!V$21)</f>
        <v>18.168656412552348</v>
      </c>
      <c r="W12" s="72">
        <f>IF(RES_hh_fech_in!W12=0,0,RES_hh_fech_in!W12/RES_summary!W$21)</f>
        <v>15.593782417121792</v>
      </c>
      <c r="X12" s="72">
        <f>IF(RES_hh_fech_in!X12=0,0,RES_hh_fech_in!X12/RES_summary!X$21)</f>
        <v>14.423655414570495</v>
      </c>
      <c r="Y12" s="72">
        <f>IF(RES_hh_fech_in!Y12=0,0,RES_hh_fech_in!Y12/RES_summary!Y$21)</f>
        <v>13.967548079080103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0</v>
      </c>
      <c r="D13" s="74">
        <f>IF(RES_hh_fech_in!D13=0,0,RES_hh_fech_in!D13/RES_summary!D$21)</f>
        <v>176.39204436781199</v>
      </c>
      <c r="E13" s="74">
        <f>IF(RES_hh_fech_in!E13=0,0,RES_hh_fech_in!E13/RES_summary!E$21)</f>
        <v>177.4301679190248</v>
      </c>
      <c r="F13" s="74">
        <f>IF(RES_hh_fech_in!F13=0,0,RES_hh_fech_in!F13/RES_summary!F$21)</f>
        <v>148.63527470944814</v>
      </c>
      <c r="G13" s="74">
        <f>IF(RES_hh_fech_in!G13=0,0,RES_hh_fech_in!G13/RES_summary!G$21)</f>
        <v>163.73146413046189</v>
      </c>
      <c r="H13" s="74">
        <f>IF(RES_hh_fech_in!H13=0,0,RES_hh_fech_in!H13/RES_summary!H$21)</f>
        <v>113.58613793451099</v>
      </c>
      <c r="I13" s="74">
        <f>IF(RES_hh_fech_in!I13=0,0,RES_hh_fech_in!I13/RES_summary!I$21)</f>
        <v>122.7911676125332</v>
      </c>
      <c r="J13" s="74">
        <f>IF(RES_hh_fech_in!J13=0,0,RES_hh_fech_in!J13/RES_summary!J$21)</f>
        <v>126.27820196418419</v>
      </c>
      <c r="K13" s="74">
        <f>IF(RES_hh_fech_in!K13=0,0,RES_hh_fech_in!K13/RES_summary!K$21)</f>
        <v>150.43763963591684</v>
      </c>
      <c r="L13" s="74">
        <f>IF(RES_hh_fech_in!L13=0,0,RES_hh_fech_in!L13/RES_summary!L$21)</f>
        <v>136.86986710333025</v>
      </c>
      <c r="M13" s="74">
        <f>IF(RES_hh_fech_in!M13=0,0,RES_hh_fech_in!M13/RES_summary!M$21)</f>
        <v>129.86432008991594</v>
      </c>
      <c r="N13" s="74">
        <f>IF(RES_hh_fech_in!N13=0,0,RES_hh_fech_in!N13/RES_summary!N$21)</f>
        <v>113.38181706007178</v>
      </c>
      <c r="O13" s="74">
        <f>IF(RES_hh_fech_in!O13=0,0,RES_hh_fech_in!O13/RES_summary!O$21)</f>
        <v>117.97336965842732</v>
      </c>
      <c r="P13" s="74">
        <f>IF(RES_hh_fech_in!P13=0,0,RES_hh_fech_in!P13/RES_summary!P$21)</f>
        <v>103.20939151141555</v>
      </c>
      <c r="Q13" s="74">
        <f>IF(RES_hh_fech_in!Q13=0,0,RES_hh_fech_in!Q13/RES_summary!Q$21)</f>
        <v>97.390456560110309</v>
      </c>
      <c r="R13" s="74">
        <f>IF(RES_hh_fech_in!R13=0,0,RES_hh_fech_in!R13/RES_summary!R$21)</f>
        <v>70.584775926667561</v>
      </c>
      <c r="S13" s="74">
        <f>IF(RES_hh_fech_in!S13=0,0,RES_hh_fech_in!S13/RES_summary!S$21)</f>
        <v>66.432405627402673</v>
      </c>
      <c r="T13" s="74">
        <f>IF(RES_hh_fech_in!T13=0,0,RES_hh_fech_in!T13/RES_summary!T$21)</f>
        <v>82.428103285562614</v>
      </c>
      <c r="U13" s="74">
        <f>IF(RES_hh_fech_in!U13=0,0,RES_hh_fech_in!U13/RES_summary!U$21)</f>
        <v>74.1480494768808</v>
      </c>
      <c r="V13" s="74">
        <f>IF(RES_hh_fech_in!V13=0,0,RES_hh_fech_in!V13/RES_summary!V$21)</f>
        <v>73.711791798971475</v>
      </c>
      <c r="W13" s="74">
        <f>IF(RES_hh_fech_in!W13=0,0,RES_hh_fech_in!W13/RES_summary!W$21)</f>
        <v>0</v>
      </c>
      <c r="X13" s="74">
        <f>IF(RES_hh_fech_in!X13=0,0,RES_hh_fech_in!X13/RES_summary!X$21)</f>
        <v>0</v>
      </c>
      <c r="Y13" s="74">
        <f>IF(RES_hh_fech_in!Y13=0,0,RES_hh_fech_in!Y13/RES_summary!Y$21)</f>
        <v>0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0.27668015992976985</v>
      </c>
      <c r="D14" s="76">
        <f>IF(RES_hh_fech_in!D14=0,0,RES_hh_fech_in!D14/RES_summary!D$21)</f>
        <v>0.32991584611414254</v>
      </c>
      <c r="E14" s="76">
        <f>IF(RES_hh_fech_in!E14=0,0,RES_hh_fech_in!E14/RES_summary!E$21)</f>
        <v>0.28748976750933014</v>
      </c>
      <c r="F14" s="76">
        <f>IF(RES_hh_fech_in!F14=0,0,RES_hh_fech_in!F14/RES_summary!F$21)</f>
        <v>0.34375418590863782</v>
      </c>
      <c r="G14" s="76">
        <f>IF(RES_hh_fech_in!G14=0,0,RES_hh_fech_in!G14/RES_summary!G$21)</f>
        <v>0.22493020673024308</v>
      </c>
      <c r="H14" s="76">
        <f>IF(RES_hh_fech_in!H14=0,0,RES_hh_fech_in!H14/RES_summary!H$21)</f>
        <v>0.23456180040314178</v>
      </c>
      <c r="I14" s="76">
        <f>IF(RES_hh_fech_in!I14=0,0,RES_hh_fech_in!I14/RES_summary!I$21)</f>
        <v>0.11929582397030207</v>
      </c>
      <c r="J14" s="76">
        <f>IF(RES_hh_fech_in!J14=0,0,RES_hh_fech_in!J14/RES_summary!J$21)</f>
        <v>0.18684983650434306</v>
      </c>
      <c r="K14" s="76">
        <f>IF(RES_hh_fech_in!K14=0,0,RES_hh_fech_in!K14/RES_summary!K$21)</f>
        <v>0.17770476860197135</v>
      </c>
      <c r="L14" s="76">
        <f>IF(RES_hh_fech_in!L14=0,0,RES_hh_fech_in!L14/RES_summary!L$21)</f>
        <v>0.19254657711865014</v>
      </c>
      <c r="M14" s="76">
        <f>IF(RES_hh_fech_in!M14=0,0,RES_hh_fech_in!M14/RES_summary!M$21)</f>
        <v>0.20848282418547634</v>
      </c>
      <c r="N14" s="76">
        <f>IF(RES_hh_fech_in!N14=0,0,RES_hh_fech_in!N14/RES_summary!N$21)</f>
        <v>0.17849318156671209</v>
      </c>
      <c r="O14" s="76">
        <f>IF(RES_hh_fech_in!O14=0,0,RES_hh_fech_in!O14/RES_summary!O$21)</f>
        <v>0.17247283690744394</v>
      </c>
      <c r="P14" s="76">
        <f>IF(RES_hh_fech_in!P14=0,0,RES_hh_fech_in!P14/RES_summary!P$21)</f>
        <v>0.16358476704125194</v>
      </c>
      <c r="Q14" s="76">
        <f>IF(RES_hh_fech_in!Q14=0,0,RES_hh_fech_in!Q14/RES_summary!Q$21)</f>
        <v>0.1582821970874925</v>
      </c>
      <c r="R14" s="76">
        <f>IF(RES_hh_fech_in!R14=0,0,RES_hh_fech_in!R14/RES_summary!R$21)</f>
        <v>0.1480327351571033</v>
      </c>
      <c r="S14" s="76">
        <f>IF(RES_hh_fech_in!S14=0,0,RES_hh_fech_in!S14/RES_summary!S$21)</f>
        <v>0.15368143453691049</v>
      </c>
      <c r="T14" s="76">
        <f>IF(RES_hh_fech_in!T14=0,0,RES_hh_fech_in!T14/RES_summary!T$21)</f>
        <v>0.14100792197684403</v>
      </c>
      <c r="U14" s="76">
        <f>IF(RES_hh_fech_in!U14=0,0,RES_hh_fech_in!U14/RES_summary!U$21)</f>
        <v>0.13517789355008805</v>
      </c>
      <c r="V14" s="76">
        <f>IF(RES_hh_fech_in!V14=0,0,RES_hh_fech_in!V14/RES_summary!V$21)</f>
        <v>0.12695238994585534</v>
      </c>
      <c r="W14" s="76">
        <f>IF(RES_hh_fech_in!W14=0,0,RES_hh_fech_in!W14/RES_summary!W$21)</f>
        <v>0.12692092389441514</v>
      </c>
      <c r="X14" s="76">
        <f>IF(RES_hh_fech_in!X14=0,0,RES_hh_fech_in!X14/RES_summary!X$21)</f>
        <v>8.8991498970585406E-2</v>
      </c>
      <c r="Y14" s="76">
        <f>IF(RES_hh_fech_in!Y14=0,0,RES_hh_fech_in!Y14/RES_summary!Y$21)</f>
        <v>6.7395618980261945E-2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0.91931724186643471</v>
      </c>
      <c r="D15" s="69">
        <f>IF(RES_hh_fech_in!D15=0,0,RES_hh_fech_in!D15/RES_summary!D$21)</f>
        <v>1.121472979975217</v>
      </c>
      <c r="E15" s="69">
        <f>IF(RES_hh_fech_in!E15=0,0,RES_hh_fech_in!E15/RES_summary!E$21)</f>
        <v>1.4144004262773464</v>
      </c>
      <c r="F15" s="69">
        <f>IF(RES_hh_fech_in!F15=0,0,RES_hh_fech_in!F15/RES_summary!F$21)</f>
        <v>0.38924665624213062</v>
      </c>
      <c r="G15" s="69">
        <f>IF(RES_hh_fech_in!G15=0,0,RES_hh_fech_in!G15/RES_summary!G$21)</f>
        <v>0.57124035168663456</v>
      </c>
      <c r="H15" s="69">
        <f>IF(RES_hh_fech_in!H15=0,0,RES_hh_fech_in!H15/RES_summary!H$21)</f>
        <v>0.68023651061961643</v>
      </c>
      <c r="I15" s="69">
        <f>IF(RES_hh_fech_in!I15=0,0,RES_hh_fech_in!I15/RES_summary!I$21)</f>
        <v>1.4907904633139986</v>
      </c>
      <c r="J15" s="69">
        <f>IF(RES_hh_fech_in!J15=0,0,RES_hh_fech_in!J15/RES_summary!J$21)</f>
        <v>0.42350665910899038</v>
      </c>
      <c r="K15" s="69">
        <f>IF(RES_hh_fech_in!K15=0,0,RES_hh_fech_in!K15/RES_summary!K$21)</f>
        <v>0.37521266362421007</v>
      </c>
      <c r="L15" s="69">
        <f>IF(RES_hh_fech_in!L15=0,0,RES_hh_fech_in!L15/RES_summary!L$21)</f>
        <v>0.99337452865847631</v>
      </c>
      <c r="M15" s="69">
        <f>IF(RES_hh_fech_in!M15=0,0,RES_hh_fech_in!M15/RES_summary!M$21)</f>
        <v>0.30930756921710817</v>
      </c>
      <c r="N15" s="69">
        <f>IF(RES_hh_fech_in!N15=0,0,RES_hh_fech_in!N15/RES_summary!N$21)</f>
        <v>1.0569353747897738</v>
      </c>
      <c r="O15" s="69">
        <f>IF(RES_hh_fech_in!O15=0,0,RES_hh_fech_in!O15/RES_summary!O$21)</f>
        <v>0.12109699987575341</v>
      </c>
      <c r="P15" s="69">
        <f>IF(RES_hh_fech_in!P15=0,0,RES_hh_fech_in!P15/RES_summary!P$21)</f>
        <v>0.49018148567816261</v>
      </c>
      <c r="Q15" s="69">
        <f>IF(RES_hh_fech_in!Q15=0,0,RES_hh_fech_in!Q15/RES_summary!Q$21)</f>
        <v>1.2534804692186694</v>
      </c>
      <c r="R15" s="69">
        <f>IF(RES_hh_fech_in!R15=0,0,RES_hh_fech_in!R15/RES_summary!R$21)</f>
        <v>0.64548817474498688</v>
      </c>
      <c r="S15" s="69">
        <f>IF(RES_hh_fech_in!S15=0,0,RES_hh_fech_in!S15/RES_summary!S$21)</f>
        <v>0.8567495990455436</v>
      </c>
      <c r="T15" s="69">
        <f>IF(RES_hh_fech_in!T15=0,0,RES_hh_fech_in!T15/RES_summary!T$21)</f>
        <v>0.72637594501867297</v>
      </c>
      <c r="U15" s="69">
        <f>IF(RES_hh_fech_in!U15=0,0,RES_hh_fech_in!U15/RES_summary!U$21)</f>
        <v>0.43062748386287825</v>
      </c>
      <c r="V15" s="69">
        <f>IF(RES_hh_fech_in!V15=0,0,RES_hh_fech_in!V15/RES_summary!V$21)</f>
        <v>0.11970290122439833</v>
      </c>
      <c r="W15" s="69">
        <f>IF(RES_hh_fech_in!W15=0,0,RES_hh_fech_in!W15/RES_summary!W$21)</f>
        <v>3.7058296802327834E-2</v>
      </c>
      <c r="X15" s="69">
        <f>IF(RES_hh_fech_in!X15=0,0,RES_hh_fech_in!X15/RES_summary!X$21)</f>
        <v>0.23953186734427626</v>
      </c>
      <c r="Y15" s="69">
        <f>IF(RES_hh_fech_in!Y15=0,0,RES_hh_fech_in!Y15/RES_summary!Y$21)</f>
        <v>0.20579514618452716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0.91931724186643471</v>
      </c>
      <c r="D16" s="72">
        <f>IF(RES_hh_fech_in!D16=0,0,RES_hh_fech_in!D16/RES_summary!D$21)</f>
        <v>1.121472979975217</v>
      </c>
      <c r="E16" s="72">
        <f>IF(RES_hh_fech_in!E16=0,0,RES_hh_fech_in!E16/RES_summary!E$21)</f>
        <v>1.4144004262773464</v>
      </c>
      <c r="F16" s="72">
        <f>IF(RES_hh_fech_in!F16=0,0,RES_hh_fech_in!F16/RES_summary!F$21)</f>
        <v>0.38924665624213062</v>
      </c>
      <c r="G16" s="72">
        <f>IF(RES_hh_fech_in!G16=0,0,RES_hh_fech_in!G16/RES_summary!G$21)</f>
        <v>0.57124035168663456</v>
      </c>
      <c r="H16" s="72">
        <f>IF(RES_hh_fech_in!H16=0,0,RES_hh_fech_in!H16/RES_summary!H$21)</f>
        <v>0.68023651061961643</v>
      </c>
      <c r="I16" s="72">
        <f>IF(RES_hh_fech_in!I16=0,0,RES_hh_fech_in!I16/RES_summary!I$21)</f>
        <v>1.4907904633139986</v>
      </c>
      <c r="J16" s="72">
        <f>IF(RES_hh_fech_in!J16=0,0,RES_hh_fech_in!J16/RES_summary!J$21)</f>
        <v>0.42350665910899038</v>
      </c>
      <c r="K16" s="72">
        <f>IF(RES_hh_fech_in!K16=0,0,RES_hh_fech_in!K16/RES_summary!K$21)</f>
        <v>0.37521266362421007</v>
      </c>
      <c r="L16" s="72">
        <f>IF(RES_hh_fech_in!L16=0,0,RES_hh_fech_in!L16/RES_summary!L$21)</f>
        <v>0.99337452865847631</v>
      </c>
      <c r="M16" s="72">
        <f>IF(RES_hh_fech_in!M16=0,0,RES_hh_fech_in!M16/RES_summary!M$21)</f>
        <v>0.30930756921710817</v>
      </c>
      <c r="N16" s="72">
        <f>IF(RES_hh_fech_in!N16=0,0,RES_hh_fech_in!N16/RES_summary!N$21)</f>
        <v>1.0569353747897738</v>
      </c>
      <c r="O16" s="72">
        <f>IF(RES_hh_fech_in!O16=0,0,RES_hh_fech_in!O16/RES_summary!O$21)</f>
        <v>0.12109699987575341</v>
      </c>
      <c r="P16" s="72">
        <f>IF(RES_hh_fech_in!P16=0,0,RES_hh_fech_in!P16/RES_summary!P$21)</f>
        <v>0.49018148567816261</v>
      </c>
      <c r="Q16" s="72">
        <f>IF(RES_hh_fech_in!Q16=0,0,RES_hh_fech_in!Q16/RES_summary!Q$21)</f>
        <v>1.2534804692186694</v>
      </c>
      <c r="R16" s="72">
        <f>IF(RES_hh_fech_in!R16=0,0,RES_hh_fech_in!R16/RES_summary!R$21)</f>
        <v>0.64548817474498688</v>
      </c>
      <c r="S16" s="72">
        <f>IF(RES_hh_fech_in!S16=0,0,RES_hh_fech_in!S16/RES_summary!S$21)</f>
        <v>0.8567495990455436</v>
      </c>
      <c r="T16" s="72">
        <f>IF(RES_hh_fech_in!T16=0,0,RES_hh_fech_in!T16/RES_summary!T$21)</f>
        <v>0.72637594501867297</v>
      </c>
      <c r="U16" s="72">
        <f>IF(RES_hh_fech_in!U16=0,0,RES_hh_fech_in!U16/RES_summary!U$21)</f>
        <v>0.43062748386287825</v>
      </c>
      <c r="V16" s="72">
        <f>IF(RES_hh_fech_in!V16=0,0,RES_hh_fech_in!V16/RES_summary!V$21)</f>
        <v>0.11970290122439833</v>
      </c>
      <c r="W16" s="72">
        <f>IF(RES_hh_fech_in!W16=0,0,RES_hh_fech_in!W16/RES_summary!W$21)</f>
        <v>3.7058296802327834E-2</v>
      </c>
      <c r="X16" s="72">
        <f>IF(RES_hh_fech_in!X16=0,0,RES_hh_fech_in!X16/RES_summary!X$21)</f>
        <v>0.23953186734427626</v>
      </c>
      <c r="Y16" s="72">
        <f>IF(RES_hh_fech_in!Y16=0,0,RES_hh_fech_in!Y16/RES_summary!Y$21)</f>
        <v>0.20579514618452716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25.429362103917526</v>
      </c>
      <c r="D17" s="69">
        <f>IF(RES_hh_fech_in!D17=0,0,RES_hh_fech_in!D17/RES_summary!D$21)</f>
        <v>29.593759549651921</v>
      </c>
      <c r="E17" s="69">
        <f>IF(RES_hh_fech_in!E17=0,0,RES_hh_fech_in!E17/RES_summary!E$21)</f>
        <v>31.387653518093131</v>
      </c>
      <c r="F17" s="69">
        <f>IF(RES_hh_fech_in!F17=0,0,RES_hh_fech_in!F17/RES_summary!F$21)</f>
        <v>21.424398865300695</v>
      </c>
      <c r="G17" s="69">
        <f>IF(RES_hh_fech_in!G17=0,0,RES_hh_fech_in!G17/RES_summary!G$21)</f>
        <v>30.824217295494066</v>
      </c>
      <c r="H17" s="69">
        <f>IF(RES_hh_fech_in!H17=0,0,RES_hh_fech_in!H17/RES_summary!H$21)</f>
        <v>25.29655017218526</v>
      </c>
      <c r="I17" s="69">
        <f>IF(RES_hh_fech_in!I17=0,0,RES_hh_fech_in!I17/RES_summary!I$21)</f>
        <v>24.434218003720659</v>
      </c>
      <c r="J17" s="69">
        <f>IF(RES_hh_fech_in!J17=0,0,RES_hh_fech_in!J17/RES_summary!J$21)</f>
        <v>19.310064887028286</v>
      </c>
      <c r="K17" s="69">
        <f>IF(RES_hh_fech_in!K17=0,0,RES_hh_fech_in!K17/RES_summary!K$21)</f>
        <v>19.303751436608891</v>
      </c>
      <c r="L17" s="69">
        <f>IF(RES_hh_fech_in!L17=0,0,RES_hh_fech_in!L17/RES_summary!L$21)</f>
        <v>17.237742926550098</v>
      </c>
      <c r="M17" s="69">
        <f>IF(RES_hh_fech_in!M17=0,0,RES_hh_fech_in!M17/RES_summary!M$21)</f>
        <v>17.143188220754812</v>
      </c>
      <c r="N17" s="69">
        <f>IF(RES_hh_fech_in!N17=0,0,RES_hh_fech_in!N17/RES_summary!N$21)</f>
        <v>17.202294805705726</v>
      </c>
      <c r="O17" s="69">
        <f>IF(RES_hh_fech_in!O17=0,0,RES_hh_fech_in!O17/RES_summary!O$21)</f>
        <v>16.34157536799917</v>
      </c>
      <c r="P17" s="69">
        <f>IF(RES_hh_fech_in!P17=0,0,RES_hh_fech_in!P17/RES_summary!P$21)</f>
        <v>16.735178663916269</v>
      </c>
      <c r="Q17" s="69">
        <f>IF(RES_hh_fech_in!Q17=0,0,RES_hh_fech_in!Q17/RES_summary!Q$21)</f>
        <v>15.568685971163241</v>
      </c>
      <c r="R17" s="69">
        <f>IF(RES_hh_fech_in!R17=0,0,RES_hh_fech_in!R17/RES_summary!R$21)</f>
        <v>14.721789583042467</v>
      </c>
      <c r="S17" s="69">
        <f>IF(RES_hh_fech_in!S17=0,0,RES_hh_fech_in!S17/RES_summary!S$21)</f>
        <v>15.621955562234286</v>
      </c>
      <c r="T17" s="69">
        <f>IF(RES_hh_fech_in!T17=0,0,RES_hh_fech_in!T17/RES_summary!T$21)</f>
        <v>14.860847525274901</v>
      </c>
      <c r="U17" s="69">
        <f>IF(RES_hh_fech_in!U17=0,0,RES_hh_fech_in!U17/RES_summary!U$21)</f>
        <v>14.436432668475726</v>
      </c>
      <c r="V17" s="69">
        <f>IF(RES_hh_fech_in!V17=0,0,RES_hh_fech_in!V17/RES_summary!V$21)</f>
        <v>14.469483085028688</v>
      </c>
      <c r="W17" s="69">
        <f>IF(RES_hh_fech_in!W17=0,0,RES_hh_fech_in!W17/RES_summary!W$21)</f>
        <v>15.404757825063058</v>
      </c>
      <c r="X17" s="69">
        <f>IF(RES_hh_fech_in!X17=0,0,RES_hh_fech_in!X17/RES_summary!X$21)</f>
        <v>14.061103327342929</v>
      </c>
      <c r="Y17" s="69">
        <f>IF(RES_hh_fech_in!Y17=0,0,RES_hh_fech_in!Y17/RES_summary!Y$21)</f>
        <v>12.742117035835454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28.962686207311521</v>
      </c>
      <c r="E18" s="72">
        <f>IF(RES_hh_fech_in!E18=0,0,RES_hh_fech_in!E18/RES_summary!E$21)</f>
        <v>0</v>
      </c>
      <c r="F18" s="72">
        <f>IF(RES_hh_fech_in!F18=0,0,RES_hh_fech_in!F18/RES_summary!F$21)</f>
        <v>27.634018609419506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14.454346949887542</v>
      </c>
      <c r="J18" s="72">
        <f>IF(RES_hh_fech_in!J18=0,0,RES_hh_fech_in!J18/RES_summary!J$21)</f>
        <v>33.552262117720062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17.143239068803005</v>
      </c>
      <c r="N18" s="72">
        <f>IF(RES_hh_fech_in!N18=0,0,RES_hh_fech_in!N18/RES_summary!N$21)</f>
        <v>16.568995904579104</v>
      </c>
      <c r="O18" s="72">
        <f>IF(RES_hh_fech_in!O18=0,0,RES_hh_fech_in!O18/RES_summary!O$21)</f>
        <v>10.762949306292565</v>
      </c>
      <c r="P18" s="72">
        <f>IF(RES_hh_fech_in!P18=0,0,RES_hh_fech_in!P18/RES_summary!P$21)</f>
        <v>20.706930502404191</v>
      </c>
      <c r="Q18" s="72">
        <f>IF(RES_hh_fech_in!Q18=0,0,RES_hh_fech_in!Q18/RES_summary!Q$21)</f>
        <v>21.116622104998051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15.566885666418266</v>
      </c>
      <c r="V18" s="72">
        <f>IF(RES_hh_fech_in!V18=0,0,RES_hh_fech_in!V18/RES_summary!V$21)</f>
        <v>15.73721281507539</v>
      </c>
      <c r="W18" s="72">
        <f>IF(RES_hh_fech_in!W18=0,0,RES_hh_fech_in!W18/RES_summary!W$21)</f>
        <v>16.920046499818216</v>
      </c>
      <c r="X18" s="72">
        <f>IF(RES_hh_fech_in!X18=0,0,RES_hh_fech_in!X18/RES_summary!X$21)</f>
        <v>19.000178185993807</v>
      </c>
      <c r="Y18" s="72">
        <f>IF(RES_hh_fech_in!Y18=0,0,RES_hh_fech_in!Y18/RES_summary!Y$21)</f>
        <v>4.0880647173153672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29.479711716067261</v>
      </c>
      <c r="D19" s="72">
        <f>IF(RES_hh_fech_in!D19=0,0,RES_hh_fech_in!D19/RES_summary!D$21)</f>
        <v>30.219060799264518</v>
      </c>
      <c r="E19" s="72">
        <f>IF(RES_hh_fech_in!E19=0,0,RES_hh_fech_in!E19/RES_summary!E$21)</f>
        <v>35.041428167016093</v>
      </c>
      <c r="F19" s="72">
        <f>IF(RES_hh_fech_in!F19=0,0,RES_hh_fech_in!F19/RES_summary!F$21)</f>
        <v>21.815877362234886</v>
      </c>
      <c r="G19" s="72">
        <f>IF(RES_hh_fech_in!G19=0,0,RES_hh_fech_in!G19/RES_summary!G$21)</f>
        <v>38.490362114064169</v>
      </c>
      <c r="H19" s="72">
        <f>IF(RES_hh_fech_in!H19=0,0,RES_hh_fech_in!H19/RES_summary!H$21)</f>
        <v>21.224251193634291</v>
      </c>
      <c r="I19" s="72">
        <f>IF(RES_hh_fech_in!I19=0,0,RES_hh_fech_in!I19/RES_summary!I$21)</f>
        <v>31.853303040611049</v>
      </c>
      <c r="J19" s="72">
        <f>IF(RES_hh_fech_in!J19=0,0,RES_hh_fech_in!J19/RES_summary!J$21)</f>
        <v>17.229347885150705</v>
      </c>
      <c r="K19" s="72">
        <f>IF(RES_hh_fech_in!K19=0,0,RES_hh_fech_in!K19/RES_summary!K$21)</f>
        <v>24.199896316478512</v>
      </c>
      <c r="L19" s="72">
        <f>IF(RES_hh_fech_in!L19=0,0,RES_hh_fech_in!L19/RES_summary!L$21)</f>
        <v>19.54457800795188</v>
      </c>
      <c r="M19" s="72">
        <f>IF(RES_hh_fech_in!M19=0,0,RES_hh_fech_in!M19/RES_summary!M$21)</f>
        <v>19.231095575606588</v>
      </c>
      <c r="N19" s="72">
        <f>IF(RES_hh_fech_in!N19=0,0,RES_hh_fech_in!N19/RES_summary!N$21)</f>
        <v>16.930205744662516</v>
      </c>
      <c r="O19" s="72">
        <f>IF(RES_hh_fech_in!O19=0,0,RES_hh_fech_in!O19/RES_summary!O$21)</f>
        <v>16.958581476857677</v>
      </c>
      <c r="P19" s="72">
        <f>IF(RES_hh_fech_in!P19=0,0,RES_hh_fech_in!P19/RES_summary!P$21)</f>
        <v>15.221378340180438</v>
      </c>
      <c r="Q19" s="72">
        <f>IF(RES_hh_fech_in!Q19=0,0,RES_hh_fech_in!Q19/RES_summary!Q$21)</f>
        <v>14.942396462962217</v>
      </c>
      <c r="R19" s="72">
        <f>IF(RES_hh_fech_in!R19=0,0,RES_hh_fech_in!R19/RES_summary!R$21)</f>
        <v>13.874783824517804</v>
      </c>
      <c r="S19" s="72">
        <f>IF(RES_hh_fech_in!S19=0,0,RES_hh_fech_in!S19/RES_summary!S$21)</f>
        <v>14.159269818926992</v>
      </c>
      <c r="T19" s="72">
        <f>IF(RES_hh_fech_in!T19=0,0,RES_hh_fech_in!T19/RES_summary!T$21)</f>
        <v>13.625471748303035</v>
      </c>
      <c r="U19" s="72">
        <f>IF(RES_hh_fech_in!U19=0,0,RES_hh_fech_in!U19/RES_summary!U$21)</f>
        <v>13.822293809255028</v>
      </c>
      <c r="V19" s="72">
        <f>IF(RES_hh_fech_in!V19=0,0,RES_hh_fech_in!V19/RES_summary!V$21)</f>
        <v>12.427488249856847</v>
      </c>
      <c r="W19" s="72">
        <f>IF(RES_hh_fech_in!W19=0,0,RES_hh_fech_in!W19/RES_summary!W$21)</f>
        <v>12.906388449608045</v>
      </c>
      <c r="X19" s="72">
        <f>IF(RES_hh_fech_in!X19=0,0,RES_hh_fech_in!X19/RES_summary!X$21)</f>
        <v>12.957338300078021</v>
      </c>
      <c r="Y19" s="72">
        <f>IF(RES_hh_fech_in!Y19=0,0,RES_hh_fech_in!Y19/RES_summary!Y$21)</f>
        <v>11.590841947847803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29.541919170807105</v>
      </c>
      <c r="D21" s="72">
        <f>IF(RES_hh_fech_in!D21=0,0,RES_hh_fech_in!D21/RES_summary!D$21)</f>
        <v>31.820636643832767</v>
      </c>
      <c r="E21" s="72">
        <f>IF(RES_hh_fech_in!E21=0,0,RES_hh_fech_in!E21/RES_summary!E$21)</f>
        <v>33.385591686981641</v>
      </c>
      <c r="F21" s="72">
        <f>IF(RES_hh_fech_in!F21=0,0,RES_hh_fech_in!F21/RES_summary!F$21)</f>
        <v>21.562411143595909</v>
      </c>
      <c r="G21" s="72">
        <f>IF(RES_hh_fech_in!G21=0,0,RES_hh_fech_in!G21/RES_summary!G$21)</f>
        <v>26.489529917965108</v>
      </c>
      <c r="H21" s="72">
        <f>IF(RES_hh_fech_in!H21=0,0,RES_hh_fech_in!H21/RES_summary!H$21)</f>
        <v>28.298513447065432</v>
      </c>
      <c r="I21" s="72">
        <f>IF(RES_hh_fech_in!I21=0,0,RES_hh_fech_in!I21/RES_summary!I$21)</f>
        <v>26.121312294678752</v>
      </c>
      <c r="J21" s="72">
        <f>IF(RES_hh_fech_in!J21=0,0,RES_hh_fech_in!J21/RES_summary!J$21)</f>
        <v>20.365067141122086</v>
      </c>
      <c r="K21" s="72">
        <f>IF(RES_hh_fech_in!K21=0,0,RES_hh_fech_in!K21/RES_summary!K$21)</f>
        <v>20.897041896109005</v>
      </c>
      <c r="L21" s="72">
        <f>IF(RES_hh_fech_in!L21=0,0,RES_hh_fech_in!L21/RES_summary!L$21)</f>
        <v>18.638115893747159</v>
      </c>
      <c r="M21" s="72">
        <f>IF(RES_hh_fech_in!M21=0,0,RES_hh_fech_in!M21/RES_summary!M$21)</f>
        <v>18.584608796289409</v>
      </c>
      <c r="N21" s="72">
        <f>IF(RES_hh_fech_in!N21=0,0,RES_hh_fech_in!N21/RES_summary!N$21)</f>
        <v>18.777845012919361</v>
      </c>
      <c r="O21" s="72">
        <f>IF(RES_hh_fech_in!O21=0,0,RES_hh_fech_in!O21/RES_summary!O$21)</f>
        <v>17.747513429163323</v>
      </c>
      <c r="P21" s="72">
        <f>IF(RES_hh_fech_in!P21=0,0,RES_hh_fech_in!P21/RES_summary!P$21)</f>
        <v>15.537835334722221</v>
      </c>
      <c r="Q21" s="72">
        <f>IF(RES_hh_fech_in!Q21=0,0,RES_hh_fech_in!Q21/RES_summary!Q$21)</f>
        <v>15.106031109918762</v>
      </c>
      <c r="R21" s="72">
        <f>IF(RES_hh_fech_in!R21=0,0,RES_hh_fech_in!R21/RES_summary!R$21)</f>
        <v>14.590983148714935</v>
      </c>
      <c r="S21" s="72">
        <f>IF(RES_hh_fech_in!S21=0,0,RES_hh_fech_in!S21/RES_summary!S$21)</f>
        <v>15.383893238898525</v>
      </c>
      <c r="T21" s="72">
        <f>IF(RES_hh_fech_in!T21=0,0,RES_hh_fech_in!T21/RES_summary!T$21)</f>
        <v>14.707865477955941</v>
      </c>
      <c r="U21" s="72">
        <f>IF(RES_hh_fech_in!U21=0,0,RES_hh_fech_in!U21/RES_summary!U$21)</f>
        <v>13.82242798510212</v>
      </c>
      <c r="V21" s="72">
        <f>IF(RES_hh_fech_in!V21=0,0,RES_hh_fech_in!V21/RES_summary!V$21)</f>
        <v>14.215813584709167</v>
      </c>
      <c r="W21" s="72">
        <f>IF(RES_hh_fech_in!W21=0,0,RES_hh_fech_in!W21/RES_summary!W$21)</f>
        <v>15.880090302786869</v>
      </c>
      <c r="X21" s="72">
        <f>IF(RES_hh_fech_in!X21=0,0,RES_hh_fech_in!X21/RES_summary!X$21)</f>
        <v>13.554541240192776</v>
      </c>
      <c r="Y21" s="72">
        <f>IF(RES_hh_fech_in!Y21=0,0,RES_hh_fech_in!Y21/RES_summary!Y$21)</f>
        <v>12.975326355322739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30.569710170453757</v>
      </c>
      <c r="D22" s="72">
        <f>IF(RES_hh_fech_in!D22=0,0,RES_hh_fech_in!D22/RES_summary!D$21)</f>
        <v>26.834539276996246</v>
      </c>
      <c r="E22" s="72">
        <f>IF(RES_hh_fech_in!E22=0,0,RES_hh_fech_in!E22/RES_summary!E$21)</f>
        <v>28.507811228508995</v>
      </c>
      <c r="F22" s="72">
        <f>IF(RES_hh_fech_in!F22=0,0,RES_hh_fech_in!F22/RES_summary!F$21)</f>
        <v>23.303597276804048</v>
      </c>
      <c r="G22" s="72">
        <f>IF(RES_hh_fech_in!G22=0,0,RES_hh_fech_in!G22/RES_summary!G$21)</f>
        <v>26.749048035525973</v>
      </c>
      <c r="H22" s="72">
        <f>IF(RES_hh_fech_in!H22=0,0,RES_hh_fech_in!H22/RES_summary!H$21)</f>
        <v>22.87509303554183</v>
      </c>
      <c r="I22" s="72">
        <f>IF(RES_hh_fech_in!I22=0,0,RES_hh_fech_in!I22/RES_summary!I$21)</f>
        <v>24.529666805685491</v>
      </c>
      <c r="J22" s="72">
        <f>IF(RES_hh_fech_in!J22=0,0,RES_hh_fech_in!J22/RES_summary!J$21)</f>
        <v>21.142740005751214</v>
      </c>
      <c r="K22" s="72">
        <f>IF(RES_hh_fech_in!K22=0,0,RES_hh_fech_in!K22/RES_summary!K$21)</f>
        <v>19.367426180177382</v>
      </c>
      <c r="L22" s="72">
        <f>IF(RES_hh_fech_in!L22=0,0,RES_hh_fech_in!L22/RES_summary!L$21)</f>
        <v>18.464083562595459</v>
      </c>
      <c r="M22" s="72">
        <f>IF(RES_hh_fech_in!M22=0,0,RES_hh_fech_in!M22/RES_summary!M$21)</f>
        <v>16.711354330383003</v>
      </c>
      <c r="N22" s="72">
        <f>IF(RES_hh_fech_in!N22=0,0,RES_hh_fech_in!N22/RES_summary!N$21)</f>
        <v>17.023045322485846</v>
      </c>
      <c r="O22" s="72">
        <f>IF(RES_hh_fech_in!O22=0,0,RES_hh_fech_in!O22/RES_summary!O$21)</f>
        <v>16.660992367029447</v>
      </c>
      <c r="P22" s="72">
        <f>IF(RES_hh_fech_in!P22=0,0,RES_hh_fech_in!P22/RES_summary!P$21)</f>
        <v>16.948525623178774</v>
      </c>
      <c r="Q22" s="72">
        <f>IF(RES_hh_fech_in!Q22=0,0,RES_hh_fech_in!Q22/RES_summary!Q$21)</f>
        <v>15.768369203576682</v>
      </c>
      <c r="R22" s="72">
        <f>IF(RES_hh_fech_in!R22=0,0,RES_hh_fech_in!R22/RES_summary!R$21)</f>
        <v>15.628614594481258</v>
      </c>
      <c r="S22" s="72">
        <f>IF(RES_hh_fech_in!S22=0,0,RES_hh_fech_in!S22/RES_summary!S$21)</f>
        <v>15.841612809077262</v>
      </c>
      <c r="T22" s="72">
        <f>IF(RES_hh_fech_in!T22=0,0,RES_hh_fech_in!T22/RES_summary!T$21)</f>
        <v>15.252569862270414</v>
      </c>
      <c r="U22" s="72">
        <f>IF(RES_hh_fech_in!U22=0,0,RES_hh_fech_in!U22/RES_summary!U$21)</f>
        <v>15.155554011283478</v>
      </c>
      <c r="V22" s="72">
        <f>IF(RES_hh_fech_in!V22=0,0,RES_hh_fech_in!V22/RES_summary!V$21)</f>
        <v>14.949272249946008</v>
      </c>
      <c r="W22" s="72">
        <f>IF(RES_hh_fech_in!W22=0,0,RES_hh_fech_in!W22/RES_summary!W$21)</f>
        <v>15.589451239010707</v>
      </c>
      <c r="X22" s="72">
        <f>IF(RES_hh_fech_in!X22=0,0,RES_hh_fech_in!X22/RES_summary!X$21)</f>
        <v>14.378637559714265</v>
      </c>
      <c r="Y22" s="72">
        <f>IF(RES_hh_fech_in!Y22=0,0,RES_hh_fech_in!Y22/RES_summary!Y$21)</f>
        <v>13.341208879747189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12.737268505015377</v>
      </c>
      <c r="D23" s="72">
        <f>IF(RES_hh_fech_in!D23=0,0,RES_hh_fech_in!D23/RES_summary!D$21)</f>
        <v>25.132783368384754</v>
      </c>
      <c r="E23" s="72">
        <f>IF(RES_hh_fech_in!E23=0,0,RES_hh_fech_in!E23/RES_summary!E$21)</f>
        <v>22.097981995176788</v>
      </c>
      <c r="F23" s="72">
        <f>IF(RES_hh_fech_in!F23=0,0,RES_hh_fech_in!F23/RES_summary!F$21)</f>
        <v>12.861112533307498</v>
      </c>
      <c r="G23" s="72">
        <f>IF(RES_hh_fech_in!G23=0,0,RES_hh_fech_in!G23/RES_summary!G$21)</f>
        <v>16.840393432246408</v>
      </c>
      <c r="H23" s="72">
        <f>IF(RES_hh_fech_in!H23=0,0,RES_hh_fech_in!H23/RES_summary!H$21)</f>
        <v>16.308079832712181</v>
      </c>
      <c r="I23" s="72">
        <f>IF(RES_hh_fech_in!I23=0,0,RES_hh_fech_in!I23/RES_summary!I$21)</f>
        <v>17.501655966335786</v>
      </c>
      <c r="J23" s="72">
        <f>IF(RES_hh_fech_in!J23=0,0,RES_hh_fech_in!J23/RES_summary!J$21)</f>
        <v>12.327922081561926</v>
      </c>
      <c r="K23" s="72">
        <f>IF(RES_hh_fech_in!K23=0,0,RES_hh_fech_in!K23/RES_summary!K$21)</f>
        <v>14.181943948013762</v>
      </c>
      <c r="L23" s="72">
        <f>IF(RES_hh_fech_in!L23=0,0,RES_hh_fech_in!L23/RES_summary!L$21)</f>
        <v>15.425473434241379</v>
      </c>
      <c r="M23" s="72">
        <f>IF(RES_hh_fech_in!M23=0,0,RES_hh_fech_in!M23/RES_summary!M$21)</f>
        <v>12.681973356760395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8.7896366120655536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12.368290561317796</v>
      </c>
      <c r="T23" s="72">
        <f>IF(RES_hh_fech_in!T23=0,0,RES_hh_fech_in!T23/RES_summary!T$21)</f>
        <v>13.745605386310844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22.14939190078541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19.678765150239858</v>
      </c>
      <c r="J24" s="72">
        <f>IF(RES_hh_fech_in!J24=0,0,RES_hh_fech_in!J24/RES_summary!J$21)</f>
        <v>14.223361719394962</v>
      </c>
      <c r="K24" s="72">
        <f>IF(RES_hh_fech_in!K24=0,0,RES_hh_fech_in!K24/RES_summary!K$21)</f>
        <v>15.478312979774458</v>
      </c>
      <c r="L24" s="72">
        <f>IF(RES_hh_fech_in!L24=0,0,RES_hh_fech_in!L24/RES_summary!L$21)</f>
        <v>14.00239160327364</v>
      </c>
      <c r="M24" s="72">
        <f>IF(RES_hh_fech_in!M24=0,0,RES_hh_fech_in!M24/RES_summary!M$21)</f>
        <v>14.551487090902869</v>
      </c>
      <c r="N24" s="72">
        <f>IF(RES_hh_fech_in!N24=0,0,RES_hh_fech_in!N24/RES_summary!N$21)</f>
        <v>13.304330205925014</v>
      </c>
      <c r="O24" s="72">
        <f>IF(RES_hh_fech_in!O24=0,0,RES_hh_fech_in!O24/RES_summary!O$21)</f>
        <v>13.712447489074812</v>
      </c>
      <c r="P24" s="72">
        <f>IF(RES_hh_fech_in!P24=0,0,RES_hh_fech_in!P24/RES_summary!P$21)</f>
        <v>0</v>
      </c>
      <c r="Q24" s="72">
        <f>IF(RES_hh_fech_in!Q24=0,0,RES_hh_fech_in!Q24/RES_summary!Q$21)</f>
        <v>12.799242757651365</v>
      </c>
      <c r="R24" s="72">
        <f>IF(RES_hh_fech_in!R24=0,0,RES_hh_fech_in!R24/RES_summary!R$21)</f>
        <v>12.698447121609089</v>
      </c>
      <c r="S24" s="72">
        <f>IF(RES_hh_fech_in!S24=0,0,RES_hh_fech_in!S24/RES_summary!S$21)</f>
        <v>13.215227741178426</v>
      </c>
      <c r="T24" s="72">
        <f>IF(RES_hh_fech_in!T24=0,0,RES_hh_fech_in!T24/RES_summary!T$21)</f>
        <v>12.766411138881995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12.892339475012404</v>
      </c>
      <c r="X24" s="72">
        <f>IF(RES_hh_fech_in!X24=0,0,RES_hh_fech_in!X24/RES_summary!X$21)</f>
        <v>11.764435246278317</v>
      </c>
      <c r="Y24" s="72">
        <f>IF(RES_hh_fech_in!Y24=0,0,RES_hh_fech_in!Y24/RES_summary!Y$21)</f>
        <v>10.895221539851724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19.217294792725504</v>
      </c>
      <c r="D25" s="74">
        <f>IF(RES_hh_fech_in!D25=0,0,RES_hh_fech_in!D25/RES_summary!D$21)</f>
        <v>19.570305933202025</v>
      </c>
      <c r="E25" s="74">
        <f>IF(RES_hh_fech_in!E25=0,0,RES_hh_fech_in!E25/RES_summary!E$21)</f>
        <v>30.15819168169698</v>
      </c>
      <c r="F25" s="74">
        <f>IF(RES_hh_fech_in!F25=0,0,RES_hh_fech_in!F25/RES_summary!F$21)</f>
        <v>12.348531963713963</v>
      </c>
      <c r="G25" s="74">
        <f>IF(RES_hh_fech_in!G25=0,0,RES_hh_fech_in!G25/RES_summary!G$21)</f>
        <v>20.14105078785499</v>
      </c>
      <c r="H25" s="74">
        <f>IF(RES_hh_fech_in!H25=0,0,RES_hh_fech_in!H25/RES_summary!H$21)</f>
        <v>30.637629686322601</v>
      </c>
      <c r="I25" s="74">
        <f>IF(RES_hh_fech_in!I25=0,0,RES_hh_fech_in!I25/RES_summary!I$21)</f>
        <v>26.097920988576831</v>
      </c>
      <c r="J25" s="74">
        <f>IF(RES_hh_fech_in!J25=0,0,RES_hh_fech_in!J25/RES_summary!J$21)</f>
        <v>18.008695059019193</v>
      </c>
      <c r="K25" s="74">
        <f>IF(RES_hh_fech_in!K25=0,0,RES_hh_fech_in!K25/RES_summary!K$21)</f>
        <v>23.620243100499131</v>
      </c>
      <c r="L25" s="74">
        <f>IF(RES_hh_fech_in!L25=0,0,RES_hh_fech_in!L25/RES_summary!L$21)</f>
        <v>17.483328168541782</v>
      </c>
      <c r="M25" s="74">
        <f>IF(RES_hh_fech_in!M25=0,0,RES_hh_fech_in!M25/RES_summary!M$21)</f>
        <v>17.305403350799722</v>
      </c>
      <c r="N25" s="74">
        <f>IF(RES_hh_fech_in!N25=0,0,RES_hh_fech_in!N25/RES_summary!N$21)</f>
        <v>20.459502316397526</v>
      </c>
      <c r="O25" s="74">
        <f>IF(RES_hh_fech_in!O25=0,0,RES_hh_fech_in!O25/RES_summary!O$21)</f>
        <v>18.184790340568512</v>
      </c>
      <c r="P25" s="74">
        <f>IF(RES_hh_fech_in!P25=0,0,RES_hh_fech_in!P25/RES_summary!P$21)</f>
        <v>18.073908202577726</v>
      </c>
      <c r="Q25" s="74">
        <f>IF(RES_hh_fech_in!Q25=0,0,RES_hh_fech_in!Q25/RES_summary!Q$21)</f>
        <v>17.592796739379658</v>
      </c>
      <c r="R25" s="74">
        <f>IF(RES_hh_fech_in!R25=0,0,RES_hh_fech_in!R25/RES_summary!R$21)</f>
        <v>15.389691632730663</v>
      </c>
      <c r="S25" s="74">
        <f>IF(RES_hh_fech_in!S25=0,0,RES_hh_fech_in!S25/RES_summary!S$21)</f>
        <v>19.16810416227457</v>
      </c>
      <c r="T25" s="74">
        <f>IF(RES_hh_fech_in!T25=0,0,RES_hh_fech_in!T25/RES_summary!T$21)</f>
        <v>16.160481450199807</v>
      </c>
      <c r="U25" s="74">
        <f>IF(RES_hh_fech_in!U25=0,0,RES_hh_fech_in!U25/RES_summary!U$21)</f>
        <v>15.289228547856068</v>
      </c>
      <c r="V25" s="74">
        <f>IF(RES_hh_fech_in!V25=0,0,RES_hh_fech_in!V25/RES_summary!V$21)</f>
        <v>15.410417404259507</v>
      </c>
      <c r="W25" s="74">
        <f>IF(RES_hh_fech_in!W25=0,0,RES_hh_fech_in!W25/RES_summary!W$21)</f>
        <v>15.59443506647364</v>
      </c>
      <c r="X25" s="74">
        <f>IF(RES_hh_fech_in!X25=0,0,RES_hh_fech_in!X25/RES_summary!X$21)</f>
        <v>16.48243970599869</v>
      </c>
      <c r="Y25" s="74">
        <f>IF(RES_hh_fech_in!Y25=0,0,RES_hh_fech_in!Y25/RES_summary!Y$21)</f>
        <v>14.187813245522788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0</v>
      </c>
      <c r="F26" s="77">
        <f>IF(RES_hh_fech_in!F26=0,0,RES_hh_fech_in!F26/RES_summary!F$21)</f>
        <v>0</v>
      </c>
      <c r="G26" s="77">
        <f>IF(RES_hh_fech_in!G26=0,0,RES_hh_fech_in!G26/RES_summary!G$21)</f>
        <v>0</v>
      </c>
      <c r="H26" s="77">
        <f>IF(RES_hh_fech_in!H26=0,0,RES_hh_fech_in!H26/RES_summary!H$21)</f>
        <v>0</v>
      </c>
      <c r="I26" s="77">
        <f>IF(RES_hh_fech_in!I26=0,0,RES_hh_fech_in!I26/RES_summary!I$21)</f>
        <v>0</v>
      </c>
      <c r="J26" s="77">
        <f>IF(RES_hh_fech_in!J26=0,0,RES_hh_fech_in!J26/RES_summary!J$21)</f>
        <v>0</v>
      </c>
      <c r="K26" s="77">
        <f>IF(RES_hh_fech_in!K26=0,0,RES_hh_fech_in!K26/RES_summary!K$21)</f>
        <v>0</v>
      </c>
      <c r="L26" s="77">
        <f>IF(RES_hh_fech_in!L26=0,0,RES_hh_fech_in!L26/RES_summary!L$21)</f>
        <v>0</v>
      </c>
      <c r="M26" s="77">
        <f>IF(RES_hh_fech_in!M26=0,0,RES_hh_fech_in!M26/RES_summary!M$21)</f>
        <v>0</v>
      </c>
      <c r="N26" s="77">
        <f>IF(RES_hh_fech_in!N26=0,0,RES_hh_fech_in!N26/RES_summary!N$21)</f>
        <v>0</v>
      </c>
      <c r="O26" s="77">
        <f>IF(RES_hh_fech_in!O26=0,0,RES_hh_fech_in!O26/RES_summary!O$21)</f>
        <v>0</v>
      </c>
      <c r="P26" s="77">
        <f>IF(RES_hh_fech_in!P26=0,0,RES_hh_fech_in!P26/RES_summary!P$21)</f>
        <v>0</v>
      </c>
      <c r="Q26" s="77">
        <f>IF(RES_hh_fech_in!Q26=0,0,RES_hh_fech_in!Q26/RES_summary!Q$21)</f>
        <v>0</v>
      </c>
      <c r="R26" s="77">
        <f>IF(RES_hh_fech_in!R26=0,0,RES_hh_fech_in!R26/RES_summary!R$21)</f>
        <v>0</v>
      </c>
      <c r="S26" s="77">
        <f>IF(RES_hh_fech_in!S26=0,0,RES_hh_fech_in!S26/RES_summary!S$21)</f>
        <v>0</v>
      </c>
      <c r="T26" s="77">
        <f>IF(RES_hh_fech_in!T26=0,0,RES_hh_fech_in!T26/RES_summary!T$21)</f>
        <v>0</v>
      </c>
      <c r="U26" s="77">
        <f>IF(RES_hh_fech_in!U26=0,0,RES_hh_fech_in!U26/RES_summary!U$21)</f>
        <v>0</v>
      </c>
      <c r="V26" s="77">
        <f>IF(RES_hh_fech_in!V26=0,0,RES_hh_fech_in!V26/RES_summary!V$21)</f>
        <v>0</v>
      </c>
      <c r="W26" s="77">
        <f>IF(RES_hh_fech_in!W26=0,0,RES_hh_fech_in!W26/RES_summary!W$21)</f>
        <v>0</v>
      </c>
      <c r="X26" s="77">
        <f>IF(RES_hh_fech_in!X26=0,0,RES_hh_fech_in!X26/RES_summary!X$21)</f>
        <v>0</v>
      </c>
      <c r="Y26" s="77">
        <f>IF(RES_hh_fech_in!Y26=0,0,RES_hh_fech_in!Y26/RES_summary!Y$21)</f>
        <v>0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13.645144936684661</v>
      </c>
      <c r="D27" s="69">
        <f>IF(RES_hh_fech_in!D27=0,0,RES_hh_fech_in!D27/RES_summary!D$21)</f>
        <v>14.763458247708542</v>
      </c>
      <c r="E27" s="69">
        <f>IF(RES_hh_fech_in!E27=0,0,RES_hh_fech_in!E27/RES_summary!E$21)</f>
        <v>17.027638479506891</v>
      </c>
      <c r="F27" s="69">
        <f>IF(RES_hh_fech_in!F27=0,0,RES_hh_fech_in!F27/RES_summary!F$21)</f>
        <v>10.246686062891731</v>
      </c>
      <c r="G27" s="69">
        <f>IF(RES_hh_fech_in!G27=0,0,RES_hh_fech_in!G27/RES_summary!G$21)</f>
        <v>20.435194479435285</v>
      </c>
      <c r="H27" s="69">
        <f>IF(RES_hh_fech_in!H27=0,0,RES_hh_fech_in!H27/RES_summary!H$21)</f>
        <v>12.038080204294166</v>
      </c>
      <c r="I27" s="69">
        <f>IF(RES_hh_fech_in!I27=0,0,RES_hh_fech_in!I27/RES_summary!I$21)</f>
        <v>15.253430440144816</v>
      </c>
      <c r="J27" s="69">
        <f>IF(RES_hh_fech_in!J27=0,0,RES_hh_fech_in!J27/RES_summary!J$21)</f>
        <v>7.4504890188942126</v>
      </c>
      <c r="K27" s="69">
        <f>IF(RES_hh_fech_in!K27=0,0,RES_hh_fech_in!K27/RES_summary!K$21)</f>
        <v>9.5741951583832492</v>
      </c>
      <c r="L27" s="69">
        <f>IF(RES_hh_fech_in!L27=0,0,RES_hh_fech_in!L27/RES_summary!L$21)</f>
        <v>7.2228795167012843</v>
      </c>
      <c r="M27" s="69">
        <f>IF(RES_hh_fech_in!M27=0,0,RES_hh_fech_in!M27/RES_summary!M$21)</f>
        <v>7.108083069729302</v>
      </c>
      <c r="N27" s="69">
        <f>IF(RES_hh_fech_in!N27=0,0,RES_hh_fech_in!N27/RES_summary!N$21)</f>
        <v>6.4515851554965451</v>
      </c>
      <c r="O27" s="69">
        <f>IF(RES_hh_fech_in!O27=0,0,RES_hh_fech_in!O27/RES_summary!O$21)</f>
        <v>6.3241325646593971</v>
      </c>
      <c r="P27" s="69">
        <f>IF(RES_hh_fech_in!P27=0,0,RES_hh_fech_in!P27/RES_summary!P$21)</f>
        <v>6.3182328939560426</v>
      </c>
      <c r="Q27" s="69">
        <f>IF(RES_hh_fech_in!Q27=0,0,RES_hh_fech_in!Q27/RES_summary!Q$21)</f>
        <v>6.8734527425940319</v>
      </c>
      <c r="R27" s="69">
        <f>IF(RES_hh_fech_in!R27=0,0,RES_hh_fech_in!R27/RES_summary!R$21)</f>
        <v>6.8257929776798578</v>
      </c>
      <c r="S27" s="69">
        <f>IF(RES_hh_fech_in!S27=0,0,RES_hh_fech_in!S27/RES_summary!S$21)</f>
        <v>7.534159743107895</v>
      </c>
      <c r="T27" s="69">
        <f>IF(RES_hh_fech_in!T27=0,0,RES_hh_fech_in!T27/RES_summary!T$21)</f>
        <v>7.5534745061612236</v>
      </c>
      <c r="U27" s="69">
        <f>IF(RES_hh_fech_in!U27=0,0,RES_hh_fech_in!U27/RES_summary!U$21)</f>
        <v>7.64547737557118</v>
      </c>
      <c r="V27" s="69">
        <f>IF(RES_hh_fech_in!V27=0,0,RES_hh_fech_in!V27/RES_summary!V$21)</f>
        <v>6.9815010175381493</v>
      </c>
      <c r="W27" s="69">
        <f>IF(RES_hh_fech_in!W27=0,0,RES_hh_fech_in!W27/RES_summary!W$21)</f>
        <v>7.3520184780587279</v>
      </c>
      <c r="X27" s="69">
        <f>IF(RES_hh_fech_in!X27=0,0,RES_hh_fech_in!X27/RES_summary!X$21)</f>
        <v>7.1324032082879443</v>
      </c>
      <c r="Y27" s="69">
        <f>IF(RES_hh_fech_in!Y27=0,0,RES_hh_fech_in!Y27/RES_summary!Y$21)</f>
        <v>6.5125528135080115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16.664929746974082</v>
      </c>
      <c r="E28" s="72">
        <f>IF(RES_hh_fech_in!E28=0,0,RES_hh_fech_in!E28/RES_summary!E$21)</f>
        <v>0</v>
      </c>
      <c r="F28" s="72">
        <f>IF(RES_hh_fech_in!F28=0,0,RES_hh_fech_in!F28/RES_summary!F$21)</f>
        <v>15.790363098015824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7.1045920025130975</v>
      </c>
      <c r="J28" s="72">
        <f>IF(RES_hh_fech_in!J28=0,0,RES_hh_fech_in!J28/RES_summary!J$21)</f>
        <v>13.825426631614922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6.9807533385543872</v>
      </c>
      <c r="N28" s="72">
        <f>IF(RES_hh_fech_in!N28=0,0,RES_hh_fech_in!N28/RES_summary!N$21)</f>
        <v>6.1897965881664962</v>
      </c>
      <c r="O28" s="72">
        <f>IF(RES_hh_fech_in!O28=0,0,RES_hh_fech_in!O28/RES_summary!O$21)</f>
        <v>4.0807872045611315</v>
      </c>
      <c r="P28" s="72">
        <f>IF(RES_hh_fech_in!P28=0,0,RES_hh_fech_in!P28/RES_summary!P$21)</f>
        <v>8.050244979626223</v>
      </c>
      <c r="Q28" s="72">
        <f>IF(RES_hh_fech_in!Q28=0,0,RES_hh_fech_in!Q28/RES_summary!Q$21)</f>
        <v>8.6001043738431076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8.0088116282180657</v>
      </c>
      <c r="V28" s="72">
        <f>IF(RES_hh_fech_in!V28=0,0,RES_hh_fech_in!V28/RES_summary!V$21)</f>
        <v>7.3575568028003593</v>
      </c>
      <c r="W28" s="72">
        <f>IF(RES_hh_fech_in!W28=0,0,RES_hh_fech_in!W28/RES_summary!W$21)</f>
        <v>7.082207366609599</v>
      </c>
      <c r="X28" s="72">
        <f>IF(RES_hh_fech_in!X28=0,0,RES_hh_fech_in!X28/RES_summary!X$21)</f>
        <v>7.089799723233086</v>
      </c>
      <c r="Y28" s="72">
        <f>IF(RES_hh_fech_in!Y28=0,0,RES_hh_fech_in!Y28/RES_summary!Y$21)</f>
        <v>6.8406850105772135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14.189507966978784</v>
      </c>
      <c r="D29" s="72">
        <f>IF(RES_hh_fech_in!D29=0,0,RES_hh_fech_in!D29/RES_summary!D$21)</f>
        <v>14.662318561292805</v>
      </c>
      <c r="E29" s="72">
        <f>IF(RES_hh_fech_in!E29=0,0,RES_hh_fech_in!E29/RES_summary!E$21)</f>
        <v>16.86852355672616</v>
      </c>
      <c r="F29" s="72">
        <f>IF(RES_hh_fech_in!F29=0,0,RES_hh_fech_in!F29/RES_summary!F$21)</f>
        <v>10.2603783499955</v>
      </c>
      <c r="G29" s="72">
        <f>IF(RES_hh_fech_in!G29=0,0,RES_hh_fech_in!G29/RES_summary!G$21)</f>
        <v>21.733560521872672</v>
      </c>
      <c r="H29" s="72">
        <f>IF(RES_hh_fech_in!H29=0,0,RES_hh_fech_in!H29/RES_summary!H$21)</f>
        <v>10.968975140629263</v>
      </c>
      <c r="I29" s="72">
        <f>IF(RES_hh_fech_in!I29=0,0,RES_hh_fech_in!I29/RES_summary!I$21)</f>
        <v>15.556763180721758</v>
      </c>
      <c r="J29" s="72">
        <f>IF(RES_hh_fech_in!J29=0,0,RES_hh_fech_in!J29/RES_summary!J$21)</f>
        <v>7.0778361081285981</v>
      </c>
      <c r="K29" s="72">
        <f>IF(RES_hh_fech_in!K29=0,0,RES_hh_fech_in!K29/RES_summary!K$21)</f>
        <v>9.7680496108982666</v>
      </c>
      <c r="L29" s="72">
        <f>IF(RES_hh_fech_in!L29=0,0,RES_hh_fech_in!L29/RES_summary!L$21)</f>
        <v>7.3582343311151339</v>
      </c>
      <c r="M29" s="72">
        <f>IF(RES_hh_fech_in!M29=0,0,RES_hh_fech_in!M29/RES_summary!M$21)</f>
        <v>7.1422037091065924</v>
      </c>
      <c r="N29" s="72">
        <f>IF(RES_hh_fech_in!N29=0,0,RES_hh_fech_in!N29/RES_summary!N$21)</f>
        <v>6.1943832647385335</v>
      </c>
      <c r="O29" s="72">
        <f>IF(RES_hh_fech_in!O29=0,0,RES_hh_fech_in!O29/RES_summary!O$21)</f>
        <v>6.4003417949598465</v>
      </c>
      <c r="P29" s="72">
        <f>IF(RES_hh_fech_in!P29=0,0,RES_hh_fech_in!P29/RES_summary!P$21)</f>
        <v>6.2978333225011882</v>
      </c>
      <c r="Q29" s="72">
        <f>IF(RES_hh_fech_in!Q29=0,0,RES_hh_fech_in!Q29/RES_summary!Q$21)</f>
        <v>6.9006509027484118</v>
      </c>
      <c r="R29" s="72">
        <f>IF(RES_hh_fech_in!R29=0,0,RES_hh_fech_in!R29/RES_summary!R$21)</f>
        <v>6.8783506705993673</v>
      </c>
      <c r="S29" s="72">
        <f>IF(RES_hh_fech_in!S29=0,0,RES_hh_fech_in!S29/RES_summary!S$21)</f>
        <v>7.5838248599999822</v>
      </c>
      <c r="T29" s="72">
        <f>IF(RES_hh_fech_in!T29=0,0,RES_hh_fech_in!T29/RES_summary!T$21)</f>
        <v>7.5889559704307423</v>
      </c>
      <c r="U29" s="72">
        <f>IF(RES_hh_fech_in!U29=0,0,RES_hh_fech_in!U29/RES_summary!U$21)</f>
        <v>7.8818368774644991</v>
      </c>
      <c r="V29" s="72">
        <f>IF(RES_hh_fech_in!V29=0,0,RES_hh_fech_in!V29/RES_summary!V$21)</f>
        <v>6.950890978680186</v>
      </c>
      <c r="W29" s="72">
        <f>IF(RES_hh_fech_in!W29=0,0,RES_hh_fech_in!W29/RES_summary!W$21)</f>
        <v>7.1155935890918611</v>
      </c>
      <c r="X29" s="72">
        <f>IF(RES_hh_fech_in!X29=0,0,RES_hh_fech_in!X29/RES_summary!X$21)</f>
        <v>7.2723168197122527</v>
      </c>
      <c r="Y29" s="72">
        <f>IF(RES_hh_fech_in!Y29=0,0,RES_hh_fech_in!Y29/RES_summary!Y$21)</f>
        <v>6.5213113931175615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13.364085810146968</v>
      </c>
      <c r="D30" s="72">
        <f>IF(RES_hh_fech_in!D30=0,0,RES_hh_fech_in!D30/RES_summary!D$21)</f>
        <v>15.617395228428713</v>
      </c>
      <c r="E30" s="72">
        <f>IF(RES_hh_fech_in!E30=0,0,RES_hh_fech_in!E30/RES_summary!E$21)</f>
        <v>17.835968317984975</v>
      </c>
      <c r="F30" s="72">
        <f>IF(RES_hh_fech_in!F30=0,0,RES_hh_fech_in!F30/RES_summary!F$21)</f>
        <v>10.475926286914849</v>
      </c>
      <c r="G30" s="72">
        <f>IF(RES_hh_fech_in!G30=0,0,RES_hh_fech_in!G30/RES_summary!G$21)</f>
        <v>19.722458030779123</v>
      </c>
      <c r="H30" s="72">
        <f>IF(RES_hh_fech_in!H30=0,0,RES_hh_fech_in!H30/RES_summary!H$21)</f>
        <v>12.957247083336696</v>
      </c>
      <c r="I30" s="72">
        <f>IF(RES_hh_fech_in!I30=0,0,RES_hh_fech_in!I30/RES_summary!I$21)</f>
        <v>14.31094188450844</v>
      </c>
      <c r="J30" s="72">
        <f>IF(RES_hh_fech_in!J30=0,0,RES_hh_fech_in!J30/RES_summary!J$21)</f>
        <v>7.1012131780875594</v>
      </c>
      <c r="K30" s="72">
        <f>IF(RES_hh_fech_in!K30=0,0,RES_hh_fech_in!K30/RES_summary!K$21)</f>
        <v>9.234092820772819</v>
      </c>
      <c r="L30" s="72">
        <f>IF(RES_hh_fech_in!L30=0,0,RES_hh_fech_in!L30/RES_summary!L$21)</f>
        <v>7.066983400165606</v>
      </c>
      <c r="M30" s="72">
        <f>IF(RES_hh_fech_in!M30=0,0,RES_hh_fech_in!M30/RES_summary!M$21)</f>
        <v>7.1337578010397422</v>
      </c>
      <c r="N30" s="72">
        <f>IF(RES_hh_fech_in!N30=0,0,RES_hh_fech_in!N30/RES_summary!N$21)</f>
        <v>6.6645495505445957</v>
      </c>
      <c r="O30" s="72">
        <f>IF(RES_hh_fech_in!O30=0,0,RES_hh_fech_in!O30/RES_summary!O$21)</f>
        <v>6.5464053229558852</v>
      </c>
      <c r="P30" s="72">
        <f>IF(RES_hh_fech_in!P30=0,0,RES_hh_fech_in!P30/RES_summary!P$21)</f>
        <v>6.0573998250644863</v>
      </c>
      <c r="Q30" s="72">
        <f>IF(RES_hh_fech_in!Q30=0,0,RES_hh_fech_in!Q30/RES_summary!Q$21)</f>
        <v>6.8310697136544718</v>
      </c>
      <c r="R30" s="72">
        <f>IF(RES_hh_fech_in!R30=0,0,RES_hh_fech_in!R30/RES_summary!R$21)</f>
        <v>6.8070929543294252</v>
      </c>
      <c r="S30" s="72">
        <f>IF(RES_hh_fech_in!S30=0,0,RES_hh_fech_in!S30/RES_summary!S$21)</f>
        <v>7.5620315257130608</v>
      </c>
      <c r="T30" s="72">
        <f>IF(RES_hh_fech_in!T30=0,0,RES_hh_fech_in!T30/RES_summary!T$21)</f>
        <v>7.5600544827736735</v>
      </c>
      <c r="U30" s="72">
        <f>IF(RES_hh_fech_in!U30=0,0,RES_hh_fech_in!U30/RES_summary!U$21)</f>
        <v>7.4391262502165443</v>
      </c>
      <c r="V30" s="72">
        <f>IF(RES_hh_fech_in!V30=0,0,RES_hh_fech_in!V30/RES_summary!V$21)</f>
        <v>6.9330940616653045</v>
      </c>
      <c r="W30" s="72">
        <f>IF(RES_hh_fech_in!W30=0,0,RES_hh_fech_in!W30/RES_summary!W$21)</f>
        <v>7.6491106129724011</v>
      </c>
      <c r="X30" s="72">
        <f>IF(RES_hh_fech_in!X30=0,0,RES_hh_fech_in!X30/RES_summary!X$21)</f>
        <v>6.9072496858350751</v>
      </c>
      <c r="Y30" s="72">
        <f>IF(RES_hh_fech_in!Y30=0,0,RES_hh_fech_in!Y30/RES_summary!Y$21)</f>
        <v>6.5202613882975999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13.007165501402811</v>
      </c>
      <c r="D31" s="72">
        <f>IF(RES_hh_fech_in!D31=0,0,RES_hh_fech_in!D31/RES_summary!D$21)</f>
        <v>13.938900332023437</v>
      </c>
      <c r="E31" s="72">
        <f>IF(RES_hh_fech_in!E31=0,0,RES_hh_fech_in!E31/RES_summary!E$21)</f>
        <v>15.376074332797559</v>
      </c>
      <c r="F31" s="72">
        <f>IF(RES_hh_fech_in!F31=0,0,RES_hh_fech_in!F31/RES_summary!F$21)</f>
        <v>11.005205769198525</v>
      </c>
      <c r="G31" s="72">
        <f>IF(RES_hh_fech_in!G31=0,0,RES_hh_fech_in!G31/RES_summary!G$21)</f>
        <v>20.549284322739449</v>
      </c>
      <c r="H31" s="72">
        <f>IF(RES_hh_fech_in!H31=0,0,RES_hh_fech_in!H31/RES_summary!H$21)</f>
        <v>12.372568563617914</v>
      </c>
      <c r="I31" s="72">
        <f>IF(RES_hh_fech_in!I31=0,0,RES_hh_fech_in!I31/RES_summary!I$21)</f>
        <v>12.420304079224485</v>
      </c>
      <c r="J31" s="72">
        <f>IF(RES_hh_fech_in!J31=0,0,RES_hh_fech_in!J31/RES_summary!J$21)</f>
        <v>8.6516881608984715</v>
      </c>
      <c r="K31" s="72">
        <f>IF(RES_hh_fech_in!K31=0,0,RES_hh_fech_in!K31/RES_summary!K$21)</f>
        <v>8.7073605587011365</v>
      </c>
      <c r="L31" s="72">
        <f>IF(RES_hh_fech_in!L31=0,0,RES_hh_fech_in!L31/RES_summary!L$21)</f>
        <v>7.7756232440421229</v>
      </c>
      <c r="M31" s="72">
        <f>IF(RES_hh_fech_in!M31=0,0,RES_hh_fech_in!M31/RES_summary!M$21)</f>
        <v>6.9094083122350058</v>
      </c>
      <c r="N31" s="72">
        <f>IF(RES_hh_fech_in!N31=0,0,RES_hh_fech_in!N31/RES_summary!N$21)</f>
        <v>6.592293869392523</v>
      </c>
      <c r="O31" s="72">
        <f>IF(RES_hh_fech_in!O31=0,0,RES_hh_fech_in!O31/RES_summary!O$21)</f>
        <v>6.4848420164111484</v>
      </c>
      <c r="P31" s="72">
        <f>IF(RES_hh_fech_in!P31=0,0,RES_hh_fech_in!P31/RES_summary!P$21)</f>
        <v>6.7327267224655198</v>
      </c>
      <c r="Q31" s="72">
        <f>IF(RES_hh_fech_in!Q31=0,0,RES_hh_fech_in!Q31/RES_summary!Q$21)</f>
        <v>6.6908711904408751</v>
      </c>
      <c r="R31" s="72">
        <f>IF(RES_hh_fech_in!R31=0,0,RES_hh_fech_in!R31/RES_summary!R$21)</f>
        <v>7.0254248956176806</v>
      </c>
      <c r="S31" s="72">
        <f>IF(RES_hh_fech_in!S31=0,0,RES_hh_fech_in!S31/RES_summary!S$21)</f>
        <v>7.5659021976772287</v>
      </c>
      <c r="T31" s="72">
        <f>IF(RES_hh_fech_in!T31=0,0,RES_hh_fech_in!T31/RES_summary!T$21)</f>
        <v>7.6108831143123856</v>
      </c>
      <c r="U31" s="72">
        <f>IF(RES_hh_fech_in!U31=0,0,RES_hh_fech_in!U31/RES_summary!U$21)</f>
        <v>7.6603617342301877</v>
      </c>
      <c r="V31" s="72">
        <f>IF(RES_hh_fech_in!V31=0,0,RES_hh_fech_in!V31/RES_summary!V$21)</f>
        <v>7.4949985040849016</v>
      </c>
      <c r="W31" s="72">
        <f>IF(RES_hh_fech_in!W31=0,0,RES_hh_fech_in!W31/RES_summary!W$21)</f>
        <v>7.8044629438286037</v>
      </c>
      <c r="X31" s="72">
        <f>IF(RES_hh_fech_in!X31=0,0,RES_hh_fech_in!X31/RES_summary!X$21)</f>
        <v>7.3155420689194299</v>
      </c>
      <c r="Y31" s="72">
        <f>IF(RES_hh_fech_in!Y31=0,0,RES_hh_fech_in!Y31/RES_summary!Y$21)</f>
        <v>6.8991150540249109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11.73287799272898</v>
      </c>
      <c r="D32" s="77">
        <f>IF(RES_hh_fech_in!D32=0,0,RES_hh_fech_in!D32/RES_summary!D$21)</f>
        <v>9.0826948775367402</v>
      </c>
      <c r="E32" s="77">
        <f>IF(RES_hh_fech_in!E32=0,0,RES_hh_fech_in!E32/RES_summary!E$21)</f>
        <v>16.013259887626649</v>
      </c>
      <c r="F32" s="77">
        <f>IF(RES_hh_fech_in!F32=0,0,RES_hh_fech_in!F32/RES_summary!F$21)</f>
        <v>7.3434195177585915</v>
      </c>
      <c r="G32" s="77">
        <f>IF(RES_hh_fech_in!G32=0,0,RES_hh_fech_in!G32/RES_summary!G$21)</f>
        <v>7.9553134139833697</v>
      </c>
      <c r="H32" s="77">
        <f>IF(RES_hh_fech_in!H32=0,0,RES_hh_fech_in!H32/RES_summary!H$21)</f>
        <v>14.454546231996751</v>
      </c>
      <c r="I32" s="77">
        <f>IF(RES_hh_fech_in!I32=0,0,RES_hh_fech_in!I32/RES_summary!I$21)</f>
        <v>9.2513671069900294</v>
      </c>
      <c r="J32" s="77">
        <f>IF(RES_hh_fech_in!J32=0,0,RES_hh_fech_in!J32/RES_summary!J$21)</f>
        <v>5.2899455606990564</v>
      </c>
      <c r="K32" s="77">
        <f>IF(RES_hh_fech_in!K32=0,0,RES_hh_fech_in!K32/RES_summary!K$21)</f>
        <v>5.3140616084722812</v>
      </c>
      <c r="L32" s="77">
        <f>IF(RES_hh_fech_in!L32=0,0,RES_hh_fech_in!L32/RES_summary!L$21)</f>
        <v>5.1715467710191394</v>
      </c>
      <c r="M32" s="77">
        <f>IF(RES_hh_fech_in!M32=0,0,RES_hh_fech_in!M32/RES_summary!M$21)</f>
        <v>5.5070977598685902</v>
      </c>
      <c r="N32" s="77">
        <f>IF(RES_hh_fech_in!N32=0,0,RES_hh_fech_in!N32/RES_summary!N$21)</f>
        <v>7.8016768158976459</v>
      </c>
      <c r="O32" s="77">
        <f>IF(RES_hh_fech_in!O32=0,0,RES_hh_fech_in!O32/RES_summary!O$21)</f>
        <v>0.50811597077843085</v>
      </c>
      <c r="P32" s="77">
        <f>IF(RES_hh_fech_in!P32=0,0,RES_hh_fech_in!P32/RES_summary!P$21)</f>
        <v>3.4222544030758217</v>
      </c>
      <c r="Q32" s="77">
        <f>IF(RES_hh_fech_in!Q32=0,0,RES_hh_fech_in!Q32/RES_summary!Q$21)</f>
        <v>6.4614611080752971</v>
      </c>
      <c r="R32" s="77">
        <f>IF(RES_hh_fech_in!R32=0,0,RES_hh_fech_in!R32/RES_summary!R$21)</f>
        <v>5.2704353503142558</v>
      </c>
      <c r="S32" s="77">
        <f>IF(RES_hh_fech_in!S32=0,0,RES_hh_fech_in!S32/RES_summary!S$21)</f>
        <v>5.2495424229597774</v>
      </c>
      <c r="T32" s="77">
        <f>IF(RES_hh_fech_in!T32=0,0,RES_hh_fech_in!T32/RES_summary!T$21)</f>
        <v>5.0411667824667425</v>
      </c>
      <c r="U32" s="77">
        <f>IF(RES_hh_fech_in!U32=0,0,RES_hh_fech_in!U32/RES_summary!U$21)</f>
        <v>5.029808123535255</v>
      </c>
      <c r="V32" s="77">
        <f>IF(RES_hh_fech_in!V32=0,0,RES_hh_fech_in!V32/RES_summary!V$21)</f>
        <v>4.9910319476015657</v>
      </c>
      <c r="W32" s="77">
        <f>IF(RES_hh_fech_in!W32=0,0,RES_hh_fech_in!W32/RES_summary!W$21)</f>
        <v>4.972880819075967</v>
      </c>
      <c r="X32" s="77">
        <f>IF(RES_hh_fech_in!X32=0,0,RES_hh_fech_in!X32/RES_summary!X$21)</f>
        <v>5.0357986014193798</v>
      </c>
      <c r="Y32" s="77">
        <f>IF(RES_hh_fech_in!Y32=0,0,RES_hh_fech_in!Y32/RES_summary!Y$21)</f>
        <v>4.5618940131444905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141.39115267235869</v>
      </c>
      <c r="D3" s="65">
        <f>IF(RES_hh_tesh_in!D3=0,0,RES_hh_tesh_in!D3/RES_summary!D$21)</f>
        <v>133.42631852358221</v>
      </c>
      <c r="E3" s="65">
        <f>IF(RES_hh_tesh_in!E3=0,0,RES_hh_tesh_in!E3/RES_summary!E$21)</f>
        <v>139.71840901852502</v>
      </c>
      <c r="F3" s="65">
        <f>IF(RES_hh_tesh_in!F3=0,0,RES_hh_tesh_in!F3/RES_summary!F$21)</f>
        <v>141.5635421830502</v>
      </c>
      <c r="G3" s="65">
        <f>IF(RES_hh_tesh_in!G3=0,0,RES_hh_tesh_in!G3/RES_summary!G$21)</f>
        <v>132.15379836475358</v>
      </c>
      <c r="H3" s="65">
        <f>IF(RES_hh_tesh_in!H3=0,0,RES_hh_tesh_in!H3/RES_summary!H$21)</f>
        <v>118.83691505684055</v>
      </c>
      <c r="I3" s="65">
        <f>IF(RES_hh_tesh_in!I3=0,0,RES_hh_tesh_in!I3/RES_summary!I$21)</f>
        <v>112.89423537705181</v>
      </c>
      <c r="J3" s="65">
        <f>IF(RES_hh_tesh_in!J3=0,0,RES_hh_tesh_in!J3/RES_summary!J$21)</f>
        <v>118.63522644558005</v>
      </c>
      <c r="K3" s="65">
        <f>IF(RES_hh_tesh_in!K3=0,0,RES_hh_tesh_in!K3/RES_summary!K$21)</f>
        <v>113.12323536469511</v>
      </c>
      <c r="L3" s="65">
        <f>IF(RES_hh_tesh_in!L3=0,0,RES_hh_tesh_in!L3/RES_summary!L$21)</f>
        <v>111.55347483992244</v>
      </c>
      <c r="M3" s="65">
        <f>IF(RES_hh_tesh_in!M3=0,0,RES_hh_tesh_in!M3/RES_summary!M$21)</f>
        <v>104.7235669204414</v>
      </c>
      <c r="N3" s="65">
        <f>IF(RES_hh_tesh_in!N3=0,0,RES_hh_tesh_in!N3/RES_summary!N$21)</f>
        <v>105.83879959566055</v>
      </c>
      <c r="O3" s="65">
        <f>IF(RES_hh_tesh_in!O3=0,0,RES_hh_tesh_in!O3/RES_summary!O$21)</f>
        <v>94.680751929742911</v>
      </c>
      <c r="P3" s="65">
        <f>IF(RES_hh_tesh_in!P3=0,0,RES_hh_tesh_in!P3/RES_summary!P$21)</f>
        <v>89.612001793169242</v>
      </c>
      <c r="Q3" s="65">
        <f>IF(RES_hh_tesh_in!Q3=0,0,RES_hh_tesh_in!Q3/RES_summary!Q$21)</f>
        <v>86.871357841235024</v>
      </c>
      <c r="R3" s="65">
        <f>IF(RES_hh_tesh_in!R3=0,0,RES_hh_tesh_in!R3/RES_summary!R$21)</f>
        <v>81.992855011262151</v>
      </c>
      <c r="S3" s="65">
        <f>IF(RES_hh_tesh_in!S3=0,0,RES_hh_tesh_in!S3/RES_summary!S$21)</f>
        <v>83.791833010950242</v>
      </c>
      <c r="T3" s="65">
        <f>IF(RES_hh_tesh_in!T3=0,0,RES_hh_tesh_in!T3/RES_summary!T$21)</f>
        <v>80.690506957493895</v>
      </c>
      <c r="U3" s="65">
        <f>IF(RES_hh_tesh_in!U3=0,0,RES_hh_tesh_in!U3/RES_summary!U$21)</f>
        <v>77.192426285989342</v>
      </c>
      <c r="V3" s="65">
        <f>IF(RES_hh_tesh_in!V3=0,0,RES_hh_tesh_in!V3/RES_summary!V$21)</f>
        <v>73.779103467093179</v>
      </c>
      <c r="W3" s="65">
        <f>IF(RES_hh_tesh_in!W3=0,0,RES_hh_tesh_in!W3/RES_summary!W$21)</f>
        <v>74.903818313257787</v>
      </c>
      <c r="X3" s="65">
        <f>IF(RES_hh_tesh_in!X3=0,0,RES_hh_tesh_in!X3/RES_summary!X$21)</f>
        <v>63.83895504072423</v>
      </c>
      <c r="Y3" s="65">
        <f>IF(RES_hh_tesh_in!Y3=0,0,RES_hh_tesh_in!Y3/RES_summary!Y$21)</f>
        <v>55.608212650845033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115.96975945838929</v>
      </c>
      <c r="D4" s="69">
        <f>IF(RES_hh_tesh_in!D4=0,0,RES_hh_tesh_in!D4/RES_summary!D$21)</f>
        <v>107.03422038918409</v>
      </c>
      <c r="E4" s="69">
        <f>IF(RES_hh_tesh_in!E4=0,0,RES_hh_tesh_in!E4/RES_summary!E$21)</f>
        <v>109.88300735568561</v>
      </c>
      <c r="F4" s="69">
        <f>IF(RES_hh_tesh_in!F4=0,0,RES_hh_tesh_in!F4/RES_summary!F$21)</f>
        <v>123.01557850838951</v>
      </c>
      <c r="G4" s="69">
        <f>IF(RES_hh_tesh_in!G4=0,0,RES_hh_tesh_in!G4/RES_summary!G$21)</f>
        <v>102.16526350562798</v>
      </c>
      <c r="H4" s="69">
        <f>IF(RES_hh_tesh_in!H4=0,0,RES_hh_tesh_in!H4/RES_summary!H$21)</f>
        <v>95.633629385989195</v>
      </c>
      <c r="I4" s="69">
        <f>IF(RES_hh_tesh_in!I4=0,0,RES_hh_tesh_in!I4/RES_summary!I$21)</f>
        <v>85.316763555010169</v>
      </c>
      <c r="J4" s="69">
        <f>IF(RES_hh_tesh_in!J4=0,0,RES_hh_tesh_in!J4/RES_summary!J$21)</f>
        <v>101.27042494873905</v>
      </c>
      <c r="K4" s="69">
        <f>IF(RES_hh_tesh_in!K4=0,0,RES_hh_tesh_in!K4/RES_summary!K$21)</f>
        <v>94.211620096908447</v>
      </c>
      <c r="L4" s="69">
        <f>IF(RES_hh_tesh_in!L4=0,0,RES_hh_tesh_in!L4/RES_summary!L$21)</f>
        <v>93.396126855096341</v>
      </c>
      <c r="M4" s="69">
        <f>IF(RES_hh_tesh_in!M4=0,0,RES_hh_tesh_in!M4/RES_summary!M$21)</f>
        <v>88.450248101944396</v>
      </c>
      <c r="N4" s="69">
        <f>IF(RES_hh_tesh_in!N4=0,0,RES_hh_tesh_in!N4/RES_summary!N$21)</f>
        <v>87.478039425754716</v>
      </c>
      <c r="O4" s="69">
        <f>IF(RES_hh_tesh_in!O4=0,0,RES_hh_tesh_in!O4/RES_summary!O$21)</f>
        <v>79.351495278273163</v>
      </c>
      <c r="P4" s="69">
        <f>IF(RES_hh_tesh_in!P4=0,0,RES_hh_tesh_in!P4/RES_summary!P$21)</f>
        <v>72.985561683904365</v>
      </c>
      <c r="Q4" s="69">
        <f>IF(RES_hh_tesh_in!Q4=0,0,RES_hh_tesh_in!Q4/RES_summary!Q$21)</f>
        <v>67.407039951708384</v>
      </c>
      <c r="R4" s="69">
        <f>IF(RES_hh_tesh_in!R4=0,0,RES_hh_tesh_in!R4/RES_summary!R$21)</f>
        <v>64.899607969768383</v>
      </c>
      <c r="S4" s="69">
        <f>IF(RES_hh_tesh_in!S4=0,0,RES_hh_tesh_in!S4/RES_summary!S$21)</f>
        <v>64.63194121757887</v>
      </c>
      <c r="T4" s="69">
        <f>IF(RES_hh_tesh_in!T4=0,0,RES_hh_tesh_in!T4/RES_summary!T$21)</f>
        <v>62.355014274977023</v>
      </c>
      <c r="U4" s="69">
        <f>IF(RES_hh_tesh_in!U4=0,0,RES_hh_tesh_in!U4/RES_summary!U$21)</f>
        <v>59.902207120986724</v>
      </c>
      <c r="V4" s="69">
        <f>IF(RES_hh_tesh_in!V4=0,0,RES_hh_tesh_in!V4/RES_summary!V$21)</f>
        <v>57.86728892263497</v>
      </c>
      <c r="W4" s="69">
        <f>IF(RES_hh_tesh_in!W4=0,0,RES_hh_tesh_in!W4/RES_summary!W$21)</f>
        <v>58.149559492267223</v>
      </c>
      <c r="X4" s="69">
        <f>IF(RES_hh_tesh_in!X4=0,0,RES_hh_tesh_in!X4/RES_summary!X$21)</f>
        <v>47.372532305166146</v>
      </c>
      <c r="Y4" s="69">
        <f>IF(RES_hh_tesh_in!Y4=0,0,RES_hh_tesh_in!Y4/RES_summary!Y$21)</f>
        <v>40.510959767229338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122.58127674586555</v>
      </c>
      <c r="E5" s="72">
        <f>IF(RES_hh_tesh_in!E5=0,0,RES_hh_tesh_in!E5/RES_summary!E$21)</f>
        <v>0</v>
      </c>
      <c r="F5" s="72">
        <f>IF(RES_hh_tesh_in!F5=0,0,RES_hh_tesh_in!F5/RES_summary!F$21)</f>
        <v>175.87788283792719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53.910512697031869</v>
      </c>
      <c r="J5" s="72">
        <f>IF(RES_hh_tesh_in!J5=0,0,RES_hh_tesh_in!J5/RES_summary!J$21)</f>
        <v>179.11823018373542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87.401103150197599</v>
      </c>
      <c r="N5" s="72">
        <f>IF(RES_hh_tesh_in!N5=0,0,RES_hh_tesh_in!N5/RES_summary!N$21)</f>
        <v>82.791335230000115</v>
      </c>
      <c r="O5" s="72">
        <f>IF(RES_hh_tesh_in!O5=0,0,RES_hh_tesh_in!O5/RES_summary!O$21)</f>
        <v>49.409403726402971</v>
      </c>
      <c r="P5" s="72">
        <f>IF(RES_hh_tesh_in!P5=0,0,RES_hh_tesh_in!P5/RES_summary!P$21)</f>
        <v>84.393399107038917</v>
      </c>
      <c r="Q5" s="72">
        <f>IF(RES_hh_tesh_in!Q5=0,0,RES_hh_tesh_in!Q5/RES_summary!Q$21)</f>
        <v>82.80937124852592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59.583503341186798</v>
      </c>
      <c r="V5" s="72">
        <f>IF(RES_hh_tesh_in!V5=0,0,RES_hh_tesh_in!V5/RES_summary!V$21)</f>
        <v>59.17286014298238</v>
      </c>
      <c r="W5" s="72">
        <f>IF(RES_hh_tesh_in!W5=0,0,RES_hh_tesh_in!W5/RES_summary!W$21)</f>
        <v>53.266600774597336</v>
      </c>
      <c r="X5" s="72">
        <f>IF(RES_hh_tesh_in!X5=0,0,RES_hh_tesh_in!X5/RES_summary!X$21)</f>
        <v>43.718950265150475</v>
      </c>
      <c r="Y5" s="72">
        <f>IF(RES_hh_tesh_in!Y5=0,0,RES_hh_tesh_in!Y5/RES_summary!Y$21)</f>
        <v>43.049824120743288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115.13164368520788</v>
      </c>
      <c r="D6" s="72">
        <f>IF(RES_hh_tesh_in!D6=0,0,RES_hh_tesh_in!D6/RES_summary!D$21)</f>
        <v>107.18787857251357</v>
      </c>
      <c r="E6" s="72">
        <f>IF(RES_hh_tesh_in!E6=0,0,RES_hh_tesh_in!E6/RES_summary!E$21)</f>
        <v>112.36915949343167</v>
      </c>
      <c r="F6" s="72">
        <f>IF(RES_hh_tesh_in!F6=0,0,RES_hh_tesh_in!F6/RES_summary!F$21)</f>
        <v>116.68967129021499</v>
      </c>
      <c r="G6" s="72">
        <f>IF(RES_hh_tesh_in!G6=0,0,RES_hh_tesh_in!G6/RES_summary!G$21)</f>
        <v>100.6791026003699</v>
      </c>
      <c r="H6" s="72">
        <f>IF(RES_hh_tesh_in!H6=0,0,RES_hh_tesh_in!H6/RES_summary!H$21)</f>
        <v>97.169840090022007</v>
      </c>
      <c r="I6" s="72">
        <f>IF(RES_hh_tesh_in!I6=0,0,RES_hh_tesh_in!I6/RES_summary!I$21)</f>
        <v>86.873461480958227</v>
      </c>
      <c r="J6" s="72">
        <f>IF(RES_hh_tesh_in!J6=0,0,RES_hh_tesh_in!J6/RES_summary!J$21)</f>
        <v>98.917696095810641</v>
      </c>
      <c r="K6" s="72">
        <f>IF(RES_hh_tesh_in!K6=0,0,RES_hh_tesh_in!K6/RES_summary!K$21)</f>
        <v>94.036563930770228</v>
      </c>
      <c r="L6" s="72">
        <f>IF(RES_hh_tesh_in!L6=0,0,RES_hh_tesh_in!L6/RES_summary!L$21)</f>
        <v>93.025826086400102</v>
      </c>
      <c r="M6" s="72">
        <f>IF(RES_hh_tesh_in!M6=0,0,RES_hh_tesh_in!M6/RES_summary!M$21)</f>
        <v>86.761089179319342</v>
      </c>
      <c r="N6" s="72">
        <f>IF(RES_hh_tesh_in!N6=0,0,RES_hh_tesh_in!N6/RES_summary!N$21)</f>
        <v>87.634830656306221</v>
      </c>
      <c r="O6" s="72">
        <f>IF(RES_hh_tesh_in!O6=0,0,RES_hh_tesh_in!O6/RES_summary!O$21)</f>
        <v>80.08652237346827</v>
      </c>
      <c r="P6" s="72">
        <f>IF(RES_hh_tesh_in!P6=0,0,RES_hh_tesh_in!P6/RES_summary!P$21)</f>
        <v>71.990933903103937</v>
      </c>
      <c r="Q6" s="72">
        <f>IF(RES_hh_tesh_in!Q6=0,0,RES_hh_tesh_in!Q6/RES_summary!Q$21)</f>
        <v>70.470441398675447</v>
      </c>
      <c r="R6" s="72">
        <f>IF(RES_hh_tesh_in!R6=0,0,RES_hh_tesh_in!R6/RES_summary!R$21)</f>
        <v>0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63.795896262174303</v>
      </c>
      <c r="V6" s="72">
        <f>IF(RES_hh_tesh_in!V6=0,0,RES_hh_tesh_in!V6/RES_summary!V$21)</f>
        <v>55.830287369985165</v>
      </c>
      <c r="W6" s="72">
        <f>IF(RES_hh_tesh_in!W6=0,0,RES_hh_tesh_in!W6/RES_summary!W$21)</f>
        <v>54.658007675774911</v>
      </c>
      <c r="X6" s="72">
        <f>IF(RES_hh_tesh_in!X6=0,0,RES_hh_tesh_in!X6/RES_summary!X$21)</f>
        <v>50.352441616250445</v>
      </c>
      <c r="Y6" s="72">
        <f>IF(RES_hh_tesh_in!Y6=0,0,RES_hh_tesh_in!Y6/RES_summary!Y$21)</f>
        <v>40.776276916006836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72.730520747199719</v>
      </c>
      <c r="F7" s="72">
        <f>IF(RES_hh_tesh_in!F7=0,0,RES_hh_tesh_in!F7/RES_summary!F$21)</f>
        <v>161.25250823522799</v>
      </c>
      <c r="G7" s="72">
        <f>IF(RES_hh_tesh_in!G7=0,0,RES_hh_tesh_in!G7/RES_summary!G$21)</f>
        <v>95.463423578446424</v>
      </c>
      <c r="H7" s="72">
        <f>IF(RES_hh_tesh_in!H7=0,0,RES_hh_tesh_in!H7/RES_summary!H$21)</f>
        <v>89.800992722846388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61.254435706044475</v>
      </c>
      <c r="P7" s="72">
        <f>IF(RES_hh_tesh_in!P7=0,0,RES_hh_tesh_in!P7/RES_summary!P$21)</f>
        <v>76.126169748976992</v>
      </c>
      <c r="Q7" s="72">
        <f>IF(RES_hh_tesh_in!Q7=0,0,RES_hh_tesh_in!Q7/RES_summary!Q$21)</f>
        <v>81.133084719667636</v>
      </c>
      <c r="R7" s="72">
        <f>IF(RES_hh_tesh_in!R7=0,0,RES_hh_tesh_in!R7/RES_summary!R$21)</f>
        <v>0</v>
      </c>
      <c r="S7" s="72">
        <f>IF(RES_hh_tesh_in!S7=0,0,RES_hh_tesh_in!S7/RES_summary!S$21)</f>
        <v>59.501675335045555</v>
      </c>
      <c r="T7" s="72">
        <f>IF(RES_hh_tesh_in!T7=0,0,RES_hh_tesh_in!T7/RES_summary!T$21)</f>
        <v>61.47596072674137</v>
      </c>
      <c r="U7" s="72">
        <f>IF(RES_hh_tesh_in!U7=0,0,RES_hh_tesh_in!U7/RES_summary!U$21)</f>
        <v>69.971961961366304</v>
      </c>
      <c r="V7" s="72">
        <f>IF(RES_hh_tesh_in!V7=0,0,RES_hh_tesh_in!V7/RES_summary!V$21)</f>
        <v>54.410868598629563</v>
      </c>
      <c r="W7" s="72">
        <f>IF(RES_hh_tesh_in!W7=0,0,RES_hh_tesh_in!W7/RES_summary!W$21)</f>
        <v>50.50212482367445</v>
      </c>
      <c r="X7" s="72">
        <f>IF(RES_hh_tesh_in!X7=0,0,RES_hh_tesh_in!X7/RES_summary!X$21)</f>
        <v>55.513575803709941</v>
      </c>
      <c r="Y7" s="72">
        <f>IF(RES_hh_tesh_in!Y7=0,0,RES_hh_tesh_in!Y7/RES_summary!Y$21)</f>
        <v>37.094987516209052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109.74057385881717</v>
      </c>
      <c r="D8" s="72">
        <f>IF(RES_hh_tesh_in!D8=0,0,RES_hh_tesh_in!D8/RES_summary!D$21)</f>
        <v>112.65798923272179</v>
      </c>
      <c r="E8" s="72">
        <f>IF(RES_hh_tesh_in!E8=0,0,RES_hh_tesh_in!E8/RES_summary!E$21)</f>
        <v>115.050810850499</v>
      </c>
      <c r="F8" s="72">
        <f>IF(RES_hh_tesh_in!F8=0,0,RES_hh_tesh_in!F8/RES_summary!F$21)</f>
        <v>116.80902359853712</v>
      </c>
      <c r="G8" s="72">
        <f>IF(RES_hh_tesh_in!G8=0,0,RES_hh_tesh_in!G8/RES_summary!G$21)</f>
        <v>95.329961644955802</v>
      </c>
      <c r="H8" s="72">
        <f>IF(RES_hh_tesh_in!H8=0,0,RES_hh_tesh_in!H8/RES_summary!H$21)</f>
        <v>105.82374936262127</v>
      </c>
      <c r="I8" s="72">
        <f>IF(RES_hh_tesh_in!I8=0,0,RES_hh_tesh_in!I8/RES_summary!I$21)</f>
        <v>84.179107115895434</v>
      </c>
      <c r="J8" s="72">
        <f>IF(RES_hh_tesh_in!J8=0,0,RES_hh_tesh_in!J8/RES_summary!J$21)</f>
        <v>97.393371940250461</v>
      </c>
      <c r="K8" s="72">
        <f>IF(RES_hh_tesh_in!K8=0,0,RES_hh_tesh_in!K8/RES_summary!K$21)</f>
        <v>91.669670378010977</v>
      </c>
      <c r="L8" s="72">
        <f>IF(RES_hh_tesh_in!L8=0,0,RES_hh_tesh_in!L8/RES_summary!L$21)</f>
        <v>90.58633888630618</v>
      </c>
      <c r="M8" s="72">
        <f>IF(RES_hh_tesh_in!M8=0,0,RES_hh_tesh_in!M8/RES_summary!M$21)</f>
        <v>87.399919251460844</v>
      </c>
      <c r="N8" s="72">
        <f>IF(RES_hh_tesh_in!N8=0,0,RES_hh_tesh_in!N8/RES_summary!N$21)</f>
        <v>89.976711784820864</v>
      </c>
      <c r="O8" s="72">
        <f>IF(RES_hh_tesh_in!O8=0,0,RES_hh_tesh_in!O8/RES_summary!O$21)</f>
        <v>81.904602881452988</v>
      </c>
      <c r="P8" s="72">
        <f>IF(RES_hh_tesh_in!P8=0,0,RES_hh_tesh_in!P8/RES_summary!P$21)</f>
        <v>69.191107860068072</v>
      </c>
      <c r="Q8" s="72">
        <f>IF(RES_hh_tesh_in!Q8=0,0,RES_hh_tesh_in!Q8/RES_summary!Q$21)</f>
        <v>66.719481205477862</v>
      </c>
      <c r="R8" s="72">
        <f>IF(RES_hh_tesh_in!R8=0,0,RES_hh_tesh_in!R8/RES_summary!R$21)</f>
        <v>64.399929221873478</v>
      </c>
      <c r="S8" s="72">
        <f>IF(RES_hh_tesh_in!S8=0,0,RES_hh_tesh_in!S8/RES_summary!S$21)</f>
        <v>64.758691428191071</v>
      </c>
      <c r="T8" s="72">
        <f>IF(RES_hh_tesh_in!T8=0,0,RES_hh_tesh_in!T8/RES_summary!T$21)</f>
        <v>62.415386953560834</v>
      </c>
      <c r="U8" s="72">
        <f>IF(RES_hh_tesh_in!U8=0,0,RES_hh_tesh_in!U8/RES_summary!U$21)</f>
        <v>57.61144616602823</v>
      </c>
      <c r="V8" s="72">
        <f>IF(RES_hh_tesh_in!V8=0,0,RES_hh_tesh_in!V8/RES_summary!V$21)</f>
        <v>57.76630605005036</v>
      </c>
      <c r="W8" s="72">
        <f>IF(RES_hh_tesh_in!W8=0,0,RES_hh_tesh_in!W8/RES_summary!W$21)</f>
        <v>61.213508405458406</v>
      </c>
      <c r="X8" s="72">
        <f>IF(RES_hh_tesh_in!X8=0,0,RES_hh_tesh_in!X8/RES_summary!X$21)</f>
        <v>45.899402316486913</v>
      </c>
      <c r="Y8" s="72">
        <f>IF(RES_hh_tesh_in!Y8=0,0,RES_hh_tesh_in!Y8/RES_summary!Y$21)</f>
        <v>40.070876387807964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107.23355541586163</v>
      </c>
      <c r="D9" s="72">
        <f>IF(RES_hh_tesh_in!D9=0,0,RES_hh_tesh_in!D9/RES_summary!D$21)</f>
        <v>99.241021448706846</v>
      </c>
      <c r="E9" s="72">
        <f>IF(RES_hh_tesh_in!E9=0,0,RES_hh_tesh_in!E9/RES_summary!E$21)</f>
        <v>109.48499787554522</v>
      </c>
      <c r="F9" s="72">
        <f>IF(RES_hh_tesh_in!F9=0,0,RES_hh_tesh_in!F9/RES_summary!F$21)</f>
        <v>117.77732098166591</v>
      </c>
      <c r="G9" s="72">
        <f>IF(RES_hh_tesh_in!G9=0,0,RES_hh_tesh_in!G9/RES_summary!G$21)</f>
        <v>103.94358134788155</v>
      </c>
      <c r="H9" s="72">
        <f>IF(RES_hh_tesh_in!H9=0,0,RES_hh_tesh_in!H9/RES_summary!H$21)</f>
        <v>90.588685933477464</v>
      </c>
      <c r="I9" s="72">
        <f>IF(RES_hh_tesh_in!I9=0,0,RES_hh_tesh_in!I9/RES_summary!I$21)</f>
        <v>83.865359666590223</v>
      </c>
      <c r="J9" s="72">
        <f>IF(RES_hh_tesh_in!J9=0,0,RES_hh_tesh_in!J9/RES_summary!J$21)</f>
        <v>101.51129382722992</v>
      </c>
      <c r="K9" s="72">
        <f>IF(RES_hh_tesh_in!K9=0,0,RES_hh_tesh_in!K9/RES_summary!K$21)</f>
        <v>94.144505804180199</v>
      </c>
      <c r="L9" s="72">
        <f>IF(RES_hh_tesh_in!L9=0,0,RES_hh_tesh_in!L9/RES_summary!L$21)</f>
        <v>95.104316274993224</v>
      </c>
      <c r="M9" s="72">
        <f>IF(RES_hh_tesh_in!M9=0,0,RES_hh_tesh_in!M9/RES_summary!M$21)</f>
        <v>83.895398449518822</v>
      </c>
      <c r="N9" s="72">
        <f>IF(RES_hh_tesh_in!N9=0,0,RES_hh_tesh_in!N9/RES_summary!N$21)</f>
        <v>86.538458132937237</v>
      </c>
      <c r="O9" s="72">
        <f>IF(RES_hh_tesh_in!O9=0,0,RES_hh_tesh_in!O9/RES_summary!O$21)</f>
        <v>78.715543162007776</v>
      </c>
      <c r="P9" s="72">
        <f>IF(RES_hh_tesh_in!P9=0,0,RES_hh_tesh_in!P9/RES_summary!P$21)</f>
        <v>73.426247640271711</v>
      </c>
      <c r="Q9" s="72">
        <f>IF(RES_hh_tesh_in!Q9=0,0,RES_hh_tesh_in!Q9/RES_summary!Q$21)</f>
        <v>66.91068613971656</v>
      </c>
      <c r="R9" s="72">
        <f>IF(RES_hh_tesh_in!R9=0,0,RES_hh_tesh_in!R9/RES_summary!R$21)</f>
        <v>65.159302637700094</v>
      </c>
      <c r="S9" s="72">
        <f>IF(RES_hh_tesh_in!S9=0,0,RES_hh_tesh_in!S9/RES_summary!S$21)</f>
        <v>64.830570567572991</v>
      </c>
      <c r="T9" s="72">
        <f>IF(RES_hh_tesh_in!T9=0,0,RES_hh_tesh_in!T9/RES_summary!T$21)</f>
        <v>61.752075344879465</v>
      </c>
      <c r="U9" s="72">
        <f>IF(RES_hh_tesh_in!U9=0,0,RES_hh_tesh_in!U9/RES_summary!U$21)</f>
        <v>60.300142959418146</v>
      </c>
      <c r="V9" s="72">
        <f>IF(RES_hh_tesh_in!V9=0,0,RES_hh_tesh_in!V9/RES_summary!V$21)</f>
        <v>57.631747027901227</v>
      </c>
      <c r="W9" s="72">
        <f>IF(RES_hh_tesh_in!W9=0,0,RES_hh_tesh_in!W9/RES_summary!W$21)</f>
        <v>56.41176331516197</v>
      </c>
      <c r="X9" s="72">
        <f>IF(RES_hh_tesh_in!X9=0,0,RES_hh_tesh_in!X9/RES_summary!X$21)</f>
        <v>47.86630336104696</v>
      </c>
      <c r="Y9" s="72">
        <f>IF(RES_hh_tesh_in!Y9=0,0,RES_hh_tesh_in!Y9/RES_summary!Y$21)</f>
        <v>40.127335006290707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74.618701107945</v>
      </c>
      <c r="D10" s="72">
        <f>IF(RES_hh_tesh_in!D10=0,0,RES_hh_tesh_in!D10/RES_summary!D$21)</f>
        <v>141.61456383740844</v>
      </c>
      <c r="E10" s="72">
        <f>IF(RES_hh_tesh_in!E10=0,0,RES_hh_tesh_in!E10/RES_summary!E$21)</f>
        <v>120.25135251506342</v>
      </c>
      <c r="F10" s="72">
        <f>IF(RES_hh_tesh_in!F10=0,0,RES_hh_tesh_in!F10/RES_summary!F$21)</f>
        <v>109.37016059612547</v>
      </c>
      <c r="G10" s="72">
        <f>IF(RES_hh_tesh_in!G10=0,0,RES_hh_tesh_in!G10/RES_summary!G$21)</f>
        <v>93.517399315738047</v>
      </c>
      <c r="H10" s="72">
        <f>IF(RES_hh_tesh_in!H10=0,0,RES_hh_tesh_in!H10/RES_summary!H$21)</f>
        <v>94.106811072612501</v>
      </c>
      <c r="I10" s="72">
        <f>IF(RES_hh_tesh_in!I10=0,0,RES_hh_tesh_in!I10/RES_summary!I$21)</f>
        <v>85.590187303453476</v>
      </c>
      <c r="J10" s="72">
        <f>IF(RES_hh_tesh_in!J10=0,0,RES_hh_tesh_in!J10/RES_summary!J$21)</f>
        <v>88.055104776906475</v>
      </c>
      <c r="K10" s="72">
        <f>IF(RES_hh_tesh_in!K10=0,0,RES_hh_tesh_in!K10/RES_summary!K$21)</f>
        <v>91.60345924066732</v>
      </c>
      <c r="L10" s="72">
        <f>IF(RES_hh_tesh_in!L10=0,0,RES_hh_tesh_in!L10/RES_summary!L$21)</f>
        <v>109.37214429604087</v>
      </c>
      <c r="M10" s="72">
        <f>IF(RES_hh_tesh_in!M10=0,0,RES_hh_tesh_in!M10/RES_summary!M$21)</f>
        <v>86.035404645544617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51.003770724791977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63.768246713088722</v>
      </c>
      <c r="T10" s="72">
        <f>IF(RES_hh_tesh_in!T10=0,0,RES_hh_tesh_in!T10/RES_summary!T$21)</f>
        <v>70.228348760769236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122.10324174810229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91.564208511888936</v>
      </c>
      <c r="J11" s="72">
        <f>IF(RES_hh_tesh_in!J11=0,0,RES_hh_tesh_in!J11/RES_summary!J$21)</f>
        <v>97.093696890857856</v>
      </c>
      <c r="K11" s="72">
        <f>IF(RES_hh_tesh_in!K11=0,0,RES_hh_tesh_in!K11/RES_summary!K$21)</f>
        <v>95.398162854802578</v>
      </c>
      <c r="L11" s="72">
        <f>IF(RES_hh_tesh_in!L11=0,0,RES_hh_tesh_in!L11/RES_summary!L$21)</f>
        <v>94.216093657849186</v>
      </c>
      <c r="M11" s="72">
        <f>IF(RES_hh_tesh_in!M11=0,0,RES_hh_tesh_in!M11/RES_summary!M$21)</f>
        <v>92.582981964110445</v>
      </c>
      <c r="N11" s="72">
        <f>IF(RES_hh_tesh_in!N11=0,0,RES_hh_tesh_in!N11/RES_summary!N$21)</f>
        <v>83.509903173789965</v>
      </c>
      <c r="O11" s="72">
        <f>IF(RES_hh_tesh_in!O11=0,0,RES_hh_tesh_in!O11/RES_summary!O$21)</f>
        <v>79.479361984243027</v>
      </c>
      <c r="P11" s="72">
        <f>IF(RES_hh_tesh_in!P11=0,0,RES_hh_tesh_in!P11/RES_summary!P$21)</f>
        <v>0</v>
      </c>
      <c r="Q11" s="72">
        <f>IF(RES_hh_tesh_in!Q11=0,0,RES_hh_tesh_in!Q11/RES_summary!Q$21)</f>
        <v>67.723257142387325</v>
      </c>
      <c r="R11" s="72">
        <f>IF(RES_hh_tesh_in!R11=0,0,RES_hh_tesh_in!R11/RES_summary!R$21)</f>
        <v>66.583546000149497</v>
      </c>
      <c r="S11" s="72">
        <f>IF(RES_hh_tesh_in!S11=0,0,RES_hh_tesh_in!S11/RES_summary!S$21)</f>
        <v>65.690254070183883</v>
      </c>
      <c r="T11" s="72">
        <f>IF(RES_hh_tesh_in!T11=0,0,RES_hh_tesh_in!T11/RES_summary!T$21)</f>
        <v>63.960342409903674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58.486823847053422</v>
      </c>
      <c r="X11" s="72">
        <f>IF(RES_hh_tesh_in!X11=0,0,RES_hh_tesh_in!X11/RES_summary!X$21)</f>
        <v>46.992109028619474</v>
      </c>
      <c r="Y11" s="72">
        <f>IF(RES_hh_tesh_in!Y11=0,0,RES_hh_tesh_in!Y11/RES_summary!Y$21)</f>
        <v>40.085338572392637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0</v>
      </c>
      <c r="D12" s="72">
        <f>IF(RES_hh_tesh_in!D12=0,0,RES_hh_tesh_in!D12/RES_summary!D$21)</f>
        <v>0</v>
      </c>
      <c r="E12" s="72">
        <f>IF(RES_hh_tesh_in!E12=0,0,RES_hh_tesh_in!E12/RES_summary!E$21)</f>
        <v>0</v>
      </c>
      <c r="F12" s="72">
        <f>IF(RES_hh_tesh_in!F12=0,0,RES_hh_tesh_in!F12/RES_summary!F$21)</f>
        <v>0</v>
      </c>
      <c r="G12" s="72">
        <f>IF(RES_hh_tesh_in!G12=0,0,RES_hh_tesh_in!G12/RES_summary!G$21)</f>
        <v>0</v>
      </c>
      <c r="H12" s="72">
        <f>IF(RES_hh_tesh_in!H12=0,0,RES_hh_tesh_in!H12/RES_summary!H$21)</f>
        <v>0</v>
      </c>
      <c r="I12" s="72">
        <f>IF(RES_hh_tesh_in!I12=0,0,RES_hh_tesh_in!I12/RES_summary!I$21)</f>
        <v>0</v>
      </c>
      <c r="J12" s="72">
        <f>IF(RES_hh_tesh_in!J12=0,0,RES_hh_tesh_in!J12/RES_summary!J$21)</f>
        <v>0</v>
      </c>
      <c r="K12" s="72">
        <f>IF(RES_hh_tesh_in!K12=0,0,RES_hh_tesh_in!K12/RES_summary!K$21)</f>
        <v>0</v>
      </c>
      <c r="L12" s="72">
        <f>IF(RES_hh_tesh_in!L12=0,0,RES_hh_tesh_in!L12/RES_summary!L$21)</f>
        <v>0</v>
      </c>
      <c r="M12" s="72">
        <f>IF(RES_hh_tesh_in!M12=0,0,RES_hh_tesh_in!M12/RES_summary!M$21)</f>
        <v>0</v>
      </c>
      <c r="N12" s="72">
        <f>IF(RES_hh_tesh_in!N12=0,0,RES_hh_tesh_in!N12/RES_summary!N$21)</f>
        <v>0</v>
      </c>
      <c r="O12" s="72">
        <f>IF(RES_hh_tesh_in!O12=0,0,RES_hh_tesh_in!O12/RES_summary!O$21)</f>
        <v>0</v>
      </c>
      <c r="P12" s="72">
        <f>IF(RES_hh_tesh_in!P12=0,0,RES_hh_tesh_in!P12/RES_summary!P$21)</f>
        <v>0</v>
      </c>
      <c r="Q12" s="72">
        <f>IF(RES_hh_tesh_in!Q12=0,0,RES_hh_tesh_in!Q12/RES_summary!Q$21)</f>
        <v>0</v>
      </c>
      <c r="R12" s="72">
        <f>IF(RES_hh_tesh_in!R12=0,0,RES_hh_tesh_in!R12/RES_summary!R$21)</f>
        <v>0</v>
      </c>
      <c r="S12" s="72">
        <f>IF(RES_hh_tesh_in!S12=0,0,RES_hh_tesh_in!S12/RES_summary!S$21)</f>
        <v>0</v>
      </c>
      <c r="T12" s="72">
        <f>IF(RES_hh_tesh_in!T12=0,0,RES_hh_tesh_in!T12/RES_summary!T$21)</f>
        <v>0</v>
      </c>
      <c r="U12" s="72">
        <f>IF(RES_hh_tesh_in!U12=0,0,RES_hh_tesh_in!U12/RES_summary!U$21)</f>
        <v>68.742637882519006</v>
      </c>
      <c r="V12" s="72">
        <f>IF(RES_hh_tesh_in!V12=0,0,RES_hh_tesh_in!V12/RES_summary!V$21)</f>
        <v>57.458082901792999</v>
      </c>
      <c r="W12" s="72">
        <f>IF(RES_hh_tesh_in!W12=0,0,RES_hh_tesh_in!W12/RES_summary!W$21)</f>
        <v>50.085264627290108</v>
      </c>
      <c r="X12" s="72">
        <f>IF(RES_hh_tesh_in!X12=0,0,RES_hh_tesh_in!X12/RES_summary!X$21)</f>
        <v>47.281057295950568</v>
      </c>
      <c r="Y12" s="72">
        <f>IF(RES_hh_tesh_in!Y12=0,0,RES_hh_tesh_in!Y12/RES_summary!Y$21)</f>
        <v>46.846168596359135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0</v>
      </c>
      <c r="D13" s="74">
        <f>IF(RES_hh_tesh_in!D13=0,0,RES_hh_tesh_in!D13/RES_summary!D$21)</f>
        <v>112.79550965699087</v>
      </c>
      <c r="E13" s="74">
        <f>IF(RES_hh_tesh_in!E13=0,0,RES_hh_tesh_in!E13/RES_summary!E$21)</f>
        <v>114.49819803699994</v>
      </c>
      <c r="F13" s="74">
        <f>IF(RES_hh_tesh_in!F13=0,0,RES_hh_tesh_in!F13/RES_summary!F$21)</f>
        <v>96.786286926722369</v>
      </c>
      <c r="G13" s="74">
        <f>IF(RES_hh_tesh_in!G13=0,0,RES_hh_tesh_in!G13/RES_summary!G$21)</f>
        <v>107.57213971461445</v>
      </c>
      <c r="H13" s="74">
        <f>IF(RES_hh_tesh_in!H13=0,0,RES_hh_tesh_in!H13/RES_summary!H$21)</f>
        <v>75.287970099535059</v>
      </c>
      <c r="I13" s="74">
        <f>IF(RES_hh_tesh_in!I13=0,0,RES_hh_tesh_in!I13/RES_summary!I$21)</f>
        <v>82.102380804175212</v>
      </c>
      <c r="J13" s="74">
        <f>IF(RES_hh_tesh_in!J13=0,0,RES_hh_tesh_in!J13/RES_summary!J$21)</f>
        <v>85.163619575356847</v>
      </c>
      <c r="K13" s="74">
        <f>IF(RES_hh_tesh_in!K13=0,0,RES_hh_tesh_in!K13/RES_summary!K$21)</f>
        <v>102.32046142632865</v>
      </c>
      <c r="L13" s="74">
        <f>IF(RES_hh_tesh_in!L13=0,0,RES_hh_tesh_in!L13/RES_summary!L$21)</f>
        <v>93.87214634524527</v>
      </c>
      <c r="M13" s="74">
        <f>IF(RES_hh_tesh_in!M13=0,0,RES_hh_tesh_in!M13/RES_summary!M$21)</f>
        <v>89.665767000943092</v>
      </c>
      <c r="N13" s="74">
        <f>IF(RES_hh_tesh_in!N13=0,0,RES_hh_tesh_in!N13/RES_summary!N$21)</f>
        <v>78.641207360984936</v>
      </c>
      <c r="O13" s="74">
        <f>IF(RES_hh_tesh_in!O13=0,0,RES_hh_tesh_in!O13/RES_summary!O$21)</f>
        <v>82.082030991996447</v>
      </c>
      <c r="P13" s="74">
        <f>IF(RES_hh_tesh_in!P13=0,0,RES_hh_tesh_in!P13/RES_summary!P$21)</f>
        <v>72.160673416099414</v>
      </c>
      <c r="Q13" s="74">
        <f>IF(RES_hh_tesh_in!Q13=0,0,RES_hh_tesh_in!Q13/RES_summary!Q$21)</f>
        <v>69.124292534934796</v>
      </c>
      <c r="R13" s="74">
        <f>IF(RES_hh_tesh_in!R13=0,0,RES_hh_tesh_in!R13/RES_summary!R$21)</f>
        <v>51.850411263802677</v>
      </c>
      <c r="S13" s="74">
        <f>IF(RES_hh_tesh_in!S13=0,0,RES_hh_tesh_in!S13/RES_summary!S$21)</f>
        <v>51.021376983698737</v>
      </c>
      <c r="T13" s="74">
        <f>IF(RES_hh_tesh_in!T13=0,0,RES_hh_tesh_in!T13/RES_summary!T$21)</f>
        <v>66.394008399754895</v>
      </c>
      <c r="U13" s="74">
        <f>IF(RES_hh_tesh_in!U13=0,0,RES_hh_tesh_in!U13/RES_summary!U$21)</f>
        <v>62.462790331247604</v>
      </c>
      <c r="V13" s="74">
        <f>IF(RES_hh_tesh_in!V13=0,0,RES_hh_tesh_in!V13/RES_summary!V$21)</f>
        <v>64.442410538562513</v>
      </c>
      <c r="W13" s="74">
        <f>IF(RES_hh_tesh_in!W13=0,0,RES_hh_tesh_in!W13/RES_summary!W$21)</f>
        <v>0</v>
      </c>
      <c r="X13" s="74">
        <f>IF(RES_hh_tesh_in!X13=0,0,RES_hh_tesh_in!X13/RES_summary!X$21)</f>
        <v>0</v>
      </c>
      <c r="Y13" s="74">
        <f>IF(RES_hh_tesh_in!Y13=0,0,RES_hh_tesh_in!Y13/RES_summary!Y$21)</f>
        <v>0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0.27668015992976985</v>
      </c>
      <c r="D14" s="76">
        <f>IF(RES_hh_tesh_in!D14=0,0,RES_hh_tesh_in!D14/RES_summary!D$21)</f>
        <v>0.32991584611414254</v>
      </c>
      <c r="E14" s="76">
        <f>IF(RES_hh_tesh_in!E14=0,0,RES_hh_tesh_in!E14/RES_summary!E$21)</f>
        <v>0.28748976750933014</v>
      </c>
      <c r="F14" s="76">
        <f>IF(RES_hh_tesh_in!F14=0,0,RES_hh_tesh_in!F14/RES_summary!F$21)</f>
        <v>0.34375418590863782</v>
      </c>
      <c r="G14" s="76">
        <f>IF(RES_hh_tesh_in!G14=0,0,RES_hh_tesh_in!G14/RES_summary!G$21)</f>
        <v>0.22493020673024308</v>
      </c>
      <c r="H14" s="76">
        <f>IF(RES_hh_tesh_in!H14=0,0,RES_hh_tesh_in!H14/RES_summary!H$21)</f>
        <v>0.23456180040314178</v>
      </c>
      <c r="I14" s="76">
        <f>IF(RES_hh_tesh_in!I14=0,0,RES_hh_tesh_in!I14/RES_summary!I$21)</f>
        <v>0.11929582397030207</v>
      </c>
      <c r="J14" s="76">
        <f>IF(RES_hh_tesh_in!J14=0,0,RES_hh_tesh_in!J14/RES_summary!J$21)</f>
        <v>0.18684983650434306</v>
      </c>
      <c r="K14" s="76">
        <f>IF(RES_hh_tesh_in!K14=0,0,RES_hh_tesh_in!K14/RES_summary!K$21)</f>
        <v>0.17770476860197135</v>
      </c>
      <c r="L14" s="76">
        <f>IF(RES_hh_tesh_in!L14=0,0,RES_hh_tesh_in!L14/RES_summary!L$21)</f>
        <v>0.19254657711865014</v>
      </c>
      <c r="M14" s="76">
        <f>IF(RES_hh_tesh_in!M14=0,0,RES_hh_tesh_in!M14/RES_summary!M$21)</f>
        <v>0.20848282418547634</v>
      </c>
      <c r="N14" s="76">
        <f>IF(RES_hh_tesh_in!N14=0,0,RES_hh_tesh_in!N14/RES_summary!N$21)</f>
        <v>0.17849318156671209</v>
      </c>
      <c r="O14" s="76">
        <f>IF(RES_hh_tesh_in!O14=0,0,RES_hh_tesh_in!O14/RES_summary!O$21)</f>
        <v>0.17247283690744394</v>
      </c>
      <c r="P14" s="76">
        <f>IF(RES_hh_tesh_in!P14=0,0,RES_hh_tesh_in!P14/RES_summary!P$21)</f>
        <v>0.16358476704125194</v>
      </c>
      <c r="Q14" s="76">
        <f>IF(RES_hh_tesh_in!Q14=0,0,RES_hh_tesh_in!Q14/RES_summary!Q$21)</f>
        <v>0.1582821970874925</v>
      </c>
      <c r="R14" s="76">
        <f>IF(RES_hh_tesh_in!R14=0,0,RES_hh_tesh_in!R14/RES_summary!R$21)</f>
        <v>0.1480327351571033</v>
      </c>
      <c r="S14" s="76">
        <f>IF(RES_hh_tesh_in!S14=0,0,RES_hh_tesh_in!S14/RES_summary!S$21)</f>
        <v>0.15368143453691049</v>
      </c>
      <c r="T14" s="76">
        <f>IF(RES_hh_tesh_in!T14=0,0,RES_hh_tesh_in!T14/RES_summary!T$21)</f>
        <v>0.14100792197684403</v>
      </c>
      <c r="U14" s="76">
        <f>IF(RES_hh_tesh_in!U14=0,0,RES_hh_tesh_in!U14/RES_summary!U$21)</f>
        <v>0.13517789355008805</v>
      </c>
      <c r="V14" s="76">
        <f>IF(RES_hh_tesh_in!V14=0,0,RES_hh_tesh_in!V14/RES_summary!V$21)</f>
        <v>0.12695238994585534</v>
      </c>
      <c r="W14" s="76">
        <f>IF(RES_hh_tesh_in!W14=0,0,RES_hh_tesh_in!W14/RES_summary!W$21)</f>
        <v>0.12692092389441514</v>
      </c>
      <c r="X14" s="76">
        <f>IF(RES_hh_tesh_in!X14=0,0,RES_hh_tesh_in!X14/RES_summary!X$21)</f>
        <v>8.8991498970585406E-2</v>
      </c>
      <c r="Y14" s="76">
        <f>IF(RES_hh_tesh_in!Y14=0,0,RES_hh_tesh_in!Y14/RES_summary!Y$21)</f>
        <v>6.7395618980261945E-2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1.9099122628503209</v>
      </c>
      <c r="D15" s="69">
        <f>IF(RES_hh_tesh_in!D15=0,0,RES_hh_tesh_in!D15/RES_summary!D$21)</f>
        <v>2.4200351331297658</v>
      </c>
      <c r="E15" s="69">
        <f>IF(RES_hh_tesh_in!E15=0,0,RES_hh_tesh_in!E15/RES_summary!E$21)</f>
        <v>3.1675312214795546</v>
      </c>
      <c r="F15" s="69">
        <f>IF(RES_hh_tesh_in!F15=0,0,RES_hh_tesh_in!F15/RES_summary!F$21)</f>
        <v>0.90372226941322886</v>
      </c>
      <c r="G15" s="69">
        <f>IF(RES_hh_tesh_in!G15=0,0,RES_hh_tesh_in!G15/RES_summary!G$21)</f>
        <v>1.3738829768420433</v>
      </c>
      <c r="H15" s="69">
        <f>IF(RES_hh_tesh_in!H15=0,0,RES_hh_tesh_in!H15/RES_summary!H$21)</f>
        <v>1.693455744658463</v>
      </c>
      <c r="I15" s="69">
        <f>IF(RES_hh_tesh_in!I15=0,0,RES_hh_tesh_in!I15/RES_summary!I$21)</f>
        <v>3.838919078765302</v>
      </c>
      <c r="J15" s="69">
        <f>IF(RES_hh_tesh_in!J15=0,0,RES_hh_tesh_in!J15/RES_summary!J$21)</f>
        <v>1.1274904537486183</v>
      </c>
      <c r="K15" s="69">
        <f>IF(RES_hh_tesh_in!K15=0,0,RES_hh_tesh_in!K15/RES_summary!K$21)</f>
        <v>1.0323659762917876</v>
      </c>
      <c r="L15" s="69">
        <f>IF(RES_hh_tesh_in!L15=0,0,RES_hh_tesh_in!L15/RES_summary!L$21)</f>
        <v>2.8237303544445593</v>
      </c>
      <c r="M15" s="69">
        <f>IF(RES_hh_tesh_in!M15=0,0,RES_hh_tesh_in!M15/RES_summary!M$21)</f>
        <v>0.9115333215082756</v>
      </c>
      <c r="N15" s="69">
        <f>IF(RES_hh_tesh_in!N15=0,0,RES_hh_tesh_in!N15/RES_summary!N$21)</f>
        <v>3.2427998615968598</v>
      </c>
      <c r="O15" s="69">
        <f>IF(RES_hh_tesh_in!O15=0,0,RES_hh_tesh_in!O15/RES_summary!O$21)</f>
        <v>0.38819536407493682</v>
      </c>
      <c r="P15" s="69">
        <f>IF(RES_hh_tesh_in!P15=0,0,RES_hh_tesh_in!P15/RES_summary!P$21)</f>
        <v>1.6402695599346262</v>
      </c>
      <c r="Q15" s="69">
        <f>IF(RES_hh_tesh_in!Q15=0,0,RES_hh_tesh_in!Q15/RES_summary!Q$21)</f>
        <v>4.329712864490773</v>
      </c>
      <c r="R15" s="69">
        <f>IF(RES_hh_tesh_in!R15=0,0,RES_hh_tesh_in!R15/RES_summary!R$21)</f>
        <v>2.2447063502818985</v>
      </c>
      <c r="S15" s="69">
        <f>IF(RES_hh_tesh_in!S15=0,0,RES_hh_tesh_in!S15/RES_summary!S$21)</f>
        <v>2.9816005675485031</v>
      </c>
      <c r="T15" s="69">
        <f>IF(RES_hh_tesh_in!T15=0,0,RES_hh_tesh_in!T15/RES_summary!T$21)</f>
        <v>2.5299798616607512</v>
      </c>
      <c r="U15" s="69">
        <f>IF(RES_hh_tesh_in!U15=0,0,RES_hh_tesh_in!U15/RES_summary!U$21)</f>
        <v>1.5012639984029823</v>
      </c>
      <c r="V15" s="69">
        <f>IF(RES_hh_tesh_in!V15=0,0,RES_hh_tesh_in!V15/RES_summary!V$21)</f>
        <v>0.41840819167365195</v>
      </c>
      <c r="W15" s="69">
        <f>IF(RES_hh_tesh_in!W15=0,0,RES_hh_tesh_in!W15/RES_summary!W$21)</f>
        <v>0.13064787193092933</v>
      </c>
      <c r="X15" s="69">
        <f>IF(RES_hh_tesh_in!X15=0,0,RES_hh_tesh_in!X15/RES_summary!X$21)</f>
        <v>0.85364009619436243</v>
      </c>
      <c r="Y15" s="69">
        <f>IF(RES_hh_tesh_in!Y15=0,0,RES_hh_tesh_in!Y15/RES_summary!Y$21)</f>
        <v>0.74229779605519652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1.9099122628503209</v>
      </c>
      <c r="D16" s="72">
        <f>IF(RES_hh_tesh_in!D16=0,0,RES_hh_tesh_in!D16/RES_summary!D$21)</f>
        <v>2.4200351331297658</v>
      </c>
      <c r="E16" s="72">
        <f>IF(RES_hh_tesh_in!E16=0,0,RES_hh_tesh_in!E16/RES_summary!E$21)</f>
        <v>3.1675312214795546</v>
      </c>
      <c r="F16" s="72">
        <f>IF(RES_hh_tesh_in!F16=0,0,RES_hh_tesh_in!F16/RES_summary!F$21)</f>
        <v>0.90372226941322886</v>
      </c>
      <c r="G16" s="72">
        <f>IF(RES_hh_tesh_in!G16=0,0,RES_hh_tesh_in!G16/RES_summary!G$21)</f>
        <v>1.3738829768420433</v>
      </c>
      <c r="H16" s="72">
        <f>IF(RES_hh_tesh_in!H16=0,0,RES_hh_tesh_in!H16/RES_summary!H$21)</f>
        <v>1.693455744658463</v>
      </c>
      <c r="I16" s="72">
        <f>IF(RES_hh_tesh_in!I16=0,0,RES_hh_tesh_in!I16/RES_summary!I$21)</f>
        <v>3.838919078765302</v>
      </c>
      <c r="J16" s="72">
        <f>IF(RES_hh_tesh_in!J16=0,0,RES_hh_tesh_in!J16/RES_summary!J$21)</f>
        <v>1.1274904537486183</v>
      </c>
      <c r="K16" s="72">
        <f>IF(RES_hh_tesh_in!K16=0,0,RES_hh_tesh_in!K16/RES_summary!K$21)</f>
        <v>1.0323659762917876</v>
      </c>
      <c r="L16" s="72">
        <f>IF(RES_hh_tesh_in!L16=0,0,RES_hh_tesh_in!L16/RES_summary!L$21)</f>
        <v>2.8237303544445593</v>
      </c>
      <c r="M16" s="72">
        <f>IF(RES_hh_tesh_in!M16=0,0,RES_hh_tesh_in!M16/RES_summary!M$21)</f>
        <v>0.9115333215082756</v>
      </c>
      <c r="N16" s="72">
        <f>IF(RES_hh_tesh_in!N16=0,0,RES_hh_tesh_in!N16/RES_summary!N$21)</f>
        <v>3.2427998615968598</v>
      </c>
      <c r="O16" s="72">
        <f>IF(RES_hh_tesh_in!O16=0,0,RES_hh_tesh_in!O16/RES_summary!O$21)</f>
        <v>0.38819536407493682</v>
      </c>
      <c r="P16" s="72">
        <f>IF(RES_hh_tesh_in!P16=0,0,RES_hh_tesh_in!P16/RES_summary!P$21)</f>
        <v>1.6402695599346262</v>
      </c>
      <c r="Q16" s="72">
        <f>IF(RES_hh_tesh_in!Q16=0,0,RES_hh_tesh_in!Q16/RES_summary!Q$21)</f>
        <v>4.329712864490773</v>
      </c>
      <c r="R16" s="72">
        <f>IF(RES_hh_tesh_in!R16=0,0,RES_hh_tesh_in!R16/RES_summary!R$21)</f>
        <v>2.2447063502818985</v>
      </c>
      <c r="S16" s="72">
        <f>IF(RES_hh_tesh_in!S16=0,0,RES_hh_tesh_in!S16/RES_summary!S$21)</f>
        <v>2.9816005675485031</v>
      </c>
      <c r="T16" s="72">
        <f>IF(RES_hh_tesh_in!T16=0,0,RES_hh_tesh_in!T16/RES_summary!T$21)</f>
        <v>2.5299798616607512</v>
      </c>
      <c r="U16" s="72">
        <f>IF(RES_hh_tesh_in!U16=0,0,RES_hh_tesh_in!U16/RES_summary!U$21)</f>
        <v>1.5012639984029823</v>
      </c>
      <c r="V16" s="72">
        <f>IF(RES_hh_tesh_in!V16=0,0,RES_hh_tesh_in!V16/RES_summary!V$21)</f>
        <v>0.41840819167365195</v>
      </c>
      <c r="W16" s="72">
        <f>IF(RES_hh_tesh_in!W16=0,0,RES_hh_tesh_in!W16/RES_summary!W$21)</f>
        <v>0.13064787193092933</v>
      </c>
      <c r="X16" s="72">
        <f>IF(RES_hh_tesh_in!X16=0,0,RES_hh_tesh_in!X16/RES_summary!X$21)</f>
        <v>0.85364009619436243</v>
      </c>
      <c r="Y16" s="72">
        <f>IF(RES_hh_tesh_in!Y16=0,0,RES_hh_tesh_in!Y16/RES_summary!Y$21)</f>
        <v>0.74229779605519652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15.542458549635654</v>
      </c>
      <c r="D17" s="69">
        <f>IF(RES_hh_tesh_in!D17=0,0,RES_hh_tesh_in!D17/RES_summary!D$21)</f>
        <v>15.442107923378794</v>
      </c>
      <c r="E17" s="69">
        <f>IF(RES_hh_tesh_in!E17=0,0,RES_hh_tesh_in!E17/RES_summary!E$21)</f>
        <v>16.721536669392314</v>
      </c>
      <c r="F17" s="69">
        <f>IF(RES_hh_tesh_in!F17=0,0,RES_hh_tesh_in!F17/RES_summary!F$21)</f>
        <v>11.714435955853375</v>
      </c>
      <c r="G17" s="69">
        <f>IF(RES_hh_tesh_in!G17=0,0,RES_hh_tesh_in!G17/RES_summary!G$21)</f>
        <v>16.821425743771535</v>
      </c>
      <c r="H17" s="69">
        <f>IF(RES_hh_tesh_in!H17=0,0,RES_hh_tesh_in!H17/RES_summary!H$21)</f>
        <v>14.369364241584895</v>
      </c>
      <c r="I17" s="69">
        <f>IF(RES_hh_tesh_in!I17=0,0,RES_hh_tesh_in!I17/RES_summary!I$21)</f>
        <v>14.97909193250611</v>
      </c>
      <c r="J17" s="69">
        <f>IF(RES_hh_tesh_in!J17=0,0,RES_hh_tesh_in!J17/RES_summary!J$21)</f>
        <v>11.952938597537786</v>
      </c>
      <c r="K17" s="69">
        <f>IF(RES_hh_tesh_in!K17=0,0,RES_hh_tesh_in!K17/RES_summary!K$21)</f>
        <v>12.372118023911941</v>
      </c>
      <c r="L17" s="69">
        <f>IF(RES_hh_tesh_in!L17=0,0,RES_hh_tesh_in!L17/RES_summary!L$21)</f>
        <v>11.157115227708347</v>
      </c>
      <c r="M17" s="69">
        <f>IF(RES_hh_tesh_in!M17=0,0,RES_hh_tesh_in!M17/RES_summary!M$21)</f>
        <v>11.257039734162875</v>
      </c>
      <c r="N17" s="69">
        <f>IF(RES_hh_tesh_in!N17=0,0,RES_hh_tesh_in!N17/RES_summary!N$21)</f>
        <v>11.382457128930545</v>
      </c>
      <c r="O17" s="69">
        <f>IF(RES_hh_tesh_in!O17=0,0,RES_hh_tesh_in!O17/RES_summary!O$21)</f>
        <v>11.298031468308199</v>
      </c>
      <c r="P17" s="69">
        <f>IF(RES_hh_tesh_in!P17=0,0,RES_hh_tesh_in!P17/RES_summary!P$21)</f>
        <v>11.336753522010955</v>
      </c>
      <c r="Q17" s="69">
        <f>IF(RES_hh_tesh_in!Q17=0,0,RES_hh_tesh_in!Q17/RES_summary!Q$21)</f>
        <v>11.146402269470157</v>
      </c>
      <c r="R17" s="69">
        <f>IF(RES_hh_tesh_in!R17=0,0,RES_hh_tesh_in!R17/RES_summary!R$21)</f>
        <v>10.861887987867197</v>
      </c>
      <c r="S17" s="69">
        <f>IF(RES_hh_tesh_in!S17=0,0,RES_hh_tesh_in!S17/RES_summary!S$21)</f>
        <v>11.737620978842072</v>
      </c>
      <c r="T17" s="69">
        <f>IF(RES_hh_tesh_in!T17=0,0,RES_hh_tesh_in!T17/RES_summary!T$21)</f>
        <v>11.325132950438725</v>
      </c>
      <c r="U17" s="69">
        <f>IF(RES_hh_tesh_in!U17=0,0,RES_hh_tesh_in!U17/RES_summary!U$21)</f>
        <v>11.2167422309847</v>
      </c>
      <c r="V17" s="69">
        <f>IF(RES_hh_tesh_in!V17=0,0,RES_hh_tesh_in!V17/RES_summary!V$21)</f>
        <v>11.292487838240746</v>
      </c>
      <c r="W17" s="69">
        <f>IF(RES_hh_tesh_in!W17=0,0,RES_hh_tesh_in!W17/RES_summary!W$21)</f>
        <v>12.180276689330318</v>
      </c>
      <c r="X17" s="69">
        <f>IF(RES_hh_tesh_in!X17=0,0,RES_hh_tesh_in!X17/RES_summary!X$21)</f>
        <v>11.296325487087872</v>
      </c>
      <c r="Y17" s="69">
        <f>IF(RES_hh_tesh_in!Y17=0,0,RES_hh_tesh_in!Y17/RES_summary!Y$21)</f>
        <v>10.415364840955331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17.706530424872906</v>
      </c>
      <c r="E18" s="72">
        <f>IF(RES_hh_tesh_in!E18=0,0,RES_hh_tesh_in!E18/RES_summary!E$21)</f>
        <v>0</v>
      </c>
      <c r="F18" s="72">
        <f>IF(RES_hh_tesh_in!F18=0,0,RES_hh_tesh_in!F18/RES_summary!F$21)</f>
        <v>17.124263523157794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9.1536573429748849</v>
      </c>
      <c r="J18" s="72">
        <f>IF(RES_hh_tesh_in!J18=0,0,RES_hh_tesh_in!J18/RES_summary!J$21)</f>
        <v>21.40966707705795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11.197068458275085</v>
      </c>
      <c r="N18" s="72">
        <f>IF(RES_hh_tesh_in!N18=0,0,RES_hh_tesh_in!N18/RES_summary!N$21)</f>
        <v>10.900061595223287</v>
      </c>
      <c r="O18" s="72">
        <f>IF(RES_hh_tesh_in!O18=0,0,RES_hh_tesh_in!O18/RES_summary!O$21)</f>
        <v>7.1258034935010492</v>
      </c>
      <c r="P18" s="72">
        <f>IF(RES_hh_tesh_in!P18=0,0,RES_hh_tesh_in!P18/RES_summary!P$21)</f>
        <v>13.796176638920674</v>
      </c>
      <c r="Q18" s="72">
        <f>IF(RES_hh_tesh_in!Q18=0,0,RES_hh_tesh_in!Q18/RES_summary!Q$21)</f>
        <v>14.213319931794091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11.501926409131212</v>
      </c>
      <c r="V18" s="72">
        <f>IF(RES_hh_tesh_in!V18=0,0,RES_hh_tesh_in!V18/RES_summary!V$21)</f>
        <v>11.837627170738662</v>
      </c>
      <c r="W18" s="72">
        <f>IF(RES_hh_tesh_in!W18=0,0,RES_hh_tesh_in!W18/RES_summary!W$21)</f>
        <v>12.886496215049782</v>
      </c>
      <c r="X18" s="72">
        <f>IF(RES_hh_tesh_in!X18=0,0,RES_hh_tesh_in!X18/RES_summary!X$21)</f>
        <v>14.609348888579163</v>
      </c>
      <c r="Y18" s="72">
        <f>IF(RES_hh_tesh_in!Y18=0,0,RES_hh_tesh_in!Y18/RES_summary!Y$21)</f>
        <v>3.1682296796003433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15.140408227911998</v>
      </c>
      <c r="D19" s="72">
        <f>IF(RES_hh_tesh_in!D19=0,0,RES_hh_tesh_in!D19/RES_summary!D$21)</f>
        <v>15.629529523606047</v>
      </c>
      <c r="E19" s="72">
        <f>IF(RES_hh_tesh_in!E19=0,0,RES_hh_tesh_in!E19/RES_summary!E$21)</f>
        <v>18.268187983150106</v>
      </c>
      <c r="F19" s="72">
        <f>IF(RES_hh_tesh_in!F19=0,0,RES_hh_tesh_in!F19/RES_summary!F$21)</f>
        <v>11.46475111668147</v>
      </c>
      <c r="G19" s="72">
        <f>IF(RES_hh_tesh_in!G19=0,0,RES_hh_tesh_in!G19/RES_summary!G$21)</f>
        <v>20.406775181554412</v>
      </c>
      <c r="H19" s="72">
        <f>IF(RES_hh_tesh_in!H19=0,0,RES_hh_tesh_in!H19/RES_summary!H$21)</f>
        <v>11.360270301347677</v>
      </c>
      <c r="I19" s="72">
        <f>IF(RES_hh_tesh_in!I19=0,0,RES_hh_tesh_in!I19/RES_summary!I$21)</f>
        <v>17.227305454662986</v>
      </c>
      <c r="J19" s="72">
        <f>IF(RES_hh_tesh_in!J19=0,0,RES_hh_tesh_in!J19/RES_summary!J$21)</f>
        <v>9.4300817440773752</v>
      </c>
      <c r="K19" s="72">
        <f>IF(RES_hh_tesh_in!K19=0,0,RES_hh_tesh_in!K19/RES_summary!K$21)</f>
        <v>13.432649772213884</v>
      </c>
      <c r="L19" s="72">
        <f>IF(RES_hh_tesh_in!L19=0,0,RES_hh_tesh_in!L19/RES_summary!L$21)</f>
        <v>11.026169478451648</v>
      </c>
      <c r="M19" s="72">
        <f>IF(RES_hh_tesh_in!M19=0,0,RES_hh_tesh_in!M19/RES_summary!M$21)</f>
        <v>11.205457969953221</v>
      </c>
      <c r="N19" s="72">
        <f>IF(RES_hh_tesh_in!N19=0,0,RES_hh_tesh_in!N19/RES_summary!N$21)</f>
        <v>10.381609936897464</v>
      </c>
      <c r="O19" s="72">
        <f>IF(RES_hh_tesh_in!O19=0,0,RES_hh_tesh_in!O19/RES_summary!O$21)</f>
        <v>11.155837327008925</v>
      </c>
      <c r="P19" s="72">
        <f>IF(RES_hh_tesh_in!P19=0,0,RES_hh_tesh_in!P19/RES_summary!P$21)</f>
        <v>10.836779605012818</v>
      </c>
      <c r="Q19" s="72">
        <f>IF(RES_hh_tesh_in!Q19=0,0,RES_hh_tesh_in!Q19/RES_summary!Q$21)</f>
        <v>11.366216141846976</v>
      </c>
      <c r="R19" s="72">
        <f>IF(RES_hh_tesh_in!R19=0,0,RES_hh_tesh_in!R19/RES_summary!R$21)</f>
        <v>10.992714724003044</v>
      </c>
      <c r="S19" s="72">
        <f>IF(RES_hh_tesh_in!S19=0,0,RES_hh_tesh_in!S19/RES_summary!S$21)</f>
        <v>11.63485741190868</v>
      </c>
      <c r="T19" s="72">
        <f>IF(RES_hh_tesh_in!T19=0,0,RES_hh_tesh_in!T19/RES_summary!T$21)</f>
        <v>11.555763981640624</v>
      </c>
      <c r="U19" s="72">
        <f>IF(RES_hh_tesh_in!U19=0,0,RES_hh_tesh_in!U19/RES_summary!U$21)</f>
        <v>12.033319117203334</v>
      </c>
      <c r="V19" s="72">
        <f>IF(RES_hh_tesh_in!V19=0,0,RES_hh_tesh_in!V19/RES_summary!V$21)</f>
        <v>11.038898559007345</v>
      </c>
      <c r="W19" s="72">
        <f>IF(RES_hh_tesh_in!W19=0,0,RES_hh_tesh_in!W19/RES_summary!W$21)</f>
        <v>11.604633787414834</v>
      </c>
      <c r="X19" s="72">
        <f>IF(RES_hh_tesh_in!X19=0,0,RES_hh_tesh_in!X19/RES_summary!X$21)</f>
        <v>11.675414672028792</v>
      </c>
      <c r="Y19" s="72">
        <f>IF(RES_hh_tesh_in!Y19=0,0,RES_hh_tesh_in!Y19/RES_summary!Y$21)</f>
        <v>10.455422194344754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15.032209053979333</v>
      </c>
      <c r="D21" s="72">
        <f>IF(RES_hh_tesh_in!D21=0,0,RES_hh_tesh_in!D21/RES_summary!D$21)</f>
        <v>16.419392250706021</v>
      </c>
      <c r="E21" s="72">
        <f>IF(RES_hh_tesh_in!E21=0,0,RES_hh_tesh_in!E21/RES_summary!E$21)</f>
        <v>17.476595733862798</v>
      </c>
      <c r="F21" s="72">
        <f>IF(RES_hh_tesh_in!F21=0,0,RES_hh_tesh_in!F21/RES_summary!F$21)</f>
        <v>11.449937187994431</v>
      </c>
      <c r="G21" s="72">
        <f>IF(RES_hh_tesh_in!G21=0,0,RES_hh_tesh_in!G21/RES_summary!G$21)</f>
        <v>14.273790003995972</v>
      </c>
      <c r="H21" s="72">
        <f>IF(RES_hh_tesh_in!H21=0,0,RES_hh_tesh_in!H21/RES_summary!H$21)</f>
        <v>15.477692671400684</v>
      </c>
      <c r="I21" s="72">
        <f>IF(RES_hh_tesh_in!I21=0,0,RES_hh_tesh_in!I21/RES_summary!I$21)</f>
        <v>14.506772609254647</v>
      </c>
      <c r="J21" s="72">
        <f>IF(RES_hh_tesh_in!J21=0,0,RES_hh_tesh_in!J21/RES_summary!J$21)</f>
        <v>11.492745930435552</v>
      </c>
      <c r="K21" s="72">
        <f>IF(RES_hh_tesh_in!K21=0,0,RES_hh_tesh_in!K21/RES_summary!K$21)</f>
        <v>11.99626520206702</v>
      </c>
      <c r="L21" s="72">
        <f>IF(RES_hh_tesh_in!L21=0,0,RES_hh_tesh_in!L21/RES_summary!L$21)</f>
        <v>10.895756163328084</v>
      </c>
      <c r="M21" s="72">
        <f>IF(RES_hh_tesh_in!M21=0,0,RES_hh_tesh_in!M21/RES_summary!M$21)</f>
        <v>11.166404134779675</v>
      </c>
      <c r="N21" s="72">
        <f>IF(RES_hh_tesh_in!N21=0,0,RES_hh_tesh_in!N21/RES_summary!N$21)</f>
        <v>11.723405765713775</v>
      </c>
      <c r="O21" s="72">
        <f>IF(RES_hh_tesh_in!O21=0,0,RES_hh_tesh_in!O21/RES_summary!O$21)</f>
        <v>11.644453148453289</v>
      </c>
      <c r="P21" s="72">
        <f>IF(RES_hh_tesh_in!P21=0,0,RES_hh_tesh_in!P21/RES_summary!P$21)</f>
        <v>10.769088573310052</v>
      </c>
      <c r="Q21" s="72">
        <f>IF(RES_hh_tesh_in!Q21=0,0,RES_hh_tesh_in!Q21/RES_summary!Q$21)</f>
        <v>10.958772914854507</v>
      </c>
      <c r="R21" s="72">
        <f>IF(RES_hh_tesh_in!R21=0,0,RES_hh_tesh_in!R21/RES_summary!R$21)</f>
        <v>10.873826861862483</v>
      </c>
      <c r="S21" s="72">
        <f>IF(RES_hh_tesh_in!S21=0,0,RES_hh_tesh_in!S21/RES_summary!S$21)</f>
        <v>11.723957951564927</v>
      </c>
      <c r="T21" s="72">
        <f>IF(RES_hh_tesh_in!T21=0,0,RES_hh_tesh_in!T21/RES_summary!T$21)</f>
        <v>11.417298898824304</v>
      </c>
      <c r="U21" s="72">
        <f>IF(RES_hh_tesh_in!U21=0,0,RES_hh_tesh_in!U21/RES_summary!U$21)</f>
        <v>10.892496111640881</v>
      </c>
      <c r="V21" s="72">
        <f>IF(RES_hh_tesh_in!V21=0,0,RES_hh_tesh_in!V21/RES_summary!V$21)</f>
        <v>11.338401945207425</v>
      </c>
      <c r="W21" s="72">
        <f>IF(RES_hh_tesh_in!W21=0,0,RES_hh_tesh_in!W21/RES_summary!W$21)</f>
        <v>12.766286933905391</v>
      </c>
      <c r="X21" s="72">
        <f>IF(RES_hh_tesh_in!X21=0,0,RES_hh_tesh_in!X21/RES_summary!X$21)</f>
        <v>10.932203821123998</v>
      </c>
      <c r="Y21" s="72">
        <f>IF(RES_hh_tesh_in!Y21=0,0,RES_hh_tesh_in!Y21/RES_summary!Y$21)</f>
        <v>10.484953832807502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15.659068136976204</v>
      </c>
      <c r="D22" s="72">
        <f>IF(RES_hh_tesh_in!D22=0,0,RES_hh_tesh_in!D22/RES_summary!D$21)</f>
        <v>14.110787038467157</v>
      </c>
      <c r="E22" s="72">
        <f>IF(RES_hh_tesh_in!E22=0,0,RES_hh_tesh_in!E22/RES_summary!E$21)</f>
        <v>15.382148171104609</v>
      </c>
      <c r="F22" s="72">
        <f>IF(RES_hh_tesh_in!F22=0,0,RES_hh_tesh_in!F22/RES_summary!F$21)</f>
        <v>12.896795227561105</v>
      </c>
      <c r="G22" s="72">
        <f>IF(RES_hh_tesh_in!G22=0,0,RES_hh_tesh_in!G22/RES_summary!G$21)</f>
        <v>15.176766698004371</v>
      </c>
      <c r="H22" s="72">
        <f>IF(RES_hh_tesh_in!H22=0,0,RES_hh_tesh_in!H22/RES_summary!H$21)</f>
        <v>13.299879727791648</v>
      </c>
      <c r="I22" s="72">
        <f>IF(RES_hh_tesh_in!I22=0,0,RES_hh_tesh_in!I22/RES_summary!I$21)</f>
        <v>14.607794731615689</v>
      </c>
      <c r="J22" s="72">
        <f>IF(RES_hh_tesh_in!J22=0,0,RES_hh_tesh_in!J22/RES_summary!J$21)</f>
        <v>12.889395019892076</v>
      </c>
      <c r="K22" s="72">
        <f>IF(RES_hh_tesh_in!K22=0,0,RES_hh_tesh_in!K22/RES_summary!K$21)</f>
        <v>12.079793810410285</v>
      </c>
      <c r="L22" s="72">
        <f>IF(RES_hh_tesh_in!L22=0,0,RES_hh_tesh_in!L22/RES_summary!L$21)</f>
        <v>11.774582290616012</v>
      </c>
      <c r="M22" s="72">
        <f>IF(RES_hh_tesh_in!M22=0,0,RES_hh_tesh_in!M22/RES_summary!M$21)</f>
        <v>10.871542429797746</v>
      </c>
      <c r="N22" s="72">
        <f>IF(RES_hh_tesh_in!N22=0,0,RES_hh_tesh_in!N22/RES_summary!N$21)</f>
        <v>11.263893644131372</v>
      </c>
      <c r="O22" s="72">
        <f>IF(RES_hh_tesh_in!O22=0,0,RES_hh_tesh_in!O22/RES_summary!O$21)</f>
        <v>11.175900849343922</v>
      </c>
      <c r="P22" s="72">
        <f>IF(RES_hh_tesh_in!P22=0,0,RES_hh_tesh_in!P22/RES_summary!P$21)</f>
        <v>11.501755205545765</v>
      </c>
      <c r="Q22" s="72">
        <f>IF(RES_hh_tesh_in!Q22=0,0,RES_hh_tesh_in!Q22/RES_summary!Q$21)</f>
        <v>10.848491094762313</v>
      </c>
      <c r="R22" s="72">
        <f>IF(RES_hh_tesh_in!R22=0,0,RES_hh_tesh_in!R22/RES_summary!R$21)</f>
        <v>10.971502878711044</v>
      </c>
      <c r="S22" s="72">
        <f>IF(RES_hh_tesh_in!S22=0,0,RES_hh_tesh_in!S22/RES_summary!S$21)</f>
        <v>11.371056099120937</v>
      </c>
      <c r="T22" s="72">
        <f>IF(RES_hh_tesh_in!T22=0,0,RES_hh_tesh_in!T22/RES_summary!T$21)</f>
        <v>11.191061469577786</v>
      </c>
      <c r="U22" s="72">
        <f>IF(RES_hh_tesh_in!U22=0,0,RES_hh_tesh_in!U22/RES_summary!U$21)</f>
        <v>11.342755885191911</v>
      </c>
      <c r="V22" s="72">
        <f>IF(RES_hh_tesh_in!V22=0,0,RES_hh_tesh_in!V22/RES_summary!V$21)</f>
        <v>11.372779204925923</v>
      </c>
      <c r="W22" s="72">
        <f>IF(RES_hh_tesh_in!W22=0,0,RES_hh_tesh_in!W22/RES_summary!W$21)</f>
        <v>12.014285154418378</v>
      </c>
      <c r="X22" s="72">
        <f>IF(RES_hh_tesh_in!X22=0,0,RES_hh_tesh_in!X22/RES_summary!X$21)</f>
        <v>11.187711005594256</v>
      </c>
      <c r="Y22" s="72">
        <f>IF(RES_hh_tesh_in!Y22=0,0,RES_hh_tesh_in!Y22/RES_summary!Y$21)</f>
        <v>10.473687498947665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10.493832823859753</v>
      </c>
      <c r="D23" s="72">
        <f>IF(RES_hh_tesh_in!D23=0,0,RES_hh_tesh_in!D23/RES_summary!D$21)</f>
        <v>20.827945598105938</v>
      </c>
      <c r="E23" s="72">
        <f>IF(RES_hh_tesh_in!E23=0,0,RES_hh_tesh_in!E23/RES_summary!E$21)</f>
        <v>18.420100450023018</v>
      </c>
      <c r="F23" s="72">
        <f>IF(RES_hh_tesh_in!F23=0,0,RES_hh_tesh_in!F23/RES_summary!F$21)</f>
        <v>10.782930527375148</v>
      </c>
      <c r="G23" s="72">
        <f>IF(RES_hh_tesh_in!G23=0,0,RES_hh_tesh_in!G23/RES_summary!G$21)</f>
        <v>14.200878679104985</v>
      </c>
      <c r="H23" s="72">
        <f>IF(RES_hh_tesh_in!H23=0,0,RES_hh_tesh_in!H23/RES_summary!H$21)</f>
        <v>13.831092202205468</v>
      </c>
      <c r="I23" s="72">
        <f>IF(RES_hh_tesh_in!I23=0,0,RES_hh_tesh_in!I23/RES_summary!I$21)</f>
        <v>14.928275262207292</v>
      </c>
      <c r="J23" s="72">
        <f>IF(RES_hh_tesh_in!J23=0,0,RES_hh_tesh_in!J23/RES_summary!J$21)</f>
        <v>10.575084529426348</v>
      </c>
      <c r="K23" s="72">
        <f>IF(RES_hh_tesh_in!K23=0,0,RES_hh_tesh_in!K23/RES_summary!K$21)</f>
        <v>12.234331222580117</v>
      </c>
      <c r="L23" s="72">
        <f>IF(RES_hh_tesh_in!L23=0,0,RES_hh_tesh_in!L23/RES_summary!L$21)</f>
        <v>13.381990255485386</v>
      </c>
      <c r="M23" s="72">
        <f>IF(RES_hh_tesh_in!M23=0,0,RES_hh_tesh_in!M23/RES_summary!M$21)</f>
        <v>11.064174231729188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7.7999828093184327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11.128592909134582</v>
      </c>
      <c r="T23" s="72">
        <f>IF(RES_hh_tesh_in!T23=0,0,RES_hh_tesh_in!T23/RES_summary!T$21)</f>
        <v>12.415383827121955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16.649159644731768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15.348402803324527</v>
      </c>
      <c r="J24" s="72">
        <f>IF(RES_hh_tesh_in!J24=0,0,RES_hh_tesh_in!J24/RES_summary!J$21)</f>
        <v>11.167186794963587</v>
      </c>
      <c r="K24" s="72">
        <f>IF(RES_hh_tesh_in!K24=0,0,RES_hh_tesh_in!K24/RES_summary!K$21)</f>
        <v>12.237362352998423</v>
      </c>
      <c r="L24" s="72">
        <f>IF(RES_hh_tesh_in!L24=0,0,RES_hh_tesh_in!L24/RES_summary!L$21)</f>
        <v>11.151783066869351</v>
      </c>
      <c r="M24" s="72">
        <f>IF(RES_hh_tesh_in!M24=0,0,RES_hh_tesh_in!M24/RES_summary!M$21)</f>
        <v>11.706083749043131</v>
      </c>
      <c r="N24" s="72">
        <f>IF(RES_hh_tesh_in!N24=0,0,RES_hh_tesh_in!N24/RES_summary!N$21)</f>
        <v>10.847508317546557</v>
      </c>
      <c r="O24" s="72">
        <f>IF(RES_hh_tesh_in!O24=0,0,RES_hh_tesh_in!O24/RES_summary!O$21)</f>
        <v>11.37557958729238</v>
      </c>
      <c r="P24" s="72">
        <f>IF(RES_hh_tesh_in!P24=0,0,RES_hh_tesh_in!P24/RES_summary!P$21)</f>
        <v>0</v>
      </c>
      <c r="Q24" s="72">
        <f>IF(RES_hh_tesh_in!Q24=0,0,RES_hh_tesh_in!Q24/RES_summary!Q$21)</f>
        <v>11.031009799588919</v>
      </c>
      <c r="R24" s="72">
        <f>IF(RES_hh_tesh_in!R24=0,0,RES_hh_tesh_in!R24/RES_summary!R$21)</f>
        <v>11.096564034076536</v>
      </c>
      <c r="S24" s="72">
        <f>IF(RES_hh_tesh_in!S24=0,0,RES_hh_tesh_in!S24/RES_summary!S$21)</f>
        <v>11.702472315754651</v>
      </c>
      <c r="T24" s="72">
        <f>IF(RES_hh_tesh_in!T24=0,0,RES_hh_tesh_in!T24/RES_summary!T$21)</f>
        <v>11.448950348651005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11.954410656368729</v>
      </c>
      <c r="X24" s="72">
        <f>IF(RES_hh_tesh_in!X24=0,0,RES_hh_tesh_in!X24/RES_summary!X$21)</f>
        <v>10.954009311601601</v>
      </c>
      <c r="Y24" s="72">
        <f>IF(RES_hh_tesh_in!Y24=0,0,RES_hh_tesh_in!Y24/RES_summary!Y$21)</f>
        <v>10.185119090197302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11.015832331164685</v>
      </c>
      <c r="D25" s="74">
        <f>IF(RES_hh_tesh_in!D25=0,0,RES_hh_tesh_in!D25/RES_summary!D$21)</f>
        <v>11.245081272264541</v>
      </c>
      <c r="E25" s="74">
        <f>IF(RES_hh_tesh_in!E25=0,0,RES_hh_tesh_in!E25/RES_summary!E$21)</f>
        <v>17.374242816362074</v>
      </c>
      <c r="F25" s="74">
        <f>IF(RES_hh_tesh_in!F25=0,0,RES_hh_tesh_in!F25/RES_summary!F$21)</f>
        <v>7.1328355578066311</v>
      </c>
      <c r="G25" s="74">
        <f>IF(RES_hh_tesh_in!G25=0,0,RES_hh_tesh_in!G25/RES_summary!G$21)</f>
        <v>11.667100990605123</v>
      </c>
      <c r="H25" s="74">
        <f>IF(RES_hh_tesh_in!H25=0,0,RES_hh_tesh_in!H25/RES_summary!H$21)</f>
        <v>17.801154903463775</v>
      </c>
      <c r="I25" s="74">
        <f>IF(RES_hh_tesh_in!I25=0,0,RES_hh_tesh_in!I25/RES_summary!I$21)</f>
        <v>15.212776643147873</v>
      </c>
      <c r="J25" s="74">
        <f>IF(RES_hh_tesh_in!J25=0,0,RES_hh_tesh_in!J25/RES_summary!J$21)</f>
        <v>10.535863826377623</v>
      </c>
      <c r="K25" s="74">
        <f>IF(RES_hh_tesh_in!K25=0,0,RES_hh_tesh_in!K25/RES_summary!K$21)</f>
        <v>13.877180309686658</v>
      </c>
      <c r="L25" s="74">
        <f>IF(RES_hh_tesh_in!L25=0,0,RES_hh_tesh_in!L25/RES_summary!L$21)</f>
        <v>10.321299252023659</v>
      </c>
      <c r="M25" s="74">
        <f>IF(RES_hh_tesh_in!M25=0,0,RES_hh_tesh_in!M25/RES_summary!M$21)</f>
        <v>10.309655746414519</v>
      </c>
      <c r="N25" s="74">
        <f>IF(RES_hh_tesh_in!N25=0,0,RES_hh_tesh_in!N25/RES_summary!N$21)</f>
        <v>12.370770519319478</v>
      </c>
      <c r="O25" s="74">
        <f>IF(RES_hh_tesh_in!O25=0,0,RES_hh_tesh_in!O25/RES_summary!O$21)</f>
        <v>11.242135271371863</v>
      </c>
      <c r="P25" s="74">
        <f>IF(RES_hh_tesh_in!P25=0,0,RES_hh_tesh_in!P25/RES_summary!P$21)</f>
        <v>11.491634702616363</v>
      </c>
      <c r="Q25" s="74">
        <f>IF(RES_hh_tesh_in!Q25=0,0,RES_hh_tesh_in!Q25/RES_summary!Q$21)</f>
        <v>11.484418704770521</v>
      </c>
      <c r="R25" s="74">
        <f>IF(RES_hh_tesh_in!R25=0,0,RES_hh_tesh_in!R25/RES_summary!R$21)</f>
        <v>10.223068717350237</v>
      </c>
      <c r="S25" s="74">
        <f>IF(RES_hh_tesh_in!S25=0,0,RES_hh_tesh_in!S25/RES_summary!S$21)</f>
        <v>12.946357128784481</v>
      </c>
      <c r="T25" s="74">
        <f>IF(RES_hh_tesh_in!T25=0,0,RES_hh_tesh_in!T25/RES_summary!T$21)</f>
        <v>11.093463391037428</v>
      </c>
      <c r="U25" s="74">
        <f>IF(RES_hh_tesh_in!U25=0,0,RES_hh_tesh_in!U25/RES_summary!U$21)</f>
        <v>10.664629511789974</v>
      </c>
      <c r="V25" s="74">
        <f>IF(RES_hh_tesh_in!V25=0,0,RES_hh_tesh_in!V25/RES_summary!V$21)</f>
        <v>10.916741453549029</v>
      </c>
      <c r="W25" s="74">
        <f>IF(RES_hh_tesh_in!W25=0,0,RES_hh_tesh_in!W25/RES_summary!W$21)</f>
        <v>11.201983015435989</v>
      </c>
      <c r="X25" s="74">
        <f>IF(RES_hh_tesh_in!X25=0,0,RES_hh_tesh_in!X25/RES_summary!X$21)</f>
        <v>12.020421163023274</v>
      </c>
      <c r="Y25" s="74">
        <f>IF(RES_hh_tesh_in!Y25=0,0,RES_hh_tesh_in!Y25/RES_summary!Y$21)</f>
        <v>10.491978023308425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0</v>
      </c>
      <c r="F26" s="77">
        <f>IF(RES_hh_tesh_in!F26=0,0,RES_hh_tesh_in!F26/RES_summary!F$21)</f>
        <v>0</v>
      </c>
      <c r="G26" s="77">
        <f>IF(RES_hh_tesh_in!G26=0,0,RES_hh_tesh_in!G26/RES_summary!G$21)</f>
        <v>0</v>
      </c>
      <c r="H26" s="77">
        <f>IF(RES_hh_tesh_in!H26=0,0,RES_hh_tesh_in!H26/RES_summary!H$21)</f>
        <v>0</v>
      </c>
      <c r="I26" s="77">
        <f>IF(RES_hh_tesh_in!I26=0,0,RES_hh_tesh_in!I26/RES_summary!I$21)</f>
        <v>0</v>
      </c>
      <c r="J26" s="77">
        <f>IF(RES_hh_tesh_in!J26=0,0,RES_hh_tesh_in!J26/RES_summary!J$21)</f>
        <v>0</v>
      </c>
      <c r="K26" s="77">
        <f>IF(RES_hh_tesh_in!K26=0,0,RES_hh_tesh_in!K26/RES_summary!K$21)</f>
        <v>0</v>
      </c>
      <c r="L26" s="77">
        <f>IF(RES_hh_tesh_in!L26=0,0,RES_hh_tesh_in!L26/RES_summary!L$21)</f>
        <v>0</v>
      </c>
      <c r="M26" s="77">
        <f>IF(RES_hh_tesh_in!M26=0,0,RES_hh_tesh_in!M26/RES_summary!M$21)</f>
        <v>0</v>
      </c>
      <c r="N26" s="77">
        <f>IF(RES_hh_tesh_in!N26=0,0,RES_hh_tesh_in!N26/RES_summary!N$21)</f>
        <v>0</v>
      </c>
      <c r="O26" s="77">
        <f>IF(RES_hh_tesh_in!O26=0,0,RES_hh_tesh_in!O26/RES_summary!O$21)</f>
        <v>0</v>
      </c>
      <c r="P26" s="77">
        <f>IF(RES_hh_tesh_in!P26=0,0,RES_hh_tesh_in!P26/RES_summary!P$21)</f>
        <v>0</v>
      </c>
      <c r="Q26" s="77">
        <f>IF(RES_hh_tesh_in!Q26=0,0,RES_hh_tesh_in!Q26/RES_summary!Q$21)</f>
        <v>0</v>
      </c>
      <c r="R26" s="77">
        <f>IF(RES_hh_tesh_in!R26=0,0,RES_hh_tesh_in!R26/RES_summary!R$21)</f>
        <v>0</v>
      </c>
      <c r="S26" s="77">
        <f>IF(RES_hh_tesh_in!S26=0,0,RES_hh_tesh_in!S26/RES_summary!S$21)</f>
        <v>0</v>
      </c>
      <c r="T26" s="77">
        <f>IF(RES_hh_tesh_in!T26=0,0,RES_hh_tesh_in!T26/RES_summary!T$21)</f>
        <v>0</v>
      </c>
      <c r="U26" s="77">
        <f>IF(RES_hh_tesh_in!U26=0,0,RES_hh_tesh_in!U26/RES_summary!U$21)</f>
        <v>0</v>
      </c>
      <c r="V26" s="77">
        <f>IF(RES_hh_tesh_in!V26=0,0,RES_hh_tesh_in!V26/RES_summary!V$21)</f>
        <v>0</v>
      </c>
      <c r="W26" s="77">
        <f>IF(RES_hh_tesh_in!W26=0,0,RES_hh_tesh_in!W26/RES_summary!W$21)</f>
        <v>0</v>
      </c>
      <c r="X26" s="77">
        <f>IF(RES_hh_tesh_in!X26=0,0,RES_hh_tesh_in!X26/RES_summary!X$21)</f>
        <v>0</v>
      </c>
      <c r="Y26" s="77">
        <f>IF(RES_hh_tesh_in!Y26=0,0,RES_hh_tesh_in!Y26/RES_summary!Y$21)</f>
        <v>0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7.9690224014834437</v>
      </c>
      <c r="D27" s="69">
        <f>IF(RES_hh_tesh_in!D27=0,0,RES_hh_tesh_in!D27/RES_summary!D$21)</f>
        <v>8.5299550778895501</v>
      </c>
      <c r="E27" s="69">
        <f>IF(RES_hh_tesh_in!E27=0,0,RES_hh_tesh_in!E27/RES_summary!E$21)</f>
        <v>9.9463337719675309</v>
      </c>
      <c r="F27" s="69">
        <f>IF(RES_hh_tesh_in!F27=0,0,RES_hh_tesh_in!F27/RES_summary!F$21)</f>
        <v>5.9298054493940837</v>
      </c>
      <c r="G27" s="69">
        <f>IF(RES_hh_tesh_in!G27=0,0,RES_hh_tesh_in!G27/RES_summary!G$21)</f>
        <v>11.793226138512011</v>
      </c>
      <c r="H27" s="69">
        <f>IF(RES_hh_tesh_in!H27=0,0,RES_hh_tesh_in!H27/RES_summary!H$21)</f>
        <v>7.1404656846079888</v>
      </c>
      <c r="I27" s="69">
        <f>IF(RES_hh_tesh_in!I27=0,0,RES_hh_tesh_in!I27/RES_summary!I$21)</f>
        <v>8.7594608107702303</v>
      </c>
      <c r="J27" s="69">
        <f>IF(RES_hh_tesh_in!J27=0,0,RES_hh_tesh_in!J27/RES_summary!J$21)</f>
        <v>4.2843724455545997</v>
      </c>
      <c r="K27" s="69">
        <f>IF(RES_hh_tesh_in!K27=0,0,RES_hh_tesh_in!K27/RES_summary!K$21)</f>
        <v>5.5071312675829258</v>
      </c>
      <c r="L27" s="69">
        <f>IF(RES_hh_tesh_in!L27=0,0,RES_hh_tesh_in!L27/RES_summary!L$21)</f>
        <v>4.1765024026732034</v>
      </c>
      <c r="M27" s="69">
        <f>IF(RES_hh_tesh_in!M27=0,0,RES_hh_tesh_in!M27/RES_summary!M$21)</f>
        <v>4.1047457628258632</v>
      </c>
      <c r="N27" s="69">
        <f>IF(RES_hh_tesh_in!N27=0,0,RES_hh_tesh_in!N27/RES_summary!N$21)</f>
        <v>3.7355031793784148</v>
      </c>
      <c r="O27" s="69">
        <f>IF(RES_hh_tesh_in!O27=0,0,RES_hh_tesh_in!O27/RES_summary!O$21)</f>
        <v>3.6430298190866237</v>
      </c>
      <c r="P27" s="69">
        <f>IF(RES_hh_tesh_in!P27=0,0,RES_hh_tesh_in!P27/RES_summary!P$21)</f>
        <v>3.6494170273192732</v>
      </c>
      <c r="Q27" s="69">
        <f>IF(RES_hh_tesh_in!Q27=0,0,RES_hh_tesh_in!Q27/RES_summary!Q$21)</f>
        <v>3.9882027555657094</v>
      </c>
      <c r="R27" s="69">
        <f>IF(RES_hh_tesh_in!R27=0,0,RES_hh_tesh_in!R27/RES_summary!R$21)</f>
        <v>3.9866527033446713</v>
      </c>
      <c r="S27" s="69">
        <f>IF(RES_hh_tesh_in!S27=0,0,RES_hh_tesh_in!S27/RES_summary!S$21)</f>
        <v>4.4406702469807806</v>
      </c>
      <c r="T27" s="69">
        <f>IF(RES_hh_tesh_in!T27=0,0,RES_hh_tesh_in!T27/RES_summary!T$21)</f>
        <v>4.4803798704173872</v>
      </c>
      <c r="U27" s="69">
        <f>IF(RES_hh_tesh_in!U27=0,0,RES_hh_tesh_in!U27/RES_summary!U$21)</f>
        <v>4.5722129356149273</v>
      </c>
      <c r="V27" s="69">
        <f>IF(RES_hh_tesh_in!V27=0,0,RES_hh_tesh_in!V27/RES_summary!V$21)</f>
        <v>4.2009185145438366</v>
      </c>
      <c r="W27" s="69">
        <f>IF(RES_hh_tesh_in!W27=0,0,RES_hh_tesh_in!W27/RES_summary!W$21)</f>
        <v>4.4433342597293386</v>
      </c>
      <c r="X27" s="69">
        <f>IF(RES_hh_tesh_in!X27=0,0,RES_hh_tesh_in!X27/RES_summary!X$21)</f>
        <v>4.3164571522758557</v>
      </c>
      <c r="Y27" s="69">
        <f>IF(RES_hh_tesh_in!Y27=0,0,RES_hh_tesh_in!Y27/RES_summary!Y$21)</f>
        <v>3.9395902466051633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9.6557613441871926</v>
      </c>
      <c r="E28" s="72">
        <f>IF(RES_hh_tesh_in!E28=0,0,RES_hh_tesh_in!E28/RES_summary!E$21)</f>
        <v>0</v>
      </c>
      <c r="F28" s="72">
        <f>IF(RES_hh_tesh_in!F28=0,0,RES_hh_tesh_in!F28/RES_summary!F$21)</f>
        <v>9.1581694306927925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4.1267226479514436</v>
      </c>
      <c r="J28" s="72">
        <f>IF(RES_hh_tesh_in!J28=0,0,RES_hh_tesh_in!J28/RES_summary!J$21)</f>
        <v>8.0345405316916576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4.0623890266769553</v>
      </c>
      <c r="N28" s="72">
        <f>IF(RES_hh_tesh_in!N28=0,0,RES_hh_tesh_in!N28/RES_summary!N$21)</f>
        <v>3.6028594835593797</v>
      </c>
      <c r="O28" s="72">
        <f>IF(RES_hh_tesh_in!O28=0,0,RES_hh_tesh_in!O28/RES_summary!O$21)</f>
        <v>2.375580276640568</v>
      </c>
      <c r="P28" s="72">
        <f>IF(RES_hh_tesh_in!P28=0,0,RES_hh_tesh_in!P28/RES_summary!P$21)</f>
        <v>4.6880018502228822</v>
      </c>
      <c r="Q28" s="72">
        <f>IF(RES_hh_tesh_in!Q28=0,0,RES_hh_tesh_in!Q28/RES_summary!Q$21)</f>
        <v>5.0153846560511379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4.7648150932729658</v>
      </c>
      <c r="V28" s="72">
        <f>IF(RES_hh_tesh_in!V28=0,0,RES_hh_tesh_in!V28/RES_summary!V$21)</f>
        <v>4.3935025288354552</v>
      </c>
      <c r="W28" s="72">
        <f>IF(RES_hh_tesh_in!W28=0,0,RES_hh_tesh_in!W28/RES_summary!W$21)</f>
        <v>4.2365509478462187</v>
      </c>
      <c r="X28" s="72">
        <f>IF(RES_hh_tesh_in!X28=0,0,RES_hh_tesh_in!X28/RES_summary!X$21)</f>
        <v>4.2438468471570276</v>
      </c>
      <c r="Y28" s="72">
        <f>IF(RES_hh_tesh_in!Y28=0,0,RES_hh_tesh_in!Y28/RES_summary!Y$21)</f>
        <v>4.094996289730803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8.1022937184991886</v>
      </c>
      <c r="D29" s="72">
        <f>IF(RES_hh_tesh_in!D29=0,0,RES_hh_tesh_in!D29/RES_summary!D$21)</f>
        <v>8.378944223008018</v>
      </c>
      <c r="E29" s="72">
        <f>IF(RES_hh_tesh_in!E29=0,0,RES_hh_tesh_in!E29/RES_summary!E$21)</f>
        <v>9.6473820569197652</v>
      </c>
      <c r="F29" s="72">
        <f>IF(RES_hh_tesh_in!F29=0,0,RES_hh_tesh_in!F29/RES_summary!F$21)</f>
        <v>5.8727466817534246</v>
      </c>
      <c r="G29" s="72">
        <f>IF(RES_hh_tesh_in!G29=0,0,RES_hh_tesh_in!G29/RES_summary!G$21)</f>
        <v>12.449560328277197</v>
      </c>
      <c r="H29" s="72">
        <f>IF(RES_hh_tesh_in!H29=0,0,RES_hh_tesh_in!H29/RES_summary!H$21)</f>
        <v>6.28831338986675</v>
      </c>
      <c r="I29" s="72">
        <f>IF(RES_hh_tesh_in!I29=0,0,RES_hh_tesh_in!I29/RES_summary!I$21)</f>
        <v>8.9254909825333435</v>
      </c>
      <c r="J29" s="72">
        <f>IF(RES_hh_tesh_in!J29=0,0,RES_hh_tesh_in!J29/RES_summary!J$21)</f>
        <v>4.0640393986878216</v>
      </c>
      <c r="K29" s="72">
        <f>IF(RES_hh_tesh_in!K29=0,0,RES_hh_tesh_in!K29/RES_summary!K$21)</f>
        <v>5.6131881603099858</v>
      </c>
      <c r="L29" s="72">
        <f>IF(RES_hh_tesh_in!L29=0,0,RES_hh_tesh_in!L29/RES_summary!L$21)</f>
        <v>4.23174514002649</v>
      </c>
      <c r="M29" s="72">
        <f>IF(RES_hh_tesh_in!M29=0,0,RES_hh_tesh_in!M29/RES_summary!M$21)</f>
        <v>4.1099761329822631</v>
      </c>
      <c r="N29" s="72">
        <f>IF(RES_hh_tesh_in!N29=0,0,RES_hh_tesh_in!N29/RES_summary!N$21)</f>
        <v>3.5657513658796951</v>
      </c>
      <c r="O29" s="72">
        <f>IF(RES_hh_tesh_in!O29=0,0,RES_hh_tesh_in!O29/RES_summary!O$21)</f>
        <v>3.6850496100338272</v>
      </c>
      <c r="P29" s="72">
        <f>IF(RES_hh_tesh_in!P29=0,0,RES_hh_tesh_in!P29/RES_summary!P$21)</f>
        <v>3.6280605312875793</v>
      </c>
      <c r="Q29" s="72">
        <f>IF(RES_hh_tesh_in!Q29=0,0,RES_hh_tesh_in!Q29/RES_summary!Q$21)</f>
        <v>3.984390137405831</v>
      </c>
      <c r="R29" s="72">
        <f>IF(RES_hh_tesh_in!R29=0,0,RES_hh_tesh_in!R29/RES_summary!R$21)</f>
        <v>3.995230360754626</v>
      </c>
      <c r="S29" s="72">
        <f>IF(RES_hh_tesh_in!S29=0,0,RES_hh_tesh_in!S29/RES_summary!S$21)</f>
        <v>4.44188461737052</v>
      </c>
      <c r="T29" s="72">
        <f>IF(RES_hh_tesh_in!T29=0,0,RES_hh_tesh_in!T29/RES_summary!T$21)</f>
        <v>4.485388150062783</v>
      </c>
      <c r="U29" s="72">
        <f>IF(RES_hh_tesh_in!U29=0,0,RES_hh_tesh_in!U29/RES_summary!U$21)</f>
        <v>4.6968472075022003</v>
      </c>
      <c r="V29" s="72">
        <f>IF(RES_hh_tesh_in!V29=0,0,RES_hh_tesh_in!V29/RES_summary!V$21)</f>
        <v>4.1660894881482964</v>
      </c>
      <c r="W29" s="72">
        <f>IF(RES_hh_tesh_in!W29=0,0,RES_hh_tesh_in!W29/RES_summary!W$21)</f>
        <v>4.2766136727892183</v>
      </c>
      <c r="X29" s="72">
        <f>IF(RES_hh_tesh_in!X29=0,0,RES_hh_tesh_in!X29/RES_summary!X$21)</f>
        <v>4.3736972802785141</v>
      </c>
      <c r="Y29" s="72">
        <f>IF(RES_hh_tesh_in!Y29=0,0,RES_hh_tesh_in!Y29/RES_summary!Y$21)</f>
        <v>3.9222887496005985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7.6207846227241074</v>
      </c>
      <c r="D30" s="72">
        <f>IF(RES_hh_tesh_in!D30=0,0,RES_hh_tesh_in!D30/RES_summary!D$21)</f>
        <v>8.9147902555557472</v>
      </c>
      <c r="E30" s="72">
        <f>IF(RES_hh_tesh_in!E30=0,0,RES_hh_tesh_in!E30/RES_summary!E$21)</f>
        <v>10.191565671860555</v>
      </c>
      <c r="F30" s="72">
        <f>IF(RES_hh_tesh_in!F30=0,0,RES_hh_tesh_in!F30/RES_summary!F$21)</f>
        <v>5.9920839890468214</v>
      </c>
      <c r="G30" s="72">
        <f>IF(RES_hh_tesh_in!G30=0,0,RES_hh_tesh_in!G30/RES_summary!G$21)</f>
        <v>11.292428010802904</v>
      </c>
      <c r="H30" s="72">
        <f>IF(RES_hh_tesh_in!H30=0,0,RES_hh_tesh_in!H30/RES_summary!H$21)</f>
        <v>7.4264189912940148</v>
      </c>
      <c r="I30" s="72">
        <f>IF(RES_hh_tesh_in!I30=0,0,RES_hh_tesh_in!I30/RES_summary!I$21)</f>
        <v>8.2106008028204318</v>
      </c>
      <c r="J30" s="72">
        <f>IF(RES_hh_tesh_in!J30=0,0,RES_hh_tesh_in!J30/RES_summary!J$21)</f>
        <v>4.0782975416647256</v>
      </c>
      <c r="K30" s="72">
        <f>IF(RES_hh_tesh_in!K30=0,0,RES_hh_tesh_in!K30/RES_summary!K$21)</f>
        <v>5.3085985543971548</v>
      </c>
      <c r="L30" s="72">
        <f>IF(RES_hh_tesh_in!L30=0,0,RES_hh_tesh_in!L30/RES_summary!L$21)</f>
        <v>4.0668548536547187</v>
      </c>
      <c r="M30" s="72">
        <f>IF(RES_hh_tesh_in!M30=0,0,RES_hh_tesh_in!M30/RES_summary!M$21)</f>
        <v>4.1084312636933644</v>
      </c>
      <c r="N30" s="72">
        <f>IF(RES_hh_tesh_in!N30=0,0,RES_hh_tesh_in!N30/RES_summary!N$21)</f>
        <v>3.8398523193558334</v>
      </c>
      <c r="O30" s="72">
        <f>IF(RES_hh_tesh_in!O30=0,0,RES_hh_tesh_in!O30/RES_summary!O$21)</f>
        <v>3.7727477975118155</v>
      </c>
      <c r="P30" s="72">
        <f>IF(RES_hh_tesh_in!P30=0,0,RES_hh_tesh_in!P30/RES_summary!P$21)</f>
        <v>3.493422827211341</v>
      </c>
      <c r="Q30" s="72">
        <f>IF(RES_hh_tesh_in!Q30=0,0,RES_hh_tesh_in!Q30/RES_summary!Q$21)</f>
        <v>3.95105656136904</v>
      </c>
      <c r="R30" s="72">
        <f>IF(RES_hh_tesh_in!R30=0,0,RES_hh_tesh_in!R30/RES_summary!R$21)</f>
        <v>3.967140771490159</v>
      </c>
      <c r="S30" s="72">
        <f>IF(RES_hh_tesh_in!S30=0,0,RES_hh_tesh_in!S30/RES_summary!S$21)</f>
        <v>4.4540522207990945</v>
      </c>
      <c r="T30" s="72">
        <f>IF(RES_hh_tesh_in!T30=0,0,RES_hh_tesh_in!T30/RES_summary!T$21)</f>
        <v>4.5043732676309771</v>
      </c>
      <c r="U30" s="72">
        <f>IF(RES_hh_tesh_in!U30=0,0,RES_hh_tesh_in!U30/RES_summary!U$21)</f>
        <v>4.4785198408869098</v>
      </c>
      <c r="V30" s="72">
        <f>IF(RES_hh_tesh_in!V30=0,0,RES_hh_tesh_in!V30/RES_summary!V$21)</f>
        <v>4.2044268217309675</v>
      </c>
      <c r="W30" s="72">
        <f>IF(RES_hh_tesh_in!W30=0,0,RES_hh_tesh_in!W30/RES_summary!W$21)</f>
        <v>4.654838481995764</v>
      </c>
      <c r="X30" s="72">
        <f>IF(RES_hh_tesh_in!X30=0,0,RES_hh_tesh_in!X30/RES_summary!X$21)</f>
        <v>4.2061608332919587</v>
      </c>
      <c r="Y30" s="72">
        <f>IF(RES_hh_tesh_in!Y30=0,0,RES_hh_tesh_in!Y30/RES_summary!Y$21)</f>
        <v>3.9707671480395446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7.4326576719867452</v>
      </c>
      <c r="D31" s="72">
        <f>IF(RES_hh_tesh_in!D31=0,0,RES_hh_tesh_in!D31/RES_summary!D$21)</f>
        <v>7.9662785168092052</v>
      </c>
      <c r="E31" s="72">
        <f>IF(RES_hh_tesh_in!E31=0,0,RES_hh_tesh_in!E31/RES_summary!E$21)</f>
        <v>8.7889693101553199</v>
      </c>
      <c r="F31" s="72">
        <f>IF(RES_hh_tesh_in!F31=0,0,RES_hh_tesh_in!F31/RES_summary!F$21)</f>
        <v>6.2915281047112499</v>
      </c>
      <c r="G31" s="72">
        <f>IF(RES_hh_tesh_in!G31=0,0,RES_hh_tesh_in!G31/RES_summary!G$21)</f>
        <v>11.749521118155821</v>
      </c>
      <c r="H31" s="72">
        <f>IF(RES_hh_tesh_in!H31=0,0,RES_hh_tesh_in!H31/RES_summary!H$21)</f>
        <v>7.0753645358384922</v>
      </c>
      <c r="I31" s="72">
        <f>IF(RES_hh_tesh_in!I31=0,0,RES_hh_tesh_in!I31/RES_summary!I$21)</f>
        <v>7.1037335303236233</v>
      </c>
      <c r="J31" s="72">
        <f>IF(RES_hh_tesh_in!J31=0,0,RES_hh_tesh_in!J31/RES_summary!J$21)</f>
        <v>4.9490378377732931</v>
      </c>
      <c r="K31" s="72">
        <f>IF(RES_hh_tesh_in!K31=0,0,RES_hh_tesh_in!K31/RES_summary!K$21)</f>
        <v>4.9816353325818579</v>
      </c>
      <c r="L31" s="72">
        <f>IF(RES_hh_tesh_in!L31=0,0,RES_hh_tesh_in!L31/RES_summary!L$21)</f>
        <v>4.4492428148753786</v>
      </c>
      <c r="M31" s="72">
        <f>IF(RES_hh_tesh_in!M31=0,0,RES_hh_tesh_in!M31/RES_summary!M$21)</f>
        <v>3.9540439174288169</v>
      </c>
      <c r="N31" s="72">
        <f>IF(RES_hh_tesh_in!N31=0,0,RES_hh_tesh_in!N31/RES_summary!N$21)</f>
        <v>3.7728104385008185</v>
      </c>
      <c r="O31" s="72">
        <f>IF(RES_hh_tesh_in!O31=0,0,RES_hh_tesh_in!O31/RES_summary!O$21)</f>
        <v>3.7114570408758412</v>
      </c>
      <c r="P31" s="72">
        <f>IF(RES_hh_tesh_in!P31=0,0,RES_hh_tesh_in!P31/RES_summary!P$21)</f>
        <v>3.8537396725004309</v>
      </c>
      <c r="Q31" s="72">
        <f>IF(RES_hh_tesh_in!Q31=0,0,RES_hh_tesh_in!Q31/RES_summary!Q$21)</f>
        <v>3.8314455346474596</v>
      </c>
      <c r="R31" s="72">
        <f>IF(RES_hh_tesh_in!R31=0,0,RES_hh_tesh_in!R31/RES_summary!R$21)</f>
        <v>4.0276117472834514</v>
      </c>
      <c r="S31" s="72">
        <f>IF(RES_hh_tesh_in!S31=0,0,RES_hh_tesh_in!S31/RES_summary!S$21)</f>
        <v>4.3444324178232616</v>
      </c>
      <c r="T31" s="72">
        <f>IF(RES_hh_tesh_in!T31=0,0,RES_hh_tesh_in!T31/RES_summary!T$21)</f>
        <v>4.3779539075469236</v>
      </c>
      <c r="U31" s="72">
        <f>IF(RES_hh_tesh_in!U31=0,0,RES_hh_tesh_in!U31/RES_summary!U$21)</f>
        <v>4.4134756666278765</v>
      </c>
      <c r="V31" s="72">
        <f>IF(RES_hh_tesh_in!V31=0,0,RES_hh_tesh_in!V31/RES_summary!V$21)</f>
        <v>4.3231042295369475</v>
      </c>
      <c r="W31" s="72">
        <f>IF(RES_hh_tesh_in!W31=0,0,RES_hh_tesh_in!W31/RES_summary!W$21)</f>
        <v>4.5040559251026924</v>
      </c>
      <c r="X31" s="72">
        <f>IF(RES_hh_tesh_in!X31=0,0,RES_hh_tesh_in!X31/RES_summary!X$21)</f>
        <v>4.2246847643265877</v>
      </c>
      <c r="Y31" s="72">
        <f>IF(RES_hh_tesh_in!Y31=0,0,RES_hh_tesh_in!Y31/RES_summary!Y$21)</f>
        <v>3.9844637314838698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8.6953260498878944</v>
      </c>
      <c r="D32" s="77">
        <f>IF(RES_hh_tesh_in!D32=0,0,RES_hh_tesh_in!D32/RES_summary!D$21)</f>
        <v>6.7423248676080698</v>
      </c>
      <c r="E32" s="77">
        <f>IF(RES_hh_tesh_in!E32=0,0,RES_hh_tesh_in!E32/RES_summary!E$21)</f>
        <v>11.907503769398399</v>
      </c>
      <c r="F32" s="77">
        <f>IF(RES_hh_tesh_in!F32=0,0,RES_hh_tesh_in!F32/RES_summary!F$21)</f>
        <v>5.4700164262553779</v>
      </c>
      <c r="G32" s="77">
        <f>IF(RES_hh_tesh_in!G32=0,0,RES_hh_tesh_in!G32/RES_summary!G$21)</f>
        <v>5.9364444978162689</v>
      </c>
      <c r="H32" s="77">
        <f>IF(RES_hh_tesh_in!H32=0,0,RES_hh_tesh_in!H32/RES_summary!H$21)</f>
        <v>10.806338106288932</v>
      </c>
      <c r="I32" s="77">
        <f>IF(RES_hh_tesh_in!I32=0,0,RES_hh_tesh_in!I32/RES_summary!I$21)</f>
        <v>6.9297475455185058</v>
      </c>
      <c r="J32" s="77">
        <f>IF(RES_hh_tesh_in!J32=0,0,RES_hh_tesh_in!J32/RES_summary!J$21)</f>
        <v>3.9706233517534031</v>
      </c>
      <c r="K32" s="77">
        <f>IF(RES_hh_tesh_in!K32=0,0,RES_hh_tesh_in!K32/RES_summary!K$21)</f>
        <v>3.997703883686726</v>
      </c>
      <c r="L32" s="77">
        <f>IF(RES_hh_tesh_in!L32=0,0,RES_hh_tesh_in!L32/RES_summary!L$21)</f>
        <v>3.900021605379834</v>
      </c>
      <c r="M32" s="77">
        <f>IF(RES_hh_tesh_in!M32=0,0,RES_hh_tesh_in!M32/RES_summary!M$21)</f>
        <v>4.1675806081100371</v>
      </c>
      <c r="N32" s="77">
        <f>IF(RES_hh_tesh_in!N32=0,0,RES_hh_tesh_in!N32/RES_summary!N$21)</f>
        <v>5.9321916100882381</v>
      </c>
      <c r="O32" s="77">
        <f>IF(RES_hh_tesh_in!O32=0,0,RES_hh_tesh_in!O32/RES_summary!O$21)</f>
        <v>0.38890572153527353</v>
      </c>
      <c r="P32" s="77">
        <f>IF(RES_hh_tesh_in!P32=0,0,RES_hh_tesh_in!P32/RES_summary!P$21)</f>
        <v>2.6420428368969979</v>
      </c>
      <c r="Q32" s="77">
        <f>IF(RES_hh_tesh_in!Q32=0,0,RES_hh_tesh_in!Q32/RES_summary!Q$21)</f>
        <v>5.0438050095993976</v>
      </c>
      <c r="R32" s="77">
        <f>IF(RES_hh_tesh_in!R32=0,0,RES_hh_tesh_in!R32/RES_summary!R$21)</f>
        <v>4.1756262837378655</v>
      </c>
      <c r="S32" s="77">
        <f>IF(RES_hh_tesh_in!S32=0,0,RES_hh_tesh_in!S32/RES_summary!S$21)</f>
        <v>4.2357670735822204</v>
      </c>
      <c r="T32" s="77">
        <f>IF(RES_hh_tesh_in!T32=0,0,RES_hh_tesh_in!T32/RES_summary!T$21)</f>
        <v>4.1469199336677312</v>
      </c>
      <c r="U32" s="77">
        <f>IF(RES_hh_tesh_in!U32=0,0,RES_hh_tesh_in!U32/RES_summary!U$21)</f>
        <v>4.2131771999203655</v>
      </c>
      <c r="V32" s="77">
        <f>IF(RES_hh_tesh_in!V32=0,0,RES_hh_tesh_in!V32/RES_summary!V$21)</f>
        <v>4.2431708520719571</v>
      </c>
      <c r="W32" s="77">
        <f>IF(RES_hh_tesh_in!W32=0,0,RES_hh_tesh_in!W32/RES_summary!W$21)</f>
        <v>4.2743506425777831</v>
      </c>
      <c r="X32" s="77">
        <f>IF(RES_hh_tesh_in!X32=0,0,RES_hh_tesh_in!X32/RES_summary!X$21)</f>
        <v>4.3664074190396178</v>
      </c>
      <c r="Y32" s="77">
        <f>IF(RES_hh_tesh_in!Y32=0,0,RES_hh_tesh_in!Y32/RES_summary!Y$21)</f>
        <v>3.9860057764042542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25.799600789635416</v>
      </c>
      <c r="D3" s="65">
        <f>IF(RES_hh_emih_in!D3=0,0,RES_hh_emih_in!D3/RES_summary!D$21)</f>
        <v>32.522101369212002</v>
      </c>
      <c r="E3" s="65">
        <f>IF(RES_hh_emih_in!E3=0,0,RES_hh_emih_in!E3/RES_summary!E$21)</f>
        <v>25.78958683577444</v>
      </c>
      <c r="F3" s="65">
        <f>IF(RES_hh_emih_in!F3=0,0,RES_hh_emih_in!F3/RES_summary!F$21)</f>
        <v>26.396665994907387</v>
      </c>
      <c r="G3" s="65">
        <f>IF(RES_hh_emih_in!G3=0,0,RES_hh_emih_in!G3/RES_summary!G$21)</f>
        <v>18.36534755376174</v>
      </c>
      <c r="H3" s="65">
        <f>IF(RES_hh_emih_in!H3=0,0,RES_hh_emih_in!H3/RES_summary!H$21)</f>
        <v>19.240647909329276</v>
      </c>
      <c r="I3" s="65">
        <f>IF(RES_hh_emih_in!I3=0,0,RES_hh_emih_in!I3/RES_summary!I$21)</f>
        <v>6.7415015027857743</v>
      </c>
      <c r="J3" s="65">
        <f>IF(RES_hh_emih_in!J3=0,0,RES_hh_emih_in!J3/RES_summary!J$21)</f>
        <v>10.032468632686042</v>
      </c>
      <c r="K3" s="65">
        <f>IF(RES_hh_emih_in!K3=0,0,RES_hh_emih_in!K3/RES_summary!K$21)</f>
        <v>10.47919245801952</v>
      </c>
      <c r="L3" s="65">
        <f>IF(RES_hh_emih_in!L3=0,0,RES_hh_emih_in!L3/RES_summary!L$21)</f>
        <v>15.84516178932069</v>
      </c>
      <c r="M3" s="65">
        <f>IF(RES_hh_emih_in!M3=0,0,RES_hh_emih_in!M3/RES_summary!M$21)</f>
        <v>18.710316667691696</v>
      </c>
      <c r="N3" s="65">
        <f>IF(RES_hh_emih_in!N3=0,0,RES_hh_emih_in!N3/RES_summary!N$21)</f>
        <v>18.259637871753988</v>
      </c>
      <c r="O3" s="65">
        <f>IF(RES_hh_emih_in!O3=0,0,RES_hh_emih_in!O3/RES_summary!O$21)</f>
        <v>13.578134957495589</v>
      </c>
      <c r="P3" s="65">
        <f>IF(RES_hh_emih_in!P3=0,0,RES_hh_emih_in!P3/RES_summary!P$21)</f>
        <v>12.796498675288712</v>
      </c>
      <c r="Q3" s="65">
        <f>IF(RES_hh_emih_in!Q3=0,0,RES_hh_emih_in!Q3/RES_summary!Q$21)</f>
        <v>14.376806086939988</v>
      </c>
      <c r="R3" s="65">
        <f>IF(RES_hh_emih_in!R3=0,0,RES_hh_emih_in!R3/RES_summary!R$21)</f>
        <v>12.032736833219266</v>
      </c>
      <c r="S3" s="65">
        <f>IF(RES_hh_emih_in!S3=0,0,RES_hh_emih_in!S3/RES_summary!S$21)</f>
        <v>12.637597228072615</v>
      </c>
      <c r="T3" s="65">
        <f>IF(RES_hh_emih_in!T3=0,0,RES_hh_emih_in!T3/RES_summary!T$21)</f>
        <v>10.849502475161563</v>
      </c>
      <c r="U3" s="65">
        <f>IF(RES_hh_emih_in!U3=0,0,RES_hh_emih_in!U3/RES_summary!U$21)</f>
        <v>10.400877688307787</v>
      </c>
      <c r="V3" s="65">
        <f>IF(RES_hh_emih_in!V3=0,0,RES_hh_emih_in!V3/RES_summary!V$21)</f>
        <v>9.846494049398272</v>
      </c>
      <c r="W3" s="65">
        <f>IF(RES_hh_emih_in!W3=0,0,RES_hh_emih_in!W3/RES_summary!W$21)</f>
        <v>10.080727631717952</v>
      </c>
      <c r="X3" s="65">
        <f>IF(RES_hh_emih_in!X3=0,0,RES_hh_emih_in!X3/RES_summary!X$21)</f>
        <v>6.7236821832147768</v>
      </c>
      <c r="Y3" s="65">
        <f>IF(RES_hh_emih_in!Y3=0,0,RES_hh_emih_in!Y3/RES_summary!Y$21)</f>
        <v>4.9591414330344668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20.590974335478084</v>
      </c>
      <c r="D4" s="69">
        <f>IF(RES_hh_emih_in!D4=0,0,RES_hh_emih_in!D4/RES_summary!D$21)</f>
        <v>25.411063572601577</v>
      </c>
      <c r="E4" s="69">
        <f>IF(RES_hh_emih_in!E4=0,0,RES_hh_emih_in!E4/RES_summary!E$21)</f>
        <v>18.841422868750914</v>
      </c>
      <c r="F4" s="69">
        <f>IF(RES_hh_emih_in!F4=0,0,RES_hh_emih_in!F4/RES_summary!F$21)</f>
        <v>22.756958969408874</v>
      </c>
      <c r="G4" s="69">
        <f>IF(RES_hh_emih_in!G4=0,0,RES_hh_emih_in!G4/RES_summary!G$21)</f>
        <v>10.069498810164134</v>
      </c>
      <c r="H4" s="69">
        <f>IF(RES_hh_emih_in!H4=0,0,RES_hh_emih_in!H4/RES_summary!H$21)</f>
        <v>15.342073322049156</v>
      </c>
      <c r="I4" s="69">
        <f>IF(RES_hh_emih_in!I4=0,0,RES_hh_emih_in!I4/RES_summary!I$21)</f>
        <v>2.511561819496281</v>
      </c>
      <c r="J4" s="69">
        <f>IF(RES_hh_emih_in!J4=0,0,RES_hh_emih_in!J4/RES_summary!J$21)</f>
        <v>7.5973068832415285</v>
      </c>
      <c r="K4" s="69">
        <f>IF(RES_hh_emih_in!K4=0,0,RES_hh_emih_in!K4/RES_summary!K$21)</f>
        <v>7.5487553693108866</v>
      </c>
      <c r="L4" s="69">
        <f>IF(RES_hh_emih_in!L4=0,0,RES_hh_emih_in!L4/RES_summary!L$21)</f>
        <v>12.956696059121606</v>
      </c>
      <c r="M4" s="69">
        <f>IF(RES_hh_emih_in!M4=0,0,RES_hh_emih_in!M4/RES_summary!M$21)</f>
        <v>15.148788611536295</v>
      </c>
      <c r="N4" s="69">
        <f>IF(RES_hh_emih_in!N4=0,0,RES_hh_emih_in!N4/RES_summary!N$21)</f>
        <v>14.934989775910692</v>
      </c>
      <c r="O4" s="69">
        <f>IF(RES_hh_emih_in!O4=0,0,RES_hh_emih_in!O4/RES_summary!O$21)</f>
        <v>10.509809875769603</v>
      </c>
      <c r="P4" s="69">
        <f>IF(RES_hh_emih_in!P4=0,0,RES_hh_emih_in!P4/RES_summary!P$21)</f>
        <v>9.6790944078205587</v>
      </c>
      <c r="Q4" s="69">
        <f>IF(RES_hh_emih_in!Q4=0,0,RES_hh_emih_in!Q4/RES_summary!Q$21)</f>
        <v>10.805710742569037</v>
      </c>
      <c r="R4" s="69">
        <f>IF(RES_hh_emih_in!R4=0,0,RES_hh_emih_in!R4/RES_summary!R$21)</f>
        <v>8.9156072524515793</v>
      </c>
      <c r="S4" s="69">
        <f>IF(RES_hh_emih_in!S4=0,0,RES_hh_emih_in!S4/RES_summary!S$21)</f>
        <v>9.2664149327807195</v>
      </c>
      <c r="T4" s="69">
        <f>IF(RES_hh_emih_in!T4=0,0,RES_hh_emih_in!T4/RES_summary!T$21)</f>
        <v>7.7883465487538492</v>
      </c>
      <c r="U4" s="69">
        <f>IF(RES_hh_emih_in!U4=0,0,RES_hh_emih_in!U4/RES_summary!U$21)</f>
        <v>7.3601822071862539</v>
      </c>
      <c r="V4" s="69">
        <f>IF(RES_hh_emih_in!V4=0,0,RES_hh_emih_in!V4/RES_summary!V$21)</f>
        <v>7.1183019719846072</v>
      </c>
      <c r="W4" s="69">
        <f>IF(RES_hh_emih_in!W4=0,0,RES_hh_emih_in!W4/RES_summary!W$21)</f>
        <v>7.0302305512155003</v>
      </c>
      <c r="X4" s="69">
        <f>IF(RES_hh_emih_in!X4=0,0,RES_hh_emih_in!X4/RES_summary!X$21)</f>
        <v>4.1713375009692024</v>
      </c>
      <c r="Y4" s="69">
        <f>IF(RES_hh_emih_in!Y4=0,0,RES_hh_emih_in!Y4/RES_summary!Y$21)</f>
        <v>2.7143710376136778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77.556671222439718</v>
      </c>
      <c r="E5" s="72">
        <f>IF(RES_hh_emih_in!E5=0,0,RES_hh_emih_in!E5/RES_summary!E$21)</f>
        <v>0</v>
      </c>
      <c r="F5" s="72">
        <f>IF(RES_hh_emih_in!F5=0,0,RES_hh_emih_in!F5/RES_summary!F$21)</f>
        <v>109.70177775505886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32.258185191599807</v>
      </c>
      <c r="J5" s="72">
        <f>IF(RES_hh_emih_in!J5=0,0,RES_hh_emih_in!J5/RES_summary!J$21)</f>
        <v>99.044713813973175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47.839660586047614</v>
      </c>
      <c r="N5" s="72">
        <f>IF(RES_hh_emih_in!N5=0,0,RES_hh_emih_in!N5/RES_summary!N$21)</f>
        <v>46.50846670184233</v>
      </c>
      <c r="O5" s="72">
        <f>IF(RES_hh_emih_in!O5=0,0,RES_hh_emih_in!O5/RES_summary!O$21)</f>
        <v>27.578949817177175</v>
      </c>
      <c r="P5" s="72">
        <f>IF(RES_hh_emih_in!P5=0,0,RES_hh_emih_in!P5/RES_summary!P$21)</f>
        <v>45.722546148117168</v>
      </c>
      <c r="Q5" s="72">
        <f>IF(RES_hh_emih_in!Q5=0,0,RES_hh_emih_in!Q5/RES_summary!Q$21)</f>
        <v>44.024185162903819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28.17804429917614</v>
      </c>
      <c r="V5" s="72">
        <f>IF(RES_hh_emih_in!V5=0,0,RES_hh_emih_in!V5/RES_summary!V$21)</f>
        <v>27.236873420280265</v>
      </c>
      <c r="W5" s="72">
        <f>IF(RES_hh_emih_in!W5=0,0,RES_hh_emih_in!W5/RES_summary!W$21)</f>
        <v>23.940376411349241</v>
      </c>
      <c r="X5" s="72">
        <f>IF(RES_hh_emih_in!X5=0,0,RES_hh_emih_in!X5/RES_summary!X$21)</f>
        <v>19.538160509996288</v>
      </c>
      <c r="Y5" s="72">
        <f>IF(RES_hh_emih_in!Y5=0,0,RES_hh_emih_in!Y5/RES_summary!Y$21)</f>
        <v>19.087964569100347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48.60360027848548</v>
      </c>
      <c r="D6" s="72">
        <f>IF(RES_hh_emih_in!D6=0,0,RES_hh_emih_in!D6/RES_summary!D$21)</f>
        <v>44.84694858738883</v>
      </c>
      <c r="E6" s="72">
        <f>IF(RES_hh_emih_in!E6=0,0,RES_hh_emih_in!E6/RES_summary!E$21)</f>
        <v>46.577717802784449</v>
      </c>
      <c r="F6" s="72">
        <f>IF(RES_hh_emih_in!F6=0,0,RES_hh_emih_in!F6/RES_summary!F$21)</f>
        <v>47.925508205029026</v>
      </c>
      <c r="G6" s="72">
        <f>IF(RES_hh_emih_in!G6=0,0,RES_hh_emih_in!G6/RES_summary!G$21)</f>
        <v>40.957840335339704</v>
      </c>
      <c r="H6" s="72">
        <f>IF(RES_hh_emih_in!H6=0,0,RES_hh_emih_in!H6/RES_summary!H$21)</f>
        <v>39.145662744803971</v>
      </c>
      <c r="I6" s="72">
        <f>IF(RES_hh_emih_in!I6=0,0,RES_hh_emih_in!I6/RES_summary!I$21)</f>
        <v>34.645208572343599</v>
      </c>
      <c r="J6" s="72">
        <f>IF(RES_hh_emih_in!J6=0,0,RES_hh_emih_in!J6/RES_summary!J$21)</f>
        <v>39.021094253974375</v>
      </c>
      <c r="K6" s="72">
        <f>IF(RES_hh_emih_in!K6=0,0,RES_hh_emih_in!K6/RES_summary!K$21)</f>
        <v>36.653315083557089</v>
      </c>
      <c r="L6" s="72">
        <f>IF(RES_hh_emih_in!L6=0,0,RES_hh_emih_in!L6/RES_summary!L$21)</f>
        <v>35.786208944911159</v>
      </c>
      <c r="M6" s="72">
        <f>IF(RES_hh_emih_in!M6=0,0,RES_hh_emih_in!M6/RES_summary!M$21)</f>
        <v>32.606371037121114</v>
      </c>
      <c r="N6" s="72">
        <f>IF(RES_hh_emih_in!N6=0,0,RES_hh_emih_in!N6/RES_summary!N$21)</f>
        <v>31.787319054517042</v>
      </c>
      <c r="O6" s="72">
        <f>IF(RES_hh_emih_in!O6=0,0,RES_hh_emih_in!O6/RES_summary!O$21)</f>
        <v>27.699060271942429</v>
      </c>
      <c r="P6" s="72">
        <f>IF(RES_hh_emih_in!P6=0,0,RES_hh_emih_in!P6/RES_summary!P$21)</f>
        <v>23.633074148905589</v>
      </c>
      <c r="Q6" s="72">
        <f>IF(RES_hh_emih_in!Q6=0,0,RES_hh_emih_in!Q6/RES_summary!Q$21)</f>
        <v>22.231317456649549</v>
      </c>
      <c r="R6" s="72">
        <f>IF(RES_hh_emih_in!R6=0,0,RES_hh_emih_in!R6/RES_summary!R$21)</f>
        <v>0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19.645930347836863</v>
      </c>
      <c r="V6" s="72">
        <f>IF(RES_hh_emih_in!V6=0,0,RES_hh_emih_in!V6/RES_summary!V$21)</f>
        <v>17.152765067601067</v>
      </c>
      <c r="W6" s="72">
        <f>IF(RES_hh_emih_in!W6=0,0,RES_hh_emih_in!W6/RES_summary!W$21)</f>
        <v>16.732429692255891</v>
      </c>
      <c r="X6" s="72">
        <f>IF(RES_hh_emih_in!X6=0,0,RES_hh_emih_in!X6/RES_summary!X$21)</f>
        <v>15.3697480886068</v>
      </c>
      <c r="Y6" s="72">
        <f>IF(RES_hh_emih_in!Y6=0,0,RES_hh_emih_in!Y6/RES_summary!Y$21)</f>
        <v>12.415662542610825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43.550970592253847</v>
      </c>
      <c r="F7" s="72">
        <f>IF(RES_hh_emih_in!F7=0,0,RES_hh_emih_in!F7/RES_summary!F$21)</f>
        <v>89.690479228649551</v>
      </c>
      <c r="G7" s="72">
        <f>IF(RES_hh_emih_in!G7=0,0,RES_hh_emih_in!G7/RES_summary!G$21)</f>
        <v>56.211897840213616</v>
      </c>
      <c r="H7" s="72">
        <f>IF(RES_hh_emih_in!H7=0,0,RES_hh_emih_in!H7/RES_summary!H$21)</f>
        <v>51.034712667157784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29.143698314606006</v>
      </c>
      <c r="P7" s="72">
        <f>IF(RES_hh_emih_in!P7=0,0,RES_hh_emih_in!P7/RES_summary!P$21)</f>
        <v>37.301476903880413</v>
      </c>
      <c r="Q7" s="72">
        <f>IF(RES_hh_emih_in!Q7=0,0,RES_hh_emih_in!Q7/RES_summary!Q$21)</f>
        <v>39.608542313080534</v>
      </c>
      <c r="R7" s="72">
        <f>IF(RES_hh_emih_in!R7=0,0,RES_hh_emih_in!R7/RES_summary!R$21)</f>
        <v>0</v>
      </c>
      <c r="S7" s="72">
        <f>IF(RES_hh_emih_in!S7=0,0,RES_hh_emih_in!S7/RES_summary!S$21)</f>
        <v>27.404704627148703</v>
      </c>
      <c r="T7" s="72">
        <f>IF(RES_hh_emih_in!T7=0,0,RES_hh_emih_in!T7/RES_summary!T$21)</f>
        <v>29.333109291395349</v>
      </c>
      <c r="U7" s="72">
        <f>IF(RES_hh_emih_in!U7=0,0,RES_hh_emih_in!U7/RES_summary!U$21)</f>
        <v>34.893914757244431</v>
      </c>
      <c r="V7" s="72">
        <f>IF(RES_hh_emih_in!V7=0,0,RES_hh_emih_in!V7/RES_summary!V$21)</f>
        <v>26.871501195053479</v>
      </c>
      <c r="W7" s="72">
        <f>IF(RES_hh_emih_in!W7=0,0,RES_hh_emih_in!W7/RES_summary!W$21)</f>
        <v>23.545987266570954</v>
      </c>
      <c r="X7" s="72">
        <f>IF(RES_hh_emih_in!X7=0,0,RES_hh_emih_in!X7/RES_summary!X$21)</f>
        <v>26.917891140066263</v>
      </c>
      <c r="Y7" s="72">
        <f>IF(RES_hh_emih_in!Y7=0,0,RES_hh_emih_in!Y7/RES_summary!Y$21)</f>
        <v>17.387413672605547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46.436465070151293</v>
      </c>
      <c r="D8" s="72">
        <f>IF(RES_hh_emih_in!D8=0,0,RES_hh_emih_in!D8/RES_summary!D$21)</f>
        <v>47.187043534768108</v>
      </c>
      <c r="E8" s="72">
        <f>IF(RES_hh_emih_in!E8=0,0,RES_hh_emih_in!E8/RES_summary!E$21)</f>
        <v>47.674804177549696</v>
      </c>
      <c r="F8" s="72">
        <f>IF(RES_hh_emih_in!F8=0,0,RES_hh_emih_in!F8/RES_summary!F$21)</f>
        <v>47.893908829982188</v>
      </c>
      <c r="G8" s="72">
        <f>IF(RES_hh_emih_in!G8=0,0,RES_hh_emih_in!G8/RES_summary!G$21)</f>
        <v>38.65849382231373</v>
      </c>
      <c r="H8" s="72">
        <f>IF(RES_hh_emih_in!H8=0,0,RES_hh_emih_in!H8/RES_summary!H$21)</f>
        <v>42.428397830560598</v>
      </c>
      <c r="I8" s="72">
        <f>IF(RES_hh_emih_in!I8=0,0,RES_hh_emih_in!I8/RES_summary!I$21)</f>
        <v>33.352417759548835</v>
      </c>
      <c r="J8" s="72">
        <f>IF(RES_hh_emih_in!J8=0,0,RES_hh_emih_in!J8/RES_summary!J$21)</f>
        <v>38.093708003929812</v>
      </c>
      <c r="K8" s="72">
        <f>IF(RES_hh_emih_in!K8=0,0,RES_hh_emih_in!K8/RES_summary!K$21)</f>
        <v>35.343826009175999</v>
      </c>
      <c r="L8" s="72">
        <f>IF(RES_hh_emih_in!L8=0,0,RES_hh_emih_in!L8/RES_summary!L$21)</f>
        <v>34.375993710045208</v>
      </c>
      <c r="M8" s="72">
        <f>IF(RES_hh_emih_in!M8=0,0,RES_hh_emih_in!M8/RES_summary!M$21)</f>
        <v>32.227495941511421</v>
      </c>
      <c r="N8" s="72">
        <f>IF(RES_hh_emih_in!N8=0,0,RES_hh_emih_in!N8/RES_summary!N$21)</f>
        <v>31.75302693783328</v>
      </c>
      <c r="O8" s="72">
        <f>IF(RES_hh_emih_in!O8=0,0,RES_hh_emih_in!O8/RES_summary!O$21)</f>
        <v>27.241824996887775</v>
      </c>
      <c r="P8" s="72">
        <f>IF(RES_hh_emih_in!P8=0,0,RES_hh_emih_in!P8/RES_summary!P$21)</f>
        <v>21.552842908480731</v>
      </c>
      <c r="Q8" s="72">
        <f>IF(RES_hh_emih_in!Q8=0,0,RES_hh_emih_in!Q8/RES_summary!Q$21)</f>
        <v>19.726843482730384</v>
      </c>
      <c r="R8" s="72">
        <f>IF(RES_hh_emih_in!R8=0,0,RES_hh_emih_in!R8/RES_summary!R$21)</f>
        <v>18.56150639811877</v>
      </c>
      <c r="S8" s="72">
        <f>IF(RES_hh_emih_in!S8=0,0,RES_hh_emih_in!S8/RES_summary!S$21)</f>
        <v>18.311570051671548</v>
      </c>
      <c r="T8" s="72">
        <f>IF(RES_hh_emih_in!T8=0,0,RES_hh_emih_in!T8/RES_summary!T$21)</f>
        <v>17.381130276747395</v>
      </c>
      <c r="U8" s="72">
        <f>IF(RES_hh_emih_in!U8=0,0,RES_hh_emih_in!U8/RES_summary!U$21)</f>
        <v>15.833655419429114</v>
      </c>
      <c r="V8" s="72">
        <f>IF(RES_hh_emih_in!V8=0,0,RES_hh_emih_in!V8/RES_summary!V$21)</f>
        <v>15.689247046801565</v>
      </c>
      <c r="W8" s="72">
        <f>IF(RES_hh_emih_in!W8=0,0,RES_hh_emih_in!W8/RES_summary!W$21)</f>
        <v>16.479132018801021</v>
      </c>
      <c r="X8" s="72">
        <f>IF(RES_hh_emih_in!X8=0,0,RES_hh_emih_in!X8/RES_summary!X$21)</f>
        <v>12.295261612932483</v>
      </c>
      <c r="Y8" s="72">
        <f>IF(RES_hh_emih_in!Y8=0,0,RES_hh_emih_in!Y8/RES_summary!Y$21)</f>
        <v>10.696541921440527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2.4849140801730623</v>
      </c>
      <c r="D17" s="69">
        <f>IF(RES_hh_emih_in!D17=0,0,RES_hh_emih_in!D17/RES_summary!D$21)</f>
        <v>4.1434321149060676</v>
      </c>
      <c r="E17" s="69">
        <f>IF(RES_hh_emih_in!E17=0,0,RES_hh_emih_in!E17/RES_summary!E$21)</f>
        <v>3.6699785348749856</v>
      </c>
      <c r="F17" s="69">
        <f>IF(RES_hh_emih_in!F17=0,0,RES_hh_emih_in!F17/RES_summary!F$21)</f>
        <v>1.6819268691802074</v>
      </c>
      <c r="G17" s="69">
        <f>IF(RES_hh_emih_in!G17=0,0,RES_hh_emih_in!G17/RES_summary!G$21)</f>
        <v>4.303015416117856</v>
      </c>
      <c r="H17" s="69">
        <f>IF(RES_hh_emih_in!H17=0,0,RES_hh_emih_in!H17/RES_summary!H$21)</f>
        <v>1.9498647704351246</v>
      </c>
      <c r="I17" s="69">
        <f>IF(RES_hh_emih_in!I17=0,0,RES_hh_emih_in!I17/RES_summary!I$21)</f>
        <v>0.95778527551265169</v>
      </c>
      <c r="J17" s="69">
        <f>IF(RES_hh_emih_in!J17=0,0,RES_hh_emih_in!J17/RES_summary!J$21)</f>
        <v>1.1082995082719442</v>
      </c>
      <c r="K17" s="69">
        <f>IF(RES_hh_emih_in!K17=0,0,RES_hh_emih_in!K17/RES_summary!K$21)</f>
        <v>0.91245229229283398</v>
      </c>
      <c r="L17" s="69">
        <f>IF(RES_hh_emih_in!L17=0,0,RES_hh_emih_in!L17/RES_summary!L$21)</f>
        <v>1.4665248120755814</v>
      </c>
      <c r="M17" s="69">
        <f>IF(RES_hh_emih_in!M17=0,0,RES_hh_emih_in!M17/RES_summary!M$21)</f>
        <v>2.0932008263446416</v>
      </c>
      <c r="N17" s="69">
        <f>IF(RES_hh_emih_in!N17=0,0,RES_hh_emih_in!N17/RES_summary!N$21)</f>
        <v>2.0439291285776586</v>
      </c>
      <c r="O17" s="69">
        <f>IF(RES_hh_emih_in!O17=0,0,RES_hh_emih_in!O17/RES_summary!O$21)</f>
        <v>1.7615547500756406</v>
      </c>
      <c r="P17" s="69">
        <f>IF(RES_hh_emih_in!P17=0,0,RES_hh_emih_in!P17/RES_summary!P$21)</f>
        <v>1.8184614890536643</v>
      </c>
      <c r="Q17" s="69">
        <f>IF(RES_hh_emih_in!Q17=0,0,RES_hh_emih_in!Q17/RES_summary!Q$21)</f>
        <v>2.151015434342272</v>
      </c>
      <c r="R17" s="69">
        <f>IF(RES_hh_emih_in!R17=0,0,RES_hh_emih_in!R17/RES_summary!R$21)</f>
        <v>1.7544070356968968</v>
      </c>
      <c r="S17" s="69">
        <f>IF(RES_hh_emih_in!S17=0,0,RES_hh_emih_in!S17/RES_summary!S$21)</f>
        <v>1.841043354828793</v>
      </c>
      <c r="T17" s="69">
        <f>IF(RES_hh_emih_in!T17=0,0,RES_hh_emih_in!T17/RES_summary!T$21)</f>
        <v>1.5977748577366842</v>
      </c>
      <c r="U17" s="69">
        <f>IF(RES_hh_emih_in!U17=0,0,RES_hh_emih_in!U17/RES_summary!U$21)</f>
        <v>1.5659949950750363</v>
      </c>
      <c r="V17" s="69">
        <f>IF(RES_hh_emih_in!V17=0,0,RES_hh_emih_in!V17/RES_summary!V$21)</f>
        <v>1.4128674991527332</v>
      </c>
      <c r="W17" s="69">
        <f>IF(RES_hh_emih_in!W17=0,0,RES_hh_emih_in!W17/RES_summary!W$21)</f>
        <v>1.6103812863518592</v>
      </c>
      <c r="X17" s="69">
        <f>IF(RES_hh_emih_in!X17=0,0,RES_hh_emih_in!X17/RES_summary!X$21)</f>
        <v>1.0926631973481473</v>
      </c>
      <c r="Y17" s="69">
        <f>IF(RES_hh_emih_in!Y17=0,0,RES_hh_emih_in!Y17/RES_summary!Y$21)</f>
        <v>0.91048782622131952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10.422922461963532</v>
      </c>
      <c r="E18" s="72">
        <f>IF(RES_hh_emih_in!E18=0,0,RES_hh_emih_in!E18/RES_summary!E$21)</f>
        <v>0</v>
      </c>
      <c r="F18" s="72">
        <f>IF(RES_hh_emih_in!F18=0,0,RES_hh_emih_in!F18/RES_summary!F$21)</f>
        <v>9.9933702852508421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5.1698084807071414</v>
      </c>
      <c r="J18" s="72">
        <f>IF(RES_hh_emih_in!J18=0,0,RES_hh_emih_in!J18/RES_summary!J$21)</f>
        <v>11.20778830918235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5.8549398359126545</v>
      </c>
      <c r="N18" s="72">
        <f>IF(RES_hh_emih_in!N18=0,0,RES_hh_emih_in!N18/RES_summary!N$21)</f>
        <v>5.8655522434650296</v>
      </c>
      <c r="O18" s="72">
        <f>IF(RES_hh_emih_in!O18=0,0,RES_hh_emih_in!O18/RES_summary!O$21)</f>
        <v>3.8192432373459164</v>
      </c>
      <c r="P18" s="72">
        <f>IF(RES_hh_emih_in!P18=0,0,RES_hh_emih_in!P18/RES_summary!P$21)</f>
        <v>7.1941351624040379</v>
      </c>
      <c r="Q18" s="72">
        <f>IF(RES_hh_emih_in!Q18=0,0,RES_hh_emih_in!Q18/RES_summary!Q$21)</f>
        <v>7.3002705645391401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5.4265916543152546</v>
      </c>
      <c r="V18" s="72">
        <f>IF(RES_hh_emih_in!V18=0,0,RES_hh_emih_in!V18/RES_summary!V$21)</f>
        <v>5.4670410063275847</v>
      </c>
      <c r="W18" s="72">
        <f>IF(RES_hh_emih_in!W18=0,0,RES_hh_emih_in!W18/RES_summary!W$21)</f>
        <v>5.8338261137439371</v>
      </c>
      <c r="X18" s="72">
        <f>IF(RES_hh_emih_in!X18=0,0,RES_hh_emih_in!X18/RES_summary!X$21)</f>
        <v>6.5763882751198679</v>
      </c>
      <c r="Y18" s="72">
        <f>IF(RES_hh_emih_in!Y18=0,0,RES_hh_emih_in!Y18/RES_summary!Y$21)</f>
        <v>1.4149709866775013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6.6966113134218404</v>
      </c>
      <c r="D19" s="72">
        <f>IF(RES_hh_emih_in!D19=0,0,RES_hh_emih_in!D19/RES_summary!D$21)</f>
        <v>6.8645618511609294</v>
      </c>
      <c r="E19" s="72">
        <f>IF(RES_hh_emih_in!E19=0,0,RES_hh_emih_in!E19/RES_summary!E$21)</f>
        <v>7.9600108224193775</v>
      </c>
      <c r="F19" s="72">
        <f>IF(RES_hh_emih_in!F19=0,0,RES_hh_emih_in!F19/RES_summary!F$21)</f>
        <v>4.9556947016052781</v>
      </c>
      <c r="G19" s="72">
        <f>IF(RES_hh_emih_in!G19=0,0,RES_hh_emih_in!G19/RES_summary!G$21)</f>
        <v>8.7434706578308159</v>
      </c>
      <c r="H19" s="72">
        <f>IF(RES_hh_emih_in!H19=0,0,RES_hh_emih_in!H19/RES_summary!H$21)</f>
        <v>4.8213009011459667</v>
      </c>
      <c r="I19" s="72">
        <f>IF(RES_hh_emih_in!I19=0,0,RES_hh_emih_in!I19/RES_summary!I$21)</f>
        <v>7.2357963187052086</v>
      </c>
      <c r="J19" s="72">
        <f>IF(RES_hh_emih_in!J19=0,0,RES_hh_emih_in!J19/RES_summary!J$21)</f>
        <v>3.9138186655908354</v>
      </c>
      <c r="K19" s="72">
        <f>IF(RES_hh_emih_in!K19=0,0,RES_hh_emih_in!K19/RES_summary!K$21)</f>
        <v>5.4972484472512591</v>
      </c>
      <c r="L19" s="72">
        <f>IF(RES_hh_emih_in!L19=0,0,RES_hh_emih_in!L19/RES_summary!L$21)</f>
        <v>4.4397463402863497</v>
      </c>
      <c r="M19" s="72">
        <f>IF(RES_hh_emih_in!M19=0,0,RES_hh_emih_in!M19/RES_summary!M$21)</f>
        <v>4.3685356709547927</v>
      </c>
      <c r="N19" s="72">
        <f>IF(RES_hh_emih_in!N19=0,0,RES_hh_emih_in!N19/RES_summary!N$21)</f>
        <v>3.845865536957537</v>
      </c>
      <c r="O19" s="72">
        <f>IF(RES_hh_emih_in!O19=0,0,RES_hh_emih_in!O19/RES_summary!O$21)</f>
        <v>3.852311368282991</v>
      </c>
      <c r="P19" s="72">
        <f>IF(RES_hh_emih_in!P19=0,0,RES_hh_emih_in!P19/RES_summary!P$21)</f>
        <v>3.4576883037553885</v>
      </c>
      <c r="Q19" s="72">
        <f>IF(RES_hh_emih_in!Q19=0,0,RES_hh_emih_in!Q19/RES_summary!Q$21)</f>
        <v>3.3943147805264982</v>
      </c>
      <c r="R19" s="72">
        <f>IF(RES_hh_emih_in!R19=0,0,RES_hh_emih_in!R19/RES_summary!R$21)</f>
        <v>3.1517958935774653</v>
      </c>
      <c r="S19" s="72">
        <f>IF(RES_hh_emih_in!S19=0,0,RES_hh_emih_in!S19/RES_summary!S$21)</f>
        <v>3.2164197320674552</v>
      </c>
      <c r="T19" s="72">
        <f>IF(RES_hh_emih_in!T19=0,0,RES_hh_emih_in!T19/RES_summary!T$21)</f>
        <v>3.095162162344518</v>
      </c>
      <c r="U19" s="72">
        <f>IF(RES_hh_emih_in!U19=0,0,RES_hh_emih_in!U19/RES_summary!U$21)</f>
        <v>3.1398722617103725</v>
      </c>
      <c r="V19" s="72">
        <f>IF(RES_hh_emih_in!V19=0,0,RES_hh_emih_in!V19/RES_summary!V$21)</f>
        <v>2.8230282308374828</v>
      </c>
      <c r="W19" s="72">
        <f>IF(RES_hh_emih_in!W19=0,0,RES_hh_emih_in!W19/RES_summary!W$21)</f>
        <v>2.9318152002129638</v>
      </c>
      <c r="X19" s="72">
        <f>IF(RES_hh_emih_in!X19=0,0,RES_hh_emih_in!X19/RES_summary!X$21)</f>
        <v>2.9433889682457233</v>
      </c>
      <c r="Y19" s="72">
        <f>IF(RES_hh_emih_in!Y19=0,0,RES_hh_emih_in!Y19/RES_summary!Y$21)</f>
        <v>2.6329756568731075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5.9662859957362038</v>
      </c>
      <c r="D21" s="72">
        <f>IF(RES_hh_emih_in!D21=0,0,RES_hh_emih_in!D21/RES_summary!D$21)</f>
        <v>6.4264957765884674</v>
      </c>
      <c r="E21" s="72">
        <f>IF(RES_hh_emih_in!E21=0,0,RES_hh_emih_in!E21/RES_summary!E$21)</f>
        <v>6.7425540971028122</v>
      </c>
      <c r="F21" s="72">
        <f>IF(RES_hh_emih_in!F21=0,0,RES_hh_emih_in!F21/RES_summary!F$21)</f>
        <v>4.3547445545606305</v>
      </c>
      <c r="G21" s="72">
        <f>IF(RES_hh_emih_in!G21=0,0,RES_hh_emih_in!G21/RES_summary!G$21)</f>
        <v>5.3498254622322339</v>
      </c>
      <c r="H21" s="72">
        <f>IF(RES_hh_emih_in!H21=0,0,RES_hh_emih_in!H21/RES_summary!H$21)</f>
        <v>5.7151677757693342</v>
      </c>
      <c r="I21" s="72">
        <f>IF(RES_hh_emih_in!I21=0,0,RES_hh_emih_in!I21/RES_summary!I$21)</f>
        <v>5.2754602310333203</v>
      </c>
      <c r="J21" s="72">
        <f>IF(RES_hh_emih_in!J21=0,0,RES_hh_emih_in!J21/RES_summary!J$21)</f>
        <v>4.1129289598210175</v>
      </c>
      <c r="K21" s="72">
        <f>IF(RES_hh_emih_in!K21=0,0,RES_hh_emih_in!K21/RES_summary!K$21)</f>
        <v>4.2203665813381752</v>
      </c>
      <c r="L21" s="72">
        <f>IF(RES_hh_emih_in!L21=0,0,RES_hh_emih_in!L21/RES_summary!L$21)</f>
        <v>3.7641538859011767</v>
      </c>
      <c r="M21" s="72">
        <f>IF(RES_hh_emih_in!M21=0,0,RES_hh_emih_in!M21/RES_summary!M$21)</f>
        <v>3.7533475924986099</v>
      </c>
      <c r="N21" s="72">
        <f>IF(RES_hh_emih_in!N21=0,0,RES_hh_emih_in!N21/RES_summary!N$21)</f>
        <v>3.7923735788091943</v>
      </c>
      <c r="O21" s="72">
        <f>IF(RES_hh_emih_in!O21=0,0,RES_hh_emih_in!O21/RES_summary!O$21)</f>
        <v>3.5842878121538249</v>
      </c>
      <c r="P21" s="72">
        <f>IF(RES_hh_emih_in!P21=0,0,RES_hh_emih_in!P21/RES_summary!P$21)</f>
        <v>3.1380212242005006</v>
      </c>
      <c r="Q21" s="72">
        <f>IF(RES_hh_emih_in!Q21=0,0,RES_hh_emih_in!Q21/RES_summary!Q$21)</f>
        <v>3.0508140429591935</v>
      </c>
      <c r="R21" s="72">
        <f>IF(RES_hh_emih_in!R21=0,0,RES_hh_emih_in!R21/RES_summary!R$21)</f>
        <v>2.9467949567144691</v>
      </c>
      <c r="S21" s="72">
        <f>IF(RES_hh_emih_in!S21=0,0,RES_hh_emih_in!S21/RES_summary!S$21)</f>
        <v>3.1069310785279467</v>
      </c>
      <c r="T21" s="72">
        <f>IF(RES_hh_emih_in!T21=0,0,RES_hh_emih_in!T21/RES_summary!T$21)</f>
        <v>2.9704005119279819</v>
      </c>
      <c r="U21" s="72">
        <f>IF(RES_hh_emih_in!U21=0,0,RES_hh_emih_in!U21/RES_summary!U$21)</f>
        <v>2.7915775558712244</v>
      </c>
      <c r="V21" s="72">
        <f>IF(RES_hh_emih_in!V21=0,0,RES_hh_emih_in!V21/RES_summary!V$21)</f>
        <v>2.8710257115678637</v>
      </c>
      <c r="W21" s="72">
        <f>IF(RES_hh_emih_in!W21=0,0,RES_hh_emih_in!W21/RES_summary!W$21)</f>
        <v>3.2071430375508365</v>
      </c>
      <c r="X21" s="72">
        <f>IF(RES_hh_emih_in!X21=0,0,RES_hh_emih_in!X21/RES_summary!X$21)</f>
        <v>2.7374751488693332</v>
      </c>
      <c r="Y21" s="72">
        <f>IF(RES_hh_emih_in!Y21=0,0,RES_hh_emih_in!Y21/RES_summary!Y$21)</f>
        <v>2.6204969107209801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2.7237123739842755</v>
      </c>
      <c r="D27" s="69">
        <f>IF(RES_hh_emih_in!D27=0,0,RES_hh_emih_in!D27/RES_summary!D$21)</f>
        <v>2.9676056817043559</v>
      </c>
      <c r="E27" s="69">
        <f>IF(RES_hh_emih_in!E27=0,0,RES_hh_emih_in!E27/RES_summary!E$21)</f>
        <v>3.2781854321485362</v>
      </c>
      <c r="F27" s="69">
        <f>IF(RES_hh_emih_in!F27=0,0,RES_hh_emih_in!F27/RES_summary!F$21)</f>
        <v>1.9577801563183028</v>
      </c>
      <c r="G27" s="69">
        <f>IF(RES_hh_emih_in!G27=0,0,RES_hh_emih_in!G27/RES_summary!G$21)</f>
        <v>3.9928333274797523</v>
      </c>
      <c r="H27" s="69">
        <f>IF(RES_hh_emih_in!H27=0,0,RES_hh_emih_in!H27/RES_summary!H$21)</f>
        <v>1.9487098168449941</v>
      </c>
      <c r="I27" s="69">
        <f>IF(RES_hh_emih_in!I27=0,0,RES_hh_emih_in!I27/RES_summary!I$21)</f>
        <v>3.2721544077768403</v>
      </c>
      <c r="J27" s="69">
        <f>IF(RES_hh_emih_in!J27=0,0,RES_hh_emih_in!J27/RES_summary!J$21)</f>
        <v>1.3268622411725699</v>
      </c>
      <c r="K27" s="69">
        <f>IF(RES_hh_emih_in!K27=0,0,RES_hh_emih_in!K27/RES_summary!K$21)</f>
        <v>2.0179847964157998</v>
      </c>
      <c r="L27" s="69">
        <f>IF(RES_hh_emih_in!L27=0,0,RES_hh_emih_in!L27/RES_summary!L$21)</f>
        <v>1.4219409181235017</v>
      </c>
      <c r="M27" s="69">
        <f>IF(RES_hh_emih_in!M27=0,0,RES_hh_emih_in!M27/RES_summary!M$21)</f>
        <v>1.4683272298107561</v>
      </c>
      <c r="N27" s="69">
        <f>IF(RES_hh_emih_in!N27=0,0,RES_hh_emih_in!N27/RES_summary!N$21)</f>
        <v>1.2807189672656381</v>
      </c>
      <c r="O27" s="69">
        <f>IF(RES_hh_emih_in!O27=0,0,RES_hh_emih_in!O27/RES_summary!O$21)</f>
        <v>1.3067703316503463</v>
      </c>
      <c r="P27" s="69">
        <f>IF(RES_hh_emih_in!P27=0,0,RES_hh_emih_in!P27/RES_summary!P$21)</f>
        <v>1.2989427784144889</v>
      </c>
      <c r="Q27" s="69">
        <f>IF(RES_hh_emih_in!Q27=0,0,RES_hh_emih_in!Q27/RES_summary!Q$21)</f>
        <v>1.4200799100286776</v>
      </c>
      <c r="R27" s="69">
        <f>IF(RES_hh_emih_in!R27=0,0,RES_hh_emih_in!R27/RES_summary!R$21)</f>
        <v>1.36272254507079</v>
      </c>
      <c r="S27" s="69">
        <f>IF(RES_hh_emih_in!S27=0,0,RES_hh_emih_in!S27/RES_summary!S$21)</f>
        <v>1.5301389404631023</v>
      </c>
      <c r="T27" s="69">
        <f>IF(RES_hh_emih_in!T27=0,0,RES_hh_emih_in!T27/RES_summary!T$21)</f>
        <v>1.4633810686710296</v>
      </c>
      <c r="U27" s="69">
        <f>IF(RES_hh_emih_in!U27=0,0,RES_hh_emih_in!U27/RES_summary!U$21)</f>
        <v>1.4747004860464974</v>
      </c>
      <c r="V27" s="69">
        <f>IF(RES_hh_emih_in!V27=0,0,RES_hh_emih_in!V27/RES_summary!V$21)</f>
        <v>1.31532457826093</v>
      </c>
      <c r="W27" s="69">
        <f>IF(RES_hh_emih_in!W27=0,0,RES_hh_emih_in!W27/RES_summary!W$21)</f>
        <v>1.4401157941505942</v>
      </c>
      <c r="X27" s="69">
        <f>IF(RES_hh_emih_in!X27=0,0,RES_hh_emih_in!X27/RES_summary!X$21)</f>
        <v>1.4596814848974264</v>
      </c>
      <c r="Y27" s="69">
        <f>IF(RES_hh_emih_in!Y27=0,0,RES_hh_emih_in!Y27/RES_summary!Y$21)</f>
        <v>1.3342825691994697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5.9972776469515177</v>
      </c>
      <c r="E28" s="72">
        <f>IF(RES_hh_emih_in!E28=0,0,RES_hh_emih_in!E28/RES_summary!E$21)</f>
        <v>0</v>
      </c>
      <c r="F28" s="72">
        <f>IF(RES_hh_emih_in!F28=0,0,RES_hh_emih_in!F28/RES_summary!F$21)</f>
        <v>5.7103147974013613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2.5410611848390778</v>
      </c>
      <c r="J28" s="72">
        <f>IF(RES_hh_emih_in!J28=0,0,RES_hh_emih_in!J28/RES_summary!J$21)</f>
        <v>4.6182416681060845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2.3841405140852499</v>
      </c>
      <c r="N28" s="72">
        <f>IF(RES_hh_emih_in!N28=0,0,RES_hh_emih_in!N28/RES_summary!N$21)</f>
        <v>2.1912356954761685</v>
      </c>
      <c r="O28" s="72">
        <f>IF(RES_hh_emih_in!O28=0,0,RES_hh_emih_in!O28/RES_summary!O$21)</f>
        <v>1.448071387361805</v>
      </c>
      <c r="P28" s="72">
        <f>IF(RES_hh_emih_in!P28=0,0,RES_hh_emih_in!P28/RES_summary!P$21)</f>
        <v>2.7968679600857009</v>
      </c>
      <c r="Q28" s="72">
        <f>IF(RES_hh_emih_in!Q28=0,0,RES_hh_emih_in!Q28/RES_summary!Q$21)</f>
        <v>2.9731596512053482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2.791859031664027</v>
      </c>
      <c r="V28" s="72">
        <f>IF(RES_hh_emih_in!V28=0,0,RES_hh_emih_in!V28/RES_summary!V$21)</f>
        <v>2.5559840373234062</v>
      </c>
      <c r="W28" s="72">
        <f>IF(RES_hh_emih_in!W28=0,0,RES_hh_emih_in!W28/RES_summary!W$21)</f>
        <v>2.4418589085272693</v>
      </c>
      <c r="X28" s="72">
        <f>IF(RES_hh_emih_in!X28=0,0,RES_hh_emih_in!X28/RES_summary!X$21)</f>
        <v>2.4539388692253685</v>
      </c>
      <c r="Y28" s="72">
        <f>IF(RES_hh_emih_in!Y28=0,0,RES_hh_emih_in!Y28/RES_summary!Y$21)</f>
        <v>2.3677146738818946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3.2232886297789012</v>
      </c>
      <c r="D29" s="72">
        <f>IF(RES_hh_emih_in!D29=0,0,RES_hh_emih_in!D29/RES_summary!D$21)</f>
        <v>3.3306922843832738</v>
      </c>
      <c r="E29" s="72">
        <f>IF(RES_hh_emih_in!E29=0,0,RES_hh_emih_in!E29/RES_summary!E$21)</f>
        <v>3.8318538111459151</v>
      </c>
      <c r="F29" s="72">
        <f>IF(RES_hh_emih_in!F29=0,0,RES_hh_emih_in!F29/RES_summary!F$21)</f>
        <v>2.3307475459849774</v>
      </c>
      <c r="G29" s="72">
        <f>IF(RES_hh_emih_in!G29=0,0,RES_hh_emih_in!G29/RES_summary!G$21)</f>
        <v>4.9369956081485968</v>
      </c>
      <c r="H29" s="72">
        <f>IF(RES_hh_emih_in!H29=0,0,RES_hh_emih_in!H29/RES_summary!H$21)</f>
        <v>2.4917123929453435</v>
      </c>
      <c r="I29" s="72">
        <f>IF(RES_hh_emih_in!I29=0,0,RES_hh_emih_in!I29/RES_summary!I$21)</f>
        <v>3.5338743241327557</v>
      </c>
      <c r="J29" s="72">
        <f>IF(RES_hh_emih_in!J29=0,0,RES_hh_emih_in!J29/RES_summary!J$21)</f>
        <v>1.6078012503224925</v>
      </c>
      <c r="K29" s="72">
        <f>IF(RES_hh_emih_in!K29=0,0,RES_hh_emih_in!K29/RES_summary!K$21)</f>
        <v>2.2189101496116499</v>
      </c>
      <c r="L29" s="72">
        <f>IF(RES_hh_emih_in!L29=0,0,RES_hh_emih_in!L29/RES_summary!L$21)</f>
        <v>1.6714965106561144</v>
      </c>
      <c r="M29" s="72">
        <f>IF(RES_hh_emih_in!M29=0,0,RES_hh_emih_in!M29/RES_summary!M$21)</f>
        <v>1.6224229945606541</v>
      </c>
      <c r="N29" s="72">
        <f>IF(RES_hh_emih_in!N29=0,0,RES_hh_emih_in!N29/RES_summary!N$21)</f>
        <v>1.4071161024180059</v>
      </c>
      <c r="O29" s="72">
        <f>IF(RES_hh_emih_in!O29=0,0,RES_hh_emih_in!O29/RES_summary!O$21)</f>
        <v>1.453901642143079</v>
      </c>
      <c r="P29" s="72">
        <f>IF(RES_hh_emih_in!P29=0,0,RES_hh_emih_in!P29/RES_summary!P$21)</f>
        <v>1.4306158175393699</v>
      </c>
      <c r="Q29" s="72">
        <f>IF(RES_hh_emih_in!Q29=0,0,RES_hh_emih_in!Q29/RES_summary!Q$21)</f>
        <v>1.5675518590683297</v>
      </c>
      <c r="R29" s="72">
        <f>IF(RES_hh_emih_in!R29=0,0,RES_hh_emih_in!R29/RES_summary!R$21)</f>
        <v>1.5624861383333526</v>
      </c>
      <c r="S29" s="72">
        <f>IF(RES_hh_emih_in!S29=0,0,RES_hh_emih_in!S29/RES_summary!S$21)</f>
        <v>1.722741655197596</v>
      </c>
      <c r="T29" s="72">
        <f>IF(RES_hh_emih_in!T29=0,0,RES_hh_emih_in!T29/RES_summary!T$21)</f>
        <v>1.7239072382430478</v>
      </c>
      <c r="U29" s="72">
        <f>IF(RES_hh_emih_in!U29=0,0,RES_hh_emih_in!U29/RES_summary!U$21)</f>
        <v>1.7904380650848364</v>
      </c>
      <c r="V29" s="72">
        <f>IF(RES_hh_emih_in!V29=0,0,RES_hh_emih_in!V29/RES_summary!V$21)</f>
        <v>1.5789643947169911</v>
      </c>
      <c r="W29" s="72">
        <f>IF(RES_hh_emih_in!W29=0,0,RES_hh_emih_in!W29/RES_summary!W$21)</f>
        <v>1.616378239698107</v>
      </c>
      <c r="X29" s="72">
        <f>IF(RES_hh_emih_in!X29=0,0,RES_hh_emih_in!X29/RES_summary!X$21)</f>
        <v>1.6519794887658354</v>
      </c>
      <c r="Y29" s="72">
        <f>IF(RES_hh_emih_in!Y29=0,0,RES_hh_emih_in!Y29/RES_summary!Y$21)</f>
        <v>1.4813810960605851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2.699010770217281</v>
      </c>
      <c r="D30" s="72">
        <f>IF(RES_hh_emih_in!D30=0,0,RES_hh_emih_in!D30/RES_summary!D$21)</f>
        <v>3.154089140333463</v>
      </c>
      <c r="E30" s="72">
        <f>IF(RES_hh_emih_in!E30=0,0,RES_hh_emih_in!E30/RES_summary!E$21)</f>
        <v>3.6021521615002463</v>
      </c>
      <c r="F30" s="72">
        <f>IF(RES_hh_emih_in!F30=0,0,RES_hh_emih_in!F30/RES_summary!F$21)</f>
        <v>2.1157180729053233</v>
      </c>
      <c r="G30" s="72">
        <f>IF(RES_hh_emih_in!G30=0,0,RES_hh_emih_in!G30/RES_summary!G$21)</f>
        <v>3.9831476238961523</v>
      </c>
      <c r="H30" s="72">
        <f>IF(RES_hh_emih_in!H30=0,0,RES_hh_emih_in!H30/RES_summary!H$21)</f>
        <v>2.6168456209506794</v>
      </c>
      <c r="I30" s="72">
        <f>IF(RES_hh_emih_in!I30=0,0,RES_hh_emih_in!I30/RES_summary!I$21)</f>
        <v>2.8902378229953247</v>
      </c>
      <c r="J30" s="72">
        <f>IF(RES_hh_emih_in!J30=0,0,RES_hh_emih_in!J30/RES_summary!J$21)</f>
        <v>1.4341610134465637</v>
      </c>
      <c r="K30" s="72">
        <f>IF(RES_hh_emih_in!K30=0,0,RES_hh_emih_in!K30/RES_summary!K$21)</f>
        <v>1.8649173860832788</v>
      </c>
      <c r="L30" s="72">
        <f>IF(RES_hh_emih_in!L30=0,0,RES_hh_emih_in!L30/RES_summary!L$21)</f>
        <v>1.4272479674974461</v>
      </c>
      <c r="M30" s="72">
        <f>IF(RES_hh_emih_in!M30=0,0,RES_hh_emih_in!M30/RES_summary!M$21)</f>
        <v>1.4407337254979864</v>
      </c>
      <c r="N30" s="72">
        <f>IF(RES_hh_emih_in!N30=0,0,RES_hh_emih_in!N30/RES_summary!N$21)</f>
        <v>1.3459724272279865</v>
      </c>
      <c r="O30" s="72">
        <f>IF(RES_hh_emih_in!O30=0,0,RES_hh_emih_in!O30/RES_summary!O$21)</f>
        <v>1.3221120190241706</v>
      </c>
      <c r="P30" s="72">
        <f>IF(RES_hh_emih_in!P30=0,0,RES_hh_emih_in!P30/RES_summary!P$21)</f>
        <v>1.2233524686700239</v>
      </c>
      <c r="Q30" s="72">
        <f>IF(RES_hh_emih_in!Q30=0,0,RES_hh_emih_in!Q30/RES_summary!Q$21)</f>
        <v>1.3796028393696576</v>
      </c>
      <c r="R30" s="72">
        <f>IF(RES_hh_emih_in!R30=0,0,RES_hh_emih_in!R30/RES_summary!R$21)</f>
        <v>1.3747604930563708</v>
      </c>
      <c r="S30" s="72">
        <f>IF(RES_hh_emih_in!S30=0,0,RES_hh_emih_in!S30/RES_summary!S$21)</f>
        <v>1.5272278869330103</v>
      </c>
      <c r="T30" s="72">
        <f>IF(RES_hh_emih_in!T30=0,0,RES_hh_emih_in!T30/RES_summary!T$21)</f>
        <v>1.526828603340971</v>
      </c>
      <c r="U30" s="72">
        <f>IF(RES_hh_emih_in!U30=0,0,RES_hh_emih_in!U30/RES_summary!U$21)</f>
        <v>1.5024059374937337</v>
      </c>
      <c r="V30" s="72">
        <f>IF(RES_hh_emih_in!V30=0,0,RES_hh_emih_in!V30/RES_summary!V$21)</f>
        <v>1.4002076766939249</v>
      </c>
      <c r="W30" s="72">
        <f>IF(RES_hh_emih_in!W30=0,0,RES_hh_emih_in!W30/RES_summary!W$21)</f>
        <v>1.5448143793959066</v>
      </c>
      <c r="X30" s="72">
        <f>IF(RES_hh_emih_in!X30=0,0,RES_hh_emih_in!X30/RES_summary!X$21)</f>
        <v>1.3949881465512517</v>
      </c>
      <c r="Y30" s="72">
        <f>IF(RES_hh_emih_in!Y30=0,0,RES_hh_emih_in!Y30/RES_summary!Y$21)</f>
        <v>1.3168319899805834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615.42185032018938</v>
      </c>
      <c r="C3" s="19">
        <f t="shared" ref="C3:V3" si="0">SUM(C4,C9,C12)</f>
        <v>629.81759239067424</v>
      </c>
      <c r="D3" s="19">
        <f t="shared" si="0"/>
        <v>637.22626850901634</v>
      </c>
      <c r="E3" s="19">
        <f t="shared" si="0"/>
        <v>659.59284011886587</v>
      </c>
      <c r="F3" s="19">
        <f t="shared" si="0"/>
        <v>694.11899073317488</v>
      </c>
      <c r="G3" s="19">
        <f t="shared" si="0"/>
        <v>737.67152800704434</v>
      </c>
      <c r="H3" s="19">
        <f t="shared" si="0"/>
        <v>766.09207780343468</v>
      </c>
      <c r="I3" s="19">
        <f t="shared" si="0"/>
        <v>797.99469368718212</v>
      </c>
      <c r="J3" s="19">
        <f t="shared" si="0"/>
        <v>818.64654066868593</v>
      </c>
      <c r="K3" s="19">
        <f t="shared" si="0"/>
        <v>850.65816395071829</v>
      </c>
      <c r="L3" s="19">
        <f t="shared" si="0"/>
        <v>881.16420292711859</v>
      </c>
      <c r="M3" s="19">
        <f t="shared" si="0"/>
        <v>902.01211246590219</v>
      </c>
      <c r="N3" s="19">
        <f t="shared" si="0"/>
        <v>910.96021569761797</v>
      </c>
      <c r="O3" s="19">
        <f t="shared" si="0"/>
        <v>917.4087549474732</v>
      </c>
      <c r="P3" s="19">
        <f t="shared" si="0"/>
        <v>917.18857471705792</v>
      </c>
      <c r="Q3" s="19">
        <f t="shared" si="0"/>
        <v>919.23795329520567</v>
      </c>
      <c r="R3" s="19">
        <f t="shared" si="0"/>
        <v>929.92458638613437</v>
      </c>
      <c r="S3" s="19">
        <f t="shared" si="0"/>
        <v>954.14355733228808</v>
      </c>
      <c r="T3" s="19">
        <f t="shared" si="0"/>
        <v>960.8289825262425</v>
      </c>
      <c r="U3" s="19">
        <f t="shared" si="0"/>
        <v>968.09469208636096</v>
      </c>
      <c r="V3" s="19">
        <f t="shared" si="0"/>
        <v>1008.8243133295513</v>
      </c>
      <c r="W3" s="19">
        <f t="shared" ref="W3:Y3" si="1">SUM(W4,W9,W12)</f>
        <v>1043.6860815637556</v>
      </c>
      <c r="X3" s="19">
        <f t="shared" si="1"/>
        <v>1017.5684698466147</v>
      </c>
      <c r="Y3" s="19">
        <f t="shared" si="1"/>
        <v>1002.2020986334726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399.06938643881335</v>
      </c>
      <c r="C4" s="22">
        <f t="shared" ref="C4:V4" si="2">SUM(C5:C8)</f>
        <v>399.09751846159071</v>
      </c>
      <c r="D4" s="22">
        <f t="shared" si="2"/>
        <v>395.57191351510767</v>
      </c>
      <c r="E4" s="22">
        <f t="shared" si="2"/>
        <v>401.21437761305083</v>
      </c>
      <c r="F4" s="22">
        <f t="shared" si="2"/>
        <v>408.0875306628684</v>
      </c>
      <c r="G4" s="22">
        <f t="shared" si="2"/>
        <v>416.90538688959447</v>
      </c>
      <c r="H4" s="22">
        <f t="shared" si="2"/>
        <v>419.51364939416004</v>
      </c>
      <c r="I4" s="22">
        <f t="shared" si="2"/>
        <v>420.40027084518073</v>
      </c>
      <c r="J4" s="22">
        <f t="shared" si="2"/>
        <v>419.86449644824341</v>
      </c>
      <c r="K4" s="22">
        <f t="shared" si="2"/>
        <v>421.10707707696599</v>
      </c>
      <c r="L4" s="22">
        <f t="shared" si="2"/>
        <v>420.09415400363883</v>
      </c>
      <c r="M4" s="22">
        <f t="shared" si="2"/>
        <v>419.52097477412997</v>
      </c>
      <c r="N4" s="22">
        <f t="shared" si="2"/>
        <v>415.65978211503193</v>
      </c>
      <c r="O4" s="22">
        <f t="shared" si="2"/>
        <v>409.90442809934297</v>
      </c>
      <c r="P4" s="22">
        <f t="shared" si="2"/>
        <v>401.08560808575385</v>
      </c>
      <c r="Q4" s="22">
        <f t="shared" si="2"/>
        <v>392.0442370226661</v>
      </c>
      <c r="R4" s="22">
        <f t="shared" si="2"/>
        <v>383.7662329879409</v>
      </c>
      <c r="S4" s="22">
        <f t="shared" si="2"/>
        <v>381.69116712689134</v>
      </c>
      <c r="T4" s="22">
        <f t="shared" si="2"/>
        <v>373.69987537205941</v>
      </c>
      <c r="U4" s="22">
        <f t="shared" si="2"/>
        <v>365.56167941597954</v>
      </c>
      <c r="V4" s="22">
        <f t="shared" si="2"/>
        <v>364.17093057209661</v>
      </c>
      <c r="W4" s="22">
        <f t="shared" ref="W4:Y4" si="3">SUM(W5:W8)</f>
        <v>358.6794639387586</v>
      </c>
      <c r="X4" s="22">
        <f t="shared" si="3"/>
        <v>354.4287465898646</v>
      </c>
      <c r="Y4" s="22">
        <f t="shared" si="3"/>
        <v>346.46482821846433</v>
      </c>
      <c r="DA4" s="57"/>
    </row>
    <row r="5" spans="1:105" ht="12" customHeight="1" x14ac:dyDescent="0.25">
      <c r="A5" s="28" t="s">
        <v>32</v>
      </c>
      <c r="B5" s="29">
        <f>B18*B70/11630</f>
        <v>297.99757776132941</v>
      </c>
      <c r="C5" s="29">
        <f t="shared" ref="C5:V5" si="4">C18*C70/11630</f>
        <v>299.88929465117559</v>
      </c>
      <c r="D5" s="29">
        <f t="shared" si="4"/>
        <v>296.82242520878003</v>
      </c>
      <c r="E5" s="29">
        <f t="shared" si="4"/>
        <v>298.4258454415359</v>
      </c>
      <c r="F5" s="29">
        <f t="shared" si="4"/>
        <v>301.29554469352161</v>
      </c>
      <c r="G5" s="29">
        <f t="shared" si="4"/>
        <v>304.21403699568594</v>
      </c>
      <c r="H5" s="29">
        <f t="shared" si="4"/>
        <v>304.82207654853477</v>
      </c>
      <c r="I5" s="29">
        <f t="shared" si="4"/>
        <v>304.04418327041702</v>
      </c>
      <c r="J5" s="29">
        <f t="shared" si="4"/>
        <v>302.97421280465272</v>
      </c>
      <c r="K5" s="29">
        <f t="shared" si="4"/>
        <v>303.41466560982252</v>
      </c>
      <c r="L5" s="29">
        <f t="shared" si="4"/>
        <v>302.77370803798175</v>
      </c>
      <c r="M5" s="29">
        <f t="shared" si="4"/>
        <v>302.7818699379111</v>
      </c>
      <c r="N5" s="29">
        <f t="shared" si="4"/>
        <v>299.50874030815635</v>
      </c>
      <c r="O5" s="29">
        <f t="shared" si="4"/>
        <v>293.18858621343571</v>
      </c>
      <c r="P5" s="29">
        <f t="shared" si="4"/>
        <v>284.78952082514496</v>
      </c>
      <c r="Q5" s="29">
        <f t="shared" si="4"/>
        <v>275.36690691934461</v>
      </c>
      <c r="R5" s="29">
        <f t="shared" si="4"/>
        <v>266.97244340852535</v>
      </c>
      <c r="S5" s="29">
        <f t="shared" si="4"/>
        <v>263.47747875707591</v>
      </c>
      <c r="T5" s="29">
        <f t="shared" si="4"/>
        <v>256.42902759477988</v>
      </c>
      <c r="U5" s="29">
        <f t="shared" si="4"/>
        <v>251.75724555155912</v>
      </c>
      <c r="V5" s="29">
        <f t="shared" si="4"/>
        <v>249.11600306329913</v>
      </c>
      <c r="W5" s="29">
        <f t="shared" ref="W5:Y5" si="5">W18*W70/11630</f>
        <v>243.44433908823427</v>
      </c>
      <c r="X5" s="29">
        <f t="shared" si="5"/>
        <v>239.38274709015715</v>
      </c>
      <c r="Y5" s="29">
        <f t="shared" si="5"/>
        <v>231.70507933731665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100.18629504866631</v>
      </c>
      <c r="C6" s="29">
        <f t="shared" ref="C6:V6" si="6">C19*C71/11630</f>
        <v>98.255121269135344</v>
      </c>
      <c r="D6" s="29">
        <f t="shared" si="6"/>
        <v>97.730235653892535</v>
      </c>
      <c r="E6" s="29">
        <f t="shared" si="6"/>
        <v>101.65350555586537</v>
      </c>
      <c r="F6" s="29">
        <f t="shared" si="6"/>
        <v>105.50540031830852</v>
      </c>
      <c r="G6" s="29">
        <f t="shared" si="6"/>
        <v>111.23184614784809</v>
      </c>
      <c r="H6" s="29">
        <f t="shared" si="6"/>
        <v>113.04889584110344</v>
      </c>
      <c r="I6" s="29">
        <f t="shared" si="6"/>
        <v>114.51225543993091</v>
      </c>
      <c r="J6" s="29">
        <f t="shared" si="6"/>
        <v>114.77966628303972</v>
      </c>
      <c r="K6" s="29">
        <f t="shared" si="6"/>
        <v>115.2966487733259</v>
      </c>
      <c r="L6" s="29">
        <f t="shared" si="6"/>
        <v>114.53530222436522</v>
      </c>
      <c r="M6" s="29">
        <f t="shared" si="6"/>
        <v>112.93251773903404</v>
      </c>
      <c r="N6" s="29">
        <f t="shared" si="6"/>
        <v>110.50691537377642</v>
      </c>
      <c r="O6" s="29">
        <f t="shared" si="6"/>
        <v>108.46496061728074</v>
      </c>
      <c r="P6" s="29">
        <f t="shared" si="6"/>
        <v>105.33243097423806</v>
      </c>
      <c r="Q6" s="29">
        <f t="shared" si="6"/>
        <v>103.55515446103618</v>
      </c>
      <c r="R6" s="29">
        <f t="shared" si="6"/>
        <v>102.0141881627254</v>
      </c>
      <c r="S6" s="29">
        <f t="shared" si="6"/>
        <v>101.89597604550798</v>
      </c>
      <c r="T6" s="29">
        <f t="shared" si="6"/>
        <v>99.688291697818741</v>
      </c>
      <c r="U6" s="29">
        <f t="shared" si="6"/>
        <v>95.368490004940213</v>
      </c>
      <c r="V6" s="29">
        <f t="shared" si="6"/>
        <v>95.218315578579606</v>
      </c>
      <c r="W6" s="29">
        <f t="shared" ref="W6:Y6" si="7">W19*W71/11630</f>
        <v>93.584080476357371</v>
      </c>
      <c r="X6" s="29">
        <f t="shared" si="7"/>
        <v>93.083443136378818</v>
      </c>
      <c r="Y6" s="29">
        <f t="shared" si="7"/>
        <v>92.263685340322539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0.35664628213778393</v>
      </c>
      <c r="C7" s="29">
        <f t="shared" ref="C7:V7" si="8">C20*C72/11630</f>
        <v>0.36898811417677868</v>
      </c>
      <c r="D7" s="29">
        <f t="shared" si="8"/>
        <v>0.36808123255117636</v>
      </c>
      <c r="E7" s="29">
        <f t="shared" si="8"/>
        <v>0.38271863667727929</v>
      </c>
      <c r="F7" s="29">
        <f t="shared" si="8"/>
        <v>0.39895118903830534</v>
      </c>
      <c r="G7" s="29">
        <f t="shared" si="8"/>
        <v>0.4176743753528081</v>
      </c>
      <c r="H7" s="29">
        <f t="shared" si="8"/>
        <v>0.42865783245859029</v>
      </c>
      <c r="I7" s="29">
        <f t="shared" si="8"/>
        <v>0.43718689815675554</v>
      </c>
      <c r="J7" s="29">
        <f t="shared" si="8"/>
        <v>0.44592296557428268</v>
      </c>
      <c r="K7" s="29">
        <f t="shared" si="8"/>
        <v>0.44837436457479712</v>
      </c>
      <c r="L7" s="29">
        <f t="shared" si="8"/>
        <v>0.43890264035401128</v>
      </c>
      <c r="M7" s="29">
        <f t="shared" si="8"/>
        <v>0.58393130036460805</v>
      </c>
      <c r="N7" s="29">
        <f t="shared" si="8"/>
        <v>1.193087215826387</v>
      </c>
      <c r="O7" s="29">
        <f t="shared" si="8"/>
        <v>2.0625466605799723</v>
      </c>
      <c r="P7" s="29">
        <f t="shared" si="8"/>
        <v>3.0639223091245027</v>
      </c>
      <c r="Q7" s="29">
        <f t="shared" si="8"/>
        <v>4.0700455301285841</v>
      </c>
      <c r="R7" s="29">
        <f t="shared" si="8"/>
        <v>4.8924296786255503</v>
      </c>
      <c r="S7" s="29">
        <f t="shared" si="8"/>
        <v>5.5874246148875066</v>
      </c>
      <c r="T7" s="29">
        <f t="shared" si="8"/>
        <v>6.1531250346529225</v>
      </c>
      <c r="U7" s="29">
        <f t="shared" si="8"/>
        <v>6.5830159527505074</v>
      </c>
      <c r="V7" s="29">
        <f t="shared" si="8"/>
        <v>7.0401183808737038</v>
      </c>
      <c r="W7" s="29">
        <f t="shared" ref="W7:Y7" si="9">W20*W72/11630</f>
        <v>7.605743489360294</v>
      </c>
      <c r="X7" s="29">
        <f t="shared" si="9"/>
        <v>7.9541590992389013</v>
      </c>
      <c r="Y7" s="29">
        <f t="shared" si="9"/>
        <v>8.3165449133081584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0.52886734667989876</v>
      </c>
      <c r="C8" s="29">
        <f t="shared" ref="C8:V8" si="10">C21*C73/11630</f>
        <v>0.58411442710297379</v>
      </c>
      <c r="D8" s="29">
        <f t="shared" si="10"/>
        <v>0.65117141988396809</v>
      </c>
      <c r="E8" s="29">
        <f t="shared" si="10"/>
        <v>0.75230797897225488</v>
      </c>
      <c r="F8" s="29">
        <f t="shared" si="10"/>
        <v>0.88763446199999585</v>
      </c>
      <c r="G8" s="29">
        <f t="shared" si="10"/>
        <v>1.0418293707076247</v>
      </c>
      <c r="H8" s="29">
        <f t="shared" si="10"/>
        <v>1.2140191720632396</v>
      </c>
      <c r="I8" s="29">
        <f t="shared" si="10"/>
        <v>1.4066452366760078</v>
      </c>
      <c r="J8" s="29">
        <f t="shared" si="10"/>
        <v>1.6646943949767143</v>
      </c>
      <c r="K8" s="29">
        <f t="shared" si="10"/>
        <v>1.9473883292427541</v>
      </c>
      <c r="L8" s="29">
        <f t="shared" si="10"/>
        <v>2.346241100937823</v>
      </c>
      <c r="M8" s="29">
        <f t="shared" si="10"/>
        <v>3.2226557968202196</v>
      </c>
      <c r="N8" s="29">
        <f t="shared" si="10"/>
        <v>4.4510392172727737</v>
      </c>
      <c r="O8" s="29">
        <f t="shared" si="10"/>
        <v>6.188334608046544</v>
      </c>
      <c r="P8" s="29">
        <f t="shared" si="10"/>
        <v>7.8997339772462754</v>
      </c>
      <c r="Q8" s="29">
        <f t="shared" si="10"/>
        <v>9.0521301121567088</v>
      </c>
      <c r="R8" s="29">
        <f t="shared" si="10"/>
        <v>9.8871717380645716</v>
      </c>
      <c r="S8" s="29">
        <f t="shared" si="10"/>
        <v>10.730287709419994</v>
      </c>
      <c r="T8" s="29">
        <f t="shared" si="10"/>
        <v>11.429431044807847</v>
      </c>
      <c r="U8" s="29">
        <f t="shared" si="10"/>
        <v>11.852927906729729</v>
      </c>
      <c r="V8" s="29">
        <f t="shared" si="10"/>
        <v>12.796493549344154</v>
      </c>
      <c r="W8" s="29">
        <f t="shared" ref="W8:Y8" si="11">W21*W73/11630</f>
        <v>14.045300884806625</v>
      </c>
      <c r="X8" s="29">
        <f t="shared" si="11"/>
        <v>14.008397264089727</v>
      </c>
      <c r="Y8" s="29">
        <f t="shared" si="11"/>
        <v>14.17951862751698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89.035418964574916</v>
      </c>
      <c r="C9" s="22">
        <f t="shared" ref="C9:V9" si="12">SUM(C10:C11)</f>
        <v>93.825941304299164</v>
      </c>
      <c r="D9" s="22">
        <f t="shared" si="12"/>
        <v>96.763209693305555</v>
      </c>
      <c r="E9" s="22">
        <f t="shared" si="12"/>
        <v>101.76879463507666</v>
      </c>
      <c r="F9" s="22">
        <f t="shared" si="12"/>
        <v>114.46759781035485</v>
      </c>
      <c r="G9" s="22">
        <f t="shared" si="12"/>
        <v>133.73926630303117</v>
      </c>
      <c r="H9" s="22">
        <f t="shared" si="12"/>
        <v>148.79058429296904</v>
      </c>
      <c r="I9" s="22">
        <f t="shared" si="12"/>
        <v>170.86611372289454</v>
      </c>
      <c r="J9" s="22">
        <f t="shared" si="12"/>
        <v>185.01581084951971</v>
      </c>
      <c r="K9" s="22">
        <f t="shared" si="12"/>
        <v>210.61487233397605</v>
      </c>
      <c r="L9" s="22">
        <f t="shared" si="12"/>
        <v>237.56604806917818</v>
      </c>
      <c r="M9" s="22">
        <f t="shared" si="12"/>
        <v>256.88702202193838</v>
      </c>
      <c r="N9" s="22">
        <f t="shared" si="12"/>
        <v>269.24453125962236</v>
      </c>
      <c r="O9" s="22">
        <f t="shared" si="12"/>
        <v>279.99097853035823</v>
      </c>
      <c r="P9" s="22">
        <f t="shared" si="12"/>
        <v>287.80071181796859</v>
      </c>
      <c r="Q9" s="22">
        <f t="shared" si="12"/>
        <v>300.38717074246188</v>
      </c>
      <c r="R9" s="22">
        <f t="shared" si="12"/>
        <v>321.50672046361552</v>
      </c>
      <c r="S9" s="22">
        <f t="shared" si="12"/>
        <v>346.94418532084558</v>
      </c>
      <c r="T9" s="22">
        <f t="shared" si="12"/>
        <v>364.68068271687798</v>
      </c>
      <c r="U9" s="22">
        <f t="shared" si="12"/>
        <v>385.9140526678263</v>
      </c>
      <c r="V9" s="22">
        <f t="shared" si="12"/>
        <v>423.58095896998429</v>
      </c>
      <c r="W9" s="22">
        <f t="shared" ref="W9:Y9" si="13">SUM(W10:W11)</f>
        <v>458.25073523284505</v>
      </c>
      <c r="X9" s="22">
        <f t="shared" si="13"/>
        <v>449.33093709868893</v>
      </c>
      <c r="Y9" s="22">
        <f t="shared" si="13"/>
        <v>450.04745510535912</v>
      </c>
      <c r="DA9" s="57"/>
    </row>
    <row r="10" spans="1:105" ht="12" customHeight="1" x14ac:dyDescent="0.25">
      <c r="A10" s="28" t="s">
        <v>28</v>
      </c>
      <c r="B10" s="29">
        <f>B23*B75/11630</f>
        <v>74.697756580784457</v>
      </c>
      <c r="C10" s="29">
        <f t="shared" ref="C10:V10" si="14">C23*C75/11630</f>
        <v>78.276830783879987</v>
      </c>
      <c r="D10" s="29">
        <f t="shared" si="14"/>
        <v>79.822674417900345</v>
      </c>
      <c r="E10" s="29">
        <f t="shared" si="14"/>
        <v>82.312447426232055</v>
      </c>
      <c r="F10" s="29">
        <f t="shared" si="14"/>
        <v>90.797652913500485</v>
      </c>
      <c r="G10" s="29">
        <f t="shared" si="14"/>
        <v>103.32306824003089</v>
      </c>
      <c r="H10" s="29">
        <f t="shared" si="14"/>
        <v>113.42712461293422</v>
      </c>
      <c r="I10" s="29">
        <f t="shared" si="14"/>
        <v>128.93471566895059</v>
      </c>
      <c r="J10" s="29">
        <f t="shared" si="14"/>
        <v>137.96829961334743</v>
      </c>
      <c r="K10" s="29">
        <f t="shared" si="14"/>
        <v>156.7712814515194</v>
      </c>
      <c r="L10" s="29">
        <f t="shared" si="14"/>
        <v>176.48866853797048</v>
      </c>
      <c r="M10" s="29">
        <f t="shared" si="14"/>
        <v>190.49993773873339</v>
      </c>
      <c r="N10" s="29">
        <f t="shared" si="14"/>
        <v>197.80849953287091</v>
      </c>
      <c r="O10" s="29">
        <f t="shared" si="14"/>
        <v>203.76115402154414</v>
      </c>
      <c r="P10" s="29">
        <f t="shared" si="14"/>
        <v>206.95063829224088</v>
      </c>
      <c r="Q10" s="29">
        <f t="shared" si="14"/>
        <v>208.96294627192063</v>
      </c>
      <c r="R10" s="29">
        <f t="shared" si="14"/>
        <v>216.2391360614325</v>
      </c>
      <c r="S10" s="29">
        <f t="shared" si="14"/>
        <v>227.21028802368284</v>
      </c>
      <c r="T10" s="29">
        <f t="shared" si="14"/>
        <v>229.53884637921877</v>
      </c>
      <c r="U10" s="29">
        <f t="shared" si="14"/>
        <v>238.5463299550448</v>
      </c>
      <c r="V10" s="29">
        <f t="shared" si="14"/>
        <v>256.65284203893475</v>
      </c>
      <c r="W10" s="29">
        <f t="shared" ref="W10:Y10" si="15">W23*W75/11630</f>
        <v>273.41613386987774</v>
      </c>
      <c r="X10" s="29">
        <f t="shared" si="15"/>
        <v>265.20703012147158</v>
      </c>
      <c r="Y10" s="29">
        <f t="shared" si="15"/>
        <v>264.60855170367631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14.337662383790454</v>
      </c>
      <c r="C11" s="29">
        <f t="shared" ref="C11:V11" si="16">C24*C76/11630</f>
        <v>15.549110520419182</v>
      </c>
      <c r="D11" s="29">
        <f t="shared" si="16"/>
        <v>16.940535275405214</v>
      </c>
      <c r="E11" s="29">
        <f t="shared" si="16"/>
        <v>19.456347208844608</v>
      </c>
      <c r="F11" s="29">
        <f t="shared" si="16"/>
        <v>23.669944896854354</v>
      </c>
      <c r="G11" s="29">
        <f t="shared" si="16"/>
        <v>30.416198063000291</v>
      </c>
      <c r="H11" s="29">
        <f t="shared" si="16"/>
        <v>35.363459680034815</v>
      </c>
      <c r="I11" s="29">
        <f t="shared" si="16"/>
        <v>41.931398053943958</v>
      </c>
      <c r="J11" s="29">
        <f t="shared" si="16"/>
        <v>47.047511236172284</v>
      </c>
      <c r="K11" s="29">
        <f t="shared" si="16"/>
        <v>53.843590882456645</v>
      </c>
      <c r="L11" s="29">
        <f t="shared" si="16"/>
        <v>61.077379531207683</v>
      </c>
      <c r="M11" s="29">
        <f t="shared" si="16"/>
        <v>66.387084283204985</v>
      </c>
      <c r="N11" s="29">
        <f t="shared" si="16"/>
        <v>71.43603172675148</v>
      </c>
      <c r="O11" s="29">
        <f t="shared" si="16"/>
        <v>76.229824508814104</v>
      </c>
      <c r="P11" s="29">
        <f t="shared" si="16"/>
        <v>80.850073525727723</v>
      </c>
      <c r="Q11" s="29">
        <f t="shared" si="16"/>
        <v>91.424224470541247</v>
      </c>
      <c r="R11" s="29">
        <f t="shared" si="16"/>
        <v>105.26758440218302</v>
      </c>
      <c r="S11" s="29">
        <f t="shared" si="16"/>
        <v>119.73389729716273</v>
      </c>
      <c r="T11" s="29">
        <f t="shared" si="16"/>
        <v>135.14183633765924</v>
      </c>
      <c r="U11" s="29">
        <f t="shared" si="16"/>
        <v>147.3677227127815</v>
      </c>
      <c r="V11" s="29">
        <f t="shared" si="16"/>
        <v>166.92811693104957</v>
      </c>
      <c r="W11" s="29">
        <f t="shared" ref="W11:Y11" si="17">W24*W76/11630</f>
        <v>184.83460136296733</v>
      </c>
      <c r="X11" s="29">
        <f t="shared" si="17"/>
        <v>184.12390697721736</v>
      </c>
      <c r="Y11" s="29">
        <f t="shared" si="17"/>
        <v>185.43890340168281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127.31704491680114</v>
      </c>
      <c r="C12" s="22">
        <f t="shared" ref="C12:V12" si="18">SUM(C13:C14)</f>
        <v>136.89413262478428</v>
      </c>
      <c r="D12" s="22">
        <f t="shared" si="18"/>
        <v>144.89114530060309</v>
      </c>
      <c r="E12" s="22">
        <f t="shared" si="18"/>
        <v>156.60966787073838</v>
      </c>
      <c r="F12" s="22">
        <f t="shared" si="18"/>
        <v>171.56386225995166</v>
      </c>
      <c r="G12" s="22">
        <f t="shared" si="18"/>
        <v>187.02687481441873</v>
      </c>
      <c r="H12" s="22">
        <f t="shared" si="18"/>
        <v>197.78784411630562</v>
      </c>
      <c r="I12" s="22">
        <f t="shared" si="18"/>
        <v>206.72830911910683</v>
      </c>
      <c r="J12" s="22">
        <f t="shared" si="18"/>
        <v>213.76623337092275</v>
      </c>
      <c r="K12" s="22">
        <f t="shared" si="18"/>
        <v>218.9362145397763</v>
      </c>
      <c r="L12" s="22">
        <f t="shared" si="18"/>
        <v>223.50400085430155</v>
      </c>
      <c r="M12" s="22">
        <f t="shared" si="18"/>
        <v>225.6041156698339</v>
      </c>
      <c r="N12" s="22">
        <f t="shared" si="18"/>
        <v>226.0559023229637</v>
      </c>
      <c r="O12" s="22">
        <f t="shared" si="18"/>
        <v>227.51334831777194</v>
      </c>
      <c r="P12" s="22">
        <f t="shared" si="18"/>
        <v>228.30225481333545</v>
      </c>
      <c r="Q12" s="22">
        <f t="shared" si="18"/>
        <v>226.80654553007781</v>
      </c>
      <c r="R12" s="22">
        <f t="shared" si="18"/>
        <v>224.65163293457795</v>
      </c>
      <c r="S12" s="22">
        <f t="shared" si="18"/>
        <v>225.50820488455116</v>
      </c>
      <c r="T12" s="22">
        <f t="shared" si="18"/>
        <v>222.44842443730516</v>
      </c>
      <c r="U12" s="22">
        <f t="shared" si="18"/>
        <v>216.61896000255507</v>
      </c>
      <c r="V12" s="22">
        <f t="shared" si="18"/>
        <v>221.07242378747034</v>
      </c>
      <c r="W12" s="22">
        <f t="shared" ref="W12:Y12" si="19">SUM(W13:W14)</f>
        <v>226.75588239215199</v>
      </c>
      <c r="X12" s="22">
        <f t="shared" si="19"/>
        <v>213.80878615806114</v>
      </c>
      <c r="Y12" s="22">
        <f t="shared" si="19"/>
        <v>205.68981530964919</v>
      </c>
      <c r="DA12" s="57"/>
    </row>
    <row r="13" spans="1:105" ht="12" customHeight="1" x14ac:dyDescent="0.25">
      <c r="A13" s="30" t="s">
        <v>44</v>
      </c>
      <c r="B13" s="31">
        <f>B26*B78/11630</f>
        <v>100.58929645412549</v>
      </c>
      <c r="C13" s="31">
        <f t="shared" ref="C13:V13" si="20">C26*C78/11630</f>
        <v>107.57729041211252</v>
      </c>
      <c r="D13" s="31">
        <f t="shared" si="20"/>
        <v>113.25489555565055</v>
      </c>
      <c r="E13" s="31">
        <f t="shared" si="20"/>
        <v>120.56460332197389</v>
      </c>
      <c r="F13" s="31">
        <f t="shared" si="20"/>
        <v>128.74153409057988</v>
      </c>
      <c r="G13" s="31">
        <f t="shared" si="20"/>
        <v>137.37629325614489</v>
      </c>
      <c r="H13" s="31">
        <f t="shared" si="20"/>
        <v>142.24515898562925</v>
      </c>
      <c r="I13" s="31">
        <f t="shared" si="20"/>
        <v>145.91440103572313</v>
      </c>
      <c r="J13" s="31">
        <f t="shared" si="20"/>
        <v>147.77309058148123</v>
      </c>
      <c r="K13" s="31">
        <f t="shared" si="20"/>
        <v>149.15534194185304</v>
      </c>
      <c r="L13" s="31">
        <f t="shared" si="20"/>
        <v>149.48472673001254</v>
      </c>
      <c r="M13" s="31">
        <f t="shared" si="20"/>
        <v>148.42679058174775</v>
      </c>
      <c r="N13" s="31">
        <f t="shared" si="20"/>
        <v>146.11635426956715</v>
      </c>
      <c r="O13" s="31">
        <f t="shared" si="20"/>
        <v>145.21125045385025</v>
      </c>
      <c r="P13" s="31">
        <f t="shared" si="20"/>
        <v>142.0302243276775</v>
      </c>
      <c r="Q13" s="31">
        <f t="shared" si="20"/>
        <v>136.10594926492277</v>
      </c>
      <c r="R13" s="31">
        <f t="shared" si="20"/>
        <v>128.49902915586398</v>
      </c>
      <c r="S13" s="31">
        <f t="shared" si="20"/>
        <v>121.91316941588678</v>
      </c>
      <c r="T13" s="31">
        <f t="shared" si="20"/>
        <v>113.26148175213321</v>
      </c>
      <c r="U13" s="31">
        <f t="shared" si="20"/>
        <v>104.04998934067929</v>
      </c>
      <c r="V13" s="31">
        <f t="shared" si="20"/>
        <v>100.81840496642494</v>
      </c>
      <c r="W13" s="31">
        <f t="shared" ref="W13:Y13" si="21">W26*W78/11630</f>
        <v>99.661653232365836</v>
      </c>
      <c r="X13" s="31">
        <f t="shared" si="21"/>
        <v>90.786456449776878</v>
      </c>
      <c r="Y13" s="31">
        <f t="shared" si="21"/>
        <v>84.120161792068771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26.727748462675656</v>
      </c>
      <c r="C14" s="33">
        <f t="shared" ref="C14:V14" si="22">C27*C79/11630</f>
        <v>29.316842212671769</v>
      </c>
      <c r="D14" s="33">
        <f t="shared" si="22"/>
        <v>31.636249744952543</v>
      </c>
      <c r="E14" s="33">
        <f t="shared" si="22"/>
        <v>36.045064548764486</v>
      </c>
      <c r="F14" s="33">
        <f t="shared" si="22"/>
        <v>42.822328169371779</v>
      </c>
      <c r="G14" s="33">
        <f t="shared" si="22"/>
        <v>49.650581558273835</v>
      </c>
      <c r="H14" s="33">
        <f t="shared" si="22"/>
        <v>55.542685130676368</v>
      </c>
      <c r="I14" s="33">
        <f t="shared" si="22"/>
        <v>60.813908083383694</v>
      </c>
      <c r="J14" s="33">
        <f t="shared" si="22"/>
        <v>65.993142789441507</v>
      </c>
      <c r="K14" s="33">
        <f t="shared" si="22"/>
        <v>69.780872597923278</v>
      </c>
      <c r="L14" s="33">
        <f t="shared" si="22"/>
        <v>74.019274124289012</v>
      </c>
      <c r="M14" s="33">
        <f t="shared" si="22"/>
        <v>77.177325088086164</v>
      </c>
      <c r="N14" s="33">
        <f t="shared" si="22"/>
        <v>79.93954805339655</v>
      </c>
      <c r="O14" s="33">
        <f t="shared" si="22"/>
        <v>82.302097863921674</v>
      </c>
      <c r="P14" s="33">
        <f t="shared" si="22"/>
        <v>86.27203048565795</v>
      </c>
      <c r="Q14" s="33">
        <f t="shared" si="22"/>
        <v>90.700596265155042</v>
      </c>
      <c r="R14" s="33">
        <f t="shared" si="22"/>
        <v>96.152603778713953</v>
      </c>
      <c r="S14" s="33">
        <f t="shared" si="22"/>
        <v>103.59503546866438</v>
      </c>
      <c r="T14" s="33">
        <f t="shared" si="22"/>
        <v>109.18694268517197</v>
      </c>
      <c r="U14" s="33">
        <f t="shared" si="22"/>
        <v>112.56897066187578</v>
      </c>
      <c r="V14" s="33">
        <f t="shared" si="22"/>
        <v>120.25401882104541</v>
      </c>
      <c r="W14" s="33">
        <f t="shared" ref="W14:Y14" si="23">W27*W79/11630</f>
        <v>127.09422915978614</v>
      </c>
      <c r="X14" s="33">
        <f t="shared" si="23"/>
        <v>123.02232970828426</v>
      </c>
      <c r="Y14" s="33">
        <f t="shared" si="23"/>
        <v>121.56965351758042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15694.431417995582</v>
      </c>
      <c r="C16" s="19">
        <f t="shared" ref="C16:Q16" si="24">SUM(C17,C22,C25)</f>
        <v>16698.252693179555</v>
      </c>
      <c r="D16" s="19">
        <f t="shared" si="24"/>
        <v>17549.419178231834</v>
      </c>
      <c r="E16" s="19">
        <f t="shared" si="24"/>
        <v>19245.358157049857</v>
      </c>
      <c r="F16" s="19">
        <f t="shared" si="24"/>
        <v>21857.393762363587</v>
      </c>
      <c r="G16" s="19">
        <f t="shared" si="24"/>
        <v>24583.391519836478</v>
      </c>
      <c r="H16" s="19">
        <f t="shared" si="24"/>
        <v>26800.256748337528</v>
      </c>
      <c r="I16" s="19">
        <f t="shared" si="24"/>
        <v>28849.360783065244</v>
      </c>
      <c r="J16" s="19">
        <f t="shared" si="24"/>
        <v>30622.739813126376</v>
      </c>
      <c r="K16" s="19">
        <f t="shared" si="24"/>
        <v>32292.304172864217</v>
      </c>
      <c r="L16" s="19">
        <f t="shared" si="24"/>
        <v>33993.009959076073</v>
      </c>
      <c r="M16" s="19">
        <f t="shared" si="24"/>
        <v>35144.762182926599</v>
      </c>
      <c r="N16" s="19">
        <f t="shared" si="24"/>
        <v>36123.465125269911</v>
      </c>
      <c r="O16" s="19">
        <f t="shared" si="24"/>
        <v>37046.638030363421</v>
      </c>
      <c r="P16" s="19">
        <f t="shared" si="24"/>
        <v>38359.424503334943</v>
      </c>
      <c r="Q16" s="19">
        <f t="shared" si="24"/>
        <v>39778.838438397564</v>
      </c>
      <c r="R16" s="19">
        <f t="shared" ref="R16" si="25">SUM(R17,R22,R25)</f>
        <v>41485.275632844619</v>
      </c>
      <c r="S16" s="19">
        <f t="shared" ref="S16" si="26">SUM(S17,S22,S25)</f>
        <v>43183.112778135583</v>
      </c>
      <c r="T16" s="19">
        <f t="shared" ref="T16" si="27">SUM(T17,T22,T25)</f>
        <v>44807.708044444051</v>
      </c>
      <c r="U16" s="19">
        <f t="shared" ref="U16" si="28">SUM(U17,U22,U25)</f>
        <v>46256.935403910524</v>
      </c>
      <c r="V16" s="19">
        <f t="shared" ref="V16:W16" si="29">SUM(V17,V22,V25)</f>
        <v>47457.19279437291</v>
      </c>
      <c r="W16" s="19">
        <f t="shared" si="29"/>
        <v>47821.292259246009</v>
      </c>
      <c r="X16" s="19">
        <f t="shared" ref="X16:Y16" si="30">SUM(X17,X22,X25)</f>
        <v>48014.485309083801</v>
      </c>
      <c r="Y16" s="19">
        <f t="shared" si="30"/>
        <v>48288.405806588329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3525.3469031814298</v>
      </c>
      <c r="C17" s="22">
        <f t="shared" ref="C17:Q17" si="31">SUM(C18:C21)</f>
        <v>3547.6518008955277</v>
      </c>
      <c r="D17" s="22">
        <f t="shared" si="31"/>
        <v>3535.322248635684</v>
      </c>
      <c r="E17" s="22">
        <f t="shared" si="31"/>
        <v>3608.9985861126379</v>
      </c>
      <c r="F17" s="22">
        <f t="shared" si="31"/>
        <v>3725.8790113952919</v>
      </c>
      <c r="G17" s="22">
        <f t="shared" si="31"/>
        <v>3845.3339779331409</v>
      </c>
      <c r="H17" s="22">
        <f t="shared" si="31"/>
        <v>3909.1482756234664</v>
      </c>
      <c r="I17" s="22">
        <f t="shared" si="31"/>
        <v>3946.823131696643</v>
      </c>
      <c r="J17" s="22">
        <f t="shared" si="31"/>
        <v>3963.5434956234376</v>
      </c>
      <c r="K17" s="22">
        <f t="shared" si="31"/>
        <v>3984.7018726851384</v>
      </c>
      <c r="L17" s="22">
        <f t="shared" si="31"/>
        <v>3965.8109036160599</v>
      </c>
      <c r="M17" s="22">
        <f t="shared" si="31"/>
        <v>3939.804059612236</v>
      </c>
      <c r="N17" s="22">
        <f t="shared" si="31"/>
        <v>3918.2792018505729</v>
      </c>
      <c r="O17" s="22">
        <f t="shared" si="31"/>
        <v>3926.5143695961206</v>
      </c>
      <c r="P17" s="22">
        <f t="shared" si="31"/>
        <v>3922.5522115759904</v>
      </c>
      <c r="Q17" s="22">
        <f t="shared" si="31"/>
        <v>3892.3822481915918</v>
      </c>
      <c r="R17" s="22">
        <f t="shared" ref="R17" si="32">SUM(R18:R21)</f>
        <v>3881.421694737609</v>
      </c>
      <c r="S17" s="22">
        <f t="shared" ref="S17" si="33">SUM(S18:S21)</f>
        <v>3876.2557706331745</v>
      </c>
      <c r="T17" s="22">
        <f t="shared" ref="T17" si="34">SUM(T18:T21)</f>
        <v>3840.3380007779565</v>
      </c>
      <c r="U17" s="22">
        <f t="shared" ref="U17" si="35">SUM(U18:U21)</f>
        <v>3777.8041780726821</v>
      </c>
      <c r="V17" s="22">
        <f t="shared" ref="V17:W17" si="36">SUM(V18:V21)</f>
        <v>3807.4982439467258</v>
      </c>
      <c r="W17" s="22">
        <f t="shared" si="36"/>
        <v>3797.4657851291222</v>
      </c>
      <c r="X17" s="22">
        <f t="shared" ref="X17:Y17" si="37">SUM(X18:X21)</f>
        <v>3817.2814228093143</v>
      </c>
      <c r="Y17" s="22">
        <f t="shared" si="37"/>
        <v>3817.6479857485756</v>
      </c>
      <c r="DA17" s="57"/>
    </row>
    <row r="18" spans="1:105" ht="12" customHeight="1" x14ac:dyDescent="0.25">
      <c r="A18" s="28" t="s">
        <v>32</v>
      </c>
      <c r="B18" s="29">
        <f>B31*B83/1000000</f>
        <v>395.62920426532679</v>
      </c>
      <c r="C18" s="29">
        <f t="shared" ref="C18:Q18" si="38">C31*C83/1000000</f>
        <v>398.1406959809558</v>
      </c>
      <c r="D18" s="29">
        <f t="shared" si="38"/>
        <v>394.06904168699907</v>
      </c>
      <c r="E18" s="29">
        <f t="shared" si="38"/>
        <v>396.19778338870583</v>
      </c>
      <c r="F18" s="29">
        <f t="shared" si="38"/>
        <v>400.0076694960797</v>
      </c>
      <c r="G18" s="29">
        <f t="shared" si="38"/>
        <v>403.88233450454663</v>
      </c>
      <c r="H18" s="29">
        <f t="shared" si="38"/>
        <v>404.68958336295231</v>
      </c>
      <c r="I18" s="29">
        <f t="shared" si="38"/>
        <v>403.65683235558794</v>
      </c>
      <c r="J18" s="29">
        <f t="shared" si="38"/>
        <v>402.2363122052642</v>
      </c>
      <c r="K18" s="29">
        <f t="shared" si="38"/>
        <v>402.8210686121277</v>
      </c>
      <c r="L18" s="29">
        <f t="shared" si="38"/>
        <v>401.970116949969</v>
      </c>
      <c r="M18" s="29">
        <f t="shared" si="38"/>
        <v>401.98095289702133</v>
      </c>
      <c r="N18" s="29">
        <f t="shared" si="38"/>
        <v>397.63546230409338</v>
      </c>
      <c r="O18" s="29">
        <f t="shared" si="38"/>
        <v>389.2446641166963</v>
      </c>
      <c r="P18" s="29">
        <f t="shared" si="38"/>
        <v>378.09385013657965</v>
      </c>
      <c r="Q18" s="29">
        <f t="shared" si="38"/>
        <v>365.58414697168706</v>
      </c>
      <c r="R18" s="29">
        <f t="shared" ref="R18:V18" si="39">R31*R83/1000000</f>
        <v>354.43944256177519</v>
      </c>
      <c r="S18" s="29">
        <f t="shared" si="39"/>
        <v>349.7994381215517</v>
      </c>
      <c r="T18" s="29">
        <f t="shared" si="39"/>
        <v>340.44173412411999</v>
      </c>
      <c r="U18" s="29">
        <f t="shared" si="39"/>
        <v>334.23935682244678</v>
      </c>
      <c r="V18" s="29">
        <f t="shared" si="39"/>
        <v>330.73277575641214</v>
      </c>
      <c r="W18" s="29">
        <f t="shared" ref="W18:Y18" si="40">W31*W83/1000000</f>
        <v>323.20292963426533</v>
      </c>
      <c r="X18" s="29">
        <f t="shared" si="40"/>
        <v>317.81065623955794</v>
      </c>
      <c r="Y18" s="29">
        <f t="shared" si="40"/>
        <v>307.61758820696264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3098.2325297051416</v>
      </c>
      <c r="C19" s="29">
        <f t="shared" ref="C19:Q19" si="41">C32*C84/1000000</f>
        <v>3115.9679017910344</v>
      </c>
      <c r="D19" s="29">
        <f t="shared" si="41"/>
        <v>3105.6002247921019</v>
      </c>
      <c r="E19" s="29">
        <f t="shared" si="41"/>
        <v>3173.8791546634311</v>
      </c>
      <c r="F19" s="29">
        <f t="shared" si="41"/>
        <v>3282.4410181112244</v>
      </c>
      <c r="G19" s="29">
        <f t="shared" si="41"/>
        <v>3392.8304687190589</v>
      </c>
      <c r="H19" s="29">
        <f t="shared" si="41"/>
        <v>3450.4879053643908</v>
      </c>
      <c r="I19" s="29">
        <f t="shared" si="41"/>
        <v>3483.3773123515634</v>
      </c>
      <c r="J19" s="29">
        <f t="shared" si="41"/>
        <v>3493.6776700928785</v>
      </c>
      <c r="K19" s="29">
        <f t="shared" si="41"/>
        <v>3506.0656350519162</v>
      </c>
      <c r="L19" s="29">
        <f t="shared" si="41"/>
        <v>3477.3754994406536</v>
      </c>
      <c r="M19" s="29">
        <f t="shared" si="41"/>
        <v>3420.9838470216614</v>
      </c>
      <c r="N19" s="29">
        <f t="shared" si="41"/>
        <v>3341.7167062955491</v>
      </c>
      <c r="O19" s="29">
        <f t="shared" si="41"/>
        <v>3271.2330390852599</v>
      </c>
      <c r="P19" s="29">
        <f t="shared" si="41"/>
        <v>3187.1586792738158</v>
      </c>
      <c r="Q19" s="29">
        <f t="shared" si="41"/>
        <v>3094.2137199169224</v>
      </c>
      <c r="R19" s="29">
        <f t="shared" ref="R19:V19" si="42">R32*R84/1000000</f>
        <v>3033.2922231498633</v>
      </c>
      <c r="S19" s="29">
        <f t="shared" si="42"/>
        <v>2985.5581882358938</v>
      </c>
      <c r="T19" s="29">
        <f t="shared" si="42"/>
        <v>2916.6360936972505</v>
      </c>
      <c r="U19" s="29">
        <f t="shared" si="42"/>
        <v>2824.9146485378137</v>
      </c>
      <c r="V19" s="29">
        <f t="shared" si="42"/>
        <v>2820.5731447252142</v>
      </c>
      <c r="W19" s="29">
        <f t="shared" ref="W19:Y19" si="43">W32*W84/1000000</f>
        <v>2778.1552401098943</v>
      </c>
      <c r="X19" s="29">
        <f t="shared" si="43"/>
        <v>2766.9110784722975</v>
      </c>
      <c r="Y19" s="29">
        <f t="shared" si="43"/>
        <v>2744.3402483437662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15.350075531478391</v>
      </c>
      <c r="C20" s="29">
        <f t="shared" ref="C20:Q20" si="45">C33*C85/1000000</f>
        <v>15.983588907778781</v>
      </c>
      <c r="D20" s="29">
        <f t="shared" si="45"/>
        <v>16.106475315622937</v>
      </c>
      <c r="E20" s="29">
        <f t="shared" si="45"/>
        <v>16.767593635764111</v>
      </c>
      <c r="F20" s="29">
        <f t="shared" si="45"/>
        <v>17.687711204744843</v>
      </c>
      <c r="G20" s="29">
        <f t="shared" si="45"/>
        <v>18.748570948535114</v>
      </c>
      <c r="H20" s="29">
        <f t="shared" si="45"/>
        <v>19.490017679833016</v>
      </c>
      <c r="I20" s="29">
        <f t="shared" si="45"/>
        <v>20.149585061394806</v>
      </c>
      <c r="J20" s="29">
        <f t="shared" si="45"/>
        <v>20.887543842120859</v>
      </c>
      <c r="K20" s="29">
        <f t="shared" si="45"/>
        <v>21.416644029248889</v>
      </c>
      <c r="L20" s="29">
        <f t="shared" si="45"/>
        <v>21.38675893587796</v>
      </c>
      <c r="M20" s="29">
        <f t="shared" si="45"/>
        <v>28.85293415004266</v>
      </c>
      <c r="N20" s="29">
        <f t="shared" si="45"/>
        <v>59.319983129327412</v>
      </c>
      <c r="O20" s="29">
        <f t="shared" si="45"/>
        <v>102.44422213514825</v>
      </c>
      <c r="P20" s="29">
        <f t="shared" si="45"/>
        <v>152.50259160643196</v>
      </c>
      <c r="Q20" s="29">
        <f t="shared" si="45"/>
        <v>202.57744983821971</v>
      </c>
      <c r="R20" s="29">
        <f t="shared" ref="R20:V20" si="46">R33*R85/1000000</f>
        <v>241.39989661710092</v>
      </c>
      <c r="S20" s="29">
        <f t="shared" si="46"/>
        <v>272.07830175874852</v>
      </c>
      <c r="T20" s="29">
        <f t="shared" si="46"/>
        <v>300.03118615128301</v>
      </c>
      <c r="U20" s="29">
        <f t="shared" si="46"/>
        <v>324.37079014169569</v>
      </c>
      <c r="V20" s="29">
        <f t="shared" si="46"/>
        <v>349.82050847142267</v>
      </c>
      <c r="W20" s="29">
        <f t="shared" ref="W20:Y20" si="47">W33*W85/1000000</f>
        <v>377.24527520149189</v>
      </c>
      <c r="X20" s="29">
        <f t="shared" si="47"/>
        <v>403.30467861616296</v>
      </c>
      <c r="Y20" s="29">
        <f t="shared" si="47"/>
        <v>426.4227711884563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16.135093679483081</v>
      </c>
      <c r="C21" s="29">
        <f t="shared" ref="C21:Q21" si="49">C34*C86/1000000</f>
        <v>17.559614215758341</v>
      </c>
      <c r="D21" s="29">
        <f t="shared" si="49"/>
        <v>19.546506840960401</v>
      </c>
      <c r="E21" s="29">
        <f t="shared" si="49"/>
        <v>22.15405442473697</v>
      </c>
      <c r="F21" s="29">
        <f t="shared" si="49"/>
        <v>25.742612583242522</v>
      </c>
      <c r="G21" s="29">
        <f t="shared" si="49"/>
        <v>29.872603761000203</v>
      </c>
      <c r="H21" s="29">
        <f t="shared" si="49"/>
        <v>34.480769216290241</v>
      </c>
      <c r="I21" s="29">
        <f t="shared" si="49"/>
        <v>39.63940192809708</v>
      </c>
      <c r="J21" s="29">
        <f t="shared" si="49"/>
        <v>46.741969483173641</v>
      </c>
      <c r="K21" s="29">
        <f t="shared" si="49"/>
        <v>54.398524991845385</v>
      </c>
      <c r="L21" s="29">
        <f t="shared" si="49"/>
        <v>65.078528289559358</v>
      </c>
      <c r="M21" s="29">
        <f t="shared" si="49"/>
        <v>87.986325543510802</v>
      </c>
      <c r="N21" s="29">
        <f t="shared" si="49"/>
        <v>119.60705012160328</v>
      </c>
      <c r="O21" s="29">
        <f t="shared" si="49"/>
        <v>163.59244425901605</v>
      </c>
      <c r="P21" s="29">
        <f t="shared" si="49"/>
        <v>204.79709055916337</v>
      </c>
      <c r="Q21" s="29">
        <f t="shared" si="49"/>
        <v>230.00693146476257</v>
      </c>
      <c r="R21" s="29">
        <f t="shared" ref="R21:V21" si="50">R34*R86/1000000</f>
        <v>252.29013240886999</v>
      </c>
      <c r="S21" s="29">
        <f t="shared" si="50"/>
        <v>268.81984251698032</v>
      </c>
      <c r="T21" s="29">
        <f t="shared" si="50"/>
        <v>283.22898680530267</v>
      </c>
      <c r="U21" s="29">
        <f t="shared" si="50"/>
        <v>294.27938257072628</v>
      </c>
      <c r="V21" s="29">
        <f t="shared" si="50"/>
        <v>306.37181499367648</v>
      </c>
      <c r="W21" s="29">
        <f t="shared" ref="W21:Y21" si="51">W34*W86/1000000</f>
        <v>318.86234018347062</v>
      </c>
      <c r="X21" s="29">
        <f t="shared" si="51"/>
        <v>329.2550094812961</v>
      </c>
      <c r="Y21" s="29">
        <f t="shared" si="51"/>
        <v>339.26737800939037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921.76716861399575</v>
      </c>
      <c r="C22" s="22">
        <f t="shared" ref="C22:Q22" si="52">SUM(C23:C24)</f>
        <v>958.94932732328368</v>
      </c>
      <c r="D22" s="22">
        <f t="shared" si="52"/>
        <v>982.67705103542085</v>
      </c>
      <c r="E22" s="22">
        <f t="shared" si="52"/>
        <v>1034.6867431678124</v>
      </c>
      <c r="F22" s="22">
        <f t="shared" si="52"/>
        <v>1169.2610463132798</v>
      </c>
      <c r="G22" s="22">
        <f t="shared" si="52"/>
        <v>1379.3631119195045</v>
      </c>
      <c r="H22" s="22">
        <f t="shared" si="52"/>
        <v>1535.218519187008</v>
      </c>
      <c r="I22" s="22">
        <f t="shared" si="52"/>
        <v>1761.5416669827475</v>
      </c>
      <c r="J22" s="22">
        <f t="shared" si="52"/>
        <v>1903.7933127896968</v>
      </c>
      <c r="K22" s="22">
        <f t="shared" si="52"/>
        <v>2153.9497989868514</v>
      </c>
      <c r="L22" s="22">
        <f t="shared" si="52"/>
        <v>2402.986004721577</v>
      </c>
      <c r="M22" s="22">
        <f t="shared" si="52"/>
        <v>2570.5989981512021</v>
      </c>
      <c r="N22" s="22">
        <f t="shared" si="52"/>
        <v>2681.6235978200511</v>
      </c>
      <c r="O22" s="22">
        <f t="shared" si="52"/>
        <v>2798.2571885059397</v>
      </c>
      <c r="P22" s="22">
        <f t="shared" si="52"/>
        <v>2865.5001109320838</v>
      </c>
      <c r="Q22" s="22">
        <f t="shared" si="52"/>
        <v>3011.9032510110565</v>
      </c>
      <c r="R22" s="22">
        <f t="shared" ref="R22" si="53">SUM(R23:R24)</f>
        <v>3243.4910035080838</v>
      </c>
      <c r="S22" s="22">
        <f t="shared" ref="S22" si="54">SUM(S23:S24)</f>
        <v>3509.6458524267055</v>
      </c>
      <c r="T22" s="22">
        <f t="shared" ref="T22" si="55">SUM(T23:T24)</f>
        <v>3786.8041735465122</v>
      </c>
      <c r="U22" s="22">
        <f t="shared" ref="U22" si="56">SUM(U23:U24)</f>
        <v>4063.4937009489395</v>
      </c>
      <c r="V22" s="22">
        <f t="shared" ref="V22:W22" si="57">SUM(V23:V24)</f>
        <v>4301.6954182679528</v>
      </c>
      <c r="W22" s="22">
        <f t="shared" si="57"/>
        <v>4453.6357940971502</v>
      </c>
      <c r="X22" s="22">
        <f t="shared" ref="X22:Y22" si="58">SUM(X23:X24)</f>
        <v>4572.9853884988379</v>
      </c>
      <c r="Y22" s="22">
        <f t="shared" si="58"/>
        <v>4687.1572755198686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655.6636102846544</v>
      </c>
      <c r="C23" s="29">
        <f t="shared" ref="C23:Q23" si="60">C36*C88/1000000</f>
        <v>675.85597251362253</v>
      </c>
      <c r="D23" s="29">
        <f t="shared" si="60"/>
        <v>679.51811507884361</v>
      </c>
      <c r="E23" s="29">
        <f t="shared" si="60"/>
        <v>692.01588136100634</v>
      </c>
      <c r="F23" s="29">
        <f t="shared" si="60"/>
        <v>758.56110804055925</v>
      </c>
      <c r="G23" s="29">
        <f t="shared" si="60"/>
        <v>858.85491617750688</v>
      </c>
      <c r="H23" s="29">
        <f t="shared" si="60"/>
        <v>938.28730284905771</v>
      </c>
      <c r="I23" s="29">
        <f t="shared" si="60"/>
        <v>1062.747602293316</v>
      </c>
      <c r="J23" s="29">
        <f t="shared" si="60"/>
        <v>1126.6032043172581</v>
      </c>
      <c r="K23" s="29">
        <f t="shared" si="60"/>
        <v>1270.8864058771107</v>
      </c>
      <c r="L23" s="29">
        <f t="shared" si="60"/>
        <v>1410.8167664142011</v>
      </c>
      <c r="M23" s="29">
        <f t="shared" si="60"/>
        <v>1506.6834030598759</v>
      </c>
      <c r="N23" s="29">
        <f t="shared" si="60"/>
        <v>1550.5373039209437</v>
      </c>
      <c r="O23" s="29">
        <f t="shared" si="60"/>
        <v>1605.6994217242561</v>
      </c>
      <c r="P23" s="29">
        <f t="shared" si="60"/>
        <v>1616.4642258999718</v>
      </c>
      <c r="Q23" s="29">
        <f t="shared" si="60"/>
        <v>1618.4832296394623</v>
      </c>
      <c r="R23" s="29">
        <f t="shared" ref="R23:V23" si="61">R36*R88/1000000</f>
        <v>1660.7253988235107</v>
      </c>
      <c r="S23" s="29">
        <f t="shared" si="61"/>
        <v>1726.6340082001118</v>
      </c>
      <c r="T23" s="29">
        <f t="shared" si="61"/>
        <v>1792.5275730783942</v>
      </c>
      <c r="U23" s="29">
        <f t="shared" si="61"/>
        <v>1862.1810021848519</v>
      </c>
      <c r="V23" s="29">
        <f t="shared" si="61"/>
        <v>1914.064037306433</v>
      </c>
      <c r="W23" s="29">
        <f t="shared" ref="W23:Y23" si="62">W36*W88/1000000</f>
        <v>1931.2925327586117</v>
      </c>
      <c r="X23" s="29">
        <f t="shared" si="62"/>
        <v>1964.2430199128487</v>
      </c>
      <c r="Y23" s="29">
        <f t="shared" si="62"/>
        <v>2008.5612561627081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266.10355832934135</v>
      </c>
      <c r="C24" s="29">
        <f t="shared" ref="C24:Q24" si="64">C37*C89/1000000</f>
        <v>283.09335480966115</v>
      </c>
      <c r="D24" s="29">
        <f t="shared" si="64"/>
        <v>303.15893595657718</v>
      </c>
      <c r="E24" s="29">
        <f t="shared" si="64"/>
        <v>342.67086180680622</v>
      </c>
      <c r="F24" s="29">
        <f t="shared" si="64"/>
        <v>410.6999382727206</v>
      </c>
      <c r="G24" s="29">
        <f t="shared" si="64"/>
        <v>520.50819574199761</v>
      </c>
      <c r="H24" s="29">
        <f t="shared" si="64"/>
        <v>596.93121633795022</v>
      </c>
      <c r="I24" s="29">
        <f t="shared" si="64"/>
        <v>698.79406468943148</v>
      </c>
      <c r="J24" s="29">
        <f t="shared" si="64"/>
        <v>777.19010847243851</v>
      </c>
      <c r="K24" s="29">
        <f t="shared" si="64"/>
        <v>883.06339310974079</v>
      </c>
      <c r="L24" s="29">
        <f t="shared" si="64"/>
        <v>992.16923830737619</v>
      </c>
      <c r="M24" s="29">
        <f t="shared" si="64"/>
        <v>1063.9155950913259</v>
      </c>
      <c r="N24" s="29">
        <f t="shared" si="64"/>
        <v>1131.0862938991077</v>
      </c>
      <c r="O24" s="29">
        <f t="shared" si="64"/>
        <v>1192.5577667816835</v>
      </c>
      <c r="P24" s="29">
        <f t="shared" si="64"/>
        <v>1249.035885032112</v>
      </c>
      <c r="Q24" s="29">
        <f t="shared" si="64"/>
        <v>1393.4200213715944</v>
      </c>
      <c r="R24" s="29">
        <f t="shared" ref="R24:V24" si="65">R37*R89/1000000</f>
        <v>1582.7656046845732</v>
      </c>
      <c r="S24" s="29">
        <f t="shared" si="65"/>
        <v>1783.0118442265937</v>
      </c>
      <c r="T24" s="29">
        <f t="shared" si="65"/>
        <v>1994.2766004681182</v>
      </c>
      <c r="U24" s="29">
        <f t="shared" si="65"/>
        <v>2201.3126987640876</v>
      </c>
      <c r="V24" s="29">
        <f t="shared" si="65"/>
        <v>2387.6313809615194</v>
      </c>
      <c r="W24" s="29">
        <f t="shared" ref="W24:Y24" si="66">W37*W89/1000000</f>
        <v>2522.3432613385389</v>
      </c>
      <c r="X24" s="29">
        <f t="shared" si="66"/>
        <v>2608.742368585989</v>
      </c>
      <c r="Y24" s="29">
        <f t="shared" si="66"/>
        <v>2678.5960193571609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11247.317346200156</v>
      </c>
      <c r="C25" s="22">
        <f t="shared" ref="C25:Q25" si="67">SUM(C26:C27)</f>
        <v>12191.651564960743</v>
      </c>
      <c r="D25" s="22">
        <f t="shared" si="67"/>
        <v>13031.41987856073</v>
      </c>
      <c r="E25" s="22">
        <f t="shared" si="67"/>
        <v>14601.672827769409</v>
      </c>
      <c r="F25" s="22">
        <f t="shared" si="67"/>
        <v>16962.253704655017</v>
      </c>
      <c r="G25" s="22">
        <f t="shared" si="67"/>
        <v>19358.694429983832</v>
      </c>
      <c r="H25" s="22">
        <f t="shared" si="67"/>
        <v>21355.889953527054</v>
      </c>
      <c r="I25" s="22">
        <f t="shared" si="67"/>
        <v>23140.995984385852</v>
      </c>
      <c r="J25" s="22">
        <f t="shared" si="67"/>
        <v>24755.403004713244</v>
      </c>
      <c r="K25" s="22">
        <f t="shared" si="67"/>
        <v>26153.652501192228</v>
      </c>
      <c r="L25" s="22">
        <f t="shared" si="67"/>
        <v>27624.213050738435</v>
      </c>
      <c r="M25" s="22">
        <f t="shared" si="67"/>
        <v>28634.359125163159</v>
      </c>
      <c r="N25" s="22">
        <f t="shared" si="67"/>
        <v>29523.562325599287</v>
      </c>
      <c r="O25" s="22">
        <f t="shared" si="67"/>
        <v>30321.866472261358</v>
      </c>
      <c r="P25" s="22">
        <f t="shared" si="67"/>
        <v>31571.372180826871</v>
      </c>
      <c r="Q25" s="22">
        <f t="shared" si="67"/>
        <v>32874.552939194917</v>
      </c>
      <c r="R25" s="22">
        <f t="shared" ref="R25" si="68">SUM(R26:R27)</f>
        <v>34360.362934598925</v>
      </c>
      <c r="S25" s="22">
        <f t="shared" ref="S25" si="69">SUM(S26:S27)</f>
        <v>35797.211155075704</v>
      </c>
      <c r="T25" s="22">
        <f t="shared" ref="T25" si="70">SUM(T26:T27)</f>
        <v>37180.565870119586</v>
      </c>
      <c r="U25" s="22">
        <f t="shared" ref="U25" si="71">SUM(U26:U27)</f>
        <v>38415.637524888902</v>
      </c>
      <c r="V25" s="22">
        <f t="shared" ref="V25:W25" si="72">SUM(V26:V27)</f>
        <v>39347.999132158227</v>
      </c>
      <c r="W25" s="22">
        <f t="shared" si="72"/>
        <v>39570.190680019739</v>
      </c>
      <c r="X25" s="22">
        <f t="shared" ref="X25:Y25" si="73">SUM(X26:X27)</f>
        <v>39624.218497775648</v>
      </c>
      <c r="Y25" s="22">
        <f t="shared" si="73"/>
        <v>39783.600545319889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2417.1440357838669</v>
      </c>
      <c r="C26" s="31">
        <f t="shared" ref="C26:Q26" si="75">C39*C91/1000000</f>
        <v>2574.9857363277879</v>
      </c>
      <c r="D26" s="31">
        <f t="shared" si="75"/>
        <v>2703.0268959161554</v>
      </c>
      <c r="E26" s="31">
        <f t="shared" si="75"/>
        <v>2870.4101002192788</v>
      </c>
      <c r="F26" s="31">
        <f t="shared" si="75"/>
        <v>3056.902678367182</v>
      </c>
      <c r="G26" s="31">
        <f t="shared" si="75"/>
        <v>3253.9871438304226</v>
      </c>
      <c r="H26" s="31">
        <f t="shared" si="75"/>
        <v>3358.5920156706784</v>
      </c>
      <c r="I26" s="31">
        <f t="shared" si="75"/>
        <v>3435.2885735001391</v>
      </c>
      <c r="J26" s="31">
        <f t="shared" si="75"/>
        <v>3482.0933167343451</v>
      </c>
      <c r="K26" s="31">
        <f t="shared" si="75"/>
        <v>3521.2800653747199</v>
      </c>
      <c r="L26" s="31">
        <f t="shared" si="75"/>
        <v>3525.454756811012</v>
      </c>
      <c r="M26" s="31">
        <f t="shared" si="75"/>
        <v>3495.1555935932333</v>
      </c>
      <c r="N26" s="31">
        <f t="shared" si="75"/>
        <v>3438.4435858773918</v>
      </c>
      <c r="O26" s="31">
        <f t="shared" si="75"/>
        <v>3414.0322449758723</v>
      </c>
      <c r="P26" s="31">
        <f t="shared" si="75"/>
        <v>3332.4577780057543</v>
      </c>
      <c r="Q26" s="31">
        <f t="shared" si="75"/>
        <v>3182.4949977843885</v>
      </c>
      <c r="R26" s="31">
        <f t="shared" ref="R26:V26" si="76">R39*R91/1000000</f>
        <v>2997.7510575862711</v>
      </c>
      <c r="S26" s="31">
        <f t="shared" si="76"/>
        <v>2818.902997259077</v>
      </c>
      <c r="T26" s="31">
        <f t="shared" si="76"/>
        <v>2615.5597949481435</v>
      </c>
      <c r="U26" s="31">
        <f t="shared" si="76"/>
        <v>2422.5292898917137</v>
      </c>
      <c r="V26" s="31">
        <f t="shared" si="76"/>
        <v>2258.205608368301</v>
      </c>
      <c r="W26" s="31">
        <f t="shared" ref="W26:Y26" si="77">W39*W91/1000000</f>
        <v>2135.4357325046776</v>
      </c>
      <c r="X26" s="31">
        <f t="shared" si="77"/>
        <v>2023.1557501158063</v>
      </c>
      <c r="Y26" s="31">
        <f t="shared" si="77"/>
        <v>1912.8945451887382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8830.1733104162886</v>
      </c>
      <c r="C27" s="33">
        <f t="shared" ref="C27:Q27" si="79">C40*C92/1000000</f>
        <v>9616.6658286329548</v>
      </c>
      <c r="D27" s="33">
        <f t="shared" si="79"/>
        <v>10328.392982644575</v>
      </c>
      <c r="E27" s="33">
        <f t="shared" si="79"/>
        <v>11731.262727550131</v>
      </c>
      <c r="F27" s="33">
        <f t="shared" si="79"/>
        <v>13905.351026287834</v>
      </c>
      <c r="G27" s="33">
        <f t="shared" si="79"/>
        <v>16104.707286153411</v>
      </c>
      <c r="H27" s="33">
        <f t="shared" si="79"/>
        <v>17997.297937856376</v>
      </c>
      <c r="I27" s="33">
        <f t="shared" si="79"/>
        <v>19705.707410885712</v>
      </c>
      <c r="J27" s="33">
        <f t="shared" si="79"/>
        <v>21273.309687978897</v>
      </c>
      <c r="K27" s="33">
        <f t="shared" si="79"/>
        <v>22632.372435817506</v>
      </c>
      <c r="L27" s="33">
        <f t="shared" si="79"/>
        <v>24098.758293927422</v>
      </c>
      <c r="M27" s="33">
        <f t="shared" si="79"/>
        <v>25139.203531569925</v>
      </c>
      <c r="N27" s="33">
        <f t="shared" si="79"/>
        <v>26085.118739721896</v>
      </c>
      <c r="O27" s="33">
        <f t="shared" si="79"/>
        <v>26907.834227285486</v>
      </c>
      <c r="P27" s="33">
        <f t="shared" si="79"/>
        <v>28238.914402821116</v>
      </c>
      <c r="Q27" s="33">
        <f t="shared" si="79"/>
        <v>29692.05794141053</v>
      </c>
      <c r="R27" s="33">
        <f t="shared" ref="R27:V27" si="80">R40*R92/1000000</f>
        <v>31362.611877012652</v>
      </c>
      <c r="S27" s="33">
        <f t="shared" si="80"/>
        <v>32978.308157816624</v>
      </c>
      <c r="T27" s="33">
        <f t="shared" si="80"/>
        <v>34565.006075171441</v>
      </c>
      <c r="U27" s="33">
        <f t="shared" si="80"/>
        <v>35993.108234997191</v>
      </c>
      <c r="V27" s="33">
        <f t="shared" si="80"/>
        <v>37089.793523789929</v>
      </c>
      <c r="W27" s="33">
        <f t="shared" ref="W27:Y27" si="81">W40*W92/1000000</f>
        <v>37434.754947515059</v>
      </c>
      <c r="X27" s="33">
        <f t="shared" si="81"/>
        <v>37601.062747659838</v>
      </c>
      <c r="Y27" s="33">
        <f t="shared" si="81"/>
        <v>37870.706000131147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7375109</v>
      </c>
      <c r="C31" s="34">
        <v>7474272</v>
      </c>
      <c r="D31" s="34">
        <v>7458361</v>
      </c>
      <c r="E31" s="34">
        <v>7601903</v>
      </c>
      <c r="F31" s="34">
        <v>7807095</v>
      </c>
      <c r="G31" s="34">
        <v>8041182</v>
      </c>
      <c r="H31" s="34">
        <v>8217256</v>
      </c>
      <c r="I31" s="34">
        <v>8364745</v>
      </c>
      <c r="J31" s="34">
        <v>8519132</v>
      </c>
      <c r="K31" s="34">
        <v>8749803</v>
      </c>
      <c r="L31" s="34">
        <v>8964429</v>
      </c>
      <c r="M31" s="34">
        <v>9235595</v>
      </c>
      <c r="N31" s="34">
        <v>9394164</v>
      </c>
      <c r="O31" s="34">
        <v>9447421</v>
      </c>
      <c r="P31" s="34">
        <v>9428399</v>
      </c>
      <c r="Q31" s="34">
        <v>9386933</v>
      </c>
      <c r="R31" s="34">
        <v>9411243</v>
      </c>
      <c r="S31" s="34">
        <v>9701089</v>
      </c>
      <c r="T31" s="34">
        <v>9819779</v>
      </c>
      <c r="U31" s="34">
        <v>10028660</v>
      </c>
      <c r="V31" s="34">
        <v>10197523</v>
      </c>
      <c r="W31" s="34">
        <v>10322236</v>
      </c>
      <c r="X31" s="34">
        <v>10581704</v>
      </c>
      <c r="Y31" s="34">
        <v>10634737</v>
      </c>
      <c r="DA31" s="58" t="s">
        <v>985</v>
      </c>
    </row>
    <row r="32" spans="1:105" ht="12" customHeight="1" x14ac:dyDescent="0.25">
      <c r="A32" s="28" t="s">
        <v>47</v>
      </c>
      <c r="B32" s="34">
        <v>3996744</v>
      </c>
      <c r="C32" s="34">
        <v>4023438</v>
      </c>
      <c r="D32" s="34">
        <v>4029292</v>
      </c>
      <c r="E32" s="34">
        <v>4159939</v>
      </c>
      <c r="F32" s="34">
        <v>4371120</v>
      </c>
      <c r="G32" s="34">
        <v>4611370</v>
      </c>
      <c r="H32" s="34">
        <v>4790262</v>
      </c>
      <c r="I32" s="34">
        <v>4949352</v>
      </c>
      <c r="J32" s="34">
        <v>5086393</v>
      </c>
      <c r="K32" s="34">
        <v>5251349</v>
      </c>
      <c r="L32" s="34">
        <v>5355863</v>
      </c>
      <c r="M32" s="34">
        <v>5420131</v>
      </c>
      <c r="N32" s="34">
        <v>5447050</v>
      </c>
      <c r="O32" s="34">
        <v>5502847</v>
      </c>
      <c r="P32" s="34">
        <v>5541311</v>
      </c>
      <c r="Q32" s="34">
        <v>5564211</v>
      </c>
      <c r="R32" s="34">
        <v>5642392</v>
      </c>
      <c r="S32" s="34">
        <v>5710101</v>
      </c>
      <c r="T32" s="34">
        <v>5802209</v>
      </c>
      <c r="U32" s="34">
        <v>5868959</v>
      </c>
      <c r="V32" s="34">
        <v>6145930</v>
      </c>
      <c r="W32" s="34">
        <v>6262412</v>
      </c>
      <c r="X32" s="34">
        <v>6424331</v>
      </c>
      <c r="Y32" s="34">
        <v>6529019</v>
      </c>
      <c r="DA32" s="58" t="s">
        <v>986</v>
      </c>
    </row>
    <row r="33" spans="1:105" ht="12" customHeight="1" x14ac:dyDescent="0.25">
      <c r="A33" s="28" t="s">
        <v>46</v>
      </c>
      <c r="B33" s="34">
        <v>8041</v>
      </c>
      <c r="C33" s="34">
        <v>8419</v>
      </c>
      <c r="D33" s="34">
        <v>8535</v>
      </c>
      <c r="E33" s="34">
        <v>8998</v>
      </c>
      <c r="F33" s="34">
        <v>9665</v>
      </c>
      <c r="G33" s="34">
        <v>10452</v>
      </c>
      <c r="H33" s="34">
        <v>11072</v>
      </c>
      <c r="I33" s="34">
        <v>11669</v>
      </c>
      <c r="J33" s="34">
        <v>12350</v>
      </c>
      <c r="K33" s="34">
        <v>12926</v>
      </c>
      <c r="L33" s="34">
        <v>13139</v>
      </c>
      <c r="M33" s="34">
        <v>18633</v>
      </c>
      <c r="N33" s="34">
        <v>41321</v>
      </c>
      <c r="O33" s="34">
        <v>75271</v>
      </c>
      <c r="P33" s="34">
        <v>118787</v>
      </c>
      <c r="Q33" s="34">
        <v>169566</v>
      </c>
      <c r="R33" s="34">
        <v>211559</v>
      </c>
      <c r="S33" s="34">
        <v>245975</v>
      </c>
      <c r="T33" s="34">
        <v>277828</v>
      </c>
      <c r="U33" s="34">
        <v>306351</v>
      </c>
      <c r="V33" s="34">
        <v>336543</v>
      </c>
      <c r="W33" s="34">
        <v>369244</v>
      </c>
      <c r="X33" s="34">
        <v>400445</v>
      </c>
      <c r="Y33" s="34">
        <v>432126</v>
      </c>
      <c r="DA33" s="58" t="s">
        <v>987</v>
      </c>
    </row>
    <row r="34" spans="1:105" ht="12" customHeight="1" x14ac:dyDescent="0.25">
      <c r="A34" s="28" t="s">
        <v>45</v>
      </c>
      <c r="B34" s="34">
        <v>20019</v>
      </c>
      <c r="C34" s="34">
        <v>22150</v>
      </c>
      <c r="D34" s="34">
        <v>25286</v>
      </c>
      <c r="E34" s="34">
        <v>29571</v>
      </c>
      <c r="F34" s="34">
        <v>35707</v>
      </c>
      <c r="G34" s="34">
        <v>43069</v>
      </c>
      <c r="H34" s="34">
        <v>51502</v>
      </c>
      <c r="I34" s="34">
        <v>61215</v>
      </c>
      <c r="J34" s="34">
        <v>74623</v>
      </c>
      <c r="K34" s="34">
        <v>89315</v>
      </c>
      <c r="L34" s="34">
        <v>110125</v>
      </c>
      <c r="M34" s="34">
        <v>155352</v>
      </c>
      <c r="N34" s="34">
        <v>218939</v>
      </c>
      <c r="O34" s="34">
        <v>311665</v>
      </c>
      <c r="P34" s="34">
        <v>398699</v>
      </c>
      <c r="Q34" s="34">
        <v>452974</v>
      </c>
      <c r="R34" s="34">
        <v>501322</v>
      </c>
      <c r="S34" s="34">
        <v>537834</v>
      </c>
      <c r="T34" s="34">
        <v>570689</v>
      </c>
      <c r="U34" s="34">
        <v>597187</v>
      </c>
      <c r="V34" s="34">
        <v>626557</v>
      </c>
      <c r="W34" s="34">
        <v>657079</v>
      </c>
      <c r="X34" s="34">
        <v>683152</v>
      </c>
      <c r="Y34" s="34">
        <v>709328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1748484.4606067922</v>
      </c>
      <c r="C36" s="34">
        <v>1806014.8722239176</v>
      </c>
      <c r="D36" s="34">
        <v>1824058.272200326</v>
      </c>
      <c r="E36" s="34">
        <v>1871452.9937697281</v>
      </c>
      <c r="F36" s="34">
        <v>2079549.4592947252</v>
      </c>
      <c r="G36" s="34">
        <v>2401208.4518498369</v>
      </c>
      <c r="H36" s="34">
        <v>2680197.0268024621</v>
      </c>
      <c r="I36" s="34">
        <v>3130923.0896447147</v>
      </c>
      <c r="J36" s="34">
        <v>3411674.8663323913</v>
      </c>
      <c r="K36" s="34">
        <v>3968257.8712646728</v>
      </c>
      <c r="L36" s="34">
        <v>4530793.7661101986</v>
      </c>
      <c r="M36" s="34">
        <v>4984257.7916941727</v>
      </c>
      <c r="N36" s="34">
        <v>5322888.5899575436</v>
      </c>
      <c r="O36" s="34">
        <v>5819031.3384239106</v>
      </c>
      <c r="P36" s="34">
        <v>6169304.7898175102</v>
      </c>
      <c r="Q36" s="34">
        <v>6770528.4042560151</v>
      </c>
      <c r="R36" s="34">
        <v>7588289.9531328958</v>
      </c>
      <c r="S36" s="34">
        <v>8763251.725029327</v>
      </c>
      <c r="T36" s="34">
        <v>9901176.9631768242</v>
      </c>
      <c r="U36" s="34">
        <v>10971118.324644933</v>
      </c>
      <c r="V36" s="34">
        <v>11927843.174204582</v>
      </c>
      <c r="W36" s="34">
        <v>12751722.307768375</v>
      </c>
      <c r="X36" s="34">
        <v>13466091.984114423</v>
      </c>
      <c r="Y36" s="34">
        <v>14186973.878151624</v>
      </c>
      <c r="DA36" s="58" t="s">
        <v>989</v>
      </c>
    </row>
    <row r="37" spans="1:105" ht="12" customHeight="1" x14ac:dyDescent="0.25">
      <c r="A37" s="28" t="s">
        <v>27</v>
      </c>
      <c r="B37" s="34">
        <v>651897.10705444368</v>
      </c>
      <c r="C37" s="34">
        <v>705204.24823821161</v>
      </c>
      <c r="D37" s="34">
        <v>772606.88019544829</v>
      </c>
      <c r="E37" s="34">
        <v>899892.96339076047</v>
      </c>
      <c r="F37" s="34">
        <v>1119222.46066766</v>
      </c>
      <c r="G37" s="34">
        <v>1480234.3731226546</v>
      </c>
      <c r="H37" s="34">
        <v>1754170.4881234937</v>
      </c>
      <c r="I37" s="34">
        <v>2130794.9892737265</v>
      </c>
      <c r="J37" s="34">
        <v>2469488.9464266584</v>
      </c>
      <c r="K37" s="34">
        <v>2961449.7355531552</v>
      </c>
      <c r="L37" s="34">
        <v>3564899.8670741692</v>
      </c>
      <c r="M37" s="34">
        <v>4013799.9971487424</v>
      </c>
      <c r="N37" s="34">
        <v>4514729.9138544453</v>
      </c>
      <c r="O37" s="34">
        <v>5031314.1349544246</v>
      </c>
      <c r="P37" s="34">
        <v>5664100.3576909164</v>
      </c>
      <c r="Q37" s="34">
        <v>6832665.8711469844</v>
      </c>
      <c r="R37" s="34">
        <v>8148075.0224556597</v>
      </c>
      <c r="S37" s="34">
        <v>9505515.8006493784</v>
      </c>
      <c r="T37" s="34">
        <v>10865217.373801431</v>
      </c>
      <c r="U37" s="34">
        <v>12167347.392334407</v>
      </c>
      <c r="V37" s="34">
        <v>13363314.241654893</v>
      </c>
      <c r="W37" s="34">
        <v>14262702.397375334</v>
      </c>
      <c r="X37" s="34">
        <v>14910240.771905132</v>
      </c>
      <c r="Y37" s="34">
        <v>15465894.467952374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30859603.118346568</v>
      </c>
      <c r="C39" s="35">
        <v>32932272.257004548</v>
      </c>
      <c r="D39" s="35">
        <v>34833141.944490246</v>
      </c>
      <c r="E39" s="35">
        <v>37404026.273677558</v>
      </c>
      <c r="F39" s="35">
        <v>40462761.252120756</v>
      </c>
      <c r="G39" s="35">
        <v>43839764.219272278</v>
      </c>
      <c r="H39" s="35">
        <v>46090507.570361331</v>
      </c>
      <c r="I39" s="35">
        <v>48024380.988592915</v>
      </c>
      <c r="J39" s="35">
        <v>49573101.357029289</v>
      </c>
      <c r="K39" s="35">
        <v>51178097.253113657</v>
      </c>
      <c r="L39" s="35">
        <v>52642877.736745358</v>
      </c>
      <c r="M39" s="35">
        <v>53864521.567494981</v>
      </c>
      <c r="N39" s="35">
        <v>55068317.742490932</v>
      </c>
      <c r="O39" s="35">
        <v>56635406.970818169</v>
      </c>
      <c r="P39" s="35">
        <v>58212927.769056395</v>
      </c>
      <c r="Q39" s="35">
        <v>60264203.219103321</v>
      </c>
      <c r="R39" s="35">
        <v>61926258.541386992</v>
      </c>
      <c r="S39" s="35">
        <v>63567078.86100892</v>
      </c>
      <c r="T39" s="35">
        <v>65125809.38151779</v>
      </c>
      <c r="U39" s="35">
        <v>66514199.625389308</v>
      </c>
      <c r="V39" s="35">
        <v>67694155.386279479</v>
      </c>
      <c r="W39" s="35">
        <v>69726217.199642017</v>
      </c>
      <c r="X39" s="35">
        <v>71532191.895754293</v>
      </c>
      <c r="Y39" s="35">
        <v>73717317.419122592</v>
      </c>
      <c r="DA39" s="59" t="s">
        <v>991</v>
      </c>
    </row>
    <row r="40" spans="1:105" ht="12" customHeight="1" x14ac:dyDescent="0.25">
      <c r="A40" s="32" t="s">
        <v>25</v>
      </c>
      <c r="B40" s="36">
        <v>805244.95967390225</v>
      </c>
      <c r="C40" s="36">
        <v>886670.2937562404</v>
      </c>
      <c r="D40" s="36">
        <v>961910.46554364427</v>
      </c>
      <c r="E40" s="36">
        <v>1105520.1395126469</v>
      </c>
      <c r="F40" s="36">
        <v>1325074.6105734468</v>
      </c>
      <c r="G40" s="36">
        <v>1549072.4505438008</v>
      </c>
      <c r="H40" s="36">
        <v>1744288.0440747647</v>
      </c>
      <c r="I40" s="36">
        <v>1922166.3049751592</v>
      </c>
      <c r="J40" s="36">
        <v>2093830.736479823</v>
      </c>
      <c r="K40" s="36">
        <v>2251261.839177324</v>
      </c>
      <c r="L40" s="36">
        <v>2430463.586512858</v>
      </c>
      <c r="M40" s="36">
        <v>2581382.3611473665</v>
      </c>
      <c r="N40" s="36">
        <v>2747102.1190175191</v>
      </c>
      <c r="O40" s="36">
        <v>2914730.9330008603</v>
      </c>
      <c r="P40" s="36">
        <v>3162027.4678724213</v>
      </c>
      <c r="Q40" s="36">
        <v>3433097.7099471879</v>
      </c>
      <c r="R40" s="36">
        <v>3729835.0840587253</v>
      </c>
      <c r="S40" s="36">
        <v>4034158.5294712153</v>
      </c>
      <c r="T40" s="36">
        <v>4337741.3040632298</v>
      </c>
      <c r="U40" s="36">
        <v>4631445.1560902037</v>
      </c>
      <c r="V40" s="36">
        <v>4899578.9279829692</v>
      </c>
      <c r="W40" s="36">
        <v>5048228.6866838252</v>
      </c>
      <c r="X40" s="36">
        <v>5156888.6375403032</v>
      </c>
      <c r="Y40" s="36">
        <v>5272958.430115073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486944.4373315433</v>
      </c>
      <c r="D44" s="37">
        <v>374364.74855445232</v>
      </c>
      <c r="E44" s="37">
        <v>536328.10383692198</v>
      </c>
      <c r="F44" s="37">
        <v>600504.60637852177</v>
      </c>
      <c r="G44" s="37">
        <v>631942.36004262883</v>
      </c>
      <c r="H44" s="37">
        <v>576488.46936069708</v>
      </c>
      <c r="I44" s="37">
        <v>550479.03953655344</v>
      </c>
      <c r="J44" s="37">
        <v>559969.17645072285</v>
      </c>
      <c r="K44" s="37">
        <v>638861.98666478228</v>
      </c>
      <c r="L44" s="37">
        <v>625442.57742573973</v>
      </c>
      <c r="M44" s="37">
        <v>684625.05667044409</v>
      </c>
      <c r="N44" s="37">
        <v>574687.53303002194</v>
      </c>
      <c r="O44" s="37">
        <v>472052.11583434604</v>
      </c>
      <c r="P44" s="37">
        <v>402466.91511652246</v>
      </c>
      <c r="Q44" s="37">
        <v>382734.04161742516</v>
      </c>
      <c r="R44" s="37">
        <v>451238.60679023527</v>
      </c>
      <c r="S44" s="37">
        <v>719520.72280503437</v>
      </c>
      <c r="T44" s="37">
        <v>551128.50255340897</v>
      </c>
      <c r="U44" s="37">
        <v>695825.43733154237</v>
      </c>
      <c r="V44" s="37">
        <v>543227.74855445325</v>
      </c>
      <c r="W44" s="37">
        <v>661041.10383692198</v>
      </c>
      <c r="X44" s="37">
        <v>859972.60637852177</v>
      </c>
      <c r="Y44" s="37">
        <v>684975.3600426279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269886.70359837916</v>
      </c>
      <c r="D45" s="37">
        <v>252186.46021801652</v>
      </c>
      <c r="E45" s="37">
        <v>380159.75288780965</v>
      </c>
      <c r="F45" s="37">
        <v>463915.10495130438</v>
      </c>
      <c r="G45" s="37">
        <v>496247.04650871037</v>
      </c>
      <c r="H45" s="37">
        <v>438194.11450413335</v>
      </c>
      <c r="I45" s="37">
        <v>421739.85281393398</v>
      </c>
      <c r="J45" s="37">
        <v>403081.81233622879</v>
      </c>
      <c r="K45" s="37">
        <v>434431.55108154006</v>
      </c>
      <c r="L45" s="37">
        <v>377468.63426462747</v>
      </c>
      <c r="M45" s="37">
        <v>340746.63439749554</v>
      </c>
      <c r="N45" s="37">
        <v>306967.13138360344</v>
      </c>
      <c r="O45" s="37">
        <v>339460.7126132967</v>
      </c>
      <c r="P45" s="37">
        <v>325789.97306046635</v>
      </c>
      <c r="Q45" s="37">
        <v>313935.51538045425</v>
      </c>
      <c r="R45" s="37">
        <v>348067.70359837916</v>
      </c>
      <c r="S45" s="37">
        <v>319895.46021801606</v>
      </c>
      <c r="T45" s="37">
        <v>472267.75288780965</v>
      </c>
      <c r="U45" s="37">
        <v>530665.10495130438</v>
      </c>
      <c r="V45" s="37">
        <v>773218.04650871083</v>
      </c>
      <c r="W45" s="37">
        <v>554676.11450413335</v>
      </c>
      <c r="X45" s="37">
        <v>583658.85281393398</v>
      </c>
      <c r="Y45" s="37">
        <v>507769.81233622879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896.06735637242491</v>
      </c>
      <c r="D46" s="37">
        <v>657.71171872940613</v>
      </c>
      <c r="E46" s="37">
        <v>1029.4351992056663</v>
      </c>
      <c r="F46" s="37">
        <v>1259.2870482693615</v>
      </c>
      <c r="G46" s="37">
        <v>1406.3187641579807</v>
      </c>
      <c r="H46" s="37">
        <v>1267.5841954655316</v>
      </c>
      <c r="I46" s="37">
        <v>1274.1396484117577</v>
      </c>
      <c r="J46" s="37">
        <v>1389.0439990070827</v>
      </c>
      <c r="K46" s="37">
        <v>1316.3588103367019</v>
      </c>
      <c r="L46" s="37">
        <v>987.14845519747541</v>
      </c>
      <c r="M46" s="37">
        <v>6303.4802443319131</v>
      </c>
      <c r="N46" s="37">
        <v>23534.424560514697</v>
      </c>
      <c r="O46" s="37">
        <v>34846.067356372427</v>
      </c>
      <c r="P46" s="37">
        <v>44173.711718729406</v>
      </c>
      <c r="Q46" s="37">
        <v>51808.435199205662</v>
      </c>
      <c r="R46" s="37">
        <v>43252.287048269354</v>
      </c>
      <c r="S46" s="37">
        <v>35822.318764157972</v>
      </c>
      <c r="T46" s="37">
        <v>33120.584195465519</v>
      </c>
      <c r="U46" s="37">
        <v>29797.139648411772</v>
      </c>
      <c r="V46" s="37">
        <v>31581.043999007088</v>
      </c>
      <c r="W46" s="37">
        <v>34017.358810336678</v>
      </c>
      <c r="X46" s="37">
        <v>32188.148455197457</v>
      </c>
      <c r="Y46" s="37">
        <v>37984.480244331935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3045.9667605628747</v>
      </c>
      <c r="D47" s="37">
        <v>4098.3967855200572</v>
      </c>
      <c r="E47" s="37">
        <v>5297.2854869717339</v>
      </c>
      <c r="F47" s="37">
        <v>7200.7603177309647</v>
      </c>
      <c r="G47" s="37">
        <v>8481.9553375066898</v>
      </c>
      <c r="H47" s="37">
        <v>9611.0115553918004</v>
      </c>
      <c r="I47" s="37">
        <v>10952.077290105168</v>
      </c>
      <c r="J47" s="37">
        <v>14711.308548907844</v>
      </c>
      <c r="K47" s="37">
        <v>16062.869426161546</v>
      </c>
      <c r="L47" s="37">
        <v>22251.932522547562</v>
      </c>
      <c r="M47" s="37">
        <v>46743.679386017146</v>
      </c>
      <c r="N47" s="37">
        <v>65182.300975599908</v>
      </c>
      <c r="O47" s="37">
        <v>94403.998149255</v>
      </c>
      <c r="P47" s="37">
        <v>88798.982177011727</v>
      </c>
      <c r="Q47" s="37">
        <v>56131.475280709972</v>
      </c>
      <c r="R47" s="37">
        <v>51393.966760562849</v>
      </c>
      <c r="S47" s="37">
        <v>40610.396785520075</v>
      </c>
      <c r="T47" s="37">
        <v>38152.285486971727</v>
      </c>
      <c r="U47" s="37">
        <v>33698.76031773095</v>
      </c>
      <c r="V47" s="37">
        <v>37851.955337506719</v>
      </c>
      <c r="W47" s="37">
        <v>40133.011555391829</v>
      </c>
      <c r="X47" s="37">
        <v>37025.077290105168</v>
      </c>
      <c r="Y47" s="37">
        <v>40887.308548907866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223573.82697083009</v>
      </c>
      <c r="D49" s="37">
        <v>196908.24702110537</v>
      </c>
      <c r="E49" s="37">
        <v>240071.03721957328</v>
      </c>
      <c r="F49" s="37">
        <v>415650.7347171281</v>
      </c>
      <c r="G49" s="37">
        <v>545240.05136098294</v>
      </c>
      <c r="H49" s="37">
        <v>519833.96951533901</v>
      </c>
      <c r="I49" s="37">
        <v>710168.89933241624</v>
      </c>
      <c r="J49" s="37">
        <v>560228.10019501578</v>
      </c>
      <c r="K49" s="37">
        <v>780156.83190311166</v>
      </c>
      <c r="L49" s="37">
        <v>759444.14186663087</v>
      </c>
      <c r="M49" s="37">
        <v>693535.0628035469</v>
      </c>
      <c r="N49" s="37">
        <v>754281.53298049886</v>
      </c>
      <c r="O49" s="37">
        <v>1041382.7998273494</v>
      </c>
      <c r="P49" s="37">
        <v>870107.42090893909</v>
      </c>
      <c r="Q49" s="37">
        <v>1311392.5137709212</v>
      </c>
      <c r="R49" s="37">
        <v>1377989.6490718964</v>
      </c>
      <c r="S49" s="37">
        <v>1955118.6037995424</v>
      </c>
      <c r="T49" s="37">
        <v>1897369.3800141281</v>
      </c>
      <c r="U49" s="37">
        <v>1763476.4242716562</v>
      </c>
      <c r="V49" s="37">
        <v>1711006.3825401496</v>
      </c>
      <c r="W49" s="37">
        <v>1865261.9333911426</v>
      </c>
      <c r="X49" s="37">
        <v>1584477.0972549878</v>
      </c>
      <c r="Y49" s="37">
        <v>2032274.4078081213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174925.59647039685</v>
      </c>
      <c r="D50" s="37">
        <v>193251.81852533529</v>
      </c>
      <c r="E50" s="37">
        <v>257513.1751487928</v>
      </c>
      <c r="F50" s="37">
        <v>354086.78845321969</v>
      </c>
      <c r="G50" s="37">
        <v>500456.99452491011</v>
      </c>
      <c r="H50" s="37">
        <v>448861.71147123585</v>
      </c>
      <c r="I50" s="37">
        <v>569876.31967556803</v>
      </c>
      <c r="J50" s="37">
        <v>596207.13230172475</v>
      </c>
      <c r="K50" s="37">
        <v>846047.57757971669</v>
      </c>
      <c r="L50" s="37">
        <v>1103907.1260459241</v>
      </c>
      <c r="M50" s="37">
        <v>897761.84154580906</v>
      </c>
      <c r="N50" s="37">
        <v>1070806.2363812709</v>
      </c>
      <c r="O50" s="37">
        <v>1112791.3534017038</v>
      </c>
      <c r="P50" s="37">
        <v>1478833.8003162085</v>
      </c>
      <c r="Q50" s="37">
        <v>2272472.6395019926</v>
      </c>
      <c r="R50" s="37">
        <v>2213170.9928544844</v>
      </c>
      <c r="S50" s="37">
        <v>2428247.0145749897</v>
      </c>
      <c r="T50" s="37">
        <v>2472492.926553756</v>
      </c>
      <c r="U50" s="37">
        <v>2780963.8188491855</v>
      </c>
      <c r="V50" s="37">
        <v>3468439.4888224788</v>
      </c>
      <c r="W50" s="37">
        <v>3112559.148574926</v>
      </c>
      <c r="X50" s="37">
        <v>3075785.3891047873</v>
      </c>
      <c r="Y50" s="37">
        <v>3028146.6226009987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9500994.062256813</v>
      </c>
      <c r="D52" s="38">
        <v>9401184.0854942314</v>
      </c>
      <c r="E52" s="38">
        <v>10267037.251686279</v>
      </c>
      <c r="F52" s="38">
        <v>10986733.857143622</v>
      </c>
      <c r="G52" s="38">
        <v>12002187.567338359</v>
      </c>
      <c r="H52" s="38">
        <v>11445523.444441013</v>
      </c>
      <c r="I52" s="38">
        <v>12065049.199536912</v>
      </c>
      <c r="J52" s="38">
        <v>12427799.947898909</v>
      </c>
      <c r="K52" s="38">
        <v>13100978.797471881</v>
      </c>
      <c r="L52" s="38">
        <v>13200816.334363647</v>
      </c>
      <c r="M52" s="38">
        <v>12912356.517723545</v>
      </c>
      <c r="N52" s="38">
        <v>11822362.864688717</v>
      </c>
      <c r="O52" s="38">
        <v>9707111.3860045671</v>
      </c>
      <c r="P52" s="38">
        <v>9852757.2610782385</v>
      </c>
      <c r="Q52" s="38">
        <v>11793488.145511217</v>
      </c>
      <c r="R52" s="38">
        <v>9695221.7730332613</v>
      </c>
      <c r="S52" s="38">
        <v>8073339.4888436347</v>
      </c>
      <c r="T52" s="38">
        <v>7644015.8074134663</v>
      </c>
      <c r="U52" s="38">
        <v>6631005.4785632566</v>
      </c>
      <c r="V52" s="38">
        <v>5590970.415811494</v>
      </c>
      <c r="W52" s="38">
        <v>5789711.8847028762</v>
      </c>
      <c r="X52" s="38">
        <v>5323307.705088973</v>
      </c>
      <c r="Y52" s="38">
        <v>5846017.3587263376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176161.47433760902</v>
      </c>
      <c r="D53" s="39">
        <v>171610.01482069655</v>
      </c>
      <c r="E53" s="39">
        <v>241641.39260601718</v>
      </c>
      <c r="F53" s="39">
        <v>319276.72396108496</v>
      </c>
      <c r="G53" s="39">
        <v>325439.7800053989</v>
      </c>
      <c r="H53" s="39">
        <v>298406.87630676874</v>
      </c>
      <c r="I53" s="39">
        <v>282849.05342701031</v>
      </c>
      <c r="J53" s="39">
        <v>278445.42101523723</v>
      </c>
      <c r="K53" s="39">
        <v>333592.57703510998</v>
      </c>
      <c r="L53" s="39">
        <v>350811.76215623063</v>
      </c>
      <c r="M53" s="39">
        <v>392560.1672405256</v>
      </c>
      <c r="N53" s="39">
        <v>484996.48183123767</v>
      </c>
      <c r="O53" s="39">
        <v>493068.59398874035</v>
      </c>
      <c r="P53" s="39">
        <v>545703.41117832996</v>
      </c>
      <c r="Q53" s="39">
        <v>553919.29550177697</v>
      </c>
      <c r="R53" s="39">
        <v>575182.79512677435</v>
      </c>
      <c r="S53" s="39">
        <v>637916.02244760003</v>
      </c>
      <c r="T53" s="39">
        <v>654394.53674824536</v>
      </c>
      <c r="U53" s="39">
        <v>686264.01926749945</v>
      </c>
      <c r="V53" s="39">
        <v>753130.25372400321</v>
      </c>
      <c r="W53" s="39">
        <v>641718.35268959682</v>
      </c>
      <c r="X53" s="39">
        <v>654363.36203480791</v>
      </c>
      <c r="Y53" s="39">
        <v>669989.08807654679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387781.4373315433</v>
      </c>
      <c r="D57" s="37">
        <v>390275.74855445232</v>
      </c>
      <c r="E57" s="37">
        <v>392786.10383692198</v>
      </c>
      <c r="F57" s="37">
        <v>395312.60637852177</v>
      </c>
      <c r="G57" s="37">
        <v>397855.3600426279</v>
      </c>
      <c r="H57" s="37">
        <v>400414.46936069801</v>
      </c>
      <c r="I57" s="37">
        <v>402990.03953655437</v>
      </c>
      <c r="J57" s="37">
        <v>405582.17645072192</v>
      </c>
      <c r="K57" s="37">
        <v>408190.98666478321</v>
      </c>
      <c r="L57" s="37">
        <v>410816.57742574066</v>
      </c>
      <c r="M57" s="37">
        <v>413459.05667044409</v>
      </c>
      <c r="N57" s="37">
        <v>416118.53303002194</v>
      </c>
      <c r="O57" s="37">
        <v>418795.11583434604</v>
      </c>
      <c r="P57" s="37">
        <v>421488.91511652246</v>
      </c>
      <c r="Q57" s="37">
        <v>424200.04161742516</v>
      </c>
      <c r="R57" s="37">
        <v>426928.60679023527</v>
      </c>
      <c r="S57" s="37">
        <v>429674.72280503437</v>
      </c>
      <c r="T57" s="37">
        <v>432438.50255340897</v>
      </c>
      <c r="U57" s="37">
        <v>486944.43733154237</v>
      </c>
      <c r="V57" s="37">
        <v>374364.74855445325</v>
      </c>
      <c r="W57" s="37">
        <v>536328.10383692198</v>
      </c>
      <c r="X57" s="37">
        <v>600504.60637852177</v>
      </c>
      <c r="Y57" s="37">
        <v>631942.3600426279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243192.70359837916</v>
      </c>
      <c r="D58" s="37">
        <v>246332.46021801606</v>
      </c>
      <c r="E58" s="37">
        <v>249512.75288780965</v>
      </c>
      <c r="F58" s="37">
        <v>252734.10495130438</v>
      </c>
      <c r="G58" s="37">
        <v>255997.04650871083</v>
      </c>
      <c r="H58" s="37">
        <v>259302.11450413335</v>
      </c>
      <c r="I58" s="37">
        <v>262649.85281393398</v>
      </c>
      <c r="J58" s="37">
        <v>266040.81233622879</v>
      </c>
      <c r="K58" s="37">
        <v>269475.55108154006</v>
      </c>
      <c r="L58" s="37">
        <v>272954.63426462747</v>
      </c>
      <c r="M58" s="37">
        <v>276478.63439749554</v>
      </c>
      <c r="N58" s="37">
        <v>280048.13138360344</v>
      </c>
      <c r="O58" s="37">
        <v>283663.7126132967</v>
      </c>
      <c r="P58" s="37">
        <v>287325.97306046635</v>
      </c>
      <c r="Q58" s="37">
        <v>291035.51538045425</v>
      </c>
      <c r="R58" s="37">
        <v>269886.70359837916</v>
      </c>
      <c r="S58" s="37">
        <v>252186.46021801606</v>
      </c>
      <c r="T58" s="37">
        <v>380159.75288780965</v>
      </c>
      <c r="U58" s="37">
        <v>463915.10495130438</v>
      </c>
      <c r="V58" s="37">
        <v>496247.04650871083</v>
      </c>
      <c r="W58" s="37">
        <v>438194.11450413335</v>
      </c>
      <c r="X58" s="37">
        <v>421739.85281393398</v>
      </c>
      <c r="Y58" s="37">
        <v>403081.81233622879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518.06735637242491</v>
      </c>
      <c r="D59" s="37">
        <v>541.71171872940613</v>
      </c>
      <c r="E59" s="37">
        <v>566.43519920566541</v>
      </c>
      <c r="F59" s="37">
        <v>592.28704826936155</v>
      </c>
      <c r="G59" s="37">
        <v>619.3187641579807</v>
      </c>
      <c r="H59" s="37">
        <v>647.58419546553159</v>
      </c>
      <c r="I59" s="37">
        <v>677.13964841175766</v>
      </c>
      <c r="J59" s="37">
        <v>708.04399900708268</v>
      </c>
      <c r="K59" s="37">
        <v>740.35881033670194</v>
      </c>
      <c r="L59" s="37">
        <v>774.14845519747541</v>
      </c>
      <c r="M59" s="37">
        <v>809.48024433191313</v>
      </c>
      <c r="N59" s="37">
        <v>846.42456051470072</v>
      </c>
      <c r="O59" s="37">
        <v>896.06735637242673</v>
      </c>
      <c r="P59" s="37">
        <v>657.71171872940613</v>
      </c>
      <c r="Q59" s="37">
        <v>1029.4351992056472</v>
      </c>
      <c r="R59" s="37">
        <v>1259.2870482693543</v>
      </c>
      <c r="S59" s="37">
        <v>1406.3187641579716</v>
      </c>
      <c r="T59" s="37">
        <v>1267.584195465548</v>
      </c>
      <c r="U59" s="37">
        <v>1274.1396484117722</v>
      </c>
      <c r="V59" s="37">
        <v>1389.0439990070881</v>
      </c>
      <c r="W59" s="37">
        <v>1316.3588103366783</v>
      </c>
      <c r="X59" s="37">
        <v>987.14845519745722</v>
      </c>
      <c r="Y59" s="37">
        <v>6303.480244331935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914.9667605628747</v>
      </c>
      <c r="D60" s="37">
        <v>962.39678552005716</v>
      </c>
      <c r="E60" s="37">
        <v>1012.2854869717339</v>
      </c>
      <c r="F60" s="37">
        <v>1064.7603177309647</v>
      </c>
      <c r="G60" s="37">
        <v>1119.9553375066898</v>
      </c>
      <c r="H60" s="37">
        <v>1178.0115553918004</v>
      </c>
      <c r="I60" s="37">
        <v>1239.0772901051678</v>
      </c>
      <c r="J60" s="37">
        <v>1303.3085489078367</v>
      </c>
      <c r="K60" s="37">
        <v>1370.8694261615456</v>
      </c>
      <c r="L60" s="37">
        <v>1441.9325225475623</v>
      </c>
      <c r="M60" s="37">
        <v>1516.6793860171456</v>
      </c>
      <c r="N60" s="37">
        <v>1595.3009755999083</v>
      </c>
      <c r="O60" s="37">
        <v>1677.9981492549996</v>
      </c>
      <c r="P60" s="37">
        <v>1764.9821770117269</v>
      </c>
      <c r="Q60" s="37">
        <v>1856.4752807099721</v>
      </c>
      <c r="R60" s="37">
        <v>3045.9667605628492</v>
      </c>
      <c r="S60" s="37">
        <v>4098.3967855200171</v>
      </c>
      <c r="T60" s="37">
        <v>5297.2854869717266</v>
      </c>
      <c r="U60" s="37">
        <v>7200.7603177309502</v>
      </c>
      <c r="V60" s="37">
        <v>8481.9553375067189</v>
      </c>
      <c r="W60" s="37">
        <v>9611.0115553918295</v>
      </c>
      <c r="X60" s="37">
        <v>10952.077290105168</v>
      </c>
      <c r="Y60" s="37">
        <v>14711.308548907866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166043.41535370471</v>
      </c>
      <c r="D62" s="37">
        <v>178864.84704469703</v>
      </c>
      <c r="E62" s="37">
        <v>192676.31565017113</v>
      </c>
      <c r="F62" s="37">
        <v>207554.26919213124</v>
      </c>
      <c r="G62" s="37">
        <v>223581.05880587129</v>
      </c>
      <c r="H62" s="37">
        <v>240845.3945627138</v>
      </c>
      <c r="I62" s="37">
        <v>259442.83649016358</v>
      </c>
      <c r="J62" s="37">
        <v>279476.32350733923</v>
      </c>
      <c r="K62" s="37">
        <v>223573.82697083009</v>
      </c>
      <c r="L62" s="37">
        <v>196908.24702110514</v>
      </c>
      <c r="M62" s="37">
        <v>240071.03721957281</v>
      </c>
      <c r="N62" s="37">
        <v>415650.73471712787</v>
      </c>
      <c r="O62" s="37">
        <v>545240.05136098247</v>
      </c>
      <c r="P62" s="37">
        <v>519833.96951533947</v>
      </c>
      <c r="Q62" s="37">
        <v>710168.89933241624</v>
      </c>
      <c r="R62" s="37">
        <v>560228.10019501578</v>
      </c>
      <c r="S62" s="37">
        <v>780156.83190311119</v>
      </c>
      <c r="T62" s="37">
        <v>759444.14186663181</v>
      </c>
      <c r="U62" s="37">
        <v>693535.06280354783</v>
      </c>
      <c r="V62" s="37">
        <v>754281.53298049979</v>
      </c>
      <c r="W62" s="37">
        <v>1041382.7998273503</v>
      </c>
      <c r="X62" s="37">
        <v>870107.42090893909</v>
      </c>
      <c r="Y62" s="37">
        <v>1311392.5137709212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121618.45528662892</v>
      </c>
      <c r="D63" s="37">
        <v>125849.18656809861</v>
      </c>
      <c r="E63" s="37">
        <v>130227.09195348062</v>
      </c>
      <c r="F63" s="37">
        <v>134757.29117632005</v>
      </c>
      <c r="G63" s="37">
        <v>139445.08206991549</v>
      </c>
      <c r="H63" s="37">
        <v>174925.59647039673</v>
      </c>
      <c r="I63" s="37">
        <v>193251.81852533529</v>
      </c>
      <c r="J63" s="37">
        <v>257513.17514879303</v>
      </c>
      <c r="K63" s="37">
        <v>354086.78845321992</v>
      </c>
      <c r="L63" s="37">
        <v>500456.99452491011</v>
      </c>
      <c r="M63" s="37">
        <v>448861.71147123585</v>
      </c>
      <c r="N63" s="37">
        <v>569876.31967556756</v>
      </c>
      <c r="O63" s="37">
        <v>596207.13230172452</v>
      </c>
      <c r="P63" s="37">
        <v>846047.57757971715</v>
      </c>
      <c r="Q63" s="37">
        <v>1103907.1260459246</v>
      </c>
      <c r="R63" s="37">
        <v>897761.84154580813</v>
      </c>
      <c r="S63" s="37">
        <v>1070806.23638127</v>
      </c>
      <c r="T63" s="37">
        <v>1112791.3534017038</v>
      </c>
      <c r="U63" s="37">
        <v>1478833.800316209</v>
      </c>
      <c r="V63" s="37">
        <v>2272472.6395019926</v>
      </c>
      <c r="W63" s="37">
        <v>2213170.9928544853</v>
      </c>
      <c r="X63" s="37">
        <v>2428247.0145749897</v>
      </c>
      <c r="Y63" s="37">
        <v>2472492.926553756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7428324.9235988371</v>
      </c>
      <c r="D65" s="38">
        <v>7500314.3980085328</v>
      </c>
      <c r="E65" s="38">
        <v>7696152.9224989712</v>
      </c>
      <c r="F65" s="38">
        <v>7927998.8787004277</v>
      </c>
      <c r="G65" s="38">
        <v>8625184.6001868322</v>
      </c>
      <c r="H65" s="38">
        <v>9194780.0933519602</v>
      </c>
      <c r="I65" s="38">
        <v>10131175.781305328</v>
      </c>
      <c r="J65" s="38">
        <v>10879079.579462536</v>
      </c>
      <c r="K65" s="38">
        <v>11495982.901387513</v>
      </c>
      <c r="L65" s="38">
        <v>11736035.850731947</v>
      </c>
      <c r="M65" s="38">
        <v>11690712.686973922</v>
      </c>
      <c r="N65" s="38">
        <v>10618566.689692765</v>
      </c>
      <c r="O65" s="38">
        <v>8140022.1576773301</v>
      </c>
      <c r="P65" s="38">
        <v>8275236.4628400132</v>
      </c>
      <c r="Q65" s="38">
        <v>9742212.6954642981</v>
      </c>
      <c r="R65" s="38">
        <v>8033166.450749591</v>
      </c>
      <c r="S65" s="38">
        <v>6432519.1692217067</v>
      </c>
      <c r="T65" s="38">
        <v>6085285.2869045958</v>
      </c>
      <c r="U65" s="38">
        <v>5242615.2346917391</v>
      </c>
      <c r="V65" s="38">
        <v>4411014.6549213231</v>
      </c>
      <c r="W65" s="38">
        <v>3757650.0713403374</v>
      </c>
      <c r="X65" s="38">
        <v>3517333.0089766979</v>
      </c>
      <c r="Y65" s="38">
        <v>3660891.8353580385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94736.140255270875</v>
      </c>
      <c r="D66" s="39">
        <v>96369.843033292564</v>
      </c>
      <c r="E66" s="39">
        <v>98031.718637014506</v>
      </c>
      <c r="F66" s="39">
        <v>99722.252900285181</v>
      </c>
      <c r="G66" s="39">
        <v>101441.94003504491</v>
      </c>
      <c r="H66" s="39">
        <v>103191.28277580487</v>
      </c>
      <c r="I66" s="39">
        <v>104970.79252661578</v>
      </c>
      <c r="J66" s="39">
        <v>106780.98951057345</v>
      </c>
      <c r="K66" s="39">
        <v>176161.47433760902</v>
      </c>
      <c r="L66" s="39">
        <v>171610.01482069679</v>
      </c>
      <c r="M66" s="39">
        <v>241641.39260601718</v>
      </c>
      <c r="N66" s="39">
        <v>319276.72396108508</v>
      </c>
      <c r="O66" s="39">
        <v>325439.78000539914</v>
      </c>
      <c r="P66" s="39">
        <v>298406.87630676897</v>
      </c>
      <c r="Q66" s="39">
        <v>282849.05342701031</v>
      </c>
      <c r="R66" s="39">
        <v>278445.42101523699</v>
      </c>
      <c r="S66" s="39">
        <v>333592.57703510998</v>
      </c>
      <c r="T66" s="39">
        <v>350811.7621562304</v>
      </c>
      <c r="U66" s="39">
        <v>392560.1672405256</v>
      </c>
      <c r="V66" s="39">
        <v>484996.48183123767</v>
      </c>
      <c r="W66" s="39">
        <v>493068.59398874082</v>
      </c>
      <c r="X66" s="39">
        <v>545703.41117832996</v>
      </c>
      <c r="Y66" s="39">
        <v>553919.29550177697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8759.9999999999982</v>
      </c>
      <c r="D70" s="40">
        <v>8760</v>
      </c>
      <c r="E70" s="40">
        <v>8759.9999999999982</v>
      </c>
      <c r="F70" s="40">
        <v>8759.9999999999945</v>
      </c>
      <c r="G70" s="40">
        <v>8759.9999999999982</v>
      </c>
      <c r="H70" s="40">
        <v>8759.9999999999927</v>
      </c>
      <c r="I70" s="40">
        <v>8759.9999999999982</v>
      </c>
      <c r="J70" s="40">
        <v>8759.9999999999909</v>
      </c>
      <c r="K70" s="40">
        <v>8759.9999999999927</v>
      </c>
      <c r="L70" s="40">
        <v>8759.9999999999982</v>
      </c>
      <c r="M70" s="40">
        <v>8759.9999999999982</v>
      </c>
      <c r="N70" s="40">
        <v>8760</v>
      </c>
      <c r="O70" s="40">
        <v>8759.9999999999945</v>
      </c>
      <c r="P70" s="40">
        <v>8759.9999999999945</v>
      </c>
      <c r="Q70" s="40">
        <v>8759.9999999999982</v>
      </c>
      <c r="R70" s="40">
        <v>8759.9999999999982</v>
      </c>
      <c r="S70" s="40">
        <v>8760</v>
      </c>
      <c r="T70" s="40">
        <v>8759.9999999999982</v>
      </c>
      <c r="U70" s="40">
        <v>8759.9999999999964</v>
      </c>
      <c r="V70" s="40">
        <v>8759.9999999999964</v>
      </c>
      <c r="W70" s="40">
        <v>8760</v>
      </c>
      <c r="X70" s="40">
        <v>8760</v>
      </c>
      <c r="Y70" s="40">
        <v>8760</v>
      </c>
      <c r="DA70" s="58" t="s">
        <v>1009</v>
      </c>
    </row>
    <row r="71" spans="1:105" ht="12" customHeight="1" x14ac:dyDescent="0.25">
      <c r="A71" s="28" t="s">
        <v>47</v>
      </c>
      <c r="B71" s="40">
        <v>376.07461681608447</v>
      </c>
      <c r="C71" s="40">
        <v>366.726197565522</v>
      </c>
      <c r="D71" s="40">
        <v>365.98485264820511</v>
      </c>
      <c r="E71" s="40">
        <v>372.48748676446752</v>
      </c>
      <c r="F71" s="40">
        <v>373.81564479960764</v>
      </c>
      <c r="G71" s="40">
        <v>381.28234894915732</v>
      </c>
      <c r="H71" s="40">
        <v>381.03557951558366</v>
      </c>
      <c r="I71" s="40">
        <v>382.32365068351959</v>
      </c>
      <c r="J71" s="40">
        <v>382.08662759557444</v>
      </c>
      <c r="K71" s="40">
        <v>382.45148973485345</v>
      </c>
      <c r="L71" s="40">
        <v>383.06060564458198</v>
      </c>
      <c r="M71" s="40">
        <v>383.92615692951256</v>
      </c>
      <c r="N71" s="40">
        <v>384.59137585654884</v>
      </c>
      <c r="O71" s="40">
        <v>385.6183515227994</v>
      </c>
      <c r="P71" s="40">
        <v>384.35995678429941</v>
      </c>
      <c r="Q71" s="40">
        <v>389.22535913717905</v>
      </c>
      <c r="R71" s="40">
        <v>391.13442459575379</v>
      </c>
      <c r="S71" s="40">
        <v>396.9275179692545</v>
      </c>
      <c r="T71" s="40">
        <v>397.50410925483669</v>
      </c>
      <c r="U71" s="40">
        <v>392.62621238186694</v>
      </c>
      <c r="V71" s="40">
        <v>392.61134292858935</v>
      </c>
      <c r="W71" s="40">
        <v>391.76459264277241</v>
      </c>
      <c r="X71" s="40">
        <v>391.25234348832157</v>
      </c>
      <c r="Y71" s="40">
        <v>390.99621891109615</v>
      </c>
      <c r="DA71" s="58" t="s">
        <v>1010</v>
      </c>
    </row>
    <row r="72" spans="1:105" ht="12" customHeight="1" x14ac:dyDescent="0.25">
      <c r="A72" s="28" t="s">
        <v>46</v>
      </c>
      <c r="B72" s="40">
        <v>270.21341053055693</v>
      </c>
      <c r="C72" s="40">
        <v>268.48361732998904</v>
      </c>
      <c r="D72" s="40">
        <v>265.78035545852242</v>
      </c>
      <c r="E72" s="40">
        <v>265.45357916254881</v>
      </c>
      <c r="F72" s="40">
        <v>262.31784739174361</v>
      </c>
      <c r="G72" s="40">
        <v>259.08923931787422</v>
      </c>
      <c r="H72" s="40">
        <v>255.78686861078913</v>
      </c>
      <c r="I72" s="40">
        <v>252.33688982035574</v>
      </c>
      <c r="J72" s="40">
        <v>248.28597028104804</v>
      </c>
      <c r="K72" s="40">
        <v>243.48323915190804</v>
      </c>
      <c r="L72" s="40">
        <v>238.67280323406354</v>
      </c>
      <c r="M72" s="40">
        <v>235.37020491312322</v>
      </c>
      <c r="N72" s="40">
        <v>233.91113058494571</v>
      </c>
      <c r="O72" s="40">
        <v>234.15100590934236</v>
      </c>
      <c r="P72" s="40">
        <v>233.65777643358479</v>
      </c>
      <c r="Q72" s="40">
        <v>233.66188859222643</v>
      </c>
      <c r="R72" s="40">
        <v>235.7041488409005</v>
      </c>
      <c r="S72" s="40">
        <v>238.83473195433621</v>
      </c>
      <c r="T72" s="40">
        <v>238.51135300625307</v>
      </c>
      <c r="U72" s="40">
        <v>236.02765063107037</v>
      </c>
      <c r="V72" s="40">
        <v>234.0531066269655</v>
      </c>
      <c r="W72" s="40">
        <v>234.4755589954448</v>
      </c>
      <c r="X72" s="40">
        <v>229.37217252614607</v>
      </c>
      <c r="Y72" s="40">
        <v>226.8204792914967</v>
      </c>
      <c r="DA72" s="58" t="s">
        <v>1011</v>
      </c>
    </row>
    <row r="73" spans="1:105" ht="12" customHeight="1" x14ac:dyDescent="0.25">
      <c r="A73" s="28" t="s">
        <v>45</v>
      </c>
      <c r="B73" s="40">
        <v>381.20183025080973</v>
      </c>
      <c r="C73" s="40">
        <v>386.86788352737216</v>
      </c>
      <c r="D73" s="40">
        <v>387.44127914358586</v>
      </c>
      <c r="E73" s="40">
        <v>394.93185435519683</v>
      </c>
      <c r="F73" s="40">
        <v>401.01558300185741</v>
      </c>
      <c r="G73" s="40">
        <v>405.60493749621463</v>
      </c>
      <c r="H73" s="40">
        <v>409.47586994158513</v>
      </c>
      <c r="I73" s="40">
        <v>412.70259657843712</v>
      </c>
      <c r="J73" s="40">
        <v>414.1972627094504</v>
      </c>
      <c r="K73" s="40">
        <v>416.3371391501571</v>
      </c>
      <c r="L73" s="40">
        <v>419.29012104418689</v>
      </c>
      <c r="M73" s="40">
        <v>425.9694524745766</v>
      </c>
      <c r="N73" s="40">
        <v>432.79711391805756</v>
      </c>
      <c r="O73" s="40">
        <v>439.93676980356514</v>
      </c>
      <c r="P73" s="40">
        <v>448.60943045884204</v>
      </c>
      <c r="Q73" s="40">
        <v>457.7091330854567</v>
      </c>
      <c r="R73" s="40">
        <v>455.77607897615991</v>
      </c>
      <c r="S73" s="40">
        <v>464.22631935241839</v>
      </c>
      <c r="T73" s="40">
        <v>469.31736949117459</v>
      </c>
      <c r="U73" s="40">
        <v>468.43088479749804</v>
      </c>
      <c r="V73" s="40">
        <v>485.7601538246729</v>
      </c>
      <c r="W73" s="40">
        <v>512.28015574467872</v>
      </c>
      <c r="X73" s="40">
        <v>494.80692924922181</v>
      </c>
      <c r="Y73" s="40">
        <v>486.07031600149332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1324.9704504072822</v>
      </c>
      <c r="C75" s="40">
        <v>1346.9726969057376</v>
      </c>
      <c r="D75" s="40">
        <v>1366.1706478163092</v>
      </c>
      <c r="E75" s="40">
        <v>1383.3407431117669</v>
      </c>
      <c r="F75" s="40">
        <v>1392.0786238457522</v>
      </c>
      <c r="G75" s="40">
        <v>1399.1272111239853</v>
      </c>
      <c r="H75" s="40">
        <v>1405.9206122078772</v>
      </c>
      <c r="I75" s="40">
        <v>1410.9754188050697</v>
      </c>
      <c r="J75" s="40">
        <v>1424.2559566263881</v>
      </c>
      <c r="K75" s="40">
        <v>1434.6286142094993</v>
      </c>
      <c r="L75" s="40">
        <v>1454.875830766804</v>
      </c>
      <c r="M75" s="40">
        <v>1470.4577427494398</v>
      </c>
      <c r="N75" s="40">
        <v>1483.6875215770901</v>
      </c>
      <c r="O75" s="40">
        <v>1475.8317710084534</v>
      </c>
      <c r="P75" s="40">
        <v>1488.9509367265755</v>
      </c>
      <c r="Q75" s="40">
        <v>1501.5534425301419</v>
      </c>
      <c r="R75" s="40">
        <v>1514.3148615514854</v>
      </c>
      <c r="S75" s="40">
        <v>1530.40866632182</v>
      </c>
      <c r="T75" s="40">
        <v>1489.2584211721719</v>
      </c>
      <c r="U75" s="40">
        <v>1489.8088929712844</v>
      </c>
      <c r="V75" s="40">
        <v>1559.4423669927332</v>
      </c>
      <c r="W75" s="40">
        <v>1646.4774667588479</v>
      </c>
      <c r="X75" s="40">
        <v>1570.2526260979478</v>
      </c>
      <c r="Y75" s="40">
        <v>1532.1402057674977</v>
      </c>
      <c r="DA75" s="58" t="s">
        <v>1013</v>
      </c>
    </row>
    <row r="76" spans="1:105" ht="12" customHeight="1" x14ac:dyDescent="0.25">
      <c r="A76" s="28" t="s">
        <v>27</v>
      </c>
      <c r="B76" s="40">
        <v>626.62451629868701</v>
      </c>
      <c r="C76" s="40">
        <v>638.78629533378114</v>
      </c>
      <c r="D76" s="40">
        <v>649.88493455189609</v>
      </c>
      <c r="E76" s="40">
        <v>660.33428359145194</v>
      </c>
      <c r="F76" s="40">
        <v>670.27392384855591</v>
      </c>
      <c r="G76" s="40">
        <v>679.60578981552351</v>
      </c>
      <c r="H76" s="40">
        <v>688.98563992331412</v>
      </c>
      <c r="I76" s="40">
        <v>697.86248053509496</v>
      </c>
      <c r="J76" s="40">
        <v>704.02665925860492</v>
      </c>
      <c r="K76" s="40">
        <v>709.12345234670033</v>
      </c>
      <c r="L76" s="40">
        <v>715.9362501096648</v>
      </c>
      <c r="M76" s="40">
        <v>725.69834841776037</v>
      </c>
      <c r="N76" s="40">
        <v>734.51606076682492</v>
      </c>
      <c r="O76" s="40">
        <v>743.40454083831855</v>
      </c>
      <c r="P76" s="40">
        <v>752.8097201787275</v>
      </c>
      <c r="Q76" s="40">
        <v>763.0604658211995</v>
      </c>
      <c r="R76" s="40">
        <v>773.49545818653905</v>
      </c>
      <c r="S76" s="40">
        <v>780.98484318819601</v>
      </c>
      <c r="T76" s="40">
        <v>788.10509847934372</v>
      </c>
      <c r="U76" s="40">
        <v>778.57480952701496</v>
      </c>
      <c r="V76" s="40">
        <v>813.09619876343675</v>
      </c>
      <c r="W76" s="40">
        <v>852.23389171486588</v>
      </c>
      <c r="X76" s="40">
        <v>820.84036504751327</v>
      </c>
      <c r="Y76" s="40">
        <v>805.14360171383703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483.98171579464946</v>
      </c>
      <c r="C78" s="41">
        <v>485.87604577457137</v>
      </c>
      <c r="D78" s="41">
        <v>487.2886900615851</v>
      </c>
      <c r="E78" s="41">
        <v>488.48989784680623</v>
      </c>
      <c r="F78" s="41">
        <v>489.7977459567652</v>
      </c>
      <c r="G78" s="41">
        <v>490.99342435884756</v>
      </c>
      <c r="H78" s="41">
        <v>492.56092769949561</v>
      </c>
      <c r="I78" s="41">
        <v>493.98600663013309</v>
      </c>
      <c r="J78" s="41">
        <v>493.55398811494337</v>
      </c>
      <c r="K78" s="41">
        <v>492.62671374568833</v>
      </c>
      <c r="L78" s="41">
        <v>493.12996245699412</v>
      </c>
      <c r="M78" s="41">
        <v>493.88461493100044</v>
      </c>
      <c r="N78" s="41">
        <v>494.21581529930648</v>
      </c>
      <c r="O78" s="41">
        <v>494.66634220094005</v>
      </c>
      <c r="P78" s="41">
        <v>495.67364959065861</v>
      </c>
      <c r="Q78" s="41">
        <v>497.38088859622866</v>
      </c>
      <c r="R78" s="41">
        <v>498.52161849823318</v>
      </c>
      <c r="S78" s="41">
        <v>502.9794078353853</v>
      </c>
      <c r="T78" s="41">
        <v>503.61342735176311</v>
      </c>
      <c r="U78" s="41">
        <v>499.51981223978976</v>
      </c>
      <c r="V78" s="41">
        <v>519.22555032831656</v>
      </c>
      <c r="W78" s="41">
        <v>542.77682509926615</v>
      </c>
      <c r="X78" s="41">
        <v>521.8809715715006</v>
      </c>
      <c r="Y78" s="41">
        <v>511.43304480761788</v>
      </c>
      <c r="DA78" s="59" t="s">
        <v>1015</v>
      </c>
    </row>
    <row r="79" spans="1:105" ht="12" customHeight="1" x14ac:dyDescent="0.25">
      <c r="A79" s="32" t="s">
        <v>25</v>
      </c>
      <c r="B79" s="42">
        <v>35.202447754251779</v>
      </c>
      <c r="C79" s="42">
        <v>35.454582805425474</v>
      </c>
      <c r="D79" s="42">
        <v>35.623120184529434</v>
      </c>
      <c r="E79" s="42">
        <v>35.733928259713814</v>
      </c>
      <c r="F79" s="42">
        <v>35.815253830578484</v>
      </c>
      <c r="G79" s="42">
        <v>35.855123179990727</v>
      </c>
      <c r="H79" s="42">
        <v>35.892133935896013</v>
      </c>
      <c r="I79" s="42">
        <v>35.891416444103335</v>
      </c>
      <c r="J79" s="42">
        <v>36.078083847710033</v>
      </c>
      <c r="K79" s="42">
        <v>35.857997238924177</v>
      </c>
      <c r="L79" s="42">
        <v>35.721515090775569</v>
      </c>
      <c r="M79" s="42">
        <v>35.70408623516122</v>
      </c>
      <c r="N79" s="42">
        <v>35.640893688755881</v>
      </c>
      <c r="O79" s="42">
        <v>35.572294301813471</v>
      </c>
      <c r="P79" s="42">
        <v>35.530534220818566</v>
      </c>
      <c r="Q79" s="42">
        <v>35.526265530170335</v>
      </c>
      <c r="R79" s="42">
        <v>35.655664978785531</v>
      </c>
      <c r="S79" s="42">
        <v>36.533416351590454</v>
      </c>
      <c r="T79" s="42">
        <v>36.737853905389535</v>
      </c>
      <c r="U79" s="42">
        <v>36.372994525787099</v>
      </c>
      <c r="V79" s="42">
        <v>37.707253290361542</v>
      </c>
      <c r="W79" s="42">
        <v>39.484855375724322</v>
      </c>
      <c r="X79" s="42">
        <v>38.050778088616418</v>
      </c>
      <c r="Y79" s="42">
        <v>37.33373944506247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53.643845028639824</v>
      </c>
      <c r="C83" s="29">
        <v>53.268157217312371</v>
      </c>
      <c r="D83" s="29">
        <v>52.835876633887672</v>
      </c>
      <c r="E83" s="29">
        <v>52.118237155710332</v>
      </c>
      <c r="F83" s="29">
        <v>51.236429106611318</v>
      </c>
      <c r="G83" s="29">
        <v>50.226737127022702</v>
      </c>
      <c r="H83" s="29">
        <v>49.248749626755242</v>
      </c>
      <c r="I83" s="29">
        <v>48.256920247489667</v>
      </c>
      <c r="J83" s="29">
        <v>47.215644998253836</v>
      </c>
      <c r="K83" s="29">
        <v>46.037730062279998</v>
      </c>
      <c r="L83" s="29">
        <v>44.840571212061469</v>
      </c>
      <c r="M83" s="29">
        <v>43.525181961424394</v>
      </c>
      <c r="N83" s="29">
        <v>42.327924262775632</v>
      </c>
      <c r="O83" s="29">
        <v>41.201155756337769</v>
      </c>
      <c r="P83" s="29">
        <v>40.101596266405316</v>
      </c>
      <c r="Q83" s="29">
        <v>38.946069708997292</v>
      </c>
      <c r="R83" s="29">
        <v>37.661278383926032</v>
      </c>
      <c r="S83" s="29">
        <v>36.057749611569555</v>
      </c>
      <c r="T83" s="29">
        <v>34.668981259570096</v>
      </c>
      <c r="U83" s="29">
        <v>33.328416440725555</v>
      </c>
      <c r="V83" s="29">
        <v>32.432657985317825</v>
      </c>
      <c r="W83" s="29">
        <v>31.311329215323628</v>
      </c>
      <c r="X83" s="29">
        <v>30.033977159024474</v>
      </c>
      <c r="Y83" s="29">
        <v>28.925735371449491</v>
      </c>
      <c r="DA83" s="58" t="s">
        <v>1017</v>
      </c>
    </row>
    <row r="84" spans="1:105" ht="12" customHeight="1" x14ac:dyDescent="0.25">
      <c r="A84" s="28" t="s">
        <v>47</v>
      </c>
      <c r="B84" s="29">
        <v>775.18913638330139</v>
      </c>
      <c r="C84" s="29">
        <v>774.45406187221829</v>
      </c>
      <c r="D84" s="29">
        <v>770.75581139120766</v>
      </c>
      <c r="E84" s="29">
        <v>762.96290754826725</v>
      </c>
      <c r="F84" s="29">
        <v>750.93820762441305</v>
      </c>
      <c r="G84" s="29">
        <v>735.75325092522587</v>
      </c>
      <c r="H84" s="29">
        <v>720.31298191297071</v>
      </c>
      <c r="I84" s="29">
        <v>703.80472279028925</v>
      </c>
      <c r="J84" s="29">
        <v>686.86742650300096</v>
      </c>
      <c r="K84" s="29">
        <v>667.65047134591816</v>
      </c>
      <c r="L84" s="29">
        <v>649.26520701531274</v>
      </c>
      <c r="M84" s="29">
        <v>631.16257651736851</v>
      </c>
      <c r="N84" s="29">
        <v>613.49110184330027</v>
      </c>
      <c r="O84" s="29">
        <v>594.46192835913121</v>
      </c>
      <c r="P84" s="29">
        <v>575.16329245440579</v>
      </c>
      <c r="Q84" s="29">
        <v>556.09208923186463</v>
      </c>
      <c r="R84" s="29">
        <v>537.58977099603555</v>
      </c>
      <c r="S84" s="29">
        <v>522.85558315621631</v>
      </c>
      <c r="T84" s="29">
        <v>502.67684147490212</v>
      </c>
      <c r="U84" s="29">
        <v>481.33146756312556</v>
      </c>
      <c r="V84" s="29">
        <v>458.93349659452906</v>
      </c>
      <c r="W84" s="29">
        <v>443.62383696727306</v>
      </c>
      <c r="X84" s="29">
        <v>430.69248431817999</v>
      </c>
      <c r="Y84" s="29">
        <v>420.32964651255668</v>
      </c>
      <c r="DA84" s="58" t="s">
        <v>1018</v>
      </c>
    </row>
    <row r="85" spans="1:105" ht="12" customHeight="1" x14ac:dyDescent="0.25">
      <c r="A85" s="28" t="s">
        <v>46</v>
      </c>
      <c r="B85" s="29">
        <v>1908.9759397436128</v>
      </c>
      <c r="C85" s="29">
        <v>1898.5139455729636</v>
      </c>
      <c r="D85" s="29">
        <v>1887.1090000729862</v>
      </c>
      <c r="E85" s="29">
        <v>1863.4800662107259</v>
      </c>
      <c r="F85" s="29">
        <v>1830.0787588975522</v>
      </c>
      <c r="G85" s="29">
        <v>1793.7783150148407</v>
      </c>
      <c r="H85" s="29">
        <v>1760.2978395802943</v>
      </c>
      <c r="I85" s="29">
        <v>1726.76193858898</v>
      </c>
      <c r="J85" s="29">
        <v>1691.2990965280048</v>
      </c>
      <c r="K85" s="29">
        <v>1656.8655445806041</v>
      </c>
      <c r="L85" s="29">
        <v>1627.7311009877433</v>
      </c>
      <c r="M85" s="29">
        <v>1548.4857054710815</v>
      </c>
      <c r="N85" s="29">
        <v>1435.5892434676655</v>
      </c>
      <c r="O85" s="29">
        <v>1361.0051963591325</v>
      </c>
      <c r="P85" s="29">
        <v>1283.8323352423411</v>
      </c>
      <c r="Q85" s="29">
        <v>1194.6820107699639</v>
      </c>
      <c r="R85" s="29">
        <v>1141.0523618333464</v>
      </c>
      <c r="S85" s="29">
        <v>1106.121767491609</v>
      </c>
      <c r="T85" s="29">
        <v>1079.9170211471956</v>
      </c>
      <c r="U85" s="29">
        <v>1058.8207322375174</v>
      </c>
      <c r="V85" s="29">
        <v>1039.4526359823935</v>
      </c>
      <c r="W85" s="29">
        <v>1021.6693438525525</v>
      </c>
      <c r="X85" s="29">
        <v>1007.1412518976713</v>
      </c>
      <c r="Y85" s="29">
        <v>986.8019308915832</v>
      </c>
      <c r="DA85" s="58" t="s">
        <v>1019</v>
      </c>
    </row>
    <row r="86" spans="1:105" ht="12" customHeight="1" x14ac:dyDescent="0.25">
      <c r="A86" s="28" t="s">
        <v>45</v>
      </c>
      <c r="B86" s="29">
        <v>805.98899442944605</v>
      </c>
      <c r="C86" s="29">
        <v>792.75910680624565</v>
      </c>
      <c r="D86" s="29">
        <v>773.01695962035922</v>
      </c>
      <c r="E86" s="29">
        <v>749.18178028260695</v>
      </c>
      <c r="F86" s="29">
        <v>720.94022413651442</v>
      </c>
      <c r="G86" s="29">
        <v>693.59873136130875</v>
      </c>
      <c r="H86" s="29">
        <v>669.50349920955</v>
      </c>
      <c r="I86" s="29">
        <v>647.54393413537662</v>
      </c>
      <c r="J86" s="29">
        <v>626.3748372910984</v>
      </c>
      <c r="K86" s="29">
        <v>609.06370701276808</v>
      </c>
      <c r="L86" s="29">
        <v>590.95144871336538</v>
      </c>
      <c r="M86" s="29">
        <v>566.36751083675006</v>
      </c>
      <c r="N86" s="29">
        <v>546.3030804087133</v>
      </c>
      <c r="O86" s="29">
        <v>524.898350020105</v>
      </c>
      <c r="P86" s="29">
        <v>513.66341666059702</v>
      </c>
      <c r="Q86" s="29">
        <v>507.77071413538653</v>
      </c>
      <c r="R86" s="29">
        <v>503.24967268316567</v>
      </c>
      <c r="S86" s="29">
        <v>499.81935414455074</v>
      </c>
      <c r="T86" s="29">
        <v>496.29305419467113</v>
      </c>
      <c r="U86" s="29">
        <v>492.775935461968</v>
      </c>
      <c r="V86" s="29">
        <v>488.9767650727332</v>
      </c>
      <c r="W86" s="29">
        <v>485.27245610264612</v>
      </c>
      <c r="X86" s="29">
        <v>481.96449616087801</v>
      </c>
      <c r="Y86" s="29">
        <v>478.29407271303313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374.98966965775236</v>
      </c>
      <c r="C88" s="29">
        <v>374.22503153663229</v>
      </c>
      <c r="D88" s="29">
        <v>372.53092482574812</v>
      </c>
      <c r="E88" s="29">
        <v>369.77465299144728</v>
      </c>
      <c r="F88" s="29">
        <v>364.77185221544272</v>
      </c>
      <c r="G88" s="29">
        <v>357.6761174215693</v>
      </c>
      <c r="H88" s="29">
        <v>350.08146545422312</v>
      </c>
      <c r="I88" s="29">
        <v>339.43586982646468</v>
      </c>
      <c r="J88" s="29">
        <v>330.21997946960749</v>
      </c>
      <c r="K88" s="29">
        <v>320.26305928351445</v>
      </c>
      <c r="L88" s="29">
        <v>311.38401773370123</v>
      </c>
      <c r="M88" s="29">
        <v>302.28841806108653</v>
      </c>
      <c r="N88" s="29">
        <v>291.2962159016954</v>
      </c>
      <c r="O88" s="29">
        <v>275.93929785557077</v>
      </c>
      <c r="P88" s="29">
        <v>262.01724196994769</v>
      </c>
      <c r="Q88" s="29">
        <v>239.04828884878012</v>
      </c>
      <c r="R88" s="29">
        <v>218.8537086854285</v>
      </c>
      <c r="S88" s="29">
        <v>197.03120056092348</v>
      </c>
      <c r="T88" s="29">
        <v>181.04186802689526</v>
      </c>
      <c r="U88" s="29">
        <v>169.73483897277347</v>
      </c>
      <c r="V88" s="29">
        <v>160.47025512926177</v>
      </c>
      <c r="W88" s="29">
        <v>151.45346535519084</v>
      </c>
      <c r="X88" s="29">
        <v>145.86585493623627</v>
      </c>
      <c r="Y88" s="29">
        <v>141.57784975243763</v>
      </c>
      <c r="DA88" s="58" t="s">
        <v>1021</v>
      </c>
    </row>
    <row r="89" spans="1:105" ht="12" customHeight="1" x14ac:dyDescent="0.25">
      <c r="A89" s="28" t="s">
        <v>27</v>
      </c>
      <c r="B89" s="29">
        <v>408.19871027149304</v>
      </c>
      <c r="C89" s="29">
        <v>401.43455674991168</v>
      </c>
      <c r="D89" s="29">
        <v>392.38446320836067</v>
      </c>
      <c r="E89" s="29">
        <v>380.79068927890734</v>
      </c>
      <c r="F89" s="29">
        <v>366.95112250313667</v>
      </c>
      <c r="G89" s="29">
        <v>351.63904121747311</v>
      </c>
      <c r="H89" s="29">
        <v>340.29258865055436</v>
      </c>
      <c r="I89" s="29">
        <v>327.949928644995</v>
      </c>
      <c r="J89" s="29">
        <v>314.71698206911583</v>
      </c>
      <c r="K89" s="29">
        <v>298.18618310764526</v>
      </c>
      <c r="L89" s="29">
        <v>278.31615902347409</v>
      </c>
      <c r="M89" s="29">
        <v>265.06442668969379</v>
      </c>
      <c r="N89" s="29">
        <v>250.53243836981693</v>
      </c>
      <c r="O89" s="29">
        <v>237.02709367648856</v>
      </c>
      <c r="P89" s="29">
        <v>220.51796510563705</v>
      </c>
      <c r="Q89" s="29">
        <v>203.93504492232461</v>
      </c>
      <c r="R89" s="29">
        <v>194.25024933159742</v>
      </c>
      <c r="S89" s="29">
        <v>187.57654835572265</v>
      </c>
      <c r="T89" s="29">
        <v>183.54686628514065</v>
      </c>
      <c r="U89" s="29">
        <v>180.91968839082745</v>
      </c>
      <c r="V89" s="29">
        <v>178.67060055498916</v>
      </c>
      <c r="W89" s="29">
        <v>176.84890219701342</v>
      </c>
      <c r="X89" s="29">
        <v>174.96312826158751</v>
      </c>
      <c r="Y89" s="29">
        <v>173.19373443984173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78.327126454417453</v>
      </c>
      <c r="C91" s="31">
        <v>78.190345210087955</v>
      </c>
      <c r="D91" s="31">
        <v>77.599284618759697</v>
      </c>
      <c r="E91" s="31">
        <v>76.740671691787384</v>
      </c>
      <c r="F91" s="31">
        <v>75.548543494593119</v>
      </c>
      <c r="G91" s="31">
        <v>74.224558497966242</v>
      </c>
      <c r="H91" s="31">
        <v>72.869495102510726</v>
      </c>
      <c r="I91" s="31">
        <v>71.532178089210831</v>
      </c>
      <c r="J91" s="31">
        <v>70.241587098939831</v>
      </c>
      <c r="K91" s="31">
        <v>68.804434990214233</v>
      </c>
      <c r="L91" s="31">
        <v>66.969263618926405</v>
      </c>
      <c r="M91" s="31">
        <v>64.887898228403003</v>
      </c>
      <c r="N91" s="31">
        <v>62.439597337186768</v>
      </c>
      <c r="O91" s="31">
        <v>60.280881299837375</v>
      </c>
      <c r="P91" s="31">
        <v>57.246008845773126</v>
      </c>
      <c r="Q91" s="31">
        <v>52.809044636560635</v>
      </c>
      <c r="R91" s="31">
        <v>48.408399412388093</v>
      </c>
      <c r="S91" s="31">
        <v>44.345328553207267</v>
      </c>
      <c r="T91" s="31">
        <v>40.16164742960445</v>
      </c>
      <c r="U91" s="31">
        <v>36.421234917288302</v>
      </c>
      <c r="V91" s="31">
        <v>33.358945029780266</v>
      </c>
      <c r="W91" s="31">
        <v>30.6260086703175</v>
      </c>
      <c r="X91" s="31">
        <v>28.283150515843321</v>
      </c>
      <c r="Y91" s="31">
        <v>25.949052572177905</v>
      </c>
      <c r="DA91" s="59" t="s">
        <v>1023</v>
      </c>
    </row>
    <row r="92" spans="1:105" ht="12" customHeight="1" x14ac:dyDescent="0.25">
      <c r="A92" s="32" t="s">
        <v>25</v>
      </c>
      <c r="B92" s="33">
        <v>10965.82251690494</v>
      </c>
      <c r="C92" s="33">
        <v>10845.819349482716</v>
      </c>
      <c r="D92" s="33">
        <v>10737.374581746819</v>
      </c>
      <c r="E92" s="33">
        <v>10611.532353197739</v>
      </c>
      <c r="F92" s="33">
        <v>10494.013631632468</v>
      </c>
      <c r="G92" s="33">
        <v>10396.355109472035</v>
      </c>
      <c r="H92" s="33">
        <v>10317.847444401199</v>
      </c>
      <c r="I92" s="33">
        <v>10251.822311046273</v>
      </c>
      <c r="J92" s="33">
        <v>10159.994940060857</v>
      </c>
      <c r="K92" s="33">
        <v>10053.194187348739</v>
      </c>
      <c r="L92" s="33">
        <v>9915.2928797849036</v>
      </c>
      <c r="M92" s="33">
        <v>9738.6593748924952</v>
      </c>
      <c r="N92" s="33">
        <v>9495.5038471780754</v>
      </c>
      <c r="O92" s="33">
        <v>9231.6700394648542</v>
      </c>
      <c r="P92" s="33">
        <v>8930.635388130182</v>
      </c>
      <c r="Q92" s="33">
        <v>8648.7657649182638</v>
      </c>
      <c r="R92" s="33">
        <v>8408.5787092990031</v>
      </c>
      <c r="S92" s="33">
        <v>8174.7675300552246</v>
      </c>
      <c r="T92" s="33">
        <v>7968.4341808936051</v>
      </c>
      <c r="U92" s="33">
        <v>7771.4637703670951</v>
      </c>
      <c r="V92" s="33">
        <v>7569.9961300672112</v>
      </c>
      <c r="W92" s="33">
        <v>7415.4237596763669</v>
      </c>
      <c r="X92" s="33">
        <v>7291.4242269917486</v>
      </c>
      <c r="Y92" s="33">
        <v>7182.0604129634085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47.877287956268638</v>
      </c>
      <c r="D96" s="29">
        <v>45.047610772791103</v>
      </c>
      <c r="E96" s="29">
        <v>43.255795136165204</v>
      </c>
      <c r="F96" s="29">
        <v>41.658255467306752</v>
      </c>
      <c r="G96" s="29">
        <v>39.904203105970609</v>
      </c>
      <c r="H96" s="29">
        <v>38.659959018315391</v>
      </c>
      <c r="I96" s="29">
        <v>37.395037309595942</v>
      </c>
      <c r="J96" s="29">
        <v>36.317119093012906</v>
      </c>
      <c r="K96" s="29">
        <v>35.190214642388867</v>
      </c>
      <c r="L96" s="29">
        <v>33.874938990669229</v>
      </c>
      <c r="M96" s="29">
        <v>32.412441368547491</v>
      </c>
      <c r="N96" s="29">
        <v>31.28083780014838</v>
      </c>
      <c r="O96" s="29">
        <v>29.816585146101037</v>
      </c>
      <c r="P96" s="29">
        <v>28.473078489857553</v>
      </c>
      <c r="Q96" s="29">
        <v>26.77059528197621</v>
      </c>
      <c r="R96" s="29">
        <v>26.05581046061091</v>
      </c>
      <c r="S96" s="29">
        <v>25.585642246528998</v>
      </c>
      <c r="T96" s="29">
        <v>25.112038215841118</v>
      </c>
      <c r="U96" s="29">
        <v>24.591227663037031</v>
      </c>
      <c r="V96" s="29">
        <v>24.589422115209207</v>
      </c>
      <c r="W96" s="29">
        <v>23.704202919061675</v>
      </c>
      <c r="X96" s="29">
        <v>22.81898372291414</v>
      </c>
      <c r="Y96" s="29">
        <v>21.933764526766609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764.23073539025154</v>
      </c>
      <c r="D97" s="29">
        <v>716.08352781718668</v>
      </c>
      <c r="E97" s="29">
        <v>688.39087597019125</v>
      </c>
      <c r="F97" s="29">
        <v>656.3239539949052</v>
      </c>
      <c r="G97" s="29">
        <v>622.34240421253025</v>
      </c>
      <c r="H97" s="29">
        <v>590.29916260482969</v>
      </c>
      <c r="I97" s="29">
        <v>560.75497248666466</v>
      </c>
      <c r="J97" s="29">
        <v>537.19195129133675</v>
      </c>
      <c r="K97" s="29">
        <v>509.36098938361351</v>
      </c>
      <c r="L97" s="29">
        <v>484.54709873437992</v>
      </c>
      <c r="M97" s="29">
        <v>463.48684173297499</v>
      </c>
      <c r="N97" s="29">
        <v>448.98334152482636</v>
      </c>
      <c r="O97" s="29">
        <v>440.1374169148603</v>
      </c>
      <c r="P97" s="29">
        <v>425.60429900049746</v>
      </c>
      <c r="Q97" s="29">
        <v>422.5791730093942</v>
      </c>
      <c r="R97" s="29">
        <v>417.54582712929937</v>
      </c>
      <c r="S97" s="29">
        <v>415.29984544368023</v>
      </c>
      <c r="T97" s="29">
        <v>408.19304214955031</v>
      </c>
      <c r="U97" s="29">
        <v>400.92545911736175</v>
      </c>
      <c r="V97" s="29">
        <v>393.80104689727733</v>
      </c>
      <c r="W97" s="29">
        <v>389.86303642830455</v>
      </c>
      <c r="X97" s="29">
        <v>385.92502595933178</v>
      </c>
      <c r="Y97" s="29">
        <v>381.987015490359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1810.6802834000221</v>
      </c>
      <c r="D98" s="29">
        <v>1759.1309569653029</v>
      </c>
      <c r="E98" s="29">
        <v>1692.607255117334</v>
      </c>
      <c r="F98" s="29">
        <v>1628.524089378265</v>
      </c>
      <c r="G98" s="29">
        <v>1595.0326631264531</v>
      </c>
      <c r="H98" s="29">
        <v>1560.1877859273172</v>
      </c>
      <c r="I98" s="29">
        <v>1532.1795225976648</v>
      </c>
      <c r="J98" s="29">
        <v>1504.3423682792711</v>
      </c>
      <c r="K98" s="29">
        <v>1475.6062918294715</v>
      </c>
      <c r="L98" s="29">
        <v>1466.7962794928144</v>
      </c>
      <c r="M98" s="29">
        <v>1429.5997092074972</v>
      </c>
      <c r="N98" s="29">
        <v>1363.2308288490278</v>
      </c>
      <c r="O98" s="29">
        <v>1284.1256961072766</v>
      </c>
      <c r="P98" s="29">
        <v>1159.4083567748833</v>
      </c>
      <c r="Q98" s="29">
        <v>1000.1708702337124</v>
      </c>
      <c r="R98" s="29">
        <v>944.99571841867191</v>
      </c>
      <c r="S98" s="29">
        <v>919.02285058629059</v>
      </c>
      <c r="T98" s="29">
        <v>903.684355182118</v>
      </c>
      <c r="U98" s="29">
        <v>882.36035333815482</v>
      </c>
      <c r="V98" s="29">
        <v>872.02044586313332</v>
      </c>
      <c r="W98" s="29">
        <v>863.300241404502</v>
      </c>
      <c r="X98" s="29">
        <v>854.58003694587069</v>
      </c>
      <c r="Y98" s="29">
        <v>845.85983248723926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709.7824255830634</v>
      </c>
      <c r="D99" s="29">
        <v>674.06207528902053</v>
      </c>
      <c r="E99" s="29">
        <v>646.26279892146999</v>
      </c>
      <c r="F99" s="29">
        <v>617.53801822182118</v>
      </c>
      <c r="G99" s="29">
        <v>593.33758004907895</v>
      </c>
      <c r="H99" s="29">
        <v>578.25648967498114</v>
      </c>
      <c r="I99" s="29">
        <v>562.20525182396091</v>
      </c>
      <c r="J99" s="29">
        <v>554.20086355590502</v>
      </c>
      <c r="K99" s="29">
        <v>545.44807322457541</v>
      </c>
      <c r="L99" s="29">
        <v>532.18681252056103</v>
      </c>
      <c r="M99" s="29">
        <v>516.22432089455003</v>
      </c>
      <c r="N99" s="29">
        <v>504.83826306694311</v>
      </c>
      <c r="O99" s="29">
        <v>480.25341158438027</v>
      </c>
      <c r="P99" s="29">
        <v>480.04156652617894</v>
      </c>
      <c r="Q99" s="29">
        <v>475.77832965775451</v>
      </c>
      <c r="R99" s="29">
        <v>475.64288496258098</v>
      </c>
      <c r="S99" s="29">
        <v>475.05775559411961</v>
      </c>
      <c r="T99" s="29">
        <v>467.40536264618544</v>
      </c>
      <c r="U99" s="29">
        <v>459.87267411648781</v>
      </c>
      <c r="V99" s="29">
        <v>452.42300230714602</v>
      </c>
      <c r="W99" s="29">
        <v>449.70846429330317</v>
      </c>
      <c r="X99" s="29">
        <v>446.99392627946025</v>
      </c>
      <c r="Y99" s="29">
        <v>444.2793882656174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368.81297251335712</v>
      </c>
      <c r="D101" s="29">
        <v>359.22625660424853</v>
      </c>
      <c r="E101" s="29">
        <v>353.01798676022742</v>
      </c>
      <c r="F101" s="29">
        <v>347.34915990999451</v>
      </c>
      <c r="G101" s="29">
        <v>337.71252691483465</v>
      </c>
      <c r="H101" s="29">
        <v>326.54064869111068</v>
      </c>
      <c r="I101" s="29">
        <v>312.24780922288579</v>
      </c>
      <c r="J101" s="29">
        <v>301.0494050448612</v>
      </c>
      <c r="K101" s="29">
        <v>290.63403663086876</v>
      </c>
      <c r="L101" s="29">
        <v>277.39363752440715</v>
      </c>
      <c r="M101" s="29">
        <v>260.42811758391287</v>
      </c>
      <c r="N101" s="29">
        <v>249.5485122607403</v>
      </c>
      <c r="O101" s="29">
        <v>229.78727261798159</v>
      </c>
      <c r="P101" s="29">
        <v>207.45912683328459</v>
      </c>
      <c r="Q101" s="29">
        <v>170.63364658901349</v>
      </c>
      <c r="R101" s="29">
        <v>153.04796054107896</v>
      </c>
      <c r="S101" s="29">
        <v>149.68336860435187</v>
      </c>
      <c r="T101" s="29">
        <v>145.75893381667714</v>
      </c>
      <c r="U101" s="29">
        <v>141.91823408934513</v>
      </c>
      <c r="V101" s="29">
        <v>140.33429211768637</v>
      </c>
      <c r="W101" s="29">
        <v>137.52760627533263</v>
      </c>
      <c r="X101" s="29">
        <v>134.72092043297891</v>
      </c>
      <c r="Y101" s="29">
        <v>131.91423459062517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380.92934606519771</v>
      </c>
      <c r="D102" s="29">
        <v>369.65787612169362</v>
      </c>
      <c r="E102" s="29">
        <v>359.86685642201149</v>
      </c>
      <c r="F102" s="29">
        <v>347.47647451416663</v>
      </c>
      <c r="G102" s="29">
        <v>333.15462057273766</v>
      </c>
      <c r="H102" s="29">
        <v>318.71133138218903</v>
      </c>
      <c r="I102" s="29">
        <v>304.1009060402294</v>
      </c>
      <c r="J102" s="29">
        <v>286.92461284492265</v>
      </c>
      <c r="K102" s="29">
        <v>270.56411439166624</v>
      </c>
      <c r="L102" s="29">
        <v>249.8719310831581</v>
      </c>
      <c r="M102" s="29">
        <v>239.2657612664583</v>
      </c>
      <c r="N102" s="29">
        <v>224.56967076009022</v>
      </c>
      <c r="O102" s="29">
        <v>208.96817070224532</v>
      </c>
      <c r="P102" s="29">
        <v>192.9819508794541</v>
      </c>
      <c r="Q102" s="29">
        <v>184.91731621161659</v>
      </c>
      <c r="R102" s="29">
        <v>182.61094830506252</v>
      </c>
      <c r="S102" s="29">
        <v>181.49588606460287</v>
      </c>
      <c r="T102" s="29">
        <v>179.49605637648543</v>
      </c>
      <c r="U102" s="29">
        <v>177.06966439831004</v>
      </c>
      <c r="V102" s="29">
        <v>174.87352044431546</v>
      </c>
      <c r="W102" s="29">
        <v>173.1247852398723</v>
      </c>
      <c r="X102" s="29">
        <v>171.37605003542916</v>
      </c>
      <c r="Y102" s="29">
        <v>169.62731483098599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77.85301636147409</v>
      </c>
      <c r="D104" s="31">
        <v>76.109012501707639</v>
      </c>
      <c r="E104" s="31">
        <v>75.00179280090569</v>
      </c>
      <c r="F104" s="31">
        <v>73.361421768176513</v>
      </c>
      <c r="G104" s="31">
        <v>72.148567762220253</v>
      </c>
      <c r="H104" s="31">
        <v>70.483927604566446</v>
      </c>
      <c r="I104" s="31">
        <v>69.36016429512982</v>
      </c>
      <c r="J104" s="31">
        <v>68.224716943714625</v>
      </c>
      <c r="K104" s="31">
        <v>66.390306658403802</v>
      </c>
      <c r="L104" s="31">
        <v>63.328162806806617</v>
      </c>
      <c r="M104" s="31">
        <v>60.664794441895886</v>
      </c>
      <c r="N104" s="31">
        <v>56.770237682151013</v>
      </c>
      <c r="O104" s="31">
        <v>53.785571297197372</v>
      </c>
      <c r="P104" s="31">
        <v>46.530379466983582</v>
      </c>
      <c r="Q104" s="31">
        <v>40.212922227977316</v>
      </c>
      <c r="R104" s="31">
        <v>32.609657762094685</v>
      </c>
      <c r="S104" s="31">
        <v>25.802690368040384</v>
      </c>
      <c r="T104" s="31">
        <v>20.097513159996186</v>
      </c>
      <c r="U104" s="31">
        <v>15.952459387950585</v>
      </c>
      <c r="V104" s="31">
        <v>14.129172499077972</v>
      </c>
      <c r="W104" s="31">
        <v>13.281422149133293</v>
      </c>
      <c r="X104" s="31">
        <v>12.433671799188614</v>
      </c>
      <c r="Y104" s="31">
        <v>11.585921449243935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10361.812791679633</v>
      </c>
      <c r="D105" s="33">
        <v>10305.352811399036</v>
      </c>
      <c r="E105" s="33">
        <v>10254.320030948697</v>
      </c>
      <c r="F105" s="33">
        <v>10234.45988949202</v>
      </c>
      <c r="G105" s="33">
        <v>10176.231590389632</v>
      </c>
      <c r="H105" s="33">
        <v>10134.377536277962</v>
      </c>
      <c r="I105" s="33">
        <v>10109.634515969676</v>
      </c>
      <c r="J105" s="33">
        <v>9835.1183016788291</v>
      </c>
      <c r="K105" s="33">
        <v>9545.8208163188065</v>
      </c>
      <c r="L105" s="33">
        <v>9221.1492195235714</v>
      </c>
      <c r="M105" s="33">
        <v>8962.4819422725996</v>
      </c>
      <c r="N105" s="33">
        <v>8687.7744293540654</v>
      </c>
      <c r="O105" s="33">
        <v>8385.1742090845819</v>
      </c>
      <c r="P105" s="33">
        <v>7980.9801995659163</v>
      </c>
      <c r="Q105" s="33">
        <v>7785.6903107478656</v>
      </c>
      <c r="R105" s="33">
        <v>7665.558895717596</v>
      </c>
      <c r="S105" s="33">
        <v>7524.675784780824</v>
      </c>
      <c r="T105" s="33">
        <v>7368.0100511235796</v>
      </c>
      <c r="U105" s="33">
        <v>7207.7442953429982</v>
      </c>
      <c r="V105" s="33">
        <v>7050.8724031671491</v>
      </c>
      <c r="W105" s="33">
        <v>6980.3636791354775</v>
      </c>
      <c r="X105" s="33">
        <v>6909.8549551038059</v>
      </c>
      <c r="Y105" s="33">
        <v>6839.3462310721343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0.9937223277685705</v>
      </c>
      <c r="C109" s="43">
        <f>C31/RES_summary!C$6</f>
        <v>1.00681291459307</v>
      </c>
      <c r="D109" s="43">
        <f>D31/RES_summary!D$6</f>
        <v>1.0177556885054166</v>
      </c>
      <c r="E109" s="43">
        <f>E31/RES_summary!E$6</f>
        <v>1.0324223038657796</v>
      </c>
      <c r="F109" s="43">
        <f>F31/RES_summary!F$6</f>
        <v>1.050255181863994</v>
      </c>
      <c r="G109" s="43">
        <f>G31/RES_summary!G$6</f>
        <v>1.0729322570896187</v>
      </c>
      <c r="H109" s="43">
        <f>H31/RES_summary!H$6</f>
        <v>1.0955380181312093</v>
      </c>
      <c r="I109" s="43">
        <f>I31/RES_summary!I$6</f>
        <v>1.1143491649453565</v>
      </c>
      <c r="J109" s="43">
        <f>J31/RES_summary!J$6</f>
        <v>1.13778558222694</v>
      </c>
      <c r="K109" s="43">
        <f>K31/RES_summary!K$6</f>
        <v>1.1651969540133682</v>
      </c>
      <c r="L109" s="43">
        <f>L31/RES_summary!L$6</f>
        <v>1.1957176310024447</v>
      </c>
      <c r="M109" s="43">
        <f>M31/RES_summary!M$6</f>
        <v>1.2285741689068244</v>
      </c>
      <c r="N109" s="43">
        <f>N31/RES_summary!N$6</f>
        <v>1.2500000332653345</v>
      </c>
      <c r="O109" s="43">
        <f>O31/RES_summary!O$6</f>
        <v>1.2510000470080689</v>
      </c>
      <c r="P109" s="43">
        <f>P31/RES_summary!P$6</f>
        <v>1.2450000402746015</v>
      </c>
      <c r="Q109" s="43">
        <f>Q31/RES_summary!Q$6</f>
        <v>1.2410000413801838</v>
      </c>
      <c r="R109" s="43">
        <f>R31/RES_summary!R$6</f>
        <v>1.2439999799082866</v>
      </c>
      <c r="S109" s="43">
        <f>S31/RES_summary!S$6</f>
        <v>1.2840000450011348</v>
      </c>
      <c r="T109" s="43">
        <f>T31/RES_summary!T$6</f>
        <v>1.2959999947208589</v>
      </c>
      <c r="U109" s="43">
        <f>U31/RES_summary!U$6</f>
        <v>1.3260000010577684</v>
      </c>
      <c r="V109" s="43">
        <f>V31/RES_summary!V$6</f>
        <v>1.33900003610926</v>
      </c>
      <c r="W109" s="43">
        <f>W31/RES_summary!W$6</f>
        <v>1.344999983712347</v>
      </c>
      <c r="X109" s="43">
        <f>X31/RES_summary!X$6</f>
        <v>1.3770000209509738</v>
      </c>
      <c r="Y109" s="43">
        <f>Y31/RES_summary!Y$6</f>
        <v>1.3779999937803822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0.53852136303003351</v>
      </c>
      <c r="C110" s="43">
        <f>C32/RES_summary!C$6</f>
        <v>0.54197242747715257</v>
      </c>
      <c r="D110" s="43">
        <f>D32/RES_summary!D$6</f>
        <v>0.54983056648094231</v>
      </c>
      <c r="E110" s="43">
        <f>E32/RES_summary!E$6</f>
        <v>0.56496561536250955</v>
      </c>
      <c r="F110" s="43">
        <f>F32/RES_summary!F$6</f>
        <v>0.58802812448796138</v>
      </c>
      <c r="G110" s="43">
        <f>G32/RES_summary!G$6</f>
        <v>0.61529357529469608</v>
      </c>
      <c r="H110" s="43">
        <f>H32/RES_summary!H$6</f>
        <v>0.63864556949536966</v>
      </c>
      <c r="I110" s="43">
        <f>I32/RES_summary!I$6</f>
        <v>0.65935139304552981</v>
      </c>
      <c r="J110" s="43">
        <f>J32/RES_summary!J$6</f>
        <v>0.67932092388520715</v>
      </c>
      <c r="K110" s="43">
        <f>K32/RES_summary!K$6</f>
        <v>0.69931355703221521</v>
      </c>
      <c r="L110" s="43">
        <f>L32/RES_summary!L$6</f>
        <v>0.71439015450216026</v>
      </c>
      <c r="M110" s="43">
        <f>M32/RES_summary!M$6</f>
        <v>0.72101829266994866</v>
      </c>
      <c r="N110" s="43">
        <f>N32/RES_summary!N$6</f>
        <v>0.72479176233222464</v>
      </c>
      <c r="O110" s="43">
        <f>O32/RES_summary!O$6</f>
        <v>0.72867101568546699</v>
      </c>
      <c r="P110" s="43">
        <f>P32/RES_summary!P$6</f>
        <v>0.73171833501892447</v>
      </c>
      <c r="Q110" s="43">
        <f>Q32/RES_summary!Q$6</f>
        <v>0.73561684964067331</v>
      </c>
      <c r="R110" s="43">
        <f>R32/RES_summary!R$6</f>
        <v>0.74582449253883654</v>
      </c>
      <c r="S110" s="43">
        <f>S32/RES_summary!S$6</f>
        <v>0.75576772267124093</v>
      </c>
      <c r="T110" s="43">
        <f>T32/RES_summary!T$6</f>
        <v>0.76576701302232153</v>
      </c>
      <c r="U110" s="43">
        <f>U32/RES_summary!U$6</f>
        <v>0.77599994816934659</v>
      </c>
      <c r="V110" s="43">
        <f>V32/RES_summary!V$6</f>
        <v>0.80699994419477994</v>
      </c>
      <c r="W110" s="43">
        <f>W32/RES_summary!W$6</f>
        <v>0.81599994787951047</v>
      </c>
      <c r="X110" s="43">
        <f>X32/RES_summary!X$6</f>
        <v>0.83599994118111698</v>
      </c>
      <c r="Y110" s="43">
        <f>Y32/RES_summary!Y$6</f>
        <v>0.84600006012297224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1.0834444938491181E-3</v>
      </c>
      <c r="C111" s="43">
        <f>C33/RES_summary!C$6</f>
        <v>1.1340713755077492E-3</v>
      </c>
      <c r="D111" s="43">
        <f>D33/RES_summary!D$6</f>
        <v>1.1646720776044134E-3</v>
      </c>
      <c r="E111" s="43">
        <f>E33/RES_summary!E$6</f>
        <v>1.222027680461627E-3</v>
      </c>
      <c r="F111" s="43">
        <f>F33/RES_summary!F$6</f>
        <v>1.3001912148776851E-3</v>
      </c>
      <c r="G111" s="43">
        <f>G33/RES_summary!G$6</f>
        <v>1.3946069061862665E-3</v>
      </c>
      <c r="H111" s="43">
        <f>H33/RES_summary!H$6</f>
        <v>1.4761371602331423E-3</v>
      </c>
      <c r="I111" s="43">
        <f>I33/RES_summary!I$6</f>
        <v>1.5545411612365189E-3</v>
      </c>
      <c r="J111" s="43">
        <f>J33/RES_summary!J$6</f>
        <v>1.6494229623983652E-3</v>
      </c>
      <c r="K111" s="43">
        <f>K33/RES_summary!K$6</f>
        <v>1.7213342777633734E-3</v>
      </c>
      <c r="L111" s="43">
        <f>L33/RES_summary!L$6</f>
        <v>1.7525415119848816E-3</v>
      </c>
      <c r="M111" s="43">
        <f>M33/RES_summary!M$6</f>
        <v>2.4786732732694381E-3</v>
      </c>
      <c r="N111" s="43">
        <f>N33/RES_summary!N$6</f>
        <v>5.498227556444287E-3</v>
      </c>
      <c r="O111" s="43">
        <f>O33/RES_summary!O$6</f>
        <v>9.967167181217429E-3</v>
      </c>
      <c r="P111" s="43">
        <f>P33/RES_summary!P$6</f>
        <v>1.5685570772312359E-2</v>
      </c>
      <c r="Q111" s="43">
        <f>Q33/RES_summary!Q$6</f>
        <v>2.241748322020326E-2</v>
      </c>
      <c r="R111" s="43">
        <f>R33/RES_summary!R$6</f>
        <v>2.7964360472832038E-2</v>
      </c>
      <c r="S111" s="43">
        <f>S33/RES_summary!S$6</f>
        <v>3.2556335795821907E-2</v>
      </c>
      <c r="T111" s="43">
        <f>T33/RES_summary!T$6</f>
        <v>3.6667330958599656E-2</v>
      </c>
      <c r="U111" s="43">
        <f>U33/RES_summary!U$6</f>
        <v>4.0506052286551582E-2</v>
      </c>
      <c r="V111" s="43">
        <f>V33/RES_summary!V$6</f>
        <v>4.4190249843252982E-2</v>
      </c>
      <c r="W111" s="43">
        <f>W33/RES_summary!W$6</f>
        <v>4.8112945100836857E-2</v>
      </c>
      <c r="X111" s="43">
        <f>X33/RES_summary!X$6</f>
        <v>5.2110016816735064E-2</v>
      </c>
      <c r="Y111" s="43">
        <f>Y33/RES_summary!Y$6</f>
        <v>5.5992886830425748E-2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2.6973604430251827E-3</v>
      </c>
      <c r="C112" s="43">
        <f>C34/RES_summary!C$6</f>
        <v>2.9836893891788388E-3</v>
      </c>
      <c r="D112" s="43">
        <f>D34/RES_summary!D$6</f>
        <v>3.4504860169074633E-3</v>
      </c>
      <c r="E112" s="43">
        <f>E34/RES_summary!E$6</f>
        <v>4.0160680750089767E-3</v>
      </c>
      <c r="F112" s="43">
        <f>F34/RES_summary!F$6</f>
        <v>4.8035103683018625E-3</v>
      </c>
      <c r="G112" s="43">
        <f>G34/RES_summary!G$6</f>
        <v>5.7466824380536076E-3</v>
      </c>
      <c r="H112" s="43">
        <f>H34/RES_summary!H$6</f>
        <v>6.8663309272333174E-3</v>
      </c>
      <c r="I112" s="43">
        <f>I34/RES_summary!I$6</f>
        <v>8.1550464637152719E-3</v>
      </c>
      <c r="J112" s="43">
        <f>J34/RES_summary!J$6</f>
        <v>9.9663878318261706E-3</v>
      </c>
      <c r="K112" s="43">
        <f>K34/RES_summary!K$6</f>
        <v>1.189393246313134E-2</v>
      </c>
      <c r="L112" s="43">
        <f>L34/RES_summary!L$6</f>
        <v>1.4688989573585136E-2</v>
      </c>
      <c r="M112" s="43">
        <f>M34/RES_summary!M$6</f>
        <v>2.0665853611815263E-2</v>
      </c>
      <c r="N112" s="43">
        <f>N34/RES_summary!N$6</f>
        <v>2.9132316327783833E-2</v>
      </c>
      <c r="O112" s="43">
        <f>O34/RES_summary!O$6</f>
        <v>4.1269774010364288E-2</v>
      </c>
      <c r="P112" s="43">
        <f>P34/RES_summary!P$6</f>
        <v>5.2647355193330629E-2</v>
      </c>
      <c r="Q112" s="43">
        <f>Q34/RES_summary!Q$6</f>
        <v>5.9885454891831801E-2</v>
      </c>
      <c r="R112" s="43">
        <f>R34/RES_summary!R$6</f>
        <v>6.6265907481889694E-2</v>
      </c>
      <c r="S112" s="43">
        <f>S34/RES_summary!S$6</f>
        <v>7.1185707110113142E-2</v>
      </c>
      <c r="T112" s="43">
        <f>T34/RES_summary!T$6</f>
        <v>7.5318695154672238E-2</v>
      </c>
      <c r="U112" s="43">
        <f>U34/RES_summary!U$6</f>
        <v>7.8960694911552054E-2</v>
      </c>
      <c r="V112" s="43">
        <f>V34/RES_summary!V$6</f>
        <v>8.2270944191497247E-2</v>
      </c>
      <c r="W112" s="43">
        <f>W34/RES_summary!W$6</f>
        <v>8.5618197868923482E-2</v>
      </c>
      <c r="X112" s="43">
        <f>X34/RES_summary!X$6</f>
        <v>8.8898755655298964E-2</v>
      </c>
      <c r="Y112" s="43">
        <f>Y34/RES_summary!Y$6</f>
        <v>9.1911438861934328E-2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0.23559082967605699</v>
      </c>
      <c r="C114" s="43">
        <f>C36/RES_summary!C$6</f>
        <v>0.24327708401596748</v>
      </c>
      <c r="D114" s="43">
        <f>D36/RES_summary!D$6</f>
        <v>0.24890799502695612</v>
      </c>
      <c r="E114" s="43">
        <f>E36/RES_summary!E$6</f>
        <v>0.25416396544447528</v>
      </c>
      <c r="F114" s="43">
        <f>F36/RES_summary!F$6</f>
        <v>0.27975291649028888</v>
      </c>
      <c r="G114" s="43">
        <f>G36/RES_summary!G$6</f>
        <v>0.32039245026240104</v>
      </c>
      <c r="H114" s="43">
        <f>H36/RES_summary!H$6</f>
        <v>0.35732825397484619</v>
      </c>
      <c r="I114" s="43">
        <f>I36/RES_summary!I$6</f>
        <v>0.4171007640344952</v>
      </c>
      <c r="J114" s="43">
        <f>J36/RES_summary!J$6</f>
        <v>0.45565140605392868</v>
      </c>
      <c r="K114" s="43">
        <f>K36/RES_summary!K$6</f>
        <v>0.52844641008913795</v>
      </c>
      <c r="L114" s="43">
        <f>L36/RES_summary!L$6</f>
        <v>0.60433854611084892</v>
      </c>
      <c r="M114" s="43">
        <f>M36/RES_summary!M$6</f>
        <v>0.66303582758317481</v>
      </c>
      <c r="N114" s="43">
        <f>N36/RES_summary!N$6</f>
        <v>0.70827067895712692</v>
      </c>
      <c r="O114" s="43">
        <f>O36/RES_summary!O$6</f>
        <v>0.77053922736265668</v>
      </c>
      <c r="P114" s="43">
        <f>P36/RES_summary!P$6</f>
        <v>0.81464357965642864</v>
      </c>
      <c r="Q114" s="43">
        <f>Q36/RES_summary!Q$6</f>
        <v>0.89509811456494093</v>
      </c>
      <c r="R114" s="43">
        <f>R36/RES_summary!R$6</f>
        <v>1.0030378079957745</v>
      </c>
      <c r="S114" s="43">
        <f>S36/RES_summary!S$6</f>
        <v>1.1598713927162125</v>
      </c>
      <c r="T114" s="43">
        <f>T36/RES_summary!T$6</f>
        <v>1.3067427782241792</v>
      </c>
      <c r="U114" s="43">
        <f>U36/RES_summary!U$6</f>
        <v>1.450612834624375</v>
      </c>
      <c r="V114" s="43">
        <f>V36/RES_summary!V$6</f>
        <v>1.5662021493813278</v>
      </c>
      <c r="W114" s="43">
        <f>W36/RES_summary!W$6</f>
        <v>1.6615650229516974</v>
      </c>
      <c r="X114" s="43">
        <f>X36/RES_summary!X$6</f>
        <v>1.752346214206455</v>
      </c>
      <c r="Y114" s="43">
        <f>Y36/RES_summary!Y$6</f>
        <v>1.8382824056537912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8.7836628677317008E-2</v>
      </c>
      <c r="C115" s="43">
        <f>C37/RES_summary!C$6</f>
        <v>9.4993698991972547E-2</v>
      </c>
      <c r="D115" s="43">
        <f>D37/RES_summary!D$6</f>
        <v>0.10542866553353215</v>
      </c>
      <c r="E115" s="43">
        <f>E37/RES_summary!E$6</f>
        <v>0.12221539350035018</v>
      </c>
      <c r="F115" s="43">
        <f>F37/RES_summary!F$6</f>
        <v>0.15056422254049426</v>
      </c>
      <c r="G115" s="43">
        <f>G37/RES_summary!G$6</f>
        <v>0.19750718326934108</v>
      </c>
      <c r="H115" s="43">
        <f>H37/RES_summary!H$6</f>
        <v>0.23386888032003242</v>
      </c>
      <c r="I115" s="43">
        <f>I37/RES_summary!I$6</f>
        <v>0.2838639572356273</v>
      </c>
      <c r="J115" s="43">
        <f>J37/RES_summary!J$6</f>
        <v>0.32981633794535031</v>
      </c>
      <c r="K115" s="43">
        <f>K37/RES_summary!K$6</f>
        <v>0.39437141742851023</v>
      </c>
      <c r="L115" s="43">
        <f>L37/RES_summary!L$6</f>
        <v>0.47550308266358687</v>
      </c>
      <c r="M115" s="43">
        <f>M37/RES_summary!M$6</f>
        <v>0.53393971862724932</v>
      </c>
      <c r="N115" s="43">
        <f>N37/RES_summary!N$6</f>
        <v>0.60073600402356797</v>
      </c>
      <c r="O115" s="43">
        <f>O37/RES_summary!O$6</f>
        <v>0.66623200335206256</v>
      </c>
      <c r="P115" s="43">
        <f>P37/RES_summary!P$6</f>
        <v>0.74793240861407917</v>
      </c>
      <c r="Q115" s="43">
        <f>Q37/RES_summary!Q$6</f>
        <v>0.90331300210946186</v>
      </c>
      <c r="R115" s="43">
        <f>R37/RES_summary!R$6</f>
        <v>1.0770314999013471</v>
      </c>
      <c r="S115" s="43">
        <f>S37/RES_summary!S$6</f>
        <v>1.2581147040082614</v>
      </c>
      <c r="T115" s="43">
        <f>T37/RES_summary!T$6</f>
        <v>1.4339754142214034</v>
      </c>
      <c r="U115" s="43">
        <f>U37/RES_summary!U$6</f>
        <v>1.6087795034536678</v>
      </c>
      <c r="V115" s="43">
        <f>V37/RES_summary!V$6</f>
        <v>1.7546886878426546</v>
      </c>
      <c r="W115" s="43">
        <f>W37/RES_summary!W$6</f>
        <v>1.858447577846881</v>
      </c>
      <c r="X115" s="43">
        <f>X37/RES_summary!X$6</f>
        <v>1.940273688934923</v>
      </c>
      <c r="Y115" s="43">
        <f>Y37/RES_summary!Y$6</f>
        <v>2.0039990157393097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4.1580235146053557</v>
      </c>
      <c r="C117" s="44">
        <f>C39/RES_summary!C$6</f>
        <v>4.4361025415247459</v>
      </c>
      <c r="D117" s="44">
        <f>D39/RES_summary!D$6</f>
        <v>4.7532733213800693</v>
      </c>
      <c r="E117" s="44">
        <f>E39/RES_summary!E$6</f>
        <v>5.0798794695652303</v>
      </c>
      <c r="F117" s="44">
        <f>F39/RES_summary!F$6</f>
        <v>5.4432826393896132</v>
      </c>
      <c r="G117" s="44">
        <f>G39/RES_summary!G$6</f>
        <v>5.8495252531357345</v>
      </c>
      <c r="H117" s="44">
        <f>H39/RES_summary!H$6</f>
        <v>6.1448619001641367</v>
      </c>
      <c r="I117" s="44">
        <f>I39/RES_summary!I$6</f>
        <v>6.3977956114210501</v>
      </c>
      <c r="J117" s="44">
        <f>J39/RES_summary!J$6</f>
        <v>6.6208106636101753</v>
      </c>
      <c r="K117" s="44">
        <f>K39/RES_summary!K$6</f>
        <v>6.8153035024363362</v>
      </c>
      <c r="L117" s="44">
        <f>L39/RES_summary!L$6</f>
        <v>7.0217542083865574</v>
      </c>
      <c r="M117" s="44">
        <f>M39/RES_summary!M$6</f>
        <v>7.1653813120160486</v>
      </c>
      <c r="N117" s="44">
        <f>N39/RES_summary!N$6</f>
        <v>7.3274640521476613</v>
      </c>
      <c r="O117" s="44">
        <f>O39/RES_summary!O$6</f>
        <v>7.4994960828796176</v>
      </c>
      <c r="P117" s="44">
        <f>P39/RES_summary!P$6</f>
        <v>7.6868933333196523</v>
      </c>
      <c r="Q117" s="44">
        <f>Q39/RES_summary!Q$6</f>
        <v>7.9672326082066451</v>
      </c>
      <c r="R117" s="44">
        <f>R39/RES_summary!R$6</f>
        <v>8.185556826157903</v>
      </c>
      <c r="S117" s="44">
        <f>S39/RES_summary!S$6</f>
        <v>8.4135020427218166</v>
      </c>
      <c r="T117" s="44">
        <f>T39/RES_summary!T$6</f>
        <v>8.5952085698302092</v>
      </c>
      <c r="U117" s="44">
        <f>U39/RES_summary!U$6</f>
        <v>8.794577617909356</v>
      </c>
      <c r="V117" s="44">
        <f>V39/RES_summary!V$6</f>
        <v>8.8886758585015286</v>
      </c>
      <c r="W117" s="44">
        <f>W39/RES_summary!W$6</f>
        <v>9.0854114358402658</v>
      </c>
      <c r="X117" s="44">
        <f>X39/RES_summary!X$6</f>
        <v>9.3085035963132921</v>
      </c>
      <c r="Y117" s="44">
        <f>Y39/RES_summary!Y$6</f>
        <v>9.551948764229655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0.10849872127328002</v>
      </c>
      <c r="C118" s="45">
        <f>C40/RES_summary!C$6</f>
        <v>0.11943786668986811</v>
      </c>
      <c r="D118" s="45">
        <f>D40/RES_summary!D$6</f>
        <v>0.13126072177787285</v>
      </c>
      <c r="E118" s="45">
        <f>E40/RES_summary!E$6</f>
        <v>0.15014183282865684</v>
      </c>
      <c r="F118" s="45">
        <f>F40/RES_summary!F$6</f>
        <v>0.17825663401190536</v>
      </c>
      <c r="G118" s="45">
        <f>G40/RES_summary!G$6</f>
        <v>0.20669222519242905</v>
      </c>
      <c r="H118" s="45">
        <f>H40/RES_summary!H$6</f>
        <v>0.23255133670602829</v>
      </c>
      <c r="I118" s="45">
        <f>I40/RES_summary!I$6</f>
        <v>0.25607049788549086</v>
      </c>
      <c r="J118" s="45">
        <f>J40/RES_summary!J$6</f>
        <v>0.27964473652836441</v>
      </c>
      <c r="K118" s="45">
        <f>K40/RES_summary!K$6</f>
        <v>0.29979685687734353</v>
      </c>
      <c r="L118" s="45">
        <f>L40/RES_summary!L$6</f>
        <v>0.32418664500581795</v>
      </c>
      <c r="M118" s="45">
        <f>M40/RES_summary!M$6</f>
        <v>0.34339094438174927</v>
      </c>
      <c r="N118" s="45">
        <f>N40/RES_summary!N$6</f>
        <v>0.36553308417387326</v>
      </c>
      <c r="O118" s="45">
        <f>O40/RES_summary!O$6</f>
        <v>0.38596020376354018</v>
      </c>
      <c r="P118" s="45">
        <f>P40/RES_summary!P$6</f>
        <v>0.41753900368986935</v>
      </c>
      <c r="Q118" s="45">
        <f>Q40/RES_summary!Q$6</f>
        <v>0.45387288905829781</v>
      </c>
      <c r="R118" s="45">
        <f>R40/RES_summary!R$6</f>
        <v>0.49301827289235617</v>
      </c>
      <c r="S118" s="45">
        <f>S40/RES_summary!S$6</f>
        <v>0.53394621298523837</v>
      </c>
      <c r="T118" s="45">
        <f>T40/RES_summary!T$6</f>
        <v>0.57248871967143022</v>
      </c>
      <c r="U118" s="45">
        <f>U40/RES_summary!U$6</f>
        <v>0.61237456269078883</v>
      </c>
      <c r="V118" s="45">
        <f>V40/RES_summary!V$6</f>
        <v>0.64334607154005585</v>
      </c>
      <c r="W118" s="45">
        <f>W40/RES_summary!W$6</f>
        <v>0.65779037617101066</v>
      </c>
      <c r="X118" s="45">
        <f>X40/RES_summary!X$6</f>
        <v>0.67106732166528527</v>
      </c>
      <c r="Y118" s="45">
        <f>Y40/RES_summary!Y$6</f>
        <v>0.68324554560237682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53.307086552316427</v>
      </c>
      <c r="C122" s="29">
        <f t="shared" si="82"/>
        <v>53.631068622964143</v>
      </c>
      <c r="D122" s="29">
        <f t="shared" si="82"/>
        <v>53.774014001309602</v>
      </c>
      <c r="E122" s="29">
        <f t="shared" si="82"/>
        <v>53.808030477721537</v>
      </c>
      <c r="F122" s="29">
        <f t="shared" si="82"/>
        <v>53.811325169425707</v>
      </c>
      <c r="G122" s="29">
        <f t="shared" si="82"/>
        <v>53.889886431943417</v>
      </c>
      <c r="H122" s="29">
        <f t="shared" si="82"/>
        <v>53.95387756153557</v>
      </c>
      <c r="I122" s="29">
        <f t="shared" si="82"/>
        <v>53.775058780624775</v>
      </c>
      <c r="J122" s="29">
        <f t="shared" si="82"/>
        <v>53.721280134558754</v>
      </c>
      <c r="K122" s="29">
        <f t="shared" si="82"/>
        <v>53.643022838258325</v>
      </c>
      <c r="L122" s="29">
        <f t="shared" si="82"/>
        <v>53.616661582482557</v>
      </c>
      <c r="M122" s="29">
        <f t="shared" si="82"/>
        <v>53.473914254775281</v>
      </c>
      <c r="N122" s="29">
        <f t="shared" si="82"/>
        <v>52.909906736522096</v>
      </c>
      <c r="O122" s="29">
        <f t="shared" si="82"/>
        <v>51.542647787965315</v>
      </c>
      <c r="P122" s="29">
        <f t="shared" si="82"/>
        <v>49.926488966750426</v>
      </c>
      <c r="Q122" s="29">
        <f t="shared" si="82"/>
        <v>48.332074120461165</v>
      </c>
      <c r="R122" s="29">
        <f t="shared" ref="R122:V122" si="83">R83*R109</f>
        <v>46.850629552924374</v>
      </c>
      <c r="S122" s="29">
        <f t="shared" si="83"/>
        <v>46.298152123894958</v>
      </c>
      <c r="T122" s="29">
        <f t="shared" si="83"/>
        <v>44.930999529380401</v>
      </c>
      <c r="U122" s="29">
        <f t="shared" si="83"/>
        <v>44.193480235655834</v>
      </c>
      <c r="V122" s="29">
        <f t="shared" si="83"/>
        <v>43.427330213459847</v>
      </c>
      <c r="W122" s="29">
        <f t="shared" ref="W122:Y122" si="84">W83*W109</f>
        <v>42.113737284622211</v>
      </c>
      <c r="X122" s="29">
        <f t="shared" si="84"/>
        <v>41.356787177217768</v>
      </c>
      <c r="Y122" s="29">
        <f t="shared" si="84"/>
        <v>39.85966316195038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417.45591033121002</v>
      </c>
      <c r="C123" s="29">
        <f t="shared" si="85"/>
        <v>419.73274788242708</v>
      </c>
      <c r="D123" s="29">
        <f t="shared" si="85"/>
        <v>423.78510439570601</v>
      </c>
      <c r="E123" s="29">
        <f t="shared" si="85"/>
        <v>431.04780856177632</v>
      </c>
      <c r="F123" s="29">
        <f t="shared" si="85"/>
        <v>441.57278583573492</v>
      </c>
      <c r="G123" s="29">
        <f t="shared" si="85"/>
        <v>452.70424829647789</v>
      </c>
      <c r="H123" s="29">
        <f t="shared" si="85"/>
        <v>460.02469454871709</v>
      </c>
      <c r="I123" s="29">
        <f t="shared" si="85"/>
        <v>464.05462440380018</v>
      </c>
      <c r="J123" s="29">
        <f t="shared" si="85"/>
        <v>466.60341475867324</v>
      </c>
      <c r="K123" s="29">
        <f t="shared" si="85"/>
        <v>466.89702597114911</v>
      </c>
      <c r="L123" s="29">
        <f t="shared" si="85"/>
        <v>463.82867155254633</v>
      </c>
      <c r="M123" s="29">
        <f t="shared" si="85"/>
        <v>455.07976331771886</v>
      </c>
      <c r="N123" s="29">
        <f t="shared" si="85"/>
        <v>444.6532968801439</v>
      </c>
      <c r="O123" s="29">
        <f t="shared" si="85"/>
        <v>433.16717712378943</v>
      </c>
      <c r="P123" s="29">
        <f t="shared" si="85"/>
        <v>420.85752671874053</v>
      </c>
      <c r="Q123" s="29">
        <f t="shared" si="85"/>
        <v>409.07071079084443</v>
      </c>
      <c r="R123" s="29">
        <f t="shared" ref="R123:V123" si="86">R84*R110</f>
        <v>400.94761814718754</v>
      </c>
      <c r="S123" s="29">
        <f t="shared" si="86"/>
        <v>395.15737336791722</v>
      </c>
      <c r="T123" s="29">
        <f t="shared" si="86"/>
        <v>384.93334341173085</v>
      </c>
      <c r="U123" s="29">
        <f t="shared" si="86"/>
        <v>373.51319388126097</v>
      </c>
      <c r="V123" s="29">
        <f t="shared" si="86"/>
        <v>370.35930614090017</v>
      </c>
      <c r="W123" s="29">
        <f t="shared" ref="W123:Y123" si="87">W84*W110</f>
        <v>361.99702784340326</v>
      </c>
      <c r="X123" s="29">
        <f t="shared" si="87"/>
        <v>360.0588915571476</v>
      </c>
      <c r="Y123" s="29">
        <f t="shared" si="87"/>
        <v>355.5989062210906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2.0682694708056633</v>
      </c>
      <c r="C124" s="29">
        <f t="shared" si="88"/>
        <v>2.1530503216765751</v>
      </c>
      <c r="D124" s="29">
        <f t="shared" si="88"/>
        <v>2.1978631597809919</v>
      </c>
      <c r="E124" s="29">
        <f t="shared" si="88"/>
        <v>2.2772242228979724</v>
      </c>
      <c r="F124" s="29">
        <f t="shared" si="88"/>
        <v>2.3794523248528545</v>
      </c>
      <c r="G124" s="29">
        <f t="shared" si="88"/>
        <v>2.5016156262868612</v>
      </c>
      <c r="H124" s="29">
        <f t="shared" si="88"/>
        <v>2.5984410540825911</v>
      </c>
      <c r="I124" s="29">
        <f t="shared" si="88"/>
        <v>2.6843225091931355</v>
      </c>
      <c r="J124" s="29">
        <f t="shared" si="88"/>
        <v>2.7896675660969006</v>
      </c>
      <c r="K124" s="29">
        <f t="shared" si="88"/>
        <v>2.8520194555316727</v>
      </c>
      <c r="L124" s="29">
        <f t="shared" si="88"/>
        <v>2.8526663248298756</v>
      </c>
      <c r="M124" s="29">
        <f t="shared" si="88"/>
        <v>3.8381901321909409</v>
      </c>
      <c r="N124" s="29">
        <f t="shared" si="88"/>
        <v>7.8931963381689245</v>
      </c>
      <c r="O124" s="29">
        <f t="shared" si="88"/>
        <v>13.565366326617127</v>
      </c>
      <c r="P124" s="29">
        <f t="shared" si="88"/>
        <v>20.137642954226788</v>
      </c>
      <c r="Q124" s="29">
        <f t="shared" si="88"/>
        <v>26.781763929914355</v>
      </c>
      <c r="R124" s="29">
        <f t="shared" ref="R124:V124" si="89">R85*R111</f>
        <v>31.90879956468407</v>
      </c>
      <c r="S124" s="29">
        <f t="shared" si="89"/>
        <v>36.011271693524868</v>
      </c>
      <c r="T124" s="29">
        <f t="shared" si="89"/>
        <v>39.59767482222928</v>
      </c>
      <c r="U124" s="29">
        <f t="shared" si="89"/>
        <v>42.888647942097712</v>
      </c>
      <c r="V124" s="29">
        <f t="shared" si="89"/>
        <v>45.933671684289862</v>
      </c>
      <c r="W124" s="29">
        <f t="shared" ref="W124:Y124" si="90">W85*W111</f>
        <v>49.155521051985872</v>
      </c>
      <c r="X124" s="29">
        <f t="shared" si="90"/>
        <v>52.482147573215258</v>
      </c>
      <c r="Y124" s="29">
        <f t="shared" si="90"/>
        <v>55.253888840458025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2.1740428310876321</v>
      </c>
      <c r="C125" s="29">
        <f t="shared" si="91"/>
        <v>2.3653469351526888</v>
      </c>
      <c r="D125" s="29">
        <f t="shared" si="91"/>
        <v>2.6672842100023706</v>
      </c>
      <c r="E125" s="29">
        <f t="shared" si="91"/>
        <v>3.0087650301713675</v>
      </c>
      <c r="F125" s="29">
        <f t="shared" si="91"/>
        <v>3.4630438415656157</v>
      </c>
      <c r="G125" s="29">
        <f t="shared" si="91"/>
        <v>3.9858916485702949</v>
      </c>
      <c r="H125" s="29">
        <f t="shared" si="91"/>
        <v>4.5970325825134601</v>
      </c>
      <c r="I125" s="29">
        <f t="shared" si="91"/>
        <v>5.2807508701709782</v>
      </c>
      <c r="J125" s="29">
        <f t="shared" si="91"/>
        <v>6.2426945565401004</v>
      </c>
      <c r="K125" s="29">
        <f t="shared" si="91"/>
        <v>7.2441625969542773</v>
      </c>
      <c r="L125" s="29">
        <f t="shared" si="91"/>
        <v>8.6804796686456545</v>
      </c>
      <c r="M125" s="29">
        <f t="shared" si="91"/>
        <v>11.704468069440471</v>
      </c>
      <c r="N125" s="29">
        <f t="shared" si="91"/>
        <v>15.915074149309362</v>
      </c>
      <c r="O125" s="29">
        <f t="shared" si="91"/>
        <v>21.662436283742828</v>
      </c>
      <c r="P125" s="29">
        <f t="shared" si="91"/>
        <v>27.043020346750236</v>
      </c>
      <c r="Q125" s="29">
        <f t="shared" si="91"/>
        <v>30.40808019674791</v>
      </c>
      <c r="R125" s="29">
        <f t="shared" ref="R125:V125" si="92">R86*R112</f>
        <v>33.348296250313929</v>
      </c>
      <c r="S125" s="29">
        <f t="shared" si="92"/>
        <v>35.579994152099907</v>
      </c>
      <c r="T125" s="29">
        <f t="shared" si="92"/>
        <v>37.380145256269664</v>
      </c>
      <c r="U125" s="29">
        <f t="shared" si="92"/>
        <v>38.909930299767119</v>
      </c>
      <c r="V125" s="29">
        <f t="shared" si="92"/>
        <v>40.228580150237697</v>
      </c>
      <c r="W125" s="29">
        <f t="shared" ref="W125:Y125" si="93">W86*W112</f>
        <v>41.548153166934839</v>
      </c>
      <c r="X125" s="29">
        <f t="shared" si="93"/>
        <v>42.846043978735167</v>
      </c>
      <c r="Y125" s="29">
        <f t="shared" si="93"/>
        <v>43.960696422189514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88.344127394620415</v>
      </c>
      <c r="C127" s="29">
        <f t="shared" si="94"/>
        <v>91.040374438015377</v>
      </c>
      <c r="D127" s="29">
        <f t="shared" si="94"/>
        <v>92.725925583914673</v>
      </c>
      <c r="E127" s="29">
        <f t="shared" si="94"/>
        <v>93.983392125161046</v>
      </c>
      <c r="F127" s="29">
        <f t="shared" si="94"/>
        <v>102.04598951083474</v>
      </c>
      <c r="G127" s="29">
        <f t="shared" si="94"/>
        <v>114.59672766103886</v>
      </c>
      <c r="H127" s="29">
        <f t="shared" si="94"/>
        <v>125.09399879971298</v>
      </c>
      <c r="I127" s="29">
        <f t="shared" si="94"/>
        <v>141.57896064533188</v>
      </c>
      <c r="J127" s="29">
        <f t="shared" si="94"/>
        <v>150.46519795242611</v>
      </c>
      <c r="K127" s="29">
        <f t="shared" si="94"/>
        <v>169.24186396253799</v>
      </c>
      <c r="L127" s="29">
        <f t="shared" si="94"/>
        <v>188.18136455933978</v>
      </c>
      <c r="M127" s="29">
        <f t="shared" si="94"/>
        <v>200.42805143794124</v>
      </c>
      <c r="N127" s="29">
        <f t="shared" si="94"/>
        <v>206.31656861433564</v>
      </c>
      <c r="O127" s="29">
        <f t="shared" si="94"/>
        <v>212.6220533686255</v>
      </c>
      <c r="P127" s="29">
        <f t="shared" si="94"/>
        <v>213.45066393010282</v>
      </c>
      <c r="Q127" s="29">
        <f t="shared" si="94"/>
        <v>213.97167263851847</v>
      </c>
      <c r="R127" s="29">
        <f t="shared" ref="R127:V127" si="95">R88*R114</f>
        <v>219.51854423157801</v>
      </c>
      <c r="S127" s="29">
        <f t="shared" si="95"/>
        <v>228.53085300314572</v>
      </c>
      <c r="T127" s="29">
        <f t="shared" si="95"/>
        <v>236.5751536003603</v>
      </c>
      <c r="U127" s="29">
        <f t="shared" si="95"/>
        <v>246.21953589680678</v>
      </c>
      <c r="V127" s="29">
        <f t="shared" si="95"/>
        <v>251.32885849521983</v>
      </c>
      <c r="W127" s="29">
        <f t="shared" ref="W127:Y127" si="96">W88*W114</f>
        <v>251.64978063901177</v>
      </c>
      <c r="X127" s="29">
        <f t="shared" si="96"/>
        <v>255.60747867950158</v>
      </c>
      <c r="Y127" s="29">
        <f t="shared" si="96"/>
        <v>260.26007023020207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35.854798540676839</v>
      </c>
      <c r="C128" s="29">
        <f t="shared" si="97"/>
        <v>38.13375344887703</v>
      </c>
      <c r="D128" s="29">
        <f t="shared" si="97"/>
        <v>41.368570332148813</v>
      </c>
      <c r="E128" s="29">
        <f t="shared" si="97"/>
        <v>46.538483931491236</v>
      </c>
      <c r="F128" s="29">
        <f t="shared" si="97"/>
        <v>55.249710470046438</v>
      </c>
      <c r="G128" s="29">
        <f t="shared" si="97"/>
        <v>69.451236558394839</v>
      </c>
      <c r="H128" s="29">
        <f t="shared" si="97"/>
        <v>79.583846688910526</v>
      </c>
      <c r="I128" s="29">
        <f t="shared" si="97"/>
        <v>93.093164520309884</v>
      </c>
      <c r="J128" s="29">
        <f t="shared" si="97"/>
        <v>103.79880251524825</v>
      </c>
      <c r="K128" s="29">
        <f t="shared" si="97"/>
        <v>117.59610768975935</v>
      </c>
      <c r="L128" s="29">
        <f t="shared" si="97"/>
        <v>132.34019157075099</v>
      </c>
      <c r="M128" s="29">
        <f t="shared" si="97"/>
        <v>141.52842540478827</v>
      </c>
      <c r="N128" s="29">
        <f t="shared" si="97"/>
        <v>150.50385590456463</v>
      </c>
      <c r="O128" s="29">
        <f t="shared" si="97"/>
        <v>157.91503546880398</v>
      </c>
      <c r="P128" s="29">
        <f t="shared" si="97"/>
        <v>164.93253278413457</v>
      </c>
      <c r="Q128" s="29">
        <f t="shared" si="97"/>
        <v>184.217177664113</v>
      </c>
      <c r="R128" s="29">
        <f t="shared" ref="R128:V128" si="98">R89*R115</f>
        <v>209.21363739382102</v>
      </c>
      <c r="S128" s="29">
        <f t="shared" si="98"/>
        <v>235.99281361345135</v>
      </c>
      <c r="T128" s="29">
        <f t="shared" si="98"/>
        <v>263.20169361027513</v>
      </c>
      <c r="U128" s="29">
        <f t="shared" si="98"/>
        <v>291.05988645438771</v>
      </c>
      <c r="V128" s="29">
        <f t="shared" si="98"/>
        <v>313.51128164389303</v>
      </c>
      <c r="W128" s="29">
        <f t="shared" ref="W128:Y128" si="99">W89*W115</f>
        <v>328.66441393291956</v>
      </c>
      <c r="X128" s="29">
        <f t="shared" si="99"/>
        <v>339.4763542997045</v>
      </c>
      <c r="Y128" s="29">
        <f t="shared" si="99"/>
        <v>347.08007334965822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325.68603362893498</v>
      </c>
      <c r="C130" s="31">
        <f t="shared" si="100"/>
        <v>346.86038910916841</v>
      </c>
      <c r="D130" s="31">
        <f t="shared" si="100"/>
        <v>368.8506093365292</v>
      </c>
      <c r="E130" s="31">
        <f t="shared" si="100"/>
        <v>389.83336260775638</v>
      </c>
      <c r="F130" s="31">
        <f t="shared" si="100"/>
        <v>411.23207523528981</v>
      </c>
      <c r="G130" s="31">
        <f t="shared" si="100"/>
        <v>434.17842933670414</v>
      </c>
      <c r="H130" s="31">
        <f t="shared" si="100"/>
        <v>447.77298413961529</v>
      </c>
      <c r="I130" s="31">
        <f t="shared" si="100"/>
        <v>457.64825505454206</v>
      </c>
      <c r="J130" s="31">
        <f t="shared" si="100"/>
        <v>465.05624889356375</v>
      </c>
      <c r="K130" s="31">
        <f t="shared" si="100"/>
        <v>468.92310677196025</v>
      </c>
      <c r="L130" s="31">
        <f t="shared" si="100"/>
        <v>470.24170864874526</v>
      </c>
      <c r="M130" s="31">
        <f t="shared" si="100"/>
        <v>464.94653334179816</v>
      </c>
      <c r="N130" s="31">
        <f t="shared" si="100"/>
        <v>457.5239049188109</v>
      </c>
      <c r="O130" s="31">
        <f t="shared" si="100"/>
        <v>452.07623318066157</v>
      </c>
      <c r="P130" s="31">
        <f t="shared" si="100"/>
        <v>440.04396375573128</v>
      </c>
      <c r="Q130" s="31">
        <f t="shared" si="100"/>
        <v>420.74194243664613</v>
      </c>
      <c r="R130" s="31">
        <f t="shared" ref="R130:V130" si="101">R91*R117</f>
        <v>396.24970425345157</v>
      </c>
      <c r="S130" s="31">
        <f t="shared" si="101"/>
        <v>373.09951236757945</v>
      </c>
      <c r="T130" s="31">
        <f t="shared" si="101"/>
        <v>345.19773616543557</v>
      </c>
      <c r="U130" s="31">
        <f t="shared" si="101"/>
        <v>320.3093774202024</v>
      </c>
      <c r="V130" s="31">
        <f t="shared" si="101"/>
        <v>296.51684935128742</v>
      </c>
      <c r="W130" s="31">
        <f t="shared" ref="W130:Y130" si="102">W91*W117</f>
        <v>278.24988940744572</v>
      </c>
      <c r="X130" s="31">
        <f t="shared" si="102"/>
        <v>263.27380829179771</v>
      </c>
      <c r="Y130" s="31">
        <f t="shared" si="102"/>
        <v>247.8640206497451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1189.7777207939271</v>
      </c>
      <c r="C131" s="33">
        <f t="shared" si="103"/>
        <v>1295.4015256059085</v>
      </c>
      <c r="D131" s="33">
        <f t="shared" si="103"/>
        <v>1409.3955375994731</v>
      </c>
      <c r="E131" s="33">
        <f t="shared" si="103"/>
        <v>1593.2349166296985</v>
      </c>
      <c r="F131" s="33">
        <f t="shared" si="103"/>
        <v>1870.6275472498546</v>
      </c>
      <c r="G131" s="33">
        <f t="shared" si="103"/>
        <v>2148.8457714674541</v>
      </c>
      <c r="H131" s="33">
        <f t="shared" si="103"/>
        <v>2399.4292151243767</v>
      </c>
      <c r="I131" s="33">
        <f t="shared" si="103"/>
        <v>2625.1892434232027</v>
      </c>
      <c r="J131" s="33">
        <f t="shared" si="103"/>
        <v>2841.1891081428339</v>
      </c>
      <c r="K131" s="33">
        <f t="shared" si="103"/>
        <v>3013.9160189447321</v>
      </c>
      <c r="L131" s="33">
        <f t="shared" si="103"/>
        <v>3214.4055329475427</v>
      </c>
      <c r="M131" s="33">
        <f t="shared" si="103"/>
        <v>3344.1674397565098</v>
      </c>
      <c r="N131" s="33">
        <f t="shared" si="103"/>
        <v>3470.9208070438808</v>
      </c>
      <c r="O131" s="33">
        <f t="shared" si="103"/>
        <v>3563.0572495096239</v>
      </c>
      <c r="P131" s="33">
        <f t="shared" si="103"/>
        <v>3728.8886022773659</v>
      </c>
      <c r="Q131" s="33">
        <f t="shared" si="103"/>
        <v>3925.4403045119516</v>
      </c>
      <c r="R131" s="33">
        <f t="shared" ref="R131:V131" si="104">R92*R118</f>
        <v>4145.582952738032</v>
      </c>
      <c r="S131" s="33">
        <f t="shared" si="104"/>
        <v>4364.8861647076783</v>
      </c>
      <c r="T131" s="33">
        <f t="shared" si="104"/>
        <v>4561.8386820058422</v>
      </c>
      <c r="U131" s="33">
        <f t="shared" si="104"/>
        <v>4759.0467278458591</v>
      </c>
      <c r="V131" s="33">
        <f t="shared" si="104"/>
        <v>4870.1272718521659</v>
      </c>
      <c r="W131" s="33">
        <f t="shared" ref="W131:Y131" si="105">W92*W118</f>
        <v>4877.7943843449675</v>
      </c>
      <c r="X131" s="33">
        <f t="shared" si="105"/>
        <v>4893.0365271327255</v>
      </c>
      <c r="Y131" s="33">
        <f t="shared" si="105"/>
        <v>4907.1107854044158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964.38230044650186</v>
      </c>
      <c r="C133" s="19">
        <f t="shared" ref="C133:Q133" si="107">SUM(C134,C139,C142)</f>
        <v>986.67558399200675</v>
      </c>
      <c r="D133" s="19">
        <f t="shared" si="107"/>
        <v>1011.2849018188754</v>
      </c>
      <c r="E133" s="19">
        <f t="shared" si="107"/>
        <v>1041.8152299827316</v>
      </c>
      <c r="F133" s="19">
        <f t="shared" si="107"/>
        <v>1085.9729563222957</v>
      </c>
      <c r="G133" s="19">
        <f t="shared" si="107"/>
        <v>1144.7091294210322</v>
      </c>
      <c r="H133" s="19">
        <f t="shared" si="107"/>
        <v>1187.8492346743374</v>
      </c>
      <c r="I133" s="19">
        <f t="shared" si="107"/>
        <v>1236.3695605656146</v>
      </c>
      <c r="J133" s="19">
        <f t="shared" si="107"/>
        <v>1271.572785292652</v>
      </c>
      <c r="K133" s="19">
        <f t="shared" si="107"/>
        <v>1317.4551960693566</v>
      </c>
      <c r="L133" s="19">
        <f t="shared" si="107"/>
        <v>1366.9183120169992</v>
      </c>
      <c r="M133" s="19">
        <f t="shared" si="107"/>
        <v>1395.4959618601774</v>
      </c>
      <c r="N133" s="19">
        <f t="shared" si="107"/>
        <v>1409.7139977684681</v>
      </c>
      <c r="O133" s="19">
        <f t="shared" si="107"/>
        <v>1412.8194075843364</v>
      </c>
      <c r="P133" s="19">
        <f t="shared" si="107"/>
        <v>1408.5418764028445</v>
      </c>
      <c r="Q133" s="19">
        <f t="shared" si="107"/>
        <v>1413.3695800153598</v>
      </c>
      <c r="R133" s="19">
        <f t="shared" ref="R133:V133" si="108">SUM(R134,R139,R142)</f>
        <v>1429.5548759773883</v>
      </c>
      <c r="S133" s="19">
        <f t="shared" si="108"/>
        <v>1468.716544041818</v>
      </c>
      <c r="T133" s="19">
        <f t="shared" si="108"/>
        <v>1474.7863025792831</v>
      </c>
      <c r="U133" s="19">
        <f t="shared" si="108"/>
        <v>1488.6690878498343</v>
      </c>
      <c r="V133" s="19">
        <f t="shared" si="108"/>
        <v>1540.568985299944</v>
      </c>
      <c r="W133" s="19">
        <f t="shared" ref="W133:Y133" si="109">SUM(W134,W139,W142)</f>
        <v>1581.6052626822479</v>
      </c>
      <c r="X133" s="19">
        <f t="shared" si="109"/>
        <v>1540.0034516164756</v>
      </c>
      <c r="Y133" s="19">
        <f t="shared" si="109"/>
        <v>1510.2800443960577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625.35227296756807</v>
      </c>
      <c r="C134" s="22">
        <f t="shared" ref="C134:Q134" si="111">SUM(C135:C138)</f>
        <v>625.22829126308397</v>
      </c>
      <c r="D134" s="22">
        <f t="shared" si="111"/>
        <v>627.77685649625744</v>
      </c>
      <c r="E134" s="22">
        <f t="shared" si="111"/>
        <v>633.71101634455647</v>
      </c>
      <c r="F134" s="22">
        <f t="shared" si="111"/>
        <v>638.46693150422641</v>
      </c>
      <c r="G134" s="22">
        <f t="shared" si="111"/>
        <v>646.94838333623329</v>
      </c>
      <c r="H134" s="22">
        <f t="shared" si="111"/>
        <v>650.4687645342691</v>
      </c>
      <c r="I134" s="22">
        <f t="shared" si="111"/>
        <v>651.34530622615137</v>
      </c>
      <c r="J134" s="22">
        <f t="shared" si="111"/>
        <v>652.15968146411478</v>
      </c>
      <c r="K134" s="22">
        <f t="shared" si="111"/>
        <v>652.18877606489264</v>
      </c>
      <c r="L134" s="22">
        <f t="shared" si="111"/>
        <v>651.67694054221408</v>
      </c>
      <c r="M134" s="22">
        <f t="shared" si="111"/>
        <v>649.03765495175037</v>
      </c>
      <c r="N134" s="22">
        <f t="shared" si="111"/>
        <v>643.23491087722175</v>
      </c>
      <c r="O134" s="22">
        <f t="shared" si="111"/>
        <v>631.2572538144874</v>
      </c>
      <c r="P134" s="22">
        <f t="shared" si="111"/>
        <v>615.95389496163637</v>
      </c>
      <c r="Q134" s="22">
        <f t="shared" si="111"/>
        <v>602.78559718064855</v>
      </c>
      <c r="R134" s="22">
        <f t="shared" ref="R134:V134" si="112">SUM(R135:R138)</f>
        <v>589.95632294808797</v>
      </c>
      <c r="S134" s="22">
        <f t="shared" si="112"/>
        <v>587.53856017356497</v>
      </c>
      <c r="T134" s="22">
        <f t="shared" si="112"/>
        <v>573.59578811336041</v>
      </c>
      <c r="U134" s="22">
        <f t="shared" si="112"/>
        <v>562.13547734284373</v>
      </c>
      <c r="V134" s="22">
        <f t="shared" si="112"/>
        <v>556.12303705840623</v>
      </c>
      <c r="W134" s="22">
        <f t="shared" ref="W134:Y134" si="113">SUM(W135:W138)</f>
        <v>543.5440194158939</v>
      </c>
      <c r="X134" s="22">
        <f t="shared" si="113"/>
        <v>536.39780444727046</v>
      </c>
      <c r="Y134" s="22">
        <f t="shared" si="113"/>
        <v>522.10918023114425</v>
      </c>
      <c r="DA134" s="57"/>
    </row>
    <row r="135" spans="1:105" ht="12" customHeight="1" x14ac:dyDescent="0.25">
      <c r="A135" s="28" t="s">
        <v>32</v>
      </c>
      <c r="B135" s="29">
        <f>B5*1000*11630/RES_summary!B$6</f>
        <v>466.97007819829167</v>
      </c>
      <c r="C135" s="29">
        <f>C5*1000*11630/RES_summary!C$6</f>
        <v>469.80816113716583</v>
      </c>
      <c r="D135" s="29">
        <f>D5*1000*11630/RES_summary!D$6</f>
        <v>471.06036265147213</v>
      </c>
      <c r="E135" s="29">
        <f>E5*1000*11630/RES_summary!E$6</f>
        <v>471.35834698484052</v>
      </c>
      <c r="F135" s="29">
        <f>F5*1000*11630/RES_summary!F$6</f>
        <v>471.38720848416892</v>
      </c>
      <c r="G135" s="29">
        <f>G5*1000*11630/RES_summary!G$6</f>
        <v>472.07540514382418</v>
      </c>
      <c r="H135" s="29">
        <f>H5*1000*11630/RES_summary!H$6</f>
        <v>472.63596743905129</v>
      </c>
      <c r="I135" s="29">
        <f>I5*1000*11630/RES_summary!I$6</f>
        <v>471.06951491827306</v>
      </c>
      <c r="J135" s="29">
        <f>J5*1000*11630/RES_summary!J$6</f>
        <v>470.59841397873424</v>
      </c>
      <c r="K135" s="29">
        <f>K5*1000*11630/RES_summary!K$6</f>
        <v>469.9128800631425</v>
      </c>
      <c r="L135" s="29">
        <f>L5*1000*11630/RES_summary!L$6</f>
        <v>469.68195546254719</v>
      </c>
      <c r="M135" s="29">
        <f>M5*1000*11630/RES_summary!M$6</f>
        <v>468.43148887183139</v>
      </c>
      <c r="N135" s="29">
        <f>N5*1000*11630/RES_summary!N$6</f>
        <v>463.49078301193367</v>
      </c>
      <c r="O135" s="29">
        <f>O5*1000*11630/RES_summary!O$6</f>
        <v>451.51359462257579</v>
      </c>
      <c r="P135" s="29">
        <f>P5*1000*11630/RES_summary!P$6</f>
        <v>437.35604334873352</v>
      </c>
      <c r="Q135" s="29">
        <f>Q5*1000*11630/RES_summary!Q$6</f>
        <v>423.38896929523963</v>
      </c>
      <c r="R135" s="29">
        <f>R5*1000*11630/RES_summary!R$6</f>
        <v>410.41151488361749</v>
      </c>
      <c r="S135" s="29">
        <f>S5*1000*11630/RES_summary!S$6</f>
        <v>405.57181260531991</v>
      </c>
      <c r="T135" s="29">
        <f>T5*1000*11630/RES_summary!T$6</f>
        <v>393.59555587737214</v>
      </c>
      <c r="U135" s="29">
        <f>U5*1000*11630/RES_summary!U$6</f>
        <v>387.13488686434499</v>
      </c>
      <c r="V135" s="29">
        <f>V5*1000*11630/RES_summary!V$6</f>
        <v>380.42341266990809</v>
      </c>
      <c r="W135" s="29">
        <f>W5*1000*11630/RES_summary!W$6</f>
        <v>368.91633861329069</v>
      </c>
      <c r="X135" s="29">
        <f>X5*1000*11630/RES_summary!X$6</f>
        <v>362.28545567242776</v>
      </c>
      <c r="Y135" s="29">
        <f>Y5*1000*11630/RES_summary!Y$6</f>
        <v>349.1706492986853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156.99457151541952</v>
      </c>
      <c r="C136" s="29">
        <f>C6*1000*11630/RES_summary!C$6</f>
        <v>153.9269946246504</v>
      </c>
      <c r="D136" s="29">
        <f>D6*1000*11630/RES_summary!D$6</f>
        <v>155.09892898676671</v>
      </c>
      <c r="E136" s="29">
        <f>E6*1000*11630/RES_summary!E$6</f>
        <v>160.55991488650736</v>
      </c>
      <c r="F136" s="29">
        <f>F6*1000*11630/RES_summary!F$6</f>
        <v>165.06681566314435</v>
      </c>
      <c r="G136" s="29">
        <f>G6*1000*11630/RES_summary!G$6</f>
        <v>172.60813916974368</v>
      </c>
      <c r="H136" s="29">
        <f>H6*1000*11630/RES_summary!H$6</f>
        <v>175.28577607884975</v>
      </c>
      <c r="I136" s="29">
        <f>I6*1000*11630/RES_summary!I$6</f>
        <v>177.41905811863037</v>
      </c>
      <c r="J136" s="29">
        <f>J6*1000*11630/RES_summary!J$6</f>
        <v>178.28292516972053</v>
      </c>
      <c r="K136" s="29">
        <f>K6*1000*11630/RES_summary!K$6</f>
        <v>178.56546313543851</v>
      </c>
      <c r="L136" s="29">
        <f>L6*1000*11630/RES_summary!L$6</f>
        <v>177.67449184024031</v>
      </c>
      <c r="M136" s="29">
        <f>M6*1000*11630/RES_summary!M$6</f>
        <v>174.71702462696399</v>
      </c>
      <c r="N136" s="29">
        <f>N6*1000*11630/RES_summary!N$6</f>
        <v>171.00982322628505</v>
      </c>
      <c r="O136" s="29">
        <f>O6*1000*11630/RES_summary!O$6</f>
        <v>167.03721277626013</v>
      </c>
      <c r="P136" s="29">
        <f>P6*1000*11630/RES_summary!P$6</f>
        <v>161.76078078196227</v>
      </c>
      <c r="Q136" s="29">
        <f>Q6*1000*11630/RES_summary!Q$6</f>
        <v>159.22069432006748</v>
      </c>
      <c r="R136" s="29">
        <f>R6*1000*11630/RES_summary!R$6</f>
        <v>156.82441591703821</v>
      </c>
      <c r="S136" s="29">
        <f>S6*1000*11630/RES_summary!S$6</f>
        <v>156.8488354181774</v>
      </c>
      <c r="T136" s="29">
        <f>T6*1000*11630/RES_summary!T$6</f>
        <v>153.01258579536622</v>
      </c>
      <c r="U136" s="29">
        <f>U6*1000*11630/RES_summary!U$6</f>
        <v>146.65107058825345</v>
      </c>
      <c r="V136" s="29">
        <f>V6*1000*11630/RES_summary!V$6</f>
        <v>145.40726455007939</v>
      </c>
      <c r="W136" s="29">
        <f>W6*1000*11630/RES_summary!W$6</f>
        <v>141.81761815096522</v>
      </c>
      <c r="X136" s="29">
        <f>X6*1000*11630/RES_summary!X$6</f>
        <v>140.87388511554147</v>
      </c>
      <c r="Y136" s="29">
        <f>Y6*1000*11630/RES_summary!Y$6</f>
        <v>139.03782778136789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0.55887414760262843</v>
      </c>
      <c r="C137" s="29">
        <f>C7*1000*11630/RES_summary!C$6</f>
        <v>0.57805873865722346</v>
      </c>
      <c r="D137" s="29">
        <f>D7*1000*11630/RES_summary!D$6</f>
        <v>0.58414885185578336</v>
      </c>
      <c r="E137" s="29">
        <f>E7*1000*11630/RES_summary!E$6</f>
        <v>0.60449732052392058</v>
      </c>
      <c r="F137" s="29">
        <f>F7*1000*11630/RES_summary!F$6</f>
        <v>0.62417281182668072</v>
      </c>
      <c r="G137" s="29">
        <f>G7*1000*11630/RES_summary!G$6</f>
        <v>0.64814168968037045</v>
      </c>
      <c r="H137" s="29">
        <f>H7*1000*11630/RES_summary!H$6</f>
        <v>0.66464710049350406</v>
      </c>
      <c r="I137" s="29">
        <f>I7*1000*11630/RES_summary!I$6</f>
        <v>0.67735359324456912</v>
      </c>
      <c r="J137" s="29">
        <f>J7*1000*11630/RES_summary!J$6</f>
        <v>0.69263531840993864</v>
      </c>
      <c r="K137" s="29">
        <f>K7*1000*11630/RES_summary!K$6</f>
        <v>0.69441893515711284</v>
      </c>
      <c r="L137" s="29">
        <f>L7*1000*11630/RES_summary!L$6</f>
        <v>0.68085386843856022</v>
      </c>
      <c r="M137" s="29">
        <f>M7*1000*11630/RES_summary!M$6</f>
        <v>0.90339559790930923</v>
      </c>
      <c r="N137" s="29">
        <f>N7*1000*11630/RES_summary!N$6</f>
        <v>1.8463064793900468</v>
      </c>
      <c r="O137" s="29">
        <f>O7*1000*11630/RES_summary!O$6</f>
        <v>3.1763441709061211</v>
      </c>
      <c r="P137" s="29">
        <f>P7*1000*11630/RES_summary!P$6</f>
        <v>4.7053168752980765</v>
      </c>
      <c r="Q137" s="29">
        <f>Q7*1000*11630/RES_summary!Q$6</f>
        <v>6.2578775396949569</v>
      </c>
      <c r="R137" s="29">
        <f>R7*1000*11630/RES_summary!R$6</f>
        <v>7.5210364419287554</v>
      </c>
      <c r="S137" s="29">
        <f>S7*1000*11630/RES_summary!S$6</f>
        <v>8.6007424222577864</v>
      </c>
      <c r="T137" s="29">
        <f>T7*1000*11630/RES_summary!T$6</f>
        <v>9.444494997751546</v>
      </c>
      <c r="U137" s="29">
        <f>U7*1000*11630/RES_summary!U$6</f>
        <v>10.122906812516415</v>
      </c>
      <c r="V137" s="29">
        <f>V7*1000*11630/RES_summary!V$6</f>
        <v>10.750918556491124</v>
      </c>
      <c r="W137" s="29">
        <f>W7*1000*11630/RES_summary!W$6</f>
        <v>11.525768276376743</v>
      </c>
      <c r="X137" s="29">
        <f>X7*1000*11630/RES_summary!X$6</f>
        <v>12.037944207706186</v>
      </c>
      <c r="Y137" s="29">
        <f>Y7*1000*11630/RES_summary!Y$6</f>
        <v>12.532713549511771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0.82874910625425746</v>
      </c>
      <c r="C138" s="29">
        <f>C8*1000*11630/RES_summary!C$6</f>
        <v>0.91507676261047699</v>
      </c>
      <c r="D138" s="29">
        <f>D8*1000*11630/RES_summary!D$6</f>
        <v>1.033416006162807</v>
      </c>
      <c r="E138" s="29">
        <f>E8*1000*11630/RES_summary!E$6</f>
        <v>1.1882571526846477</v>
      </c>
      <c r="F138" s="29">
        <f>F8*1000*11630/RES_summary!F$6</f>
        <v>1.3887345450864277</v>
      </c>
      <c r="G138" s="29">
        <f>G8*1000*11630/RES_summary!G$6</f>
        <v>1.6166973329850385</v>
      </c>
      <c r="H138" s="29">
        <f>H8*1000*11630/RES_summary!H$6</f>
        <v>1.882373915874511</v>
      </c>
      <c r="I138" s="29">
        <f>I8*1000*11630/RES_summary!I$6</f>
        <v>2.1793795960034039</v>
      </c>
      <c r="J138" s="29">
        <f>J8*1000*11630/RES_summary!J$6</f>
        <v>2.5857069972500968</v>
      </c>
      <c r="K138" s="29">
        <f>K8*1000*11630/RES_summary!K$6</f>
        <v>3.0160139311545167</v>
      </c>
      <c r="L138" s="29">
        <f>L8*1000*11630/RES_summary!L$6</f>
        <v>3.6396393709880392</v>
      </c>
      <c r="M138" s="29">
        <f>M8*1000*11630/RES_summary!M$6</f>
        <v>4.9857458550457228</v>
      </c>
      <c r="N138" s="29">
        <f>N8*1000*11630/RES_summary!N$6</f>
        <v>6.8879981596129776</v>
      </c>
      <c r="O138" s="29">
        <f>O8*1000*11630/RES_summary!O$6</f>
        <v>9.5301022447453665</v>
      </c>
      <c r="P138" s="29">
        <f>P8*1000*11630/RES_summary!P$6</f>
        <v>12.131753955642502</v>
      </c>
      <c r="Q138" s="29">
        <f>Q8*1000*11630/RES_summary!Q$6</f>
        <v>13.918056025646528</v>
      </c>
      <c r="R138" s="29">
        <f>R8*1000*11630/RES_summary!R$6</f>
        <v>15.199355705503459</v>
      </c>
      <c r="S138" s="29">
        <f>S8*1000*11630/RES_summary!S$6</f>
        <v>16.517169727809911</v>
      </c>
      <c r="T138" s="29">
        <f>T8*1000*11630/RES_summary!T$6</f>
        <v>17.543151442870489</v>
      </c>
      <c r="U138" s="29">
        <f>U8*1000*11630/RES_summary!U$6</f>
        <v>18.226613077728889</v>
      </c>
      <c r="V138" s="29">
        <f>V8*1000*11630/RES_summary!V$6</f>
        <v>19.541441281927646</v>
      </c>
      <c r="W138" s="29">
        <f>W8*1000*11630/RES_summary!W$6</f>
        <v>21.284294375261148</v>
      </c>
      <c r="X138" s="29">
        <f>X8*1000*11630/RES_summary!X$6</f>
        <v>21.200519451595056</v>
      </c>
      <c r="Y138" s="29">
        <f>Y8*1000*11630/RES_summary!Y$6</f>
        <v>21.367989601579378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139.52085405742702</v>
      </c>
      <c r="C139" s="22">
        <f t="shared" ref="C139:Q139" si="115">SUM(C140:C141)</f>
        <v>146.98821777686172</v>
      </c>
      <c r="D139" s="22">
        <f t="shared" si="115"/>
        <v>153.56424844715761</v>
      </c>
      <c r="E139" s="22">
        <f t="shared" si="115"/>
        <v>160.74201194891842</v>
      </c>
      <c r="F139" s="22">
        <f t="shared" si="115"/>
        <v>179.08848087547554</v>
      </c>
      <c r="G139" s="22">
        <f t="shared" si="115"/>
        <v>207.5348624512568</v>
      </c>
      <c r="H139" s="22">
        <f t="shared" si="115"/>
        <v>230.70435891454187</v>
      </c>
      <c r="I139" s="22">
        <f t="shared" si="115"/>
        <v>264.73066000353879</v>
      </c>
      <c r="J139" s="22">
        <f t="shared" si="115"/>
        <v>287.37807861856544</v>
      </c>
      <c r="K139" s="22">
        <f t="shared" si="115"/>
        <v>326.18937863030499</v>
      </c>
      <c r="L139" s="22">
        <f t="shared" si="115"/>
        <v>368.52765959005842</v>
      </c>
      <c r="M139" s="22">
        <f t="shared" si="115"/>
        <v>397.42792467152469</v>
      </c>
      <c r="N139" s="22">
        <f t="shared" si="115"/>
        <v>416.65681771693204</v>
      </c>
      <c r="O139" s="22">
        <f t="shared" si="115"/>
        <v>431.18913601262551</v>
      </c>
      <c r="P139" s="22">
        <f t="shared" si="115"/>
        <v>441.9803798572292</v>
      </c>
      <c r="Q139" s="22">
        <f t="shared" si="115"/>
        <v>461.85874705494479</v>
      </c>
      <c r="R139" s="22">
        <f t="shared" ref="R139:V139" si="116">SUM(R140:R141)</f>
        <v>494.24599223083169</v>
      </c>
      <c r="S139" s="22">
        <f t="shared" si="116"/>
        <v>534.05240849137454</v>
      </c>
      <c r="T139" s="22">
        <f t="shared" si="116"/>
        <v>559.75213640209256</v>
      </c>
      <c r="U139" s="22">
        <f t="shared" si="116"/>
        <v>593.43194985950458</v>
      </c>
      <c r="V139" s="22">
        <f t="shared" si="116"/>
        <v>646.84770135946997</v>
      </c>
      <c r="W139" s="22">
        <f t="shared" ref="W139:Y139" si="117">SUM(W140:W141)</f>
        <v>694.4346458911773</v>
      </c>
      <c r="X139" s="22">
        <f t="shared" si="117"/>
        <v>680.02420923513091</v>
      </c>
      <c r="Y139" s="22">
        <f t="shared" si="117"/>
        <v>678.20421789541172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117.05335826488852</v>
      </c>
      <c r="C140" s="29">
        <f>C10*1000*11630/RES_summary!C$6</f>
        <v>122.62889868408175</v>
      </c>
      <c r="D140" s="29">
        <f>D10*1000*11630/RES_summary!D$6</f>
        <v>126.67943782434357</v>
      </c>
      <c r="E140" s="29">
        <f>E10*1000*11630/RES_summary!E$6</f>
        <v>130.01105550258487</v>
      </c>
      <c r="F140" s="29">
        <f>F10*1000*11630/RES_summary!F$6</f>
        <v>142.05604064722087</v>
      </c>
      <c r="G140" s="29">
        <f>G10*1000*11630/RES_summary!G$6</f>
        <v>160.33539997632411</v>
      </c>
      <c r="H140" s="29">
        <f>H10*1000*11630/RES_summary!H$6</f>
        <v>175.87223137602393</v>
      </c>
      <c r="I140" s="29">
        <f>I10*1000*11630/RES_summary!I$6</f>
        <v>199.76443329053365</v>
      </c>
      <c r="J140" s="29">
        <f>J10*1000*11630/RES_summary!J$6</f>
        <v>214.30095444871151</v>
      </c>
      <c r="K140" s="29">
        <f>K10*1000*11630/RES_summary!K$6</f>
        <v>242.79922076280846</v>
      </c>
      <c r="L140" s="29">
        <f>L10*1000*11630/RES_summary!L$6</f>
        <v>273.78051909810029</v>
      </c>
      <c r="M140" s="29">
        <f>M10*1000*11630/RES_summary!M$6</f>
        <v>294.72098010110363</v>
      </c>
      <c r="N140" s="29">
        <f>N10*1000*11630/RES_summary!N$6</f>
        <v>306.10931834769337</v>
      </c>
      <c r="O140" s="29">
        <f>O10*1000*11630/RES_summary!O$6</f>
        <v>313.7943815784725</v>
      </c>
      <c r="P140" s="29">
        <f>P10*1000*11630/RES_summary!P$6</f>
        <v>317.81756600363599</v>
      </c>
      <c r="Q140" s="29">
        <f>Q10*1000*11630/RES_summary!Q$6</f>
        <v>321.28990165430002</v>
      </c>
      <c r="R140" s="29">
        <f>R10*1000*11630/RES_summary!R$6</f>
        <v>332.42019391602565</v>
      </c>
      <c r="S140" s="29">
        <f>S10*1000*11630/RES_summary!S$6</f>
        <v>349.74559795793203</v>
      </c>
      <c r="T140" s="29">
        <f>T10*1000*11630/RES_summary!T$6</f>
        <v>352.32153973943667</v>
      </c>
      <c r="U140" s="29">
        <f>U10*1000*11630/RES_summary!U$6</f>
        <v>366.82005420232508</v>
      </c>
      <c r="V140" s="29">
        <f>V10*1000*11630/RES_summary!V$6</f>
        <v>391.9328699853674</v>
      </c>
      <c r="W140" s="29">
        <f>W10*1000*11630/RES_summary!W$6</f>
        <v>414.33569333693976</v>
      </c>
      <c r="X140" s="29">
        <f>X10*1000*11630/RES_summary!X$6</f>
        <v>401.36831464676254</v>
      </c>
      <c r="Y140" s="29">
        <f>Y10*1000*11630/RES_summary!Y$6</f>
        <v>398.75491755556516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22.4674957925385</v>
      </c>
      <c r="C141" s="29">
        <f>C11*1000*11630/RES_summary!C$6</f>
        <v>24.359319092779959</v>
      </c>
      <c r="D141" s="29">
        <f>D11*1000*11630/RES_summary!D$6</f>
        <v>26.884810622814044</v>
      </c>
      <c r="E141" s="29">
        <f>E11*1000*11630/RES_summary!E$6</f>
        <v>30.730956446333558</v>
      </c>
      <c r="F141" s="29">
        <f>F11*1000*11630/RES_summary!F$6</f>
        <v>37.032440228254671</v>
      </c>
      <c r="G141" s="29">
        <f>G11*1000*11630/RES_summary!G$6</f>
        <v>47.199462474932687</v>
      </c>
      <c r="H141" s="29">
        <f>H11*1000*11630/RES_summary!H$6</f>
        <v>54.832127538517945</v>
      </c>
      <c r="I141" s="29">
        <f>I11*1000*11630/RES_summary!I$6</f>
        <v>64.966226713005142</v>
      </c>
      <c r="J141" s="29">
        <f>J11*1000*11630/RES_summary!J$6</f>
        <v>73.077124169853931</v>
      </c>
      <c r="K141" s="29">
        <f>K11*1000*11630/RES_summary!K$6</f>
        <v>83.390157867496512</v>
      </c>
      <c r="L141" s="29">
        <f>L11*1000*11630/RES_summary!L$6</f>
        <v>94.747140491958149</v>
      </c>
      <c r="M141" s="29">
        <f>M11*1000*11630/RES_summary!M$6</f>
        <v>102.70694457042103</v>
      </c>
      <c r="N141" s="29">
        <f>N11*1000*11630/RES_summary!N$6</f>
        <v>110.54749936923865</v>
      </c>
      <c r="O141" s="29">
        <f>O11*1000*11630/RES_summary!O$6</f>
        <v>117.39475443415301</v>
      </c>
      <c r="P141" s="29">
        <f>P11*1000*11630/RES_summary!P$6</f>
        <v>124.16281385359318</v>
      </c>
      <c r="Q141" s="29">
        <f>Q11*1000*11630/RES_summary!Q$6</f>
        <v>140.56884540064476</v>
      </c>
      <c r="R141" s="29">
        <f>R11*1000*11630/RES_summary!R$6</f>
        <v>161.82579831480601</v>
      </c>
      <c r="S141" s="29">
        <f>S11*1000*11630/RES_summary!S$6</f>
        <v>184.30681053344244</v>
      </c>
      <c r="T141" s="29">
        <f>T11*1000*11630/RES_summary!T$6</f>
        <v>207.43059666265589</v>
      </c>
      <c r="U141" s="29">
        <f>U11*1000*11630/RES_summary!U$6</f>
        <v>226.61189565717947</v>
      </c>
      <c r="V141" s="29">
        <f>V11*1000*11630/RES_summary!V$6</f>
        <v>254.91483137410262</v>
      </c>
      <c r="W141" s="29">
        <f>W11*1000*11630/RES_summary!W$6</f>
        <v>280.0989525542376</v>
      </c>
      <c r="X141" s="29">
        <f>X11*1000*11630/RES_summary!X$6</f>
        <v>278.65589458836837</v>
      </c>
      <c r="Y141" s="29">
        <f>Y11*1000*11630/RES_summary!Y$6</f>
        <v>279.44930033984656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199.50917342150683</v>
      </c>
      <c r="C142" s="22">
        <f t="shared" ref="C142:Q142" si="119">SUM(C143:C144)</f>
        <v>214.45907495206112</v>
      </c>
      <c r="D142" s="22">
        <f t="shared" si="119"/>
        <v>229.94379687546035</v>
      </c>
      <c r="E142" s="22">
        <f t="shared" si="119"/>
        <v>247.36220168925664</v>
      </c>
      <c r="F142" s="22">
        <f t="shared" si="119"/>
        <v>268.4175439425938</v>
      </c>
      <c r="G142" s="22">
        <f t="shared" si="119"/>
        <v>290.22588363354203</v>
      </c>
      <c r="H142" s="22">
        <f t="shared" si="119"/>
        <v>306.67611122552637</v>
      </c>
      <c r="I142" s="22">
        <f t="shared" si="119"/>
        <v>320.29359433592452</v>
      </c>
      <c r="J142" s="22">
        <f t="shared" si="119"/>
        <v>332.03502520997171</v>
      </c>
      <c r="K142" s="22">
        <f t="shared" si="119"/>
        <v>339.07704137415885</v>
      </c>
      <c r="L142" s="22">
        <f t="shared" si="119"/>
        <v>346.71371188472671</v>
      </c>
      <c r="M142" s="22">
        <f t="shared" si="119"/>
        <v>349.03038223690231</v>
      </c>
      <c r="N142" s="22">
        <f t="shared" si="119"/>
        <v>349.82226917431421</v>
      </c>
      <c r="O142" s="22">
        <f t="shared" si="119"/>
        <v>350.37301775722352</v>
      </c>
      <c r="P142" s="22">
        <f t="shared" si="119"/>
        <v>350.60760158397909</v>
      </c>
      <c r="Q142" s="22">
        <f t="shared" si="119"/>
        <v>348.72523577976654</v>
      </c>
      <c r="R142" s="22">
        <f t="shared" ref="R142:V142" si="120">SUM(R143:R144)</f>
        <v>345.35256079846869</v>
      </c>
      <c r="S142" s="22">
        <f t="shared" si="120"/>
        <v>347.1255753768786</v>
      </c>
      <c r="T142" s="22">
        <f t="shared" si="120"/>
        <v>341.43837806382999</v>
      </c>
      <c r="U142" s="22">
        <f t="shared" si="120"/>
        <v>333.10166064748591</v>
      </c>
      <c r="V142" s="22">
        <f t="shared" si="120"/>
        <v>337.59824688206783</v>
      </c>
      <c r="W142" s="22">
        <f t="shared" ref="W142:Y142" si="121">SUM(W143:W144)</f>
        <v>343.62659737517663</v>
      </c>
      <c r="X142" s="22">
        <f t="shared" si="121"/>
        <v>323.58143793407407</v>
      </c>
      <c r="Y142" s="22">
        <f t="shared" si="121"/>
        <v>309.96664626950178</v>
      </c>
      <c r="DA142" s="57"/>
    </row>
    <row r="143" spans="1:105" ht="12" customHeight="1" x14ac:dyDescent="0.25">
      <c r="A143" s="30" t="s">
        <v>44</v>
      </c>
      <c r="B143" s="31">
        <f>B13*1000*11630/RES_summary!B$6</f>
        <v>157.62608536608585</v>
      </c>
      <c r="C143" s="31">
        <f>C13*1000*11630/RES_summary!C$6</f>
        <v>168.53115429619194</v>
      </c>
      <c r="D143" s="31">
        <f>D13*1000*11630/RES_summary!D$6</f>
        <v>179.73673025201484</v>
      </c>
      <c r="E143" s="31">
        <f>E13*1000*11630/RES_summary!E$6</f>
        <v>190.42965947753987</v>
      </c>
      <c r="F143" s="31">
        <f>F13*1000*11630/RES_summary!F$6</f>
        <v>201.42054351536783</v>
      </c>
      <c r="G143" s="31">
        <f>G13*1000*11630/RES_summary!G$6</f>
        <v>213.17875380277425</v>
      </c>
      <c r="H143" s="31">
        <f>H13*1000*11630/RES_summary!H$6</f>
        <v>220.55547646658042</v>
      </c>
      <c r="I143" s="31">
        <f>I13*1000*11630/RES_summary!I$6</f>
        <v>226.07183395564181</v>
      </c>
      <c r="J143" s="31">
        <f>J13*1000*11630/RES_summary!J$6</f>
        <v>229.5303663391941</v>
      </c>
      <c r="K143" s="31">
        <f>K13*1000*11630/RES_summary!K$6</f>
        <v>231.0040490884893</v>
      </c>
      <c r="L143" s="31">
        <f>L13*1000*11630/RES_summary!L$6</f>
        <v>231.89027613166854</v>
      </c>
      <c r="M143" s="31">
        <f>M13*1000*11630/RES_summary!M$6</f>
        <v>229.62993958301757</v>
      </c>
      <c r="N143" s="31">
        <f>N13*1000*11630/RES_summary!N$6</f>
        <v>226.11554968837248</v>
      </c>
      <c r="O143" s="31">
        <f>O13*1000*11630/RES_summary!O$6</f>
        <v>223.6268966634571</v>
      </c>
      <c r="P143" s="31">
        <f>P13*1000*11630/RES_summary!P$6</f>
        <v>218.11819749514285</v>
      </c>
      <c r="Q143" s="31">
        <f>Q13*1000*11630/RES_summary!Q$6</f>
        <v>209.26900119884232</v>
      </c>
      <c r="R143" s="31">
        <f>R13*1000*11630/RES_summary!R$6</f>
        <v>197.53904389387691</v>
      </c>
      <c r="S143" s="31">
        <f>S13*1000*11630/RES_summary!S$6</f>
        <v>187.66137179431615</v>
      </c>
      <c r="T143" s="31">
        <f>T13*1000*11630/RES_summary!T$6</f>
        <v>173.84621502434464</v>
      </c>
      <c r="U143" s="31">
        <f>U13*1000*11630/RES_summary!U$6</f>
        <v>160.00088006758347</v>
      </c>
      <c r="V143" s="31">
        <f>V13*1000*11630/RES_summary!V$6</f>
        <v>153.95912428604075</v>
      </c>
      <c r="W143" s="31">
        <f>W13*1000*11630/RES_summary!W$6</f>
        <v>151.02759155679533</v>
      </c>
      <c r="X143" s="31">
        <f>X13*1000*11630/RES_summary!X$6</f>
        <v>137.39759086065234</v>
      </c>
      <c r="Y143" s="31">
        <f>Y13*1000*11630/RES_summary!Y$6</f>
        <v>126.7658507791574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41.883088055420977</v>
      </c>
      <c r="C144" s="33">
        <f>C14*1000*11630/RES_summary!C$6</f>
        <v>45.927920655869173</v>
      </c>
      <c r="D144" s="33">
        <f>D14*1000*11630/RES_summary!D$6</f>
        <v>50.207066623445499</v>
      </c>
      <c r="E144" s="33">
        <f>E14*1000*11630/RES_summary!E$6</f>
        <v>56.932542211716765</v>
      </c>
      <c r="F144" s="33">
        <f>F14*1000*11630/RES_summary!F$6</f>
        <v>66.997000427225984</v>
      </c>
      <c r="G144" s="33">
        <f>G14*1000*11630/RES_summary!G$6</f>
        <v>77.047129830767787</v>
      </c>
      <c r="H144" s="33">
        <f>H14*1000*11630/RES_summary!H$6</f>
        <v>86.120634758945968</v>
      </c>
      <c r="I144" s="33">
        <f>I14*1000*11630/RES_summary!I$6</f>
        <v>94.221760380282731</v>
      </c>
      <c r="J144" s="33">
        <f>J14*1000*11630/RES_summary!J$6</f>
        <v>102.50465887077762</v>
      </c>
      <c r="K144" s="33">
        <f>K14*1000*11630/RES_summary!K$6</f>
        <v>108.07299228566956</v>
      </c>
      <c r="L144" s="33">
        <f>L14*1000*11630/RES_summary!L$6</f>
        <v>114.82343575305815</v>
      </c>
      <c r="M144" s="33">
        <f>M14*1000*11630/RES_summary!M$6</f>
        <v>119.40044265388474</v>
      </c>
      <c r="N144" s="33">
        <f>N14*1000*11630/RES_summary!N$6</f>
        <v>123.70671948594172</v>
      </c>
      <c r="O144" s="33">
        <f>O14*1000*11630/RES_summary!O$6</f>
        <v>126.7461210937664</v>
      </c>
      <c r="P144" s="33">
        <f>P14*1000*11630/RES_summary!P$6</f>
        <v>132.48940408883627</v>
      </c>
      <c r="Q144" s="33">
        <f>Q14*1000*11630/RES_summary!Q$6</f>
        <v>139.45623458092425</v>
      </c>
      <c r="R144" s="33">
        <f>R14*1000*11630/RES_summary!R$6</f>
        <v>147.81351690459178</v>
      </c>
      <c r="S144" s="33">
        <f>S14*1000*11630/RES_summary!S$6</f>
        <v>159.46420358256242</v>
      </c>
      <c r="T144" s="33">
        <f>T14*1000*11630/RES_summary!T$6</f>
        <v>167.59216303948534</v>
      </c>
      <c r="U144" s="33">
        <f>U14*1000*11630/RES_summary!U$6</f>
        <v>173.10078057990242</v>
      </c>
      <c r="V144" s="33">
        <f>V14*1000*11630/RES_summary!V$6</f>
        <v>183.63912259602708</v>
      </c>
      <c r="W144" s="33">
        <f>W14*1000*11630/RES_summary!W$6</f>
        <v>192.5990058183813</v>
      </c>
      <c r="X144" s="33">
        <f>X14*1000*11630/RES_summary!X$6</f>
        <v>186.1838470734217</v>
      </c>
      <c r="Y144" s="33">
        <f>Y14*1000*11630/RES_summary!Y$6</f>
        <v>183.20079549034435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297.99757776132941</v>
      </c>
      <c r="C3" s="49">
        <f t="shared" ref="C3:W3" si="0">C5*C11/11630</f>
        <v>299.88929465117559</v>
      </c>
      <c r="D3" s="49">
        <f t="shared" si="0"/>
        <v>296.82242520878003</v>
      </c>
      <c r="E3" s="49">
        <f t="shared" si="0"/>
        <v>298.4258454415359</v>
      </c>
      <c r="F3" s="49">
        <f t="shared" si="0"/>
        <v>301.29554469352161</v>
      </c>
      <c r="G3" s="49">
        <f t="shared" si="0"/>
        <v>304.21403699568594</v>
      </c>
      <c r="H3" s="49">
        <f t="shared" si="0"/>
        <v>304.82207654853477</v>
      </c>
      <c r="I3" s="49">
        <f t="shared" si="0"/>
        <v>304.04418327041702</v>
      </c>
      <c r="J3" s="49">
        <f t="shared" si="0"/>
        <v>302.97421280465272</v>
      </c>
      <c r="K3" s="49">
        <f t="shared" si="0"/>
        <v>303.41466560982252</v>
      </c>
      <c r="L3" s="49">
        <f t="shared" si="0"/>
        <v>302.77370803798175</v>
      </c>
      <c r="M3" s="49">
        <f t="shared" si="0"/>
        <v>302.7818699379111</v>
      </c>
      <c r="N3" s="49">
        <f t="shared" si="0"/>
        <v>299.50874030815635</v>
      </c>
      <c r="O3" s="49">
        <f t="shared" si="0"/>
        <v>293.18858621343571</v>
      </c>
      <c r="P3" s="49">
        <f t="shared" si="0"/>
        <v>284.78952082514496</v>
      </c>
      <c r="Q3" s="49">
        <f t="shared" si="0"/>
        <v>275.36690691934461</v>
      </c>
      <c r="R3" s="49">
        <f t="shared" si="0"/>
        <v>266.97244340852535</v>
      </c>
      <c r="S3" s="49">
        <f t="shared" si="0"/>
        <v>263.47747875707591</v>
      </c>
      <c r="T3" s="49">
        <f t="shared" si="0"/>
        <v>256.42902759477988</v>
      </c>
      <c r="U3" s="49">
        <f t="shared" si="0"/>
        <v>251.75724555155912</v>
      </c>
      <c r="V3" s="49">
        <f t="shared" si="0"/>
        <v>249.11600306329913</v>
      </c>
      <c r="W3" s="49">
        <f t="shared" si="0"/>
        <v>243.44433908823427</v>
      </c>
      <c r="X3" s="49">
        <f t="shared" ref="X3:Y3" si="1">X5*X11/11630</f>
        <v>239.38274709015715</v>
      </c>
      <c r="Y3" s="49">
        <f t="shared" si="1"/>
        <v>231.70507933731665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395.62920426532679</v>
      </c>
      <c r="C5" s="49">
        <f t="shared" ref="C5:W5" si="2">C7*C13/1000000</f>
        <v>398.1406959809558</v>
      </c>
      <c r="D5" s="49">
        <f t="shared" si="2"/>
        <v>394.06904168699907</v>
      </c>
      <c r="E5" s="49">
        <f t="shared" si="2"/>
        <v>396.19778338870583</v>
      </c>
      <c r="F5" s="49">
        <f t="shared" si="2"/>
        <v>400.0076694960797</v>
      </c>
      <c r="G5" s="49">
        <f t="shared" si="2"/>
        <v>403.88233450454663</v>
      </c>
      <c r="H5" s="49">
        <f t="shared" si="2"/>
        <v>404.68958336295231</v>
      </c>
      <c r="I5" s="49">
        <f t="shared" si="2"/>
        <v>403.65683235558794</v>
      </c>
      <c r="J5" s="49">
        <f t="shared" si="2"/>
        <v>402.2363122052642</v>
      </c>
      <c r="K5" s="49">
        <f t="shared" si="2"/>
        <v>402.8210686121277</v>
      </c>
      <c r="L5" s="49">
        <f t="shared" si="2"/>
        <v>401.970116949969</v>
      </c>
      <c r="M5" s="49">
        <f t="shared" si="2"/>
        <v>401.98095289702133</v>
      </c>
      <c r="N5" s="49">
        <f t="shared" si="2"/>
        <v>397.63546230409338</v>
      </c>
      <c r="O5" s="49">
        <f t="shared" si="2"/>
        <v>389.2446641166963</v>
      </c>
      <c r="P5" s="49">
        <f t="shared" si="2"/>
        <v>378.09385013657965</v>
      </c>
      <c r="Q5" s="49">
        <f t="shared" si="2"/>
        <v>365.58414697168706</v>
      </c>
      <c r="R5" s="49">
        <f t="shared" si="2"/>
        <v>354.43944256177519</v>
      </c>
      <c r="S5" s="49">
        <f t="shared" si="2"/>
        <v>349.7994381215517</v>
      </c>
      <c r="T5" s="49">
        <f t="shared" si="2"/>
        <v>340.44173412411999</v>
      </c>
      <c r="U5" s="49">
        <f t="shared" si="2"/>
        <v>334.23935682244678</v>
      </c>
      <c r="V5" s="49">
        <f t="shared" si="2"/>
        <v>330.73277575641214</v>
      </c>
      <c r="W5" s="49">
        <f t="shared" si="2"/>
        <v>323.20292963426533</v>
      </c>
      <c r="X5" s="49">
        <f t="shared" ref="X5:Y5" si="3">X7*X13/1000000</f>
        <v>317.81065623955794</v>
      </c>
      <c r="Y5" s="49">
        <f t="shared" si="3"/>
        <v>307.61758820696264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7375109</v>
      </c>
      <c r="C7" s="35">
        <v>7474272</v>
      </c>
      <c r="D7" s="35">
        <v>7458361</v>
      </c>
      <c r="E7" s="35">
        <v>7601903</v>
      </c>
      <c r="F7" s="35">
        <v>7807095</v>
      </c>
      <c r="G7" s="35">
        <v>8041182</v>
      </c>
      <c r="H7" s="35">
        <v>8217256</v>
      </c>
      <c r="I7" s="35">
        <v>8364745</v>
      </c>
      <c r="J7" s="35">
        <v>8519132</v>
      </c>
      <c r="K7" s="35">
        <v>8749803</v>
      </c>
      <c r="L7" s="35">
        <v>8964429</v>
      </c>
      <c r="M7" s="35">
        <v>9235595</v>
      </c>
      <c r="N7" s="35">
        <v>9394164</v>
      </c>
      <c r="O7" s="35">
        <v>9447421</v>
      </c>
      <c r="P7" s="35">
        <v>9428399</v>
      </c>
      <c r="Q7" s="35">
        <v>9386933</v>
      </c>
      <c r="R7" s="35">
        <v>9411243</v>
      </c>
      <c r="S7" s="35">
        <v>9701089</v>
      </c>
      <c r="T7" s="35">
        <v>9819779</v>
      </c>
      <c r="U7" s="35">
        <v>10028660</v>
      </c>
      <c r="V7" s="35">
        <v>10197523</v>
      </c>
      <c r="W7" s="35">
        <v>10322236</v>
      </c>
      <c r="X7" s="35">
        <v>10581704</v>
      </c>
      <c r="Y7" s="35">
        <v>10634737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486944.4373315433</v>
      </c>
      <c r="D8" s="52">
        <v>374364.74855445232</v>
      </c>
      <c r="E8" s="52">
        <v>536328.10383692198</v>
      </c>
      <c r="F8" s="52">
        <v>600504.60637852177</v>
      </c>
      <c r="G8" s="52">
        <v>631942.36004262883</v>
      </c>
      <c r="H8" s="52">
        <v>576488.46936069708</v>
      </c>
      <c r="I8" s="52">
        <v>550479.03953655344</v>
      </c>
      <c r="J8" s="52">
        <v>559969.17645072285</v>
      </c>
      <c r="K8" s="52">
        <v>638861.98666478228</v>
      </c>
      <c r="L8" s="52">
        <v>625442.57742573973</v>
      </c>
      <c r="M8" s="52">
        <v>684625.05667044409</v>
      </c>
      <c r="N8" s="52">
        <v>574687.53303002194</v>
      </c>
      <c r="O8" s="52">
        <v>472052.11583434604</v>
      </c>
      <c r="P8" s="52">
        <v>402466.91511652246</v>
      </c>
      <c r="Q8" s="52">
        <v>382734.04161742516</v>
      </c>
      <c r="R8" s="52">
        <v>451238.60679023527</v>
      </c>
      <c r="S8" s="52">
        <v>719520.72280503437</v>
      </c>
      <c r="T8" s="52">
        <v>551128.50255340897</v>
      </c>
      <c r="U8" s="52">
        <v>695825.43733154237</v>
      </c>
      <c r="V8" s="52">
        <v>543227.74855445325</v>
      </c>
      <c r="W8" s="52">
        <v>661041.10383692198</v>
      </c>
      <c r="X8" s="52">
        <v>859972.60637852177</v>
      </c>
      <c r="Y8" s="52">
        <v>684975.3600426279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387781.4373315433</v>
      </c>
      <c r="D9" s="36">
        <v>390275.74855445232</v>
      </c>
      <c r="E9" s="36">
        <v>392786.10383692198</v>
      </c>
      <c r="F9" s="36">
        <v>395312.60637852177</v>
      </c>
      <c r="G9" s="36">
        <v>397855.3600426279</v>
      </c>
      <c r="H9" s="36">
        <v>400414.46936069801</v>
      </c>
      <c r="I9" s="36">
        <v>402990.03953655437</v>
      </c>
      <c r="J9" s="36">
        <v>405582.17645072192</v>
      </c>
      <c r="K9" s="36">
        <v>408190.98666478321</v>
      </c>
      <c r="L9" s="36">
        <v>410816.57742574066</v>
      </c>
      <c r="M9" s="36">
        <v>413459.05667044409</v>
      </c>
      <c r="N9" s="36">
        <v>416118.53303002194</v>
      </c>
      <c r="O9" s="36">
        <v>418795.11583434604</v>
      </c>
      <c r="P9" s="36">
        <v>421488.91511652246</v>
      </c>
      <c r="Q9" s="36">
        <v>424200.04161742516</v>
      </c>
      <c r="R9" s="36">
        <v>426928.60679023527</v>
      </c>
      <c r="S9" s="36">
        <v>429674.72280503437</v>
      </c>
      <c r="T9" s="36">
        <v>432438.50255340897</v>
      </c>
      <c r="U9" s="36">
        <v>486944.43733154237</v>
      </c>
      <c r="V9" s="36">
        <v>374364.74855445325</v>
      </c>
      <c r="W9" s="36">
        <v>536328.10383692198</v>
      </c>
      <c r="X9" s="36">
        <v>600504.60637852177</v>
      </c>
      <c r="Y9" s="36">
        <v>631942.3600426279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8759.9999999999982</v>
      </c>
      <c r="D11" s="54">
        <v>8760</v>
      </c>
      <c r="E11" s="54">
        <v>8759.9999999999982</v>
      </c>
      <c r="F11" s="54">
        <v>8759.9999999999945</v>
      </c>
      <c r="G11" s="54">
        <v>8759.9999999999982</v>
      </c>
      <c r="H11" s="54">
        <v>8759.9999999999927</v>
      </c>
      <c r="I11" s="54">
        <v>8759.9999999999982</v>
      </c>
      <c r="J11" s="54">
        <v>8759.9999999999909</v>
      </c>
      <c r="K11" s="54">
        <v>8759.9999999999927</v>
      </c>
      <c r="L11" s="54">
        <v>8759.9999999999982</v>
      </c>
      <c r="M11" s="54">
        <v>8759.9999999999982</v>
      </c>
      <c r="N11" s="54">
        <v>8760</v>
      </c>
      <c r="O11" s="54">
        <v>8759.9999999999945</v>
      </c>
      <c r="P11" s="54">
        <v>8759.9999999999945</v>
      </c>
      <c r="Q11" s="54">
        <v>8759.9999999999982</v>
      </c>
      <c r="R11" s="54">
        <v>8759.9999999999982</v>
      </c>
      <c r="S11" s="54">
        <v>8760</v>
      </c>
      <c r="T11" s="54">
        <v>8759.9999999999982</v>
      </c>
      <c r="U11" s="54">
        <v>8759.9999999999964</v>
      </c>
      <c r="V11" s="54">
        <v>8759.9999999999964</v>
      </c>
      <c r="W11" s="54">
        <v>8760</v>
      </c>
      <c r="X11" s="54">
        <v>8760</v>
      </c>
      <c r="Y11" s="54">
        <v>8760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53.643845028639824</v>
      </c>
      <c r="C13" s="35">
        <v>53.268157217312371</v>
      </c>
      <c r="D13" s="35">
        <v>52.835876633887672</v>
      </c>
      <c r="E13" s="35">
        <v>52.118237155710332</v>
      </c>
      <c r="F13" s="35">
        <v>51.236429106611318</v>
      </c>
      <c r="G13" s="35">
        <v>50.226737127022702</v>
      </c>
      <c r="H13" s="35">
        <v>49.248749626755242</v>
      </c>
      <c r="I13" s="35">
        <v>48.256920247489667</v>
      </c>
      <c r="J13" s="35">
        <v>47.215644998253836</v>
      </c>
      <c r="K13" s="35">
        <v>46.037730062279998</v>
      </c>
      <c r="L13" s="35">
        <v>44.840571212061469</v>
      </c>
      <c r="M13" s="35">
        <v>43.525181961424394</v>
      </c>
      <c r="N13" s="35">
        <v>42.327924262775632</v>
      </c>
      <c r="O13" s="35">
        <v>41.201155756337769</v>
      </c>
      <c r="P13" s="35">
        <v>40.101596266405316</v>
      </c>
      <c r="Q13" s="35">
        <v>38.946069708997292</v>
      </c>
      <c r="R13" s="35">
        <v>37.661278383926032</v>
      </c>
      <c r="S13" s="35">
        <v>36.057749611569555</v>
      </c>
      <c r="T13" s="35">
        <v>34.668981259570096</v>
      </c>
      <c r="U13" s="35">
        <v>33.328416440725555</v>
      </c>
      <c r="V13" s="35">
        <v>32.432657985317825</v>
      </c>
      <c r="W13" s="35">
        <v>31.311329215323628</v>
      </c>
      <c r="X13" s="35">
        <v>30.033977159024474</v>
      </c>
      <c r="Y13" s="35">
        <v>28.925735371449491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47.877287956268638</v>
      </c>
      <c r="D14" s="36">
        <v>45.047610772791103</v>
      </c>
      <c r="E14" s="36">
        <v>43.255795136165204</v>
      </c>
      <c r="F14" s="36">
        <v>41.658255467306752</v>
      </c>
      <c r="G14" s="36">
        <v>39.904203105970609</v>
      </c>
      <c r="H14" s="36">
        <v>38.659959018315391</v>
      </c>
      <c r="I14" s="36">
        <v>37.395037309595942</v>
      </c>
      <c r="J14" s="36">
        <v>36.317119093012906</v>
      </c>
      <c r="K14" s="36">
        <v>35.190214642388867</v>
      </c>
      <c r="L14" s="36">
        <v>33.874938990669229</v>
      </c>
      <c r="M14" s="36">
        <v>32.412441368547491</v>
      </c>
      <c r="N14" s="36">
        <v>31.28083780014838</v>
      </c>
      <c r="O14" s="36">
        <v>29.816585146101037</v>
      </c>
      <c r="P14" s="36">
        <v>28.473078489857553</v>
      </c>
      <c r="Q14" s="36">
        <v>26.77059528197621</v>
      </c>
      <c r="R14" s="36">
        <v>26.05581046061091</v>
      </c>
      <c r="S14" s="36">
        <v>25.585642246528998</v>
      </c>
      <c r="T14" s="36">
        <v>25.112038215841118</v>
      </c>
      <c r="U14" s="36">
        <v>24.591227663037031</v>
      </c>
      <c r="V14" s="36">
        <v>24.589422115209207</v>
      </c>
      <c r="W14" s="36">
        <v>23.704202919061675</v>
      </c>
      <c r="X14" s="36">
        <v>22.81898372291414</v>
      </c>
      <c r="Y14" s="36">
        <v>21.933764526766609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0.9937223277685705</v>
      </c>
      <c r="C16" s="44">
        <f>C7/RES_summary!C$6</f>
        <v>1.00681291459307</v>
      </c>
      <c r="D16" s="44">
        <f>D7/RES_summary!D$6</f>
        <v>1.0177556885054166</v>
      </c>
      <c r="E16" s="44">
        <f>E7/RES_summary!E$6</f>
        <v>1.0324223038657796</v>
      </c>
      <c r="F16" s="44">
        <f>F7/RES_summary!F$6</f>
        <v>1.050255181863994</v>
      </c>
      <c r="G16" s="44">
        <f>G7/RES_summary!G$6</f>
        <v>1.0729322570896187</v>
      </c>
      <c r="H16" s="44">
        <f>H7/RES_summary!H$6</f>
        <v>1.0955380181312093</v>
      </c>
      <c r="I16" s="44">
        <f>I7/RES_summary!I$6</f>
        <v>1.1143491649453565</v>
      </c>
      <c r="J16" s="44">
        <f>J7/RES_summary!J$6</f>
        <v>1.13778558222694</v>
      </c>
      <c r="K16" s="44">
        <f>K7/RES_summary!K$6</f>
        <v>1.1651969540133682</v>
      </c>
      <c r="L16" s="44">
        <f>L7/RES_summary!L$6</f>
        <v>1.1957176310024447</v>
      </c>
      <c r="M16" s="44">
        <f>M7/RES_summary!M$6</f>
        <v>1.2285741689068244</v>
      </c>
      <c r="N16" s="44">
        <f>N7/RES_summary!N$6</f>
        <v>1.2500000332653345</v>
      </c>
      <c r="O16" s="44">
        <f>O7/RES_summary!O$6</f>
        <v>1.2510000470080689</v>
      </c>
      <c r="P16" s="44">
        <f>P7/RES_summary!P$6</f>
        <v>1.2450000402746015</v>
      </c>
      <c r="Q16" s="44">
        <f>Q7/RES_summary!Q$6</f>
        <v>1.2410000413801838</v>
      </c>
      <c r="R16" s="44">
        <f>R7/RES_summary!R$6</f>
        <v>1.2439999799082866</v>
      </c>
      <c r="S16" s="44">
        <f>S7/RES_summary!S$6</f>
        <v>1.2840000450011348</v>
      </c>
      <c r="T16" s="44">
        <f>T7/RES_summary!T$6</f>
        <v>1.2959999947208589</v>
      </c>
      <c r="U16" s="44">
        <f>U7/RES_summary!U$6</f>
        <v>1.3260000010577684</v>
      </c>
      <c r="V16" s="44">
        <f>V7/RES_summary!V$6</f>
        <v>1.33900003610926</v>
      </c>
      <c r="W16" s="44">
        <f>W7/RES_summary!W$6</f>
        <v>1.344999983712347</v>
      </c>
      <c r="X16" s="44">
        <f>X7/RES_summary!X$6</f>
        <v>1.3770000209509738</v>
      </c>
      <c r="Y16" s="44">
        <f>Y7/RES_summary!Y$6</f>
        <v>1.3779999937803822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53.307086552316427</v>
      </c>
      <c r="C17" s="52">
        <f t="shared" si="4"/>
        <v>53.631068622964143</v>
      </c>
      <c r="D17" s="52">
        <f t="shared" si="4"/>
        <v>53.774014001309602</v>
      </c>
      <c r="E17" s="52">
        <f t="shared" si="4"/>
        <v>53.808030477721537</v>
      </c>
      <c r="F17" s="52">
        <f t="shared" si="4"/>
        <v>53.811325169425707</v>
      </c>
      <c r="G17" s="52">
        <f t="shared" si="4"/>
        <v>53.889886431943417</v>
      </c>
      <c r="H17" s="52">
        <f t="shared" si="4"/>
        <v>53.95387756153557</v>
      </c>
      <c r="I17" s="52">
        <f t="shared" si="4"/>
        <v>53.775058780624775</v>
      </c>
      <c r="J17" s="52">
        <f t="shared" si="4"/>
        <v>53.721280134558754</v>
      </c>
      <c r="K17" s="52">
        <f t="shared" si="4"/>
        <v>53.643022838258325</v>
      </c>
      <c r="L17" s="52">
        <f t="shared" si="4"/>
        <v>53.616661582482557</v>
      </c>
      <c r="M17" s="52">
        <f t="shared" si="4"/>
        <v>53.473914254775281</v>
      </c>
      <c r="N17" s="52">
        <f t="shared" si="4"/>
        <v>52.909906736522096</v>
      </c>
      <c r="O17" s="52">
        <f t="shared" si="4"/>
        <v>51.542647787965315</v>
      </c>
      <c r="P17" s="52">
        <f t="shared" si="4"/>
        <v>49.926488966750426</v>
      </c>
      <c r="Q17" s="52">
        <f t="shared" si="4"/>
        <v>48.332074120461165</v>
      </c>
      <c r="R17" s="52">
        <f t="shared" ref="R17:V17" si="5">R13*R16</f>
        <v>46.850629552924374</v>
      </c>
      <c r="S17" s="52">
        <f t="shared" si="5"/>
        <v>46.298152123894958</v>
      </c>
      <c r="T17" s="52">
        <f t="shared" si="5"/>
        <v>44.930999529380401</v>
      </c>
      <c r="U17" s="52">
        <f t="shared" si="5"/>
        <v>44.193480235655834</v>
      </c>
      <c r="V17" s="52">
        <f t="shared" si="5"/>
        <v>43.427330213459847</v>
      </c>
      <c r="W17" s="52">
        <f t="shared" ref="W17:Y17" si="6">W13*W16</f>
        <v>42.113737284622211</v>
      </c>
      <c r="X17" s="52">
        <f t="shared" si="6"/>
        <v>41.356787177217768</v>
      </c>
      <c r="Y17" s="52">
        <f t="shared" si="6"/>
        <v>39.85966316195038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466.97007819829167</v>
      </c>
      <c r="C18" s="36">
        <f>C3*11630*1000/RES_summary!C$6</f>
        <v>469.80816113716583</v>
      </c>
      <c r="D18" s="36">
        <f>D3*11630*1000/RES_summary!D$6</f>
        <v>471.06036265147213</v>
      </c>
      <c r="E18" s="36">
        <f>E3*11630*1000/RES_summary!E$6</f>
        <v>471.35834698484058</v>
      </c>
      <c r="F18" s="36">
        <f>F3*11630*1000/RES_summary!F$6</f>
        <v>471.38720848416887</v>
      </c>
      <c r="G18" s="36">
        <f>G3*11630*1000/RES_summary!G$6</f>
        <v>472.07540514382413</v>
      </c>
      <c r="H18" s="36">
        <f>H3*11630*1000/RES_summary!H$6</f>
        <v>472.63596743905129</v>
      </c>
      <c r="I18" s="36">
        <f>I3*11630*1000/RES_summary!I$6</f>
        <v>471.069514918273</v>
      </c>
      <c r="J18" s="36">
        <f>J3*11630*1000/RES_summary!J$6</f>
        <v>470.59841397873424</v>
      </c>
      <c r="K18" s="36">
        <f>K3*11630*1000/RES_summary!K$6</f>
        <v>469.91288006314255</v>
      </c>
      <c r="L18" s="36">
        <f>L3*11630*1000/RES_summary!L$6</f>
        <v>469.68195546254719</v>
      </c>
      <c r="M18" s="36">
        <f>M3*11630*1000/RES_summary!M$6</f>
        <v>468.43148887183128</v>
      </c>
      <c r="N18" s="36">
        <f>N3*11630*1000/RES_summary!N$6</f>
        <v>463.49078301193367</v>
      </c>
      <c r="O18" s="36">
        <f>O3*11630*1000/RES_summary!O$6</f>
        <v>451.51359462257579</v>
      </c>
      <c r="P18" s="36">
        <f>P3*11630*1000/RES_summary!P$6</f>
        <v>437.35604334873352</v>
      </c>
      <c r="Q18" s="36">
        <f>Q3*11630*1000/RES_summary!Q$6</f>
        <v>423.38896929523963</v>
      </c>
      <c r="R18" s="36">
        <f>R3*11630*1000/RES_summary!R$6</f>
        <v>410.41151488361743</v>
      </c>
      <c r="S18" s="36">
        <f>S3*11630*1000/RES_summary!S$6</f>
        <v>405.57181260531991</v>
      </c>
      <c r="T18" s="36">
        <f>T3*11630*1000/RES_summary!T$6</f>
        <v>393.59555587737214</v>
      </c>
      <c r="U18" s="36">
        <f>U3*11630*1000/RES_summary!U$6</f>
        <v>387.13488686434499</v>
      </c>
      <c r="V18" s="36">
        <f>V3*11630*1000/RES_summary!V$6</f>
        <v>380.42341266990803</v>
      </c>
      <c r="W18" s="36">
        <f>W3*11630*1000/RES_summary!W$6</f>
        <v>368.91633861329063</v>
      </c>
      <c r="X18" s="36">
        <f>X3*11630*1000/RES_summary!X$6</f>
        <v>362.28545567242776</v>
      </c>
      <c r="Y18" s="36">
        <f>Y3*11630*1000/RES_summary!Y$6</f>
        <v>349.1706492986853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100.18629504866631</v>
      </c>
      <c r="C3" s="49">
        <f t="shared" ref="C3:W3" si="0">C5*C11/11630</f>
        <v>98.255121269135344</v>
      </c>
      <c r="D3" s="49">
        <f t="shared" si="0"/>
        <v>97.730235653892535</v>
      </c>
      <c r="E3" s="49">
        <f t="shared" si="0"/>
        <v>101.65350555586537</v>
      </c>
      <c r="F3" s="49">
        <f t="shared" si="0"/>
        <v>105.50540031830852</v>
      </c>
      <c r="G3" s="49">
        <f t="shared" si="0"/>
        <v>111.23184614784809</v>
      </c>
      <c r="H3" s="49">
        <f t="shared" si="0"/>
        <v>113.04889584110344</v>
      </c>
      <c r="I3" s="49">
        <f t="shared" si="0"/>
        <v>114.51225543993091</v>
      </c>
      <c r="J3" s="49">
        <f t="shared" si="0"/>
        <v>114.77966628303972</v>
      </c>
      <c r="K3" s="49">
        <f t="shared" si="0"/>
        <v>115.2966487733259</v>
      </c>
      <c r="L3" s="49">
        <f t="shared" si="0"/>
        <v>114.53530222436522</v>
      </c>
      <c r="M3" s="49">
        <f t="shared" si="0"/>
        <v>112.93251773903404</v>
      </c>
      <c r="N3" s="49">
        <f t="shared" si="0"/>
        <v>110.50691537377642</v>
      </c>
      <c r="O3" s="49">
        <f t="shared" si="0"/>
        <v>108.46496061728074</v>
      </c>
      <c r="P3" s="49">
        <f t="shared" si="0"/>
        <v>105.33243097423806</v>
      </c>
      <c r="Q3" s="49">
        <f t="shared" si="0"/>
        <v>103.55515446103618</v>
      </c>
      <c r="R3" s="49">
        <f t="shared" si="0"/>
        <v>102.0141881627254</v>
      </c>
      <c r="S3" s="49">
        <f t="shared" si="0"/>
        <v>101.89597604550798</v>
      </c>
      <c r="T3" s="49">
        <f t="shared" si="0"/>
        <v>99.688291697818741</v>
      </c>
      <c r="U3" s="49">
        <f t="shared" si="0"/>
        <v>95.368490004940213</v>
      </c>
      <c r="V3" s="49">
        <f t="shared" si="0"/>
        <v>95.218315578579606</v>
      </c>
      <c r="W3" s="49">
        <f t="shared" si="0"/>
        <v>93.584080476357371</v>
      </c>
      <c r="X3" s="49">
        <f t="shared" ref="X3:Y3" si="1">X5*X11/11630</f>
        <v>93.083443136378818</v>
      </c>
      <c r="Y3" s="49">
        <f t="shared" si="1"/>
        <v>92.263685340322539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3098.2325297051416</v>
      </c>
      <c r="C5" s="49">
        <f t="shared" ref="C5:W5" si="2">C7*C13/1000000</f>
        <v>3115.9679017910344</v>
      </c>
      <c r="D5" s="49">
        <f t="shared" si="2"/>
        <v>3105.6002247921019</v>
      </c>
      <c r="E5" s="49">
        <f t="shared" si="2"/>
        <v>3173.8791546634311</v>
      </c>
      <c r="F5" s="49">
        <f t="shared" si="2"/>
        <v>3282.4410181112244</v>
      </c>
      <c r="G5" s="49">
        <f t="shared" si="2"/>
        <v>3392.8304687190589</v>
      </c>
      <c r="H5" s="49">
        <f t="shared" si="2"/>
        <v>3450.4879053643908</v>
      </c>
      <c r="I5" s="49">
        <f t="shared" si="2"/>
        <v>3483.3773123515634</v>
      </c>
      <c r="J5" s="49">
        <f t="shared" si="2"/>
        <v>3493.6776700928785</v>
      </c>
      <c r="K5" s="49">
        <f t="shared" si="2"/>
        <v>3506.0656350519162</v>
      </c>
      <c r="L5" s="49">
        <f t="shared" si="2"/>
        <v>3477.3754994406536</v>
      </c>
      <c r="M5" s="49">
        <f t="shared" si="2"/>
        <v>3420.9838470216614</v>
      </c>
      <c r="N5" s="49">
        <f t="shared" si="2"/>
        <v>3341.7167062955491</v>
      </c>
      <c r="O5" s="49">
        <f t="shared" si="2"/>
        <v>3271.2330390852599</v>
      </c>
      <c r="P5" s="49">
        <f t="shared" si="2"/>
        <v>3187.1586792738158</v>
      </c>
      <c r="Q5" s="49">
        <f t="shared" si="2"/>
        <v>3094.2137199169224</v>
      </c>
      <c r="R5" s="49">
        <f t="shared" si="2"/>
        <v>3033.2922231498633</v>
      </c>
      <c r="S5" s="49">
        <f t="shared" si="2"/>
        <v>2985.5581882358938</v>
      </c>
      <c r="T5" s="49">
        <f t="shared" si="2"/>
        <v>2916.6360936972505</v>
      </c>
      <c r="U5" s="49">
        <f t="shared" si="2"/>
        <v>2824.9146485378137</v>
      </c>
      <c r="V5" s="49">
        <f t="shared" si="2"/>
        <v>2820.5731447252142</v>
      </c>
      <c r="W5" s="49">
        <f t="shared" si="2"/>
        <v>2778.1552401098943</v>
      </c>
      <c r="X5" s="49">
        <f t="shared" ref="X5:Y5" si="3">X7*X13/1000000</f>
        <v>2766.9110784722975</v>
      </c>
      <c r="Y5" s="49">
        <f t="shared" si="3"/>
        <v>2744.3402483437662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3996744</v>
      </c>
      <c r="C7" s="35">
        <v>4023438</v>
      </c>
      <c r="D7" s="35">
        <v>4029292</v>
      </c>
      <c r="E7" s="35">
        <v>4159939</v>
      </c>
      <c r="F7" s="35">
        <v>4371120</v>
      </c>
      <c r="G7" s="35">
        <v>4611370</v>
      </c>
      <c r="H7" s="35">
        <v>4790262</v>
      </c>
      <c r="I7" s="35">
        <v>4949352</v>
      </c>
      <c r="J7" s="35">
        <v>5086393</v>
      </c>
      <c r="K7" s="35">
        <v>5251349</v>
      </c>
      <c r="L7" s="35">
        <v>5355863</v>
      </c>
      <c r="M7" s="35">
        <v>5420131</v>
      </c>
      <c r="N7" s="35">
        <v>5447050</v>
      </c>
      <c r="O7" s="35">
        <v>5502847</v>
      </c>
      <c r="P7" s="35">
        <v>5541311</v>
      </c>
      <c r="Q7" s="35">
        <v>5564211</v>
      </c>
      <c r="R7" s="35">
        <v>5642392</v>
      </c>
      <c r="S7" s="35">
        <v>5710101</v>
      </c>
      <c r="T7" s="35">
        <v>5802209</v>
      </c>
      <c r="U7" s="35">
        <v>5868959</v>
      </c>
      <c r="V7" s="35">
        <v>6145930</v>
      </c>
      <c r="W7" s="35">
        <v>6262412</v>
      </c>
      <c r="X7" s="35">
        <v>6424331</v>
      </c>
      <c r="Y7" s="35">
        <v>6529019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269886.70359837916</v>
      </c>
      <c r="D8" s="52">
        <v>252186.46021801652</v>
      </c>
      <c r="E8" s="52">
        <v>380159.75288780965</v>
      </c>
      <c r="F8" s="52">
        <v>463915.10495130438</v>
      </c>
      <c r="G8" s="52">
        <v>496247.04650871037</v>
      </c>
      <c r="H8" s="52">
        <v>438194.11450413335</v>
      </c>
      <c r="I8" s="52">
        <v>421739.85281393398</v>
      </c>
      <c r="J8" s="52">
        <v>403081.81233622879</v>
      </c>
      <c r="K8" s="52">
        <v>434431.55108154006</v>
      </c>
      <c r="L8" s="52">
        <v>377468.63426462747</v>
      </c>
      <c r="M8" s="52">
        <v>340746.63439749554</v>
      </c>
      <c r="N8" s="52">
        <v>306967.13138360344</v>
      </c>
      <c r="O8" s="52">
        <v>339460.7126132967</v>
      </c>
      <c r="P8" s="52">
        <v>325789.97306046635</v>
      </c>
      <c r="Q8" s="52">
        <v>313935.51538045425</v>
      </c>
      <c r="R8" s="52">
        <v>348067.70359837916</v>
      </c>
      <c r="S8" s="52">
        <v>319895.46021801606</v>
      </c>
      <c r="T8" s="52">
        <v>472267.75288780965</v>
      </c>
      <c r="U8" s="52">
        <v>530665.10495130438</v>
      </c>
      <c r="V8" s="52">
        <v>773218.04650871083</v>
      </c>
      <c r="W8" s="52">
        <v>554676.11450413335</v>
      </c>
      <c r="X8" s="52">
        <v>583658.85281393398</v>
      </c>
      <c r="Y8" s="52">
        <v>507769.81233622879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243192.70359837916</v>
      </c>
      <c r="D9" s="36">
        <v>246332.46021801606</v>
      </c>
      <c r="E9" s="36">
        <v>249512.75288780965</v>
      </c>
      <c r="F9" s="36">
        <v>252734.10495130438</v>
      </c>
      <c r="G9" s="36">
        <v>255997.04650871083</v>
      </c>
      <c r="H9" s="36">
        <v>259302.11450413335</v>
      </c>
      <c r="I9" s="36">
        <v>262649.85281393398</v>
      </c>
      <c r="J9" s="36">
        <v>266040.81233622879</v>
      </c>
      <c r="K9" s="36">
        <v>269475.55108154006</v>
      </c>
      <c r="L9" s="36">
        <v>272954.63426462747</v>
      </c>
      <c r="M9" s="36">
        <v>276478.63439749554</v>
      </c>
      <c r="N9" s="36">
        <v>280048.13138360344</v>
      </c>
      <c r="O9" s="36">
        <v>283663.7126132967</v>
      </c>
      <c r="P9" s="36">
        <v>287325.97306046635</v>
      </c>
      <c r="Q9" s="36">
        <v>291035.51538045425</v>
      </c>
      <c r="R9" s="36">
        <v>269886.70359837916</v>
      </c>
      <c r="S9" s="36">
        <v>252186.46021801606</v>
      </c>
      <c r="T9" s="36">
        <v>380159.75288780965</v>
      </c>
      <c r="U9" s="36">
        <v>463915.10495130438</v>
      </c>
      <c r="V9" s="36">
        <v>496247.04650871083</v>
      </c>
      <c r="W9" s="36">
        <v>438194.11450413335</v>
      </c>
      <c r="X9" s="36">
        <v>421739.85281393398</v>
      </c>
      <c r="Y9" s="36">
        <v>403081.81233622879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376.07461681608447</v>
      </c>
      <c r="C11" s="54">
        <v>366.726197565522</v>
      </c>
      <c r="D11" s="54">
        <v>365.98485264820511</v>
      </c>
      <c r="E11" s="54">
        <v>372.48748676446752</v>
      </c>
      <c r="F11" s="54">
        <v>373.81564479960764</v>
      </c>
      <c r="G11" s="54">
        <v>381.28234894915732</v>
      </c>
      <c r="H11" s="54">
        <v>381.03557951558366</v>
      </c>
      <c r="I11" s="54">
        <v>382.32365068351959</v>
      </c>
      <c r="J11" s="54">
        <v>382.08662759557444</v>
      </c>
      <c r="K11" s="54">
        <v>382.45148973485345</v>
      </c>
      <c r="L11" s="54">
        <v>383.06060564458198</v>
      </c>
      <c r="M11" s="54">
        <v>383.92615692951256</v>
      </c>
      <c r="N11" s="54">
        <v>384.59137585654884</v>
      </c>
      <c r="O11" s="54">
        <v>385.6183515227994</v>
      </c>
      <c r="P11" s="54">
        <v>384.35995678429941</v>
      </c>
      <c r="Q11" s="54">
        <v>389.22535913717905</v>
      </c>
      <c r="R11" s="54">
        <v>391.13442459575379</v>
      </c>
      <c r="S11" s="54">
        <v>396.9275179692545</v>
      </c>
      <c r="T11" s="54">
        <v>397.50410925483669</v>
      </c>
      <c r="U11" s="54">
        <v>392.62621238186694</v>
      </c>
      <c r="V11" s="54">
        <v>392.61134292858935</v>
      </c>
      <c r="W11" s="54">
        <v>391.76459264277241</v>
      </c>
      <c r="X11" s="54">
        <v>391.25234348832157</v>
      </c>
      <c r="Y11" s="54">
        <v>390.99621891109615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775.18913638330139</v>
      </c>
      <c r="C13" s="35">
        <v>774.45406187221829</v>
      </c>
      <c r="D13" s="35">
        <v>770.75581139120766</v>
      </c>
      <c r="E13" s="35">
        <v>762.96290754826725</v>
      </c>
      <c r="F13" s="35">
        <v>750.93820762441305</v>
      </c>
      <c r="G13" s="35">
        <v>735.75325092522587</v>
      </c>
      <c r="H13" s="35">
        <v>720.31298191297071</v>
      </c>
      <c r="I13" s="35">
        <v>703.80472279028925</v>
      </c>
      <c r="J13" s="35">
        <v>686.86742650300096</v>
      </c>
      <c r="K13" s="35">
        <v>667.65047134591816</v>
      </c>
      <c r="L13" s="35">
        <v>649.26520701531274</v>
      </c>
      <c r="M13" s="35">
        <v>631.16257651736851</v>
      </c>
      <c r="N13" s="35">
        <v>613.49110184330027</v>
      </c>
      <c r="O13" s="35">
        <v>594.46192835913121</v>
      </c>
      <c r="P13" s="35">
        <v>575.16329245440579</v>
      </c>
      <c r="Q13" s="35">
        <v>556.09208923186463</v>
      </c>
      <c r="R13" s="35">
        <v>537.58977099603555</v>
      </c>
      <c r="S13" s="35">
        <v>522.85558315621631</v>
      </c>
      <c r="T13" s="35">
        <v>502.67684147490212</v>
      </c>
      <c r="U13" s="35">
        <v>481.33146756312556</v>
      </c>
      <c r="V13" s="35">
        <v>458.93349659452906</v>
      </c>
      <c r="W13" s="35">
        <v>443.62383696727306</v>
      </c>
      <c r="X13" s="35">
        <v>430.69248431817999</v>
      </c>
      <c r="Y13" s="35">
        <v>420.32964651255668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764.23073539025154</v>
      </c>
      <c r="D14" s="36">
        <v>716.08352781718668</v>
      </c>
      <c r="E14" s="36">
        <v>688.39087597019125</v>
      </c>
      <c r="F14" s="36">
        <v>656.3239539949052</v>
      </c>
      <c r="G14" s="36">
        <v>622.34240421253025</v>
      </c>
      <c r="H14" s="36">
        <v>590.29916260482969</v>
      </c>
      <c r="I14" s="36">
        <v>560.75497248666466</v>
      </c>
      <c r="J14" s="36">
        <v>537.19195129133675</v>
      </c>
      <c r="K14" s="36">
        <v>509.36098938361351</v>
      </c>
      <c r="L14" s="36">
        <v>484.54709873437992</v>
      </c>
      <c r="M14" s="36">
        <v>463.48684173297499</v>
      </c>
      <c r="N14" s="36">
        <v>448.98334152482636</v>
      </c>
      <c r="O14" s="36">
        <v>440.1374169148603</v>
      </c>
      <c r="P14" s="36">
        <v>425.60429900049746</v>
      </c>
      <c r="Q14" s="36">
        <v>422.5791730093942</v>
      </c>
      <c r="R14" s="36">
        <v>417.54582712929937</v>
      </c>
      <c r="S14" s="36">
        <v>415.29984544368023</v>
      </c>
      <c r="T14" s="36">
        <v>408.19304214955031</v>
      </c>
      <c r="U14" s="36">
        <v>400.92545911736175</v>
      </c>
      <c r="V14" s="36">
        <v>393.80104689727733</v>
      </c>
      <c r="W14" s="36">
        <v>389.86303642830455</v>
      </c>
      <c r="X14" s="36">
        <v>385.92502595933178</v>
      </c>
      <c r="Y14" s="36">
        <v>381.987015490359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0.53852136303003351</v>
      </c>
      <c r="C16" s="44">
        <f>C7/RES_summary!C$6</f>
        <v>0.54197242747715257</v>
      </c>
      <c r="D16" s="44">
        <f>D7/RES_summary!D$6</f>
        <v>0.54983056648094231</v>
      </c>
      <c r="E16" s="44">
        <f>E7/RES_summary!E$6</f>
        <v>0.56496561536250955</v>
      </c>
      <c r="F16" s="44">
        <f>F7/RES_summary!F$6</f>
        <v>0.58802812448796138</v>
      </c>
      <c r="G16" s="44">
        <f>G7/RES_summary!G$6</f>
        <v>0.61529357529469608</v>
      </c>
      <c r="H16" s="44">
        <f>H7/RES_summary!H$6</f>
        <v>0.63864556949536966</v>
      </c>
      <c r="I16" s="44">
        <f>I7/RES_summary!I$6</f>
        <v>0.65935139304552981</v>
      </c>
      <c r="J16" s="44">
        <f>J7/RES_summary!J$6</f>
        <v>0.67932092388520715</v>
      </c>
      <c r="K16" s="44">
        <f>K7/RES_summary!K$6</f>
        <v>0.69931355703221521</v>
      </c>
      <c r="L16" s="44">
        <f>L7/RES_summary!L$6</f>
        <v>0.71439015450216026</v>
      </c>
      <c r="M16" s="44">
        <f>M7/RES_summary!M$6</f>
        <v>0.72101829266994866</v>
      </c>
      <c r="N16" s="44">
        <f>N7/RES_summary!N$6</f>
        <v>0.72479176233222464</v>
      </c>
      <c r="O16" s="44">
        <f>O7/RES_summary!O$6</f>
        <v>0.72867101568546699</v>
      </c>
      <c r="P16" s="44">
        <f>P7/RES_summary!P$6</f>
        <v>0.73171833501892447</v>
      </c>
      <c r="Q16" s="44">
        <f>Q7/RES_summary!Q$6</f>
        <v>0.73561684964067331</v>
      </c>
      <c r="R16" s="44">
        <f>R7/RES_summary!R$6</f>
        <v>0.74582449253883654</v>
      </c>
      <c r="S16" s="44">
        <f>S7/RES_summary!S$6</f>
        <v>0.75576772267124093</v>
      </c>
      <c r="T16" s="44">
        <f>T7/RES_summary!T$6</f>
        <v>0.76576701302232153</v>
      </c>
      <c r="U16" s="44">
        <f>U7/RES_summary!U$6</f>
        <v>0.77599994816934659</v>
      </c>
      <c r="V16" s="44">
        <f>V7/RES_summary!V$6</f>
        <v>0.80699994419477994</v>
      </c>
      <c r="W16" s="44">
        <f>W7/RES_summary!W$6</f>
        <v>0.81599994787951047</v>
      </c>
      <c r="X16" s="44">
        <f>X7/RES_summary!X$6</f>
        <v>0.83599994118111698</v>
      </c>
      <c r="Y16" s="44">
        <f>Y7/RES_summary!Y$6</f>
        <v>0.84600006012297224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417.45591033121002</v>
      </c>
      <c r="C17" s="52">
        <f t="shared" si="4"/>
        <v>419.73274788242708</v>
      </c>
      <c r="D17" s="52">
        <f t="shared" si="4"/>
        <v>423.78510439570601</v>
      </c>
      <c r="E17" s="52">
        <f t="shared" si="4"/>
        <v>431.04780856177632</v>
      </c>
      <c r="F17" s="52">
        <f t="shared" si="4"/>
        <v>441.57278583573492</v>
      </c>
      <c r="G17" s="52">
        <f t="shared" si="4"/>
        <v>452.70424829647789</v>
      </c>
      <c r="H17" s="52">
        <f t="shared" si="4"/>
        <v>460.02469454871709</v>
      </c>
      <c r="I17" s="52">
        <f t="shared" si="4"/>
        <v>464.05462440380018</v>
      </c>
      <c r="J17" s="52">
        <f t="shared" si="4"/>
        <v>466.60341475867324</v>
      </c>
      <c r="K17" s="52">
        <f t="shared" si="4"/>
        <v>466.89702597114911</v>
      </c>
      <c r="L17" s="52">
        <f t="shared" si="4"/>
        <v>463.82867155254633</v>
      </c>
      <c r="M17" s="52">
        <f t="shared" si="4"/>
        <v>455.07976331771886</v>
      </c>
      <c r="N17" s="52">
        <f t="shared" si="4"/>
        <v>444.6532968801439</v>
      </c>
      <c r="O17" s="52">
        <f t="shared" si="4"/>
        <v>433.16717712378943</v>
      </c>
      <c r="P17" s="52">
        <f t="shared" si="4"/>
        <v>420.85752671874053</v>
      </c>
      <c r="Q17" s="52">
        <f t="shared" si="4"/>
        <v>409.07071079084443</v>
      </c>
      <c r="R17" s="52">
        <f t="shared" ref="R17:V17" si="5">R13*R16</f>
        <v>400.94761814718754</v>
      </c>
      <c r="S17" s="52">
        <f t="shared" si="5"/>
        <v>395.15737336791722</v>
      </c>
      <c r="T17" s="52">
        <f t="shared" si="5"/>
        <v>384.93334341173085</v>
      </c>
      <c r="U17" s="52">
        <f t="shared" si="5"/>
        <v>373.51319388126097</v>
      </c>
      <c r="V17" s="52">
        <f t="shared" si="5"/>
        <v>370.35930614090017</v>
      </c>
      <c r="W17" s="52">
        <f t="shared" ref="W17:Y17" si="6">W13*W16</f>
        <v>361.99702784340326</v>
      </c>
      <c r="X17" s="52">
        <f t="shared" si="6"/>
        <v>360.0588915571476</v>
      </c>
      <c r="Y17" s="52">
        <f t="shared" si="6"/>
        <v>355.5989062210906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156.99457151541952</v>
      </c>
      <c r="C18" s="36">
        <f>C3*11630*1000/RES_summary!C$6</f>
        <v>153.9269946246504</v>
      </c>
      <c r="D18" s="36">
        <f>D3*11630*1000/RES_summary!D$6</f>
        <v>155.09892898676671</v>
      </c>
      <c r="E18" s="36">
        <f>E3*11630*1000/RES_summary!E$6</f>
        <v>160.55991488650736</v>
      </c>
      <c r="F18" s="36">
        <f>F3*11630*1000/RES_summary!F$6</f>
        <v>165.06681566314433</v>
      </c>
      <c r="G18" s="36">
        <f>G3*11630*1000/RES_summary!G$6</f>
        <v>172.60813916974365</v>
      </c>
      <c r="H18" s="36">
        <f>H3*11630*1000/RES_summary!H$6</f>
        <v>175.28577607884975</v>
      </c>
      <c r="I18" s="36">
        <f>I3*11630*1000/RES_summary!I$6</f>
        <v>177.41905811863037</v>
      </c>
      <c r="J18" s="36">
        <f>J3*11630*1000/RES_summary!J$6</f>
        <v>178.28292516972053</v>
      </c>
      <c r="K18" s="36">
        <f>K3*11630*1000/RES_summary!K$6</f>
        <v>178.56546313543853</v>
      </c>
      <c r="L18" s="36">
        <f>L3*11630*1000/RES_summary!L$6</f>
        <v>177.67449184024031</v>
      </c>
      <c r="M18" s="36">
        <f>M3*11630*1000/RES_summary!M$6</f>
        <v>174.71702462696399</v>
      </c>
      <c r="N18" s="36">
        <f>N3*11630*1000/RES_summary!N$6</f>
        <v>171.00982322628505</v>
      </c>
      <c r="O18" s="36">
        <f>O3*11630*1000/RES_summary!O$6</f>
        <v>167.03721277626013</v>
      </c>
      <c r="P18" s="36">
        <f>P3*11630*1000/RES_summary!P$6</f>
        <v>161.76078078196224</v>
      </c>
      <c r="Q18" s="36">
        <f>Q3*11630*1000/RES_summary!Q$6</f>
        <v>159.22069432006751</v>
      </c>
      <c r="R18" s="36">
        <f>R3*11630*1000/RES_summary!R$6</f>
        <v>156.82441591703821</v>
      </c>
      <c r="S18" s="36">
        <f>S3*11630*1000/RES_summary!S$6</f>
        <v>156.84883541817737</v>
      </c>
      <c r="T18" s="36">
        <f>T3*11630*1000/RES_summary!T$6</f>
        <v>153.01258579536622</v>
      </c>
      <c r="U18" s="36">
        <f>U3*11630*1000/RES_summary!U$6</f>
        <v>146.65107058825342</v>
      </c>
      <c r="V18" s="36">
        <f>V3*11630*1000/RES_summary!V$6</f>
        <v>145.40726455007936</v>
      </c>
      <c r="W18" s="36">
        <f>W3*11630*1000/RES_summary!W$6</f>
        <v>141.81761815096522</v>
      </c>
      <c r="X18" s="36">
        <f>X3*11630*1000/RES_summary!X$6</f>
        <v>140.87388511554147</v>
      </c>
      <c r="Y18" s="36">
        <f>Y3*11630*1000/RES_summary!Y$6</f>
        <v>139.03782778136789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0.35664628213778393</v>
      </c>
      <c r="C3" s="49">
        <f t="shared" ref="C3:W3" si="0">C5*C11/11630</f>
        <v>0.36898811417677868</v>
      </c>
      <c r="D3" s="49">
        <f t="shared" si="0"/>
        <v>0.36808123255117636</v>
      </c>
      <c r="E3" s="49">
        <f t="shared" si="0"/>
        <v>0.38271863667727929</v>
      </c>
      <c r="F3" s="49">
        <f t="shared" si="0"/>
        <v>0.39895118903830534</v>
      </c>
      <c r="G3" s="49">
        <f t="shared" si="0"/>
        <v>0.4176743753528081</v>
      </c>
      <c r="H3" s="49">
        <f t="shared" si="0"/>
        <v>0.42865783245859029</v>
      </c>
      <c r="I3" s="49">
        <f t="shared" si="0"/>
        <v>0.43718689815675554</v>
      </c>
      <c r="J3" s="49">
        <f t="shared" si="0"/>
        <v>0.44592296557428268</v>
      </c>
      <c r="K3" s="49">
        <f t="shared" si="0"/>
        <v>0.44837436457479712</v>
      </c>
      <c r="L3" s="49">
        <f t="shared" si="0"/>
        <v>0.43890264035401128</v>
      </c>
      <c r="M3" s="49">
        <f t="shared" si="0"/>
        <v>0.58393130036460805</v>
      </c>
      <c r="N3" s="49">
        <f t="shared" si="0"/>
        <v>1.193087215826387</v>
      </c>
      <c r="O3" s="49">
        <f t="shared" si="0"/>
        <v>2.0625466605799723</v>
      </c>
      <c r="P3" s="49">
        <f t="shared" si="0"/>
        <v>3.0639223091245027</v>
      </c>
      <c r="Q3" s="49">
        <f t="shared" si="0"/>
        <v>4.0700455301285841</v>
      </c>
      <c r="R3" s="49">
        <f t="shared" si="0"/>
        <v>4.8924296786255503</v>
      </c>
      <c r="S3" s="49">
        <f t="shared" si="0"/>
        <v>5.5874246148875066</v>
      </c>
      <c r="T3" s="49">
        <f t="shared" si="0"/>
        <v>6.1531250346529225</v>
      </c>
      <c r="U3" s="49">
        <f t="shared" si="0"/>
        <v>6.5830159527505074</v>
      </c>
      <c r="V3" s="49">
        <f t="shared" si="0"/>
        <v>7.0401183808737038</v>
      </c>
      <c r="W3" s="49">
        <f t="shared" si="0"/>
        <v>7.605743489360294</v>
      </c>
      <c r="X3" s="49">
        <f t="shared" ref="X3:Y3" si="1">X5*X11/11630</f>
        <v>7.9541590992389013</v>
      </c>
      <c r="Y3" s="49">
        <f t="shared" si="1"/>
        <v>8.3165449133081584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15.350075531478391</v>
      </c>
      <c r="C5" s="49">
        <f t="shared" ref="C5:W5" si="2">C7*C13/1000000</f>
        <v>15.983588907778781</v>
      </c>
      <c r="D5" s="49">
        <f t="shared" si="2"/>
        <v>16.106475315622937</v>
      </c>
      <c r="E5" s="49">
        <f t="shared" si="2"/>
        <v>16.767593635764111</v>
      </c>
      <c r="F5" s="49">
        <f t="shared" si="2"/>
        <v>17.687711204744843</v>
      </c>
      <c r="G5" s="49">
        <f t="shared" si="2"/>
        <v>18.748570948535114</v>
      </c>
      <c r="H5" s="49">
        <f t="shared" si="2"/>
        <v>19.490017679833016</v>
      </c>
      <c r="I5" s="49">
        <f t="shared" si="2"/>
        <v>20.149585061394806</v>
      </c>
      <c r="J5" s="49">
        <f t="shared" si="2"/>
        <v>20.887543842120859</v>
      </c>
      <c r="K5" s="49">
        <f t="shared" si="2"/>
        <v>21.416644029248889</v>
      </c>
      <c r="L5" s="49">
        <f t="shared" si="2"/>
        <v>21.38675893587796</v>
      </c>
      <c r="M5" s="49">
        <f t="shared" si="2"/>
        <v>28.85293415004266</v>
      </c>
      <c r="N5" s="49">
        <f t="shared" si="2"/>
        <v>59.319983129327412</v>
      </c>
      <c r="O5" s="49">
        <f t="shared" si="2"/>
        <v>102.44422213514825</v>
      </c>
      <c r="P5" s="49">
        <f t="shared" si="2"/>
        <v>152.50259160643196</v>
      </c>
      <c r="Q5" s="49">
        <f t="shared" si="2"/>
        <v>202.57744983821971</v>
      </c>
      <c r="R5" s="49">
        <f t="shared" si="2"/>
        <v>241.39989661710092</v>
      </c>
      <c r="S5" s="49">
        <f t="shared" si="2"/>
        <v>272.07830175874852</v>
      </c>
      <c r="T5" s="49">
        <f t="shared" si="2"/>
        <v>300.03118615128301</v>
      </c>
      <c r="U5" s="49">
        <f t="shared" si="2"/>
        <v>324.37079014169569</v>
      </c>
      <c r="V5" s="49">
        <f t="shared" si="2"/>
        <v>349.82050847142267</v>
      </c>
      <c r="W5" s="49">
        <f t="shared" si="2"/>
        <v>377.24527520149189</v>
      </c>
      <c r="X5" s="49">
        <f t="shared" ref="X5:Y5" si="3">X7*X13/1000000</f>
        <v>403.30467861616296</v>
      </c>
      <c r="Y5" s="49">
        <f t="shared" si="3"/>
        <v>426.4227711884563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8041</v>
      </c>
      <c r="C7" s="35">
        <v>8419</v>
      </c>
      <c r="D7" s="35">
        <v>8535</v>
      </c>
      <c r="E7" s="35">
        <v>8998</v>
      </c>
      <c r="F7" s="35">
        <v>9665</v>
      </c>
      <c r="G7" s="35">
        <v>10452</v>
      </c>
      <c r="H7" s="35">
        <v>11072</v>
      </c>
      <c r="I7" s="35">
        <v>11669</v>
      </c>
      <c r="J7" s="35">
        <v>12350</v>
      </c>
      <c r="K7" s="35">
        <v>12926</v>
      </c>
      <c r="L7" s="35">
        <v>13139</v>
      </c>
      <c r="M7" s="35">
        <v>18633</v>
      </c>
      <c r="N7" s="35">
        <v>41321</v>
      </c>
      <c r="O7" s="35">
        <v>75271</v>
      </c>
      <c r="P7" s="35">
        <v>118787</v>
      </c>
      <c r="Q7" s="35">
        <v>169566</v>
      </c>
      <c r="R7" s="35">
        <v>211559</v>
      </c>
      <c r="S7" s="35">
        <v>245975</v>
      </c>
      <c r="T7" s="35">
        <v>277828</v>
      </c>
      <c r="U7" s="35">
        <v>306351</v>
      </c>
      <c r="V7" s="35">
        <v>336543</v>
      </c>
      <c r="W7" s="35">
        <v>369244</v>
      </c>
      <c r="X7" s="35">
        <v>400445</v>
      </c>
      <c r="Y7" s="35">
        <v>432126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896.06735637242491</v>
      </c>
      <c r="D8" s="52">
        <v>657.71171872940613</v>
      </c>
      <c r="E8" s="52">
        <v>1029.4351992056663</v>
      </c>
      <c r="F8" s="52">
        <v>1259.2870482693615</v>
      </c>
      <c r="G8" s="52">
        <v>1406.3187641579807</v>
      </c>
      <c r="H8" s="52">
        <v>1267.5841954655316</v>
      </c>
      <c r="I8" s="52">
        <v>1274.1396484117577</v>
      </c>
      <c r="J8" s="52">
        <v>1389.0439990070827</v>
      </c>
      <c r="K8" s="52">
        <v>1316.3588103367019</v>
      </c>
      <c r="L8" s="52">
        <v>987.14845519747541</v>
      </c>
      <c r="M8" s="52">
        <v>6303.4802443319131</v>
      </c>
      <c r="N8" s="52">
        <v>23534.424560514697</v>
      </c>
      <c r="O8" s="52">
        <v>34846.067356372427</v>
      </c>
      <c r="P8" s="52">
        <v>44173.711718729406</v>
      </c>
      <c r="Q8" s="52">
        <v>51808.435199205662</v>
      </c>
      <c r="R8" s="52">
        <v>43252.287048269354</v>
      </c>
      <c r="S8" s="52">
        <v>35822.318764157972</v>
      </c>
      <c r="T8" s="52">
        <v>33120.584195465519</v>
      </c>
      <c r="U8" s="52">
        <v>29797.139648411772</v>
      </c>
      <c r="V8" s="52">
        <v>31581.043999007088</v>
      </c>
      <c r="W8" s="52">
        <v>34017.358810336678</v>
      </c>
      <c r="X8" s="52">
        <v>32188.148455197457</v>
      </c>
      <c r="Y8" s="52">
        <v>37984.480244331935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518.06735637242491</v>
      </c>
      <c r="D9" s="36">
        <v>541.71171872940613</v>
      </c>
      <c r="E9" s="36">
        <v>566.43519920566541</v>
      </c>
      <c r="F9" s="36">
        <v>592.28704826936155</v>
      </c>
      <c r="G9" s="36">
        <v>619.3187641579807</v>
      </c>
      <c r="H9" s="36">
        <v>647.58419546553159</v>
      </c>
      <c r="I9" s="36">
        <v>677.13964841175766</v>
      </c>
      <c r="J9" s="36">
        <v>708.04399900708268</v>
      </c>
      <c r="K9" s="36">
        <v>740.35881033670194</v>
      </c>
      <c r="L9" s="36">
        <v>774.14845519747541</v>
      </c>
      <c r="M9" s="36">
        <v>809.48024433191313</v>
      </c>
      <c r="N9" s="36">
        <v>846.42456051470072</v>
      </c>
      <c r="O9" s="36">
        <v>896.06735637242673</v>
      </c>
      <c r="P9" s="36">
        <v>657.71171872940613</v>
      </c>
      <c r="Q9" s="36">
        <v>1029.4351992056472</v>
      </c>
      <c r="R9" s="36">
        <v>1259.2870482693543</v>
      </c>
      <c r="S9" s="36">
        <v>1406.3187641579716</v>
      </c>
      <c r="T9" s="36">
        <v>1267.584195465548</v>
      </c>
      <c r="U9" s="36">
        <v>1274.1396484117722</v>
      </c>
      <c r="V9" s="36">
        <v>1389.0439990070881</v>
      </c>
      <c r="W9" s="36">
        <v>1316.3588103366783</v>
      </c>
      <c r="X9" s="36">
        <v>987.14845519745722</v>
      </c>
      <c r="Y9" s="36">
        <v>6303.480244331935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270.21341053055693</v>
      </c>
      <c r="C11" s="54">
        <v>268.48361732998904</v>
      </c>
      <c r="D11" s="54">
        <v>265.78035545852242</v>
      </c>
      <c r="E11" s="54">
        <v>265.45357916254881</v>
      </c>
      <c r="F11" s="54">
        <v>262.31784739174361</v>
      </c>
      <c r="G11" s="54">
        <v>259.08923931787422</v>
      </c>
      <c r="H11" s="54">
        <v>255.78686861078913</v>
      </c>
      <c r="I11" s="54">
        <v>252.33688982035574</v>
      </c>
      <c r="J11" s="54">
        <v>248.28597028104804</v>
      </c>
      <c r="K11" s="54">
        <v>243.48323915190804</v>
      </c>
      <c r="L11" s="54">
        <v>238.67280323406354</v>
      </c>
      <c r="M11" s="54">
        <v>235.37020491312322</v>
      </c>
      <c r="N11" s="54">
        <v>233.91113058494571</v>
      </c>
      <c r="O11" s="54">
        <v>234.15100590934236</v>
      </c>
      <c r="P11" s="54">
        <v>233.65777643358479</v>
      </c>
      <c r="Q11" s="54">
        <v>233.66188859222643</v>
      </c>
      <c r="R11" s="54">
        <v>235.7041488409005</v>
      </c>
      <c r="S11" s="54">
        <v>238.83473195433621</v>
      </c>
      <c r="T11" s="54">
        <v>238.51135300625307</v>
      </c>
      <c r="U11" s="54">
        <v>236.02765063107037</v>
      </c>
      <c r="V11" s="54">
        <v>234.0531066269655</v>
      </c>
      <c r="W11" s="54">
        <v>234.4755589954448</v>
      </c>
      <c r="X11" s="54">
        <v>229.37217252614607</v>
      </c>
      <c r="Y11" s="54">
        <v>226.8204792914967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1908.9759397436128</v>
      </c>
      <c r="C13" s="35">
        <v>1898.5139455729636</v>
      </c>
      <c r="D13" s="35">
        <v>1887.1090000729862</v>
      </c>
      <c r="E13" s="35">
        <v>1863.4800662107259</v>
      </c>
      <c r="F13" s="35">
        <v>1830.0787588975522</v>
      </c>
      <c r="G13" s="35">
        <v>1793.7783150148407</v>
      </c>
      <c r="H13" s="35">
        <v>1760.2978395802943</v>
      </c>
      <c r="I13" s="35">
        <v>1726.76193858898</v>
      </c>
      <c r="J13" s="35">
        <v>1691.2990965280048</v>
      </c>
      <c r="K13" s="35">
        <v>1656.8655445806041</v>
      </c>
      <c r="L13" s="35">
        <v>1627.7311009877433</v>
      </c>
      <c r="M13" s="35">
        <v>1548.4857054710815</v>
      </c>
      <c r="N13" s="35">
        <v>1435.5892434676655</v>
      </c>
      <c r="O13" s="35">
        <v>1361.0051963591325</v>
      </c>
      <c r="P13" s="35">
        <v>1283.8323352423411</v>
      </c>
      <c r="Q13" s="35">
        <v>1194.6820107699639</v>
      </c>
      <c r="R13" s="35">
        <v>1141.0523618333464</v>
      </c>
      <c r="S13" s="35">
        <v>1106.121767491609</v>
      </c>
      <c r="T13" s="35">
        <v>1079.9170211471956</v>
      </c>
      <c r="U13" s="35">
        <v>1058.8207322375174</v>
      </c>
      <c r="V13" s="35">
        <v>1039.4526359823935</v>
      </c>
      <c r="W13" s="35">
        <v>1021.6693438525525</v>
      </c>
      <c r="X13" s="35">
        <v>1007.1412518976713</v>
      </c>
      <c r="Y13" s="35">
        <v>986.8019308915832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1810.6802834000221</v>
      </c>
      <c r="D14" s="36">
        <v>1759.1309569653029</v>
      </c>
      <c r="E14" s="36">
        <v>1692.607255117334</v>
      </c>
      <c r="F14" s="36">
        <v>1628.524089378265</v>
      </c>
      <c r="G14" s="36">
        <v>1595.0326631264531</v>
      </c>
      <c r="H14" s="36">
        <v>1560.1877859273172</v>
      </c>
      <c r="I14" s="36">
        <v>1532.1795225976648</v>
      </c>
      <c r="J14" s="36">
        <v>1504.3423682792711</v>
      </c>
      <c r="K14" s="36">
        <v>1475.6062918294715</v>
      </c>
      <c r="L14" s="36">
        <v>1466.7962794928144</v>
      </c>
      <c r="M14" s="36">
        <v>1429.5997092074972</v>
      </c>
      <c r="N14" s="36">
        <v>1363.2308288490278</v>
      </c>
      <c r="O14" s="36">
        <v>1284.1256961072766</v>
      </c>
      <c r="P14" s="36">
        <v>1159.4083567748833</v>
      </c>
      <c r="Q14" s="36">
        <v>1000.1708702337124</v>
      </c>
      <c r="R14" s="36">
        <v>944.99571841867191</v>
      </c>
      <c r="S14" s="36">
        <v>919.02285058629059</v>
      </c>
      <c r="T14" s="36">
        <v>903.684355182118</v>
      </c>
      <c r="U14" s="36">
        <v>882.36035333815482</v>
      </c>
      <c r="V14" s="36">
        <v>872.02044586313332</v>
      </c>
      <c r="W14" s="36">
        <v>863.300241404502</v>
      </c>
      <c r="X14" s="36">
        <v>854.58003694587069</v>
      </c>
      <c r="Y14" s="36">
        <v>845.85983248723926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1.0834444938491181E-3</v>
      </c>
      <c r="C16" s="44">
        <f>C7/RES_summary!C$6</f>
        <v>1.1340713755077492E-3</v>
      </c>
      <c r="D16" s="44">
        <f>D7/RES_summary!D$6</f>
        <v>1.1646720776044134E-3</v>
      </c>
      <c r="E16" s="44">
        <f>E7/RES_summary!E$6</f>
        <v>1.222027680461627E-3</v>
      </c>
      <c r="F16" s="44">
        <f>F7/RES_summary!F$6</f>
        <v>1.3001912148776851E-3</v>
      </c>
      <c r="G16" s="44">
        <f>G7/RES_summary!G$6</f>
        <v>1.3946069061862665E-3</v>
      </c>
      <c r="H16" s="44">
        <f>H7/RES_summary!H$6</f>
        <v>1.4761371602331423E-3</v>
      </c>
      <c r="I16" s="44">
        <f>I7/RES_summary!I$6</f>
        <v>1.5545411612365189E-3</v>
      </c>
      <c r="J16" s="44">
        <f>J7/RES_summary!J$6</f>
        <v>1.6494229623983652E-3</v>
      </c>
      <c r="K16" s="44">
        <f>K7/RES_summary!K$6</f>
        <v>1.7213342777633734E-3</v>
      </c>
      <c r="L16" s="44">
        <f>L7/RES_summary!L$6</f>
        <v>1.7525415119848816E-3</v>
      </c>
      <c r="M16" s="44">
        <f>M7/RES_summary!M$6</f>
        <v>2.4786732732694381E-3</v>
      </c>
      <c r="N16" s="44">
        <f>N7/RES_summary!N$6</f>
        <v>5.498227556444287E-3</v>
      </c>
      <c r="O16" s="44">
        <f>O7/RES_summary!O$6</f>
        <v>9.967167181217429E-3</v>
      </c>
      <c r="P16" s="44">
        <f>P7/RES_summary!P$6</f>
        <v>1.5685570772312359E-2</v>
      </c>
      <c r="Q16" s="44">
        <f>Q7/RES_summary!Q$6</f>
        <v>2.241748322020326E-2</v>
      </c>
      <c r="R16" s="44">
        <f>R7/RES_summary!R$6</f>
        <v>2.7964360472832038E-2</v>
      </c>
      <c r="S16" s="44">
        <f>S7/RES_summary!S$6</f>
        <v>3.2556335795821907E-2</v>
      </c>
      <c r="T16" s="44">
        <f>T7/RES_summary!T$6</f>
        <v>3.6667330958599656E-2</v>
      </c>
      <c r="U16" s="44">
        <f>U7/RES_summary!U$6</f>
        <v>4.0506052286551582E-2</v>
      </c>
      <c r="V16" s="44">
        <f>V7/RES_summary!V$6</f>
        <v>4.4190249843252982E-2</v>
      </c>
      <c r="W16" s="44">
        <f>W7/RES_summary!W$6</f>
        <v>4.8112945100836857E-2</v>
      </c>
      <c r="X16" s="44">
        <f>X7/RES_summary!X$6</f>
        <v>5.2110016816735064E-2</v>
      </c>
      <c r="Y16" s="44">
        <f>Y7/RES_summary!Y$6</f>
        <v>5.5992886830425748E-2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2.0682694708056633</v>
      </c>
      <c r="C17" s="52">
        <f t="shared" si="4"/>
        <v>2.1530503216765751</v>
      </c>
      <c r="D17" s="52">
        <f t="shared" si="4"/>
        <v>2.1978631597809919</v>
      </c>
      <c r="E17" s="52">
        <f t="shared" si="4"/>
        <v>2.2772242228979724</v>
      </c>
      <c r="F17" s="52">
        <f t="shared" si="4"/>
        <v>2.3794523248528545</v>
      </c>
      <c r="G17" s="52">
        <f t="shared" si="4"/>
        <v>2.5016156262868612</v>
      </c>
      <c r="H17" s="52">
        <f t="shared" si="4"/>
        <v>2.5984410540825911</v>
      </c>
      <c r="I17" s="52">
        <f t="shared" si="4"/>
        <v>2.6843225091931355</v>
      </c>
      <c r="J17" s="52">
        <f t="shared" si="4"/>
        <v>2.7896675660969006</v>
      </c>
      <c r="K17" s="52">
        <f t="shared" si="4"/>
        <v>2.8520194555316727</v>
      </c>
      <c r="L17" s="52">
        <f t="shared" si="4"/>
        <v>2.8526663248298756</v>
      </c>
      <c r="M17" s="52">
        <f t="shared" si="4"/>
        <v>3.8381901321909409</v>
      </c>
      <c r="N17" s="52">
        <f t="shared" si="4"/>
        <v>7.8931963381689245</v>
      </c>
      <c r="O17" s="52">
        <f t="shared" si="4"/>
        <v>13.565366326617127</v>
      </c>
      <c r="P17" s="52">
        <f t="shared" si="4"/>
        <v>20.137642954226788</v>
      </c>
      <c r="Q17" s="52">
        <f t="shared" si="4"/>
        <v>26.781763929914355</v>
      </c>
      <c r="R17" s="52">
        <f t="shared" ref="R17:V17" si="5">R13*R16</f>
        <v>31.90879956468407</v>
      </c>
      <c r="S17" s="52">
        <f t="shared" si="5"/>
        <v>36.011271693524868</v>
      </c>
      <c r="T17" s="52">
        <f t="shared" si="5"/>
        <v>39.59767482222928</v>
      </c>
      <c r="U17" s="52">
        <f t="shared" si="5"/>
        <v>42.888647942097712</v>
      </c>
      <c r="V17" s="52">
        <f t="shared" si="5"/>
        <v>45.933671684289862</v>
      </c>
      <c r="W17" s="52">
        <f t="shared" ref="W17:Y17" si="6">W13*W16</f>
        <v>49.155521051985872</v>
      </c>
      <c r="X17" s="52">
        <f t="shared" si="6"/>
        <v>52.482147573215258</v>
      </c>
      <c r="Y17" s="52">
        <f t="shared" si="6"/>
        <v>55.253888840458025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0.55887414760262843</v>
      </c>
      <c r="C18" s="36">
        <f>C3*11630*1000/RES_summary!C$6</f>
        <v>0.57805873865722335</v>
      </c>
      <c r="D18" s="36">
        <f>D3*11630*1000/RES_summary!D$6</f>
        <v>0.58414885185578336</v>
      </c>
      <c r="E18" s="36">
        <f>E3*11630*1000/RES_summary!E$6</f>
        <v>0.60449732052392058</v>
      </c>
      <c r="F18" s="36">
        <f>F3*11630*1000/RES_summary!F$6</f>
        <v>0.62417281182668072</v>
      </c>
      <c r="G18" s="36">
        <f>G3*11630*1000/RES_summary!G$6</f>
        <v>0.64814168968037023</v>
      </c>
      <c r="H18" s="36">
        <f>H3*11630*1000/RES_summary!H$6</f>
        <v>0.66464710049350406</v>
      </c>
      <c r="I18" s="36">
        <f>I3*11630*1000/RES_summary!I$6</f>
        <v>0.67735359324456912</v>
      </c>
      <c r="J18" s="36">
        <f>J3*11630*1000/RES_summary!J$6</f>
        <v>0.69263531840993853</v>
      </c>
      <c r="K18" s="36">
        <f>K3*11630*1000/RES_summary!K$6</f>
        <v>0.69441893515711284</v>
      </c>
      <c r="L18" s="36">
        <f>L3*11630*1000/RES_summary!L$6</f>
        <v>0.68085386843856022</v>
      </c>
      <c r="M18" s="36">
        <f>M3*11630*1000/RES_summary!M$6</f>
        <v>0.90339559790930923</v>
      </c>
      <c r="N18" s="36">
        <f>N3*11630*1000/RES_summary!N$6</f>
        <v>1.846306479390047</v>
      </c>
      <c r="O18" s="36">
        <f>O3*11630*1000/RES_summary!O$6</f>
        <v>3.1763441709061206</v>
      </c>
      <c r="P18" s="36">
        <f>P3*11630*1000/RES_summary!P$6</f>
        <v>4.7053168752980765</v>
      </c>
      <c r="Q18" s="36">
        <f>Q3*11630*1000/RES_summary!Q$6</f>
        <v>6.2578775396949569</v>
      </c>
      <c r="R18" s="36">
        <f>R3*11630*1000/RES_summary!R$6</f>
        <v>7.5210364419287554</v>
      </c>
      <c r="S18" s="36">
        <f>S3*11630*1000/RES_summary!S$6</f>
        <v>8.6007424222577864</v>
      </c>
      <c r="T18" s="36">
        <f>T3*11630*1000/RES_summary!T$6</f>
        <v>9.444494997751546</v>
      </c>
      <c r="U18" s="36">
        <f>U3*11630*1000/RES_summary!U$6</f>
        <v>10.122906812516415</v>
      </c>
      <c r="V18" s="36">
        <f>V3*11630*1000/RES_summary!V$6</f>
        <v>10.750918556491122</v>
      </c>
      <c r="W18" s="36">
        <f>W3*11630*1000/RES_summary!W$6</f>
        <v>11.525768276376741</v>
      </c>
      <c r="X18" s="36">
        <f>X3*11630*1000/RES_summary!X$6</f>
        <v>12.037944207706186</v>
      </c>
      <c r="Y18" s="36">
        <f>Y3*11630*1000/RES_summary!Y$6</f>
        <v>12.532713549511771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0.52886734667989876</v>
      </c>
      <c r="C3" s="49">
        <f t="shared" ref="C3:W3" si="0">C5*C11/11630</f>
        <v>0.58411442710297379</v>
      </c>
      <c r="D3" s="49">
        <f t="shared" si="0"/>
        <v>0.65117141988396809</v>
      </c>
      <c r="E3" s="49">
        <f t="shared" si="0"/>
        <v>0.75230797897225488</v>
      </c>
      <c r="F3" s="49">
        <f t="shared" si="0"/>
        <v>0.88763446199999585</v>
      </c>
      <c r="G3" s="49">
        <f t="shared" si="0"/>
        <v>1.0418293707076247</v>
      </c>
      <c r="H3" s="49">
        <f t="shared" si="0"/>
        <v>1.2140191720632396</v>
      </c>
      <c r="I3" s="49">
        <f t="shared" si="0"/>
        <v>1.4066452366760078</v>
      </c>
      <c r="J3" s="49">
        <f t="shared" si="0"/>
        <v>1.6646943949767143</v>
      </c>
      <c r="K3" s="49">
        <f t="shared" si="0"/>
        <v>1.9473883292427541</v>
      </c>
      <c r="L3" s="49">
        <f t="shared" si="0"/>
        <v>2.346241100937823</v>
      </c>
      <c r="M3" s="49">
        <f t="shared" si="0"/>
        <v>3.2226557968202196</v>
      </c>
      <c r="N3" s="49">
        <f t="shared" si="0"/>
        <v>4.4510392172727737</v>
      </c>
      <c r="O3" s="49">
        <f t="shared" si="0"/>
        <v>6.188334608046544</v>
      </c>
      <c r="P3" s="49">
        <f t="shared" si="0"/>
        <v>7.8997339772462754</v>
      </c>
      <c r="Q3" s="49">
        <f t="shared" si="0"/>
        <v>9.0521301121567088</v>
      </c>
      <c r="R3" s="49">
        <f t="shared" si="0"/>
        <v>9.8871717380645716</v>
      </c>
      <c r="S3" s="49">
        <f t="shared" si="0"/>
        <v>10.730287709419994</v>
      </c>
      <c r="T3" s="49">
        <f t="shared" si="0"/>
        <v>11.429431044807847</v>
      </c>
      <c r="U3" s="49">
        <f t="shared" si="0"/>
        <v>11.852927906729729</v>
      </c>
      <c r="V3" s="49">
        <f t="shared" si="0"/>
        <v>12.796493549344154</v>
      </c>
      <c r="W3" s="49">
        <f t="shared" si="0"/>
        <v>14.045300884806625</v>
      </c>
      <c r="X3" s="49">
        <f t="shared" ref="X3:Y3" si="1">X5*X11/11630</f>
        <v>14.008397264089727</v>
      </c>
      <c r="Y3" s="49">
        <f t="shared" si="1"/>
        <v>14.17951862751698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16.135093679483081</v>
      </c>
      <c r="C5" s="49">
        <f t="shared" ref="C5:W5" si="2">C7*C13/1000000</f>
        <v>17.559614215758341</v>
      </c>
      <c r="D5" s="49">
        <f t="shared" si="2"/>
        <v>19.546506840960401</v>
      </c>
      <c r="E5" s="49">
        <f t="shared" si="2"/>
        <v>22.15405442473697</v>
      </c>
      <c r="F5" s="49">
        <f t="shared" si="2"/>
        <v>25.742612583242522</v>
      </c>
      <c r="G5" s="49">
        <f t="shared" si="2"/>
        <v>29.872603761000203</v>
      </c>
      <c r="H5" s="49">
        <f t="shared" si="2"/>
        <v>34.480769216290241</v>
      </c>
      <c r="I5" s="49">
        <f t="shared" si="2"/>
        <v>39.63940192809708</v>
      </c>
      <c r="J5" s="49">
        <f t="shared" si="2"/>
        <v>46.741969483173641</v>
      </c>
      <c r="K5" s="49">
        <f t="shared" si="2"/>
        <v>54.398524991845385</v>
      </c>
      <c r="L5" s="49">
        <f t="shared" si="2"/>
        <v>65.078528289559358</v>
      </c>
      <c r="M5" s="49">
        <f t="shared" si="2"/>
        <v>87.986325543510802</v>
      </c>
      <c r="N5" s="49">
        <f t="shared" si="2"/>
        <v>119.60705012160328</v>
      </c>
      <c r="O5" s="49">
        <f t="shared" si="2"/>
        <v>163.59244425901605</v>
      </c>
      <c r="P5" s="49">
        <f t="shared" si="2"/>
        <v>204.79709055916337</v>
      </c>
      <c r="Q5" s="49">
        <f t="shared" si="2"/>
        <v>230.00693146476257</v>
      </c>
      <c r="R5" s="49">
        <f t="shared" si="2"/>
        <v>252.29013240886999</v>
      </c>
      <c r="S5" s="49">
        <f t="shared" si="2"/>
        <v>268.81984251698032</v>
      </c>
      <c r="T5" s="49">
        <f t="shared" si="2"/>
        <v>283.22898680530267</v>
      </c>
      <c r="U5" s="49">
        <f t="shared" si="2"/>
        <v>294.27938257072628</v>
      </c>
      <c r="V5" s="49">
        <f t="shared" si="2"/>
        <v>306.37181499367648</v>
      </c>
      <c r="W5" s="49">
        <f t="shared" si="2"/>
        <v>318.86234018347062</v>
      </c>
      <c r="X5" s="49">
        <f t="shared" ref="X5:Y5" si="3">X7*X13/1000000</f>
        <v>329.2550094812961</v>
      </c>
      <c r="Y5" s="49">
        <f t="shared" si="3"/>
        <v>339.26737800939037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20019</v>
      </c>
      <c r="C7" s="35">
        <v>22150</v>
      </c>
      <c r="D7" s="35">
        <v>25286</v>
      </c>
      <c r="E7" s="35">
        <v>29571</v>
      </c>
      <c r="F7" s="35">
        <v>35707</v>
      </c>
      <c r="G7" s="35">
        <v>43069</v>
      </c>
      <c r="H7" s="35">
        <v>51502</v>
      </c>
      <c r="I7" s="35">
        <v>61215</v>
      </c>
      <c r="J7" s="35">
        <v>74623</v>
      </c>
      <c r="K7" s="35">
        <v>89315</v>
      </c>
      <c r="L7" s="35">
        <v>110125</v>
      </c>
      <c r="M7" s="35">
        <v>155352</v>
      </c>
      <c r="N7" s="35">
        <v>218939</v>
      </c>
      <c r="O7" s="35">
        <v>311665</v>
      </c>
      <c r="P7" s="35">
        <v>398699</v>
      </c>
      <c r="Q7" s="35">
        <v>452974</v>
      </c>
      <c r="R7" s="35">
        <v>501322</v>
      </c>
      <c r="S7" s="35">
        <v>537834</v>
      </c>
      <c r="T7" s="35">
        <v>570689</v>
      </c>
      <c r="U7" s="35">
        <v>597187</v>
      </c>
      <c r="V7" s="35">
        <v>626557</v>
      </c>
      <c r="W7" s="35">
        <v>657079</v>
      </c>
      <c r="X7" s="35">
        <v>683152</v>
      </c>
      <c r="Y7" s="35">
        <v>709328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3045.9667605628747</v>
      </c>
      <c r="D8" s="52">
        <v>4098.3967855200572</v>
      </c>
      <c r="E8" s="52">
        <v>5297.2854869717339</v>
      </c>
      <c r="F8" s="52">
        <v>7200.7603177309647</v>
      </c>
      <c r="G8" s="52">
        <v>8481.9553375066898</v>
      </c>
      <c r="H8" s="52">
        <v>9611.0115553918004</v>
      </c>
      <c r="I8" s="52">
        <v>10952.077290105168</v>
      </c>
      <c r="J8" s="52">
        <v>14711.308548907844</v>
      </c>
      <c r="K8" s="52">
        <v>16062.869426161546</v>
      </c>
      <c r="L8" s="52">
        <v>22251.932522547562</v>
      </c>
      <c r="M8" s="52">
        <v>46743.679386017146</v>
      </c>
      <c r="N8" s="52">
        <v>65182.300975599908</v>
      </c>
      <c r="O8" s="52">
        <v>94403.998149255</v>
      </c>
      <c r="P8" s="52">
        <v>88798.982177011727</v>
      </c>
      <c r="Q8" s="52">
        <v>56131.475280709972</v>
      </c>
      <c r="R8" s="52">
        <v>51393.966760562849</v>
      </c>
      <c r="S8" s="52">
        <v>40610.396785520075</v>
      </c>
      <c r="T8" s="52">
        <v>38152.285486971727</v>
      </c>
      <c r="U8" s="52">
        <v>33698.76031773095</v>
      </c>
      <c r="V8" s="52">
        <v>37851.955337506719</v>
      </c>
      <c r="W8" s="52">
        <v>40133.011555391829</v>
      </c>
      <c r="X8" s="52">
        <v>37025.077290105168</v>
      </c>
      <c r="Y8" s="52">
        <v>40887.308548907866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914.9667605628747</v>
      </c>
      <c r="D9" s="36">
        <v>962.39678552005716</v>
      </c>
      <c r="E9" s="36">
        <v>1012.2854869717339</v>
      </c>
      <c r="F9" s="36">
        <v>1064.7603177309647</v>
      </c>
      <c r="G9" s="36">
        <v>1119.9553375066898</v>
      </c>
      <c r="H9" s="36">
        <v>1178.0115553918004</v>
      </c>
      <c r="I9" s="36">
        <v>1239.0772901051678</v>
      </c>
      <c r="J9" s="36">
        <v>1303.3085489078367</v>
      </c>
      <c r="K9" s="36">
        <v>1370.8694261615456</v>
      </c>
      <c r="L9" s="36">
        <v>1441.9325225475623</v>
      </c>
      <c r="M9" s="36">
        <v>1516.6793860171456</v>
      </c>
      <c r="N9" s="36">
        <v>1595.3009755999083</v>
      </c>
      <c r="O9" s="36">
        <v>1677.9981492549996</v>
      </c>
      <c r="P9" s="36">
        <v>1764.9821770117269</v>
      </c>
      <c r="Q9" s="36">
        <v>1856.4752807099721</v>
      </c>
      <c r="R9" s="36">
        <v>3045.9667605628492</v>
      </c>
      <c r="S9" s="36">
        <v>4098.3967855200171</v>
      </c>
      <c r="T9" s="36">
        <v>5297.2854869717266</v>
      </c>
      <c r="U9" s="36">
        <v>7200.7603177309502</v>
      </c>
      <c r="V9" s="36">
        <v>8481.9553375067189</v>
      </c>
      <c r="W9" s="36">
        <v>9611.0115553918295</v>
      </c>
      <c r="X9" s="36">
        <v>10952.077290105168</v>
      </c>
      <c r="Y9" s="36">
        <v>14711.308548907866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381.20183025080973</v>
      </c>
      <c r="C11" s="54">
        <v>386.86788352737216</v>
      </c>
      <c r="D11" s="54">
        <v>387.44127914358586</v>
      </c>
      <c r="E11" s="54">
        <v>394.93185435519683</v>
      </c>
      <c r="F11" s="54">
        <v>401.01558300185741</v>
      </c>
      <c r="G11" s="54">
        <v>405.60493749621463</v>
      </c>
      <c r="H11" s="54">
        <v>409.47586994158513</v>
      </c>
      <c r="I11" s="54">
        <v>412.70259657843712</v>
      </c>
      <c r="J11" s="54">
        <v>414.1972627094504</v>
      </c>
      <c r="K11" s="54">
        <v>416.3371391501571</v>
      </c>
      <c r="L11" s="54">
        <v>419.29012104418689</v>
      </c>
      <c r="M11" s="54">
        <v>425.9694524745766</v>
      </c>
      <c r="N11" s="54">
        <v>432.79711391805756</v>
      </c>
      <c r="O11" s="54">
        <v>439.93676980356514</v>
      </c>
      <c r="P11" s="54">
        <v>448.60943045884204</v>
      </c>
      <c r="Q11" s="54">
        <v>457.7091330854567</v>
      </c>
      <c r="R11" s="54">
        <v>455.77607897615991</v>
      </c>
      <c r="S11" s="54">
        <v>464.22631935241839</v>
      </c>
      <c r="T11" s="54">
        <v>469.31736949117459</v>
      </c>
      <c r="U11" s="54">
        <v>468.43088479749804</v>
      </c>
      <c r="V11" s="54">
        <v>485.7601538246729</v>
      </c>
      <c r="W11" s="54">
        <v>512.28015574467872</v>
      </c>
      <c r="X11" s="54">
        <v>494.80692924922181</v>
      </c>
      <c r="Y11" s="54">
        <v>486.07031600149332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805.98899442944605</v>
      </c>
      <c r="C13" s="35">
        <v>792.75910680624565</v>
      </c>
      <c r="D13" s="35">
        <v>773.01695962035922</v>
      </c>
      <c r="E13" s="35">
        <v>749.18178028260695</v>
      </c>
      <c r="F13" s="35">
        <v>720.94022413651442</v>
      </c>
      <c r="G13" s="35">
        <v>693.59873136130875</v>
      </c>
      <c r="H13" s="35">
        <v>669.50349920955</v>
      </c>
      <c r="I13" s="35">
        <v>647.54393413537662</v>
      </c>
      <c r="J13" s="35">
        <v>626.3748372910984</v>
      </c>
      <c r="K13" s="35">
        <v>609.06370701276808</v>
      </c>
      <c r="L13" s="35">
        <v>590.95144871336538</v>
      </c>
      <c r="M13" s="35">
        <v>566.36751083675006</v>
      </c>
      <c r="N13" s="35">
        <v>546.3030804087133</v>
      </c>
      <c r="O13" s="35">
        <v>524.898350020105</v>
      </c>
      <c r="P13" s="35">
        <v>513.66341666059702</v>
      </c>
      <c r="Q13" s="35">
        <v>507.77071413538653</v>
      </c>
      <c r="R13" s="35">
        <v>503.24967268316567</v>
      </c>
      <c r="S13" s="35">
        <v>499.81935414455074</v>
      </c>
      <c r="T13" s="35">
        <v>496.29305419467113</v>
      </c>
      <c r="U13" s="35">
        <v>492.775935461968</v>
      </c>
      <c r="V13" s="35">
        <v>488.9767650727332</v>
      </c>
      <c r="W13" s="35">
        <v>485.27245610264612</v>
      </c>
      <c r="X13" s="35">
        <v>481.96449616087801</v>
      </c>
      <c r="Y13" s="35">
        <v>478.29407271303313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709.7824255830634</v>
      </c>
      <c r="D14" s="36">
        <v>674.06207528902053</v>
      </c>
      <c r="E14" s="36">
        <v>646.26279892146999</v>
      </c>
      <c r="F14" s="36">
        <v>617.53801822182118</v>
      </c>
      <c r="G14" s="36">
        <v>593.33758004907895</v>
      </c>
      <c r="H14" s="36">
        <v>578.25648967498114</v>
      </c>
      <c r="I14" s="36">
        <v>562.20525182396091</v>
      </c>
      <c r="J14" s="36">
        <v>554.20086355590502</v>
      </c>
      <c r="K14" s="36">
        <v>545.44807322457541</v>
      </c>
      <c r="L14" s="36">
        <v>532.18681252056103</v>
      </c>
      <c r="M14" s="36">
        <v>516.22432089455003</v>
      </c>
      <c r="N14" s="36">
        <v>504.83826306694311</v>
      </c>
      <c r="O14" s="36">
        <v>480.25341158438027</v>
      </c>
      <c r="P14" s="36">
        <v>480.04156652617894</v>
      </c>
      <c r="Q14" s="36">
        <v>475.77832965775451</v>
      </c>
      <c r="R14" s="36">
        <v>475.64288496258098</v>
      </c>
      <c r="S14" s="36">
        <v>475.05775559411961</v>
      </c>
      <c r="T14" s="36">
        <v>467.40536264618544</v>
      </c>
      <c r="U14" s="36">
        <v>459.87267411648781</v>
      </c>
      <c r="V14" s="36">
        <v>452.42300230714602</v>
      </c>
      <c r="W14" s="36">
        <v>449.70846429330317</v>
      </c>
      <c r="X14" s="36">
        <v>446.99392627946025</v>
      </c>
      <c r="Y14" s="36">
        <v>444.2793882656174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2.6973604430251827E-3</v>
      </c>
      <c r="C16" s="44">
        <f>C7/RES_summary!C$6</f>
        <v>2.9836893891788388E-3</v>
      </c>
      <c r="D16" s="44">
        <f>D7/RES_summary!D$6</f>
        <v>3.4504860169074633E-3</v>
      </c>
      <c r="E16" s="44">
        <f>E7/RES_summary!E$6</f>
        <v>4.0160680750089767E-3</v>
      </c>
      <c r="F16" s="44">
        <f>F7/RES_summary!F$6</f>
        <v>4.8035103683018625E-3</v>
      </c>
      <c r="G16" s="44">
        <f>G7/RES_summary!G$6</f>
        <v>5.7466824380536076E-3</v>
      </c>
      <c r="H16" s="44">
        <f>H7/RES_summary!H$6</f>
        <v>6.8663309272333174E-3</v>
      </c>
      <c r="I16" s="44">
        <f>I7/RES_summary!I$6</f>
        <v>8.1550464637152719E-3</v>
      </c>
      <c r="J16" s="44">
        <f>J7/RES_summary!J$6</f>
        <v>9.9663878318261706E-3</v>
      </c>
      <c r="K16" s="44">
        <f>K7/RES_summary!K$6</f>
        <v>1.189393246313134E-2</v>
      </c>
      <c r="L16" s="44">
        <f>L7/RES_summary!L$6</f>
        <v>1.4688989573585136E-2</v>
      </c>
      <c r="M16" s="44">
        <f>M7/RES_summary!M$6</f>
        <v>2.0665853611815263E-2</v>
      </c>
      <c r="N16" s="44">
        <f>N7/RES_summary!N$6</f>
        <v>2.9132316327783833E-2</v>
      </c>
      <c r="O16" s="44">
        <f>O7/RES_summary!O$6</f>
        <v>4.1269774010364288E-2</v>
      </c>
      <c r="P16" s="44">
        <f>P7/RES_summary!P$6</f>
        <v>5.2647355193330629E-2</v>
      </c>
      <c r="Q16" s="44">
        <f>Q7/RES_summary!Q$6</f>
        <v>5.9885454891831801E-2</v>
      </c>
      <c r="R16" s="44">
        <f>R7/RES_summary!R$6</f>
        <v>6.6265907481889694E-2</v>
      </c>
      <c r="S16" s="44">
        <f>S7/RES_summary!S$6</f>
        <v>7.1185707110113142E-2</v>
      </c>
      <c r="T16" s="44">
        <f>T7/RES_summary!T$6</f>
        <v>7.5318695154672238E-2</v>
      </c>
      <c r="U16" s="44">
        <f>U7/RES_summary!U$6</f>
        <v>7.8960694911552054E-2</v>
      </c>
      <c r="V16" s="44">
        <f>V7/RES_summary!V$6</f>
        <v>8.2270944191497247E-2</v>
      </c>
      <c r="W16" s="44">
        <f>W7/RES_summary!W$6</f>
        <v>8.5618197868923482E-2</v>
      </c>
      <c r="X16" s="44">
        <f>X7/RES_summary!X$6</f>
        <v>8.8898755655298964E-2</v>
      </c>
      <c r="Y16" s="44">
        <f>Y7/RES_summary!Y$6</f>
        <v>9.1911438861934328E-2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2.1740428310876321</v>
      </c>
      <c r="C17" s="52">
        <f t="shared" si="4"/>
        <v>2.3653469351526888</v>
      </c>
      <c r="D17" s="52">
        <f t="shared" si="4"/>
        <v>2.6672842100023706</v>
      </c>
      <c r="E17" s="52">
        <f t="shared" si="4"/>
        <v>3.0087650301713675</v>
      </c>
      <c r="F17" s="52">
        <f t="shared" si="4"/>
        <v>3.4630438415656157</v>
      </c>
      <c r="G17" s="52">
        <f t="shared" si="4"/>
        <v>3.9858916485702949</v>
      </c>
      <c r="H17" s="52">
        <f t="shared" si="4"/>
        <v>4.5970325825134601</v>
      </c>
      <c r="I17" s="52">
        <f t="shared" si="4"/>
        <v>5.2807508701709782</v>
      </c>
      <c r="J17" s="52">
        <f t="shared" si="4"/>
        <v>6.2426945565401004</v>
      </c>
      <c r="K17" s="52">
        <f t="shared" si="4"/>
        <v>7.2441625969542773</v>
      </c>
      <c r="L17" s="52">
        <f t="shared" si="4"/>
        <v>8.6804796686456545</v>
      </c>
      <c r="M17" s="52">
        <f t="shared" si="4"/>
        <v>11.704468069440471</v>
      </c>
      <c r="N17" s="52">
        <f t="shared" si="4"/>
        <v>15.915074149309362</v>
      </c>
      <c r="O17" s="52">
        <f t="shared" si="4"/>
        <v>21.662436283742828</v>
      </c>
      <c r="P17" s="52">
        <f t="shared" si="4"/>
        <v>27.043020346750236</v>
      </c>
      <c r="Q17" s="52">
        <f t="shared" si="4"/>
        <v>30.40808019674791</v>
      </c>
      <c r="R17" s="52">
        <f t="shared" ref="R17:V17" si="5">R13*R16</f>
        <v>33.348296250313929</v>
      </c>
      <c r="S17" s="52">
        <f t="shared" si="5"/>
        <v>35.579994152099907</v>
      </c>
      <c r="T17" s="52">
        <f t="shared" si="5"/>
        <v>37.380145256269664</v>
      </c>
      <c r="U17" s="52">
        <f t="shared" si="5"/>
        <v>38.909930299767119</v>
      </c>
      <c r="V17" s="52">
        <f t="shared" si="5"/>
        <v>40.228580150237697</v>
      </c>
      <c r="W17" s="52">
        <f t="shared" ref="W17:Y17" si="6">W13*W16</f>
        <v>41.548153166934839</v>
      </c>
      <c r="X17" s="52">
        <f t="shared" si="6"/>
        <v>42.846043978735167</v>
      </c>
      <c r="Y17" s="52">
        <f t="shared" si="6"/>
        <v>43.960696422189514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0.82874910625425746</v>
      </c>
      <c r="C18" s="36">
        <f>C3*11630*1000/RES_summary!C$6</f>
        <v>0.91507676261047699</v>
      </c>
      <c r="D18" s="36">
        <f>D3*11630*1000/RES_summary!D$6</f>
        <v>1.0334160061628073</v>
      </c>
      <c r="E18" s="36">
        <f>E3*11630*1000/RES_summary!E$6</f>
        <v>1.1882571526846477</v>
      </c>
      <c r="F18" s="36">
        <f>F3*11630*1000/RES_summary!F$6</f>
        <v>1.3887345450864275</v>
      </c>
      <c r="G18" s="36">
        <f>G3*11630*1000/RES_summary!G$6</f>
        <v>1.6166973329850385</v>
      </c>
      <c r="H18" s="36">
        <f>H3*11630*1000/RES_summary!H$6</f>
        <v>1.8823739158745108</v>
      </c>
      <c r="I18" s="36">
        <f>I3*11630*1000/RES_summary!I$6</f>
        <v>2.1793795960034039</v>
      </c>
      <c r="J18" s="36">
        <f>J3*11630*1000/RES_summary!J$6</f>
        <v>2.5857069972500963</v>
      </c>
      <c r="K18" s="36">
        <f>K3*11630*1000/RES_summary!K$6</f>
        <v>3.0160139311545167</v>
      </c>
      <c r="L18" s="36">
        <f>L3*11630*1000/RES_summary!L$6</f>
        <v>3.6396393709880397</v>
      </c>
      <c r="M18" s="36">
        <f>M3*11630*1000/RES_summary!M$6</f>
        <v>4.9857458550457228</v>
      </c>
      <c r="N18" s="36">
        <f>N3*11630*1000/RES_summary!N$6</f>
        <v>6.8879981596129776</v>
      </c>
      <c r="O18" s="36">
        <f>O3*11630*1000/RES_summary!O$6</f>
        <v>9.5301022447453665</v>
      </c>
      <c r="P18" s="36">
        <f>P3*11630*1000/RES_summary!P$6</f>
        <v>12.131753955642502</v>
      </c>
      <c r="Q18" s="36">
        <f>Q3*11630*1000/RES_summary!Q$6</f>
        <v>13.918056025646528</v>
      </c>
      <c r="R18" s="36">
        <f>R3*11630*1000/RES_summary!R$6</f>
        <v>15.199355705503459</v>
      </c>
      <c r="S18" s="36">
        <f>S3*11630*1000/RES_summary!S$6</f>
        <v>16.517169727809911</v>
      </c>
      <c r="T18" s="36">
        <f>T3*11630*1000/RES_summary!T$6</f>
        <v>17.543151442870489</v>
      </c>
      <c r="U18" s="36">
        <f>U3*11630*1000/RES_summary!U$6</f>
        <v>18.226613077728889</v>
      </c>
      <c r="V18" s="36">
        <f>V3*11630*1000/RES_summary!V$6</f>
        <v>19.541441281927646</v>
      </c>
      <c r="W18" s="36">
        <f>W3*11630*1000/RES_summary!W$6</f>
        <v>21.284294375261148</v>
      </c>
      <c r="X18" s="36">
        <f>X3*11630*1000/RES_summary!X$6</f>
        <v>21.200519451595056</v>
      </c>
      <c r="Y18" s="36">
        <f>Y3*11630*1000/RES_summary!Y$6</f>
        <v>21.367989601579378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74.697756580784457</v>
      </c>
      <c r="C3" s="49">
        <f t="shared" ref="C3:W3" si="0">C5*C11/11630</f>
        <v>78.276830783879987</v>
      </c>
      <c r="D3" s="49">
        <f t="shared" si="0"/>
        <v>79.822674417900345</v>
      </c>
      <c r="E3" s="49">
        <f t="shared" si="0"/>
        <v>82.312447426232055</v>
      </c>
      <c r="F3" s="49">
        <f t="shared" si="0"/>
        <v>90.797652913500485</v>
      </c>
      <c r="G3" s="49">
        <f t="shared" si="0"/>
        <v>103.32306824003089</v>
      </c>
      <c r="H3" s="49">
        <f t="shared" si="0"/>
        <v>113.42712461293422</v>
      </c>
      <c r="I3" s="49">
        <f t="shared" si="0"/>
        <v>128.93471566895059</v>
      </c>
      <c r="J3" s="49">
        <f t="shared" si="0"/>
        <v>137.96829961334743</v>
      </c>
      <c r="K3" s="49">
        <f t="shared" si="0"/>
        <v>156.7712814515194</v>
      </c>
      <c r="L3" s="49">
        <f t="shared" si="0"/>
        <v>176.48866853797048</v>
      </c>
      <c r="M3" s="49">
        <f t="shared" si="0"/>
        <v>190.49993773873339</v>
      </c>
      <c r="N3" s="49">
        <f t="shared" si="0"/>
        <v>197.80849953287091</v>
      </c>
      <c r="O3" s="49">
        <f t="shared" si="0"/>
        <v>203.76115402154414</v>
      </c>
      <c r="P3" s="49">
        <f t="shared" si="0"/>
        <v>206.95063829224088</v>
      </c>
      <c r="Q3" s="49">
        <f t="shared" si="0"/>
        <v>208.96294627192063</v>
      </c>
      <c r="R3" s="49">
        <f t="shared" si="0"/>
        <v>216.2391360614325</v>
      </c>
      <c r="S3" s="49">
        <f t="shared" si="0"/>
        <v>227.21028802368284</v>
      </c>
      <c r="T3" s="49">
        <f t="shared" si="0"/>
        <v>229.53884637921877</v>
      </c>
      <c r="U3" s="49">
        <f t="shared" si="0"/>
        <v>238.5463299550448</v>
      </c>
      <c r="V3" s="49">
        <f t="shared" si="0"/>
        <v>256.65284203893475</v>
      </c>
      <c r="W3" s="49">
        <f t="shared" si="0"/>
        <v>273.41613386987774</v>
      </c>
      <c r="X3" s="49">
        <f t="shared" ref="X3:Y3" si="1">X5*X11/11630</f>
        <v>265.20703012147158</v>
      </c>
      <c r="Y3" s="49">
        <f t="shared" si="1"/>
        <v>264.60855170367631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655.6636102846544</v>
      </c>
      <c r="C5" s="49">
        <f t="shared" ref="C5:W5" si="2">C7*C13/1000000</f>
        <v>675.85597251362253</v>
      </c>
      <c r="D5" s="49">
        <f t="shared" si="2"/>
        <v>679.51811507884361</v>
      </c>
      <c r="E5" s="49">
        <f t="shared" si="2"/>
        <v>692.01588136100634</v>
      </c>
      <c r="F5" s="49">
        <f t="shared" si="2"/>
        <v>758.56110804055925</v>
      </c>
      <c r="G5" s="49">
        <f t="shared" si="2"/>
        <v>858.85491617750688</v>
      </c>
      <c r="H5" s="49">
        <f t="shared" si="2"/>
        <v>938.28730284905771</v>
      </c>
      <c r="I5" s="49">
        <f t="shared" si="2"/>
        <v>1062.747602293316</v>
      </c>
      <c r="J5" s="49">
        <f t="shared" si="2"/>
        <v>1126.6032043172581</v>
      </c>
      <c r="K5" s="49">
        <f t="shared" si="2"/>
        <v>1270.8864058771107</v>
      </c>
      <c r="L5" s="49">
        <f t="shared" si="2"/>
        <v>1410.8167664142011</v>
      </c>
      <c r="M5" s="49">
        <f t="shared" si="2"/>
        <v>1506.6834030598759</v>
      </c>
      <c r="N5" s="49">
        <f t="shared" si="2"/>
        <v>1550.5373039209437</v>
      </c>
      <c r="O5" s="49">
        <f t="shared" si="2"/>
        <v>1605.6994217242561</v>
      </c>
      <c r="P5" s="49">
        <f t="shared" si="2"/>
        <v>1616.4642258999718</v>
      </c>
      <c r="Q5" s="49">
        <f t="shared" si="2"/>
        <v>1618.4832296394623</v>
      </c>
      <c r="R5" s="49">
        <f t="shared" si="2"/>
        <v>1660.7253988235107</v>
      </c>
      <c r="S5" s="49">
        <f t="shared" si="2"/>
        <v>1726.6340082001118</v>
      </c>
      <c r="T5" s="49">
        <f t="shared" si="2"/>
        <v>1792.5275730783942</v>
      </c>
      <c r="U5" s="49">
        <f t="shared" si="2"/>
        <v>1862.1810021848519</v>
      </c>
      <c r="V5" s="49">
        <f t="shared" si="2"/>
        <v>1914.064037306433</v>
      </c>
      <c r="W5" s="49">
        <f t="shared" si="2"/>
        <v>1931.2925327586117</v>
      </c>
      <c r="X5" s="49">
        <f t="shared" ref="X5:Y5" si="3">X7*X13/1000000</f>
        <v>1964.2430199128487</v>
      </c>
      <c r="Y5" s="49">
        <f t="shared" si="3"/>
        <v>2008.5612561627081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1748484.4606067922</v>
      </c>
      <c r="C7" s="35">
        <v>1806014.8722239176</v>
      </c>
      <c r="D7" s="35">
        <v>1824058.272200326</v>
      </c>
      <c r="E7" s="35">
        <v>1871452.9937697281</v>
      </c>
      <c r="F7" s="35">
        <v>2079549.4592947252</v>
      </c>
      <c r="G7" s="35">
        <v>2401208.4518498369</v>
      </c>
      <c r="H7" s="35">
        <v>2680197.0268024621</v>
      </c>
      <c r="I7" s="35">
        <v>3130923.0896447147</v>
      </c>
      <c r="J7" s="35">
        <v>3411674.8663323913</v>
      </c>
      <c r="K7" s="35">
        <v>3968257.8712646728</v>
      </c>
      <c r="L7" s="35">
        <v>4530793.7661101986</v>
      </c>
      <c r="M7" s="35">
        <v>4984257.7916941727</v>
      </c>
      <c r="N7" s="35">
        <v>5322888.5899575436</v>
      </c>
      <c r="O7" s="35">
        <v>5819031.3384239106</v>
      </c>
      <c r="P7" s="35">
        <v>6169304.7898175102</v>
      </c>
      <c r="Q7" s="35">
        <v>6770528.4042560151</v>
      </c>
      <c r="R7" s="35">
        <v>7588289.9531328958</v>
      </c>
      <c r="S7" s="35">
        <v>8763251.725029327</v>
      </c>
      <c r="T7" s="35">
        <v>9901176.9631768242</v>
      </c>
      <c r="U7" s="35">
        <v>10971118.324644933</v>
      </c>
      <c r="V7" s="35">
        <v>11927843.174204582</v>
      </c>
      <c r="W7" s="35">
        <v>12751722.307768375</v>
      </c>
      <c r="X7" s="35">
        <v>13466091.984114423</v>
      </c>
      <c r="Y7" s="35">
        <v>14186973.878151624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223573.82697083009</v>
      </c>
      <c r="D8" s="52">
        <v>196908.24702110537</v>
      </c>
      <c r="E8" s="52">
        <v>240071.03721957328</v>
      </c>
      <c r="F8" s="52">
        <v>415650.7347171281</v>
      </c>
      <c r="G8" s="52">
        <v>545240.05136098294</v>
      </c>
      <c r="H8" s="52">
        <v>519833.96951533901</v>
      </c>
      <c r="I8" s="52">
        <v>710168.89933241624</v>
      </c>
      <c r="J8" s="52">
        <v>560228.10019501578</v>
      </c>
      <c r="K8" s="52">
        <v>780156.83190311166</v>
      </c>
      <c r="L8" s="52">
        <v>759444.14186663087</v>
      </c>
      <c r="M8" s="52">
        <v>693535.0628035469</v>
      </c>
      <c r="N8" s="52">
        <v>754281.53298049886</v>
      </c>
      <c r="O8" s="52">
        <v>1041382.7998273494</v>
      </c>
      <c r="P8" s="52">
        <v>870107.42090893909</v>
      </c>
      <c r="Q8" s="52">
        <v>1311392.5137709212</v>
      </c>
      <c r="R8" s="52">
        <v>1377989.6490718964</v>
      </c>
      <c r="S8" s="52">
        <v>1955118.6037995424</v>
      </c>
      <c r="T8" s="52">
        <v>1897369.3800141281</v>
      </c>
      <c r="U8" s="52">
        <v>1763476.4242716562</v>
      </c>
      <c r="V8" s="52">
        <v>1711006.3825401496</v>
      </c>
      <c r="W8" s="52">
        <v>1865261.9333911426</v>
      </c>
      <c r="X8" s="52">
        <v>1584477.0972549878</v>
      </c>
      <c r="Y8" s="52">
        <v>2032274.4078081213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166043.41535370471</v>
      </c>
      <c r="D9" s="36">
        <v>178864.84704469703</v>
      </c>
      <c r="E9" s="36">
        <v>192676.31565017113</v>
      </c>
      <c r="F9" s="36">
        <v>207554.26919213124</v>
      </c>
      <c r="G9" s="36">
        <v>223581.05880587129</v>
      </c>
      <c r="H9" s="36">
        <v>240845.3945627138</v>
      </c>
      <c r="I9" s="36">
        <v>259442.83649016358</v>
      </c>
      <c r="J9" s="36">
        <v>279476.32350733923</v>
      </c>
      <c r="K9" s="36">
        <v>223573.82697083009</v>
      </c>
      <c r="L9" s="36">
        <v>196908.24702110514</v>
      </c>
      <c r="M9" s="36">
        <v>240071.03721957281</v>
      </c>
      <c r="N9" s="36">
        <v>415650.73471712787</v>
      </c>
      <c r="O9" s="36">
        <v>545240.05136098247</v>
      </c>
      <c r="P9" s="36">
        <v>519833.96951533947</v>
      </c>
      <c r="Q9" s="36">
        <v>710168.89933241624</v>
      </c>
      <c r="R9" s="36">
        <v>560228.10019501578</v>
      </c>
      <c r="S9" s="36">
        <v>780156.83190311119</v>
      </c>
      <c r="T9" s="36">
        <v>759444.14186663181</v>
      </c>
      <c r="U9" s="36">
        <v>693535.06280354783</v>
      </c>
      <c r="V9" s="36">
        <v>754281.53298049979</v>
      </c>
      <c r="W9" s="36">
        <v>1041382.7998273503</v>
      </c>
      <c r="X9" s="36">
        <v>870107.42090893909</v>
      </c>
      <c r="Y9" s="36">
        <v>1311392.5137709212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1324.9704504072822</v>
      </c>
      <c r="C11" s="54">
        <v>1346.9726969057376</v>
      </c>
      <c r="D11" s="54">
        <v>1366.1706478163092</v>
      </c>
      <c r="E11" s="54">
        <v>1383.3407431117669</v>
      </c>
      <c r="F11" s="54">
        <v>1392.0786238457522</v>
      </c>
      <c r="G11" s="54">
        <v>1399.1272111239853</v>
      </c>
      <c r="H11" s="54">
        <v>1405.9206122078772</v>
      </c>
      <c r="I11" s="54">
        <v>1410.9754188050697</v>
      </c>
      <c r="J11" s="54">
        <v>1424.2559566263881</v>
      </c>
      <c r="K11" s="54">
        <v>1434.6286142094993</v>
      </c>
      <c r="L11" s="54">
        <v>1454.875830766804</v>
      </c>
      <c r="M11" s="54">
        <v>1470.4577427494398</v>
      </c>
      <c r="N11" s="54">
        <v>1483.6875215770901</v>
      </c>
      <c r="O11" s="54">
        <v>1475.8317710084534</v>
      </c>
      <c r="P11" s="54">
        <v>1488.9509367265755</v>
      </c>
      <c r="Q11" s="54">
        <v>1501.5534425301419</v>
      </c>
      <c r="R11" s="54">
        <v>1514.3148615514854</v>
      </c>
      <c r="S11" s="54">
        <v>1530.40866632182</v>
      </c>
      <c r="T11" s="54">
        <v>1489.2584211721719</v>
      </c>
      <c r="U11" s="54">
        <v>1489.8088929712844</v>
      </c>
      <c r="V11" s="54">
        <v>1559.4423669927332</v>
      </c>
      <c r="W11" s="54">
        <v>1646.4774667588479</v>
      </c>
      <c r="X11" s="54">
        <v>1570.2526260979478</v>
      </c>
      <c r="Y11" s="54">
        <v>1532.1402057674977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374.98966965775236</v>
      </c>
      <c r="C13" s="35">
        <v>374.22503153663229</v>
      </c>
      <c r="D13" s="35">
        <v>372.53092482574812</v>
      </c>
      <c r="E13" s="35">
        <v>369.77465299144728</v>
      </c>
      <c r="F13" s="35">
        <v>364.77185221544272</v>
      </c>
      <c r="G13" s="35">
        <v>357.6761174215693</v>
      </c>
      <c r="H13" s="35">
        <v>350.08146545422312</v>
      </c>
      <c r="I13" s="35">
        <v>339.43586982646468</v>
      </c>
      <c r="J13" s="35">
        <v>330.21997946960749</v>
      </c>
      <c r="K13" s="35">
        <v>320.26305928351445</v>
      </c>
      <c r="L13" s="35">
        <v>311.38401773370123</v>
      </c>
      <c r="M13" s="35">
        <v>302.28841806108653</v>
      </c>
      <c r="N13" s="35">
        <v>291.2962159016954</v>
      </c>
      <c r="O13" s="35">
        <v>275.93929785557077</v>
      </c>
      <c r="P13" s="35">
        <v>262.01724196994769</v>
      </c>
      <c r="Q13" s="35">
        <v>239.04828884878012</v>
      </c>
      <c r="R13" s="35">
        <v>218.8537086854285</v>
      </c>
      <c r="S13" s="35">
        <v>197.03120056092348</v>
      </c>
      <c r="T13" s="35">
        <v>181.04186802689526</v>
      </c>
      <c r="U13" s="35">
        <v>169.73483897277347</v>
      </c>
      <c r="V13" s="35">
        <v>160.47025512926177</v>
      </c>
      <c r="W13" s="35">
        <v>151.45346535519084</v>
      </c>
      <c r="X13" s="35">
        <v>145.86585493623627</v>
      </c>
      <c r="Y13" s="35">
        <v>141.57784975243763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368.81297251335712</v>
      </c>
      <c r="D14" s="36">
        <v>359.22625660424853</v>
      </c>
      <c r="E14" s="36">
        <v>353.01798676022742</v>
      </c>
      <c r="F14" s="36">
        <v>347.34915990999451</v>
      </c>
      <c r="G14" s="36">
        <v>337.71252691483465</v>
      </c>
      <c r="H14" s="36">
        <v>326.54064869111068</v>
      </c>
      <c r="I14" s="36">
        <v>312.24780922288579</v>
      </c>
      <c r="J14" s="36">
        <v>301.0494050448612</v>
      </c>
      <c r="K14" s="36">
        <v>290.63403663086876</v>
      </c>
      <c r="L14" s="36">
        <v>277.39363752440715</v>
      </c>
      <c r="M14" s="36">
        <v>260.42811758391287</v>
      </c>
      <c r="N14" s="36">
        <v>249.5485122607403</v>
      </c>
      <c r="O14" s="36">
        <v>229.78727261798159</v>
      </c>
      <c r="P14" s="36">
        <v>207.45912683328459</v>
      </c>
      <c r="Q14" s="36">
        <v>170.63364658901349</v>
      </c>
      <c r="R14" s="36">
        <v>153.04796054107896</v>
      </c>
      <c r="S14" s="36">
        <v>149.68336860435187</v>
      </c>
      <c r="T14" s="36">
        <v>145.75893381667714</v>
      </c>
      <c r="U14" s="36">
        <v>141.91823408934513</v>
      </c>
      <c r="V14" s="36">
        <v>140.33429211768637</v>
      </c>
      <c r="W14" s="36">
        <v>137.52760627533263</v>
      </c>
      <c r="X14" s="36">
        <v>134.72092043297891</v>
      </c>
      <c r="Y14" s="36">
        <v>131.91423459062517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0.23559082967605699</v>
      </c>
      <c r="C16" s="44">
        <f>C7/RES_summary!C$6</f>
        <v>0.24327708401596748</v>
      </c>
      <c r="D16" s="44">
        <f>D7/RES_summary!D$6</f>
        <v>0.24890799502695612</v>
      </c>
      <c r="E16" s="44">
        <f>E7/RES_summary!E$6</f>
        <v>0.25416396544447528</v>
      </c>
      <c r="F16" s="44">
        <f>F7/RES_summary!F$6</f>
        <v>0.27975291649028888</v>
      </c>
      <c r="G16" s="44">
        <f>G7/RES_summary!G$6</f>
        <v>0.32039245026240104</v>
      </c>
      <c r="H16" s="44">
        <f>H7/RES_summary!H$6</f>
        <v>0.35732825397484619</v>
      </c>
      <c r="I16" s="44">
        <f>I7/RES_summary!I$6</f>
        <v>0.4171007640344952</v>
      </c>
      <c r="J16" s="44">
        <f>J7/RES_summary!J$6</f>
        <v>0.45565140605392868</v>
      </c>
      <c r="K16" s="44">
        <f>K7/RES_summary!K$6</f>
        <v>0.52844641008913795</v>
      </c>
      <c r="L16" s="44">
        <f>L7/RES_summary!L$6</f>
        <v>0.60433854611084892</v>
      </c>
      <c r="M16" s="44">
        <f>M7/RES_summary!M$6</f>
        <v>0.66303582758317481</v>
      </c>
      <c r="N16" s="44">
        <f>N7/RES_summary!N$6</f>
        <v>0.70827067895712692</v>
      </c>
      <c r="O16" s="44">
        <f>O7/RES_summary!O$6</f>
        <v>0.77053922736265668</v>
      </c>
      <c r="P16" s="44">
        <f>P7/RES_summary!P$6</f>
        <v>0.81464357965642864</v>
      </c>
      <c r="Q16" s="44">
        <f>Q7/RES_summary!Q$6</f>
        <v>0.89509811456494093</v>
      </c>
      <c r="R16" s="44">
        <f>R7/RES_summary!R$6</f>
        <v>1.0030378079957745</v>
      </c>
      <c r="S16" s="44">
        <f>S7/RES_summary!S$6</f>
        <v>1.1598713927162125</v>
      </c>
      <c r="T16" s="44">
        <f>T7/RES_summary!T$6</f>
        <v>1.3067427782241792</v>
      </c>
      <c r="U16" s="44">
        <f>U7/RES_summary!U$6</f>
        <v>1.450612834624375</v>
      </c>
      <c r="V16" s="44">
        <f>V7/RES_summary!V$6</f>
        <v>1.5662021493813278</v>
      </c>
      <c r="W16" s="44">
        <f>W7/RES_summary!W$6</f>
        <v>1.6615650229516974</v>
      </c>
      <c r="X16" s="44">
        <f>X7/RES_summary!X$6</f>
        <v>1.752346214206455</v>
      </c>
      <c r="Y16" s="44">
        <f>Y7/RES_summary!Y$6</f>
        <v>1.8382824056537912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88.344127394620415</v>
      </c>
      <c r="C17" s="52">
        <f t="shared" si="4"/>
        <v>91.040374438015377</v>
      </c>
      <c r="D17" s="52">
        <f t="shared" si="4"/>
        <v>92.725925583914673</v>
      </c>
      <c r="E17" s="52">
        <f t="shared" si="4"/>
        <v>93.983392125161046</v>
      </c>
      <c r="F17" s="52">
        <f t="shared" si="4"/>
        <v>102.04598951083474</v>
      </c>
      <c r="G17" s="52">
        <f t="shared" si="4"/>
        <v>114.59672766103886</v>
      </c>
      <c r="H17" s="52">
        <f t="shared" si="4"/>
        <v>125.09399879971298</v>
      </c>
      <c r="I17" s="52">
        <f t="shared" si="4"/>
        <v>141.57896064533188</v>
      </c>
      <c r="J17" s="52">
        <f t="shared" si="4"/>
        <v>150.46519795242611</v>
      </c>
      <c r="K17" s="52">
        <f t="shared" si="4"/>
        <v>169.24186396253799</v>
      </c>
      <c r="L17" s="52">
        <f t="shared" si="4"/>
        <v>188.18136455933978</v>
      </c>
      <c r="M17" s="52">
        <f t="shared" si="4"/>
        <v>200.42805143794124</v>
      </c>
      <c r="N17" s="52">
        <f t="shared" si="4"/>
        <v>206.31656861433564</v>
      </c>
      <c r="O17" s="52">
        <f t="shared" si="4"/>
        <v>212.6220533686255</v>
      </c>
      <c r="P17" s="52">
        <f t="shared" si="4"/>
        <v>213.45066393010282</v>
      </c>
      <c r="Q17" s="52">
        <f t="shared" si="4"/>
        <v>213.97167263851847</v>
      </c>
      <c r="R17" s="52">
        <f t="shared" ref="R17:V17" si="5">R13*R16</f>
        <v>219.51854423157801</v>
      </c>
      <c r="S17" s="52">
        <f t="shared" si="5"/>
        <v>228.53085300314572</v>
      </c>
      <c r="T17" s="52">
        <f t="shared" si="5"/>
        <v>236.5751536003603</v>
      </c>
      <c r="U17" s="52">
        <f t="shared" si="5"/>
        <v>246.21953589680678</v>
      </c>
      <c r="V17" s="52">
        <f t="shared" si="5"/>
        <v>251.32885849521983</v>
      </c>
      <c r="W17" s="52">
        <f t="shared" ref="W17:Y17" si="6">W13*W16</f>
        <v>251.64978063901177</v>
      </c>
      <c r="X17" s="52">
        <f t="shared" si="6"/>
        <v>255.60747867950158</v>
      </c>
      <c r="Y17" s="52">
        <f t="shared" si="6"/>
        <v>260.26007023020207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117.05335826488852</v>
      </c>
      <c r="C18" s="36">
        <f>C3*11630*1000/RES_summary!C$6</f>
        <v>122.62889868408175</v>
      </c>
      <c r="D18" s="36">
        <f>D3*11630*1000/RES_summary!D$6</f>
        <v>126.67943782434358</v>
      </c>
      <c r="E18" s="36">
        <f>E3*11630*1000/RES_summary!E$6</f>
        <v>130.01105550258484</v>
      </c>
      <c r="F18" s="36">
        <f>F3*11630*1000/RES_summary!F$6</f>
        <v>142.05604064722087</v>
      </c>
      <c r="G18" s="36">
        <f>G3*11630*1000/RES_summary!G$6</f>
        <v>160.33539997632411</v>
      </c>
      <c r="H18" s="36">
        <f>H3*11630*1000/RES_summary!H$6</f>
        <v>175.87223137602393</v>
      </c>
      <c r="I18" s="36">
        <f>I3*11630*1000/RES_summary!I$6</f>
        <v>199.76443329053365</v>
      </c>
      <c r="J18" s="36">
        <f>J3*11630*1000/RES_summary!J$6</f>
        <v>214.30095444871151</v>
      </c>
      <c r="K18" s="36">
        <f>K3*11630*1000/RES_summary!K$6</f>
        <v>242.79922076280849</v>
      </c>
      <c r="L18" s="36">
        <f>L3*11630*1000/RES_summary!L$6</f>
        <v>273.78051909810029</v>
      </c>
      <c r="M18" s="36">
        <f>M3*11630*1000/RES_summary!M$6</f>
        <v>294.72098010110363</v>
      </c>
      <c r="N18" s="36">
        <f>N3*11630*1000/RES_summary!N$6</f>
        <v>306.10931834769332</v>
      </c>
      <c r="O18" s="36">
        <f>O3*11630*1000/RES_summary!O$6</f>
        <v>313.7943815784725</v>
      </c>
      <c r="P18" s="36">
        <f>P3*11630*1000/RES_summary!P$6</f>
        <v>317.81756600363599</v>
      </c>
      <c r="Q18" s="36">
        <f>Q3*11630*1000/RES_summary!Q$6</f>
        <v>321.28990165430002</v>
      </c>
      <c r="R18" s="36">
        <f>R3*11630*1000/RES_summary!R$6</f>
        <v>332.42019391602565</v>
      </c>
      <c r="S18" s="36">
        <f>S3*11630*1000/RES_summary!S$6</f>
        <v>349.74559795793209</v>
      </c>
      <c r="T18" s="36">
        <f>T3*11630*1000/RES_summary!T$6</f>
        <v>352.32153973943667</v>
      </c>
      <c r="U18" s="36">
        <f>U3*11630*1000/RES_summary!U$6</f>
        <v>366.82005420232508</v>
      </c>
      <c r="V18" s="36">
        <f>V3*11630*1000/RES_summary!V$6</f>
        <v>391.9328699853674</v>
      </c>
      <c r="W18" s="36">
        <f>W3*11630*1000/RES_summary!W$6</f>
        <v>414.33569333693981</v>
      </c>
      <c r="X18" s="36">
        <f>X3*11630*1000/RES_summary!X$6</f>
        <v>401.3683146467626</v>
      </c>
      <c r="Y18" s="36">
        <f>Y3*11630*1000/RES_summary!Y$6</f>
        <v>398.75491755556521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14.337662383790454</v>
      </c>
      <c r="C3" s="49">
        <f t="shared" ref="C3:W3" si="0">C5*C11/11630</f>
        <v>15.549110520419182</v>
      </c>
      <c r="D3" s="49">
        <f t="shared" si="0"/>
        <v>16.940535275405214</v>
      </c>
      <c r="E3" s="49">
        <f t="shared" si="0"/>
        <v>19.456347208844608</v>
      </c>
      <c r="F3" s="49">
        <f t="shared" si="0"/>
        <v>23.669944896854354</v>
      </c>
      <c r="G3" s="49">
        <f t="shared" si="0"/>
        <v>30.416198063000291</v>
      </c>
      <c r="H3" s="49">
        <f t="shared" si="0"/>
        <v>35.363459680034815</v>
      </c>
      <c r="I3" s="49">
        <f t="shared" si="0"/>
        <v>41.931398053943958</v>
      </c>
      <c r="J3" s="49">
        <f t="shared" si="0"/>
        <v>47.047511236172284</v>
      </c>
      <c r="K3" s="49">
        <f t="shared" si="0"/>
        <v>53.843590882456645</v>
      </c>
      <c r="L3" s="49">
        <f t="shared" si="0"/>
        <v>61.077379531207683</v>
      </c>
      <c r="M3" s="49">
        <f t="shared" si="0"/>
        <v>66.387084283204985</v>
      </c>
      <c r="N3" s="49">
        <f t="shared" si="0"/>
        <v>71.43603172675148</v>
      </c>
      <c r="O3" s="49">
        <f t="shared" si="0"/>
        <v>76.229824508814104</v>
      </c>
      <c r="P3" s="49">
        <f t="shared" si="0"/>
        <v>80.850073525727723</v>
      </c>
      <c r="Q3" s="49">
        <f t="shared" si="0"/>
        <v>91.424224470541247</v>
      </c>
      <c r="R3" s="49">
        <f t="shared" si="0"/>
        <v>105.26758440218302</v>
      </c>
      <c r="S3" s="49">
        <f t="shared" si="0"/>
        <v>119.73389729716273</v>
      </c>
      <c r="T3" s="49">
        <f t="shared" si="0"/>
        <v>135.14183633765924</v>
      </c>
      <c r="U3" s="49">
        <f t="shared" si="0"/>
        <v>147.3677227127815</v>
      </c>
      <c r="V3" s="49">
        <f t="shared" si="0"/>
        <v>166.92811693104957</v>
      </c>
      <c r="W3" s="49">
        <f t="shared" si="0"/>
        <v>184.83460136296733</v>
      </c>
      <c r="X3" s="49">
        <f t="shared" ref="X3:Y3" si="1">X5*X11/11630</f>
        <v>184.12390697721736</v>
      </c>
      <c r="Y3" s="49">
        <f t="shared" si="1"/>
        <v>185.43890340168281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266.10355832934135</v>
      </c>
      <c r="C5" s="49">
        <f t="shared" ref="C5:W5" si="2">C7*C13/1000000</f>
        <v>283.09335480966115</v>
      </c>
      <c r="D5" s="49">
        <f t="shared" si="2"/>
        <v>303.15893595657718</v>
      </c>
      <c r="E5" s="49">
        <f t="shared" si="2"/>
        <v>342.67086180680622</v>
      </c>
      <c r="F5" s="49">
        <f t="shared" si="2"/>
        <v>410.6999382727206</v>
      </c>
      <c r="G5" s="49">
        <f t="shared" si="2"/>
        <v>520.50819574199761</v>
      </c>
      <c r="H5" s="49">
        <f t="shared" si="2"/>
        <v>596.93121633795022</v>
      </c>
      <c r="I5" s="49">
        <f t="shared" si="2"/>
        <v>698.79406468943148</v>
      </c>
      <c r="J5" s="49">
        <f t="shared" si="2"/>
        <v>777.19010847243851</v>
      </c>
      <c r="K5" s="49">
        <f t="shared" si="2"/>
        <v>883.06339310974079</v>
      </c>
      <c r="L5" s="49">
        <f t="shared" si="2"/>
        <v>992.16923830737619</v>
      </c>
      <c r="M5" s="49">
        <f t="shared" si="2"/>
        <v>1063.9155950913259</v>
      </c>
      <c r="N5" s="49">
        <f t="shared" si="2"/>
        <v>1131.0862938991077</v>
      </c>
      <c r="O5" s="49">
        <f t="shared" si="2"/>
        <v>1192.5577667816835</v>
      </c>
      <c r="P5" s="49">
        <f t="shared" si="2"/>
        <v>1249.035885032112</v>
      </c>
      <c r="Q5" s="49">
        <f t="shared" si="2"/>
        <v>1393.4200213715944</v>
      </c>
      <c r="R5" s="49">
        <f t="shared" si="2"/>
        <v>1582.7656046845732</v>
      </c>
      <c r="S5" s="49">
        <f t="shared" si="2"/>
        <v>1783.0118442265937</v>
      </c>
      <c r="T5" s="49">
        <f t="shared" si="2"/>
        <v>1994.2766004681182</v>
      </c>
      <c r="U5" s="49">
        <f t="shared" si="2"/>
        <v>2201.3126987640876</v>
      </c>
      <c r="V5" s="49">
        <f t="shared" si="2"/>
        <v>2387.6313809615194</v>
      </c>
      <c r="W5" s="49">
        <f t="shared" si="2"/>
        <v>2522.3432613385389</v>
      </c>
      <c r="X5" s="49">
        <f t="shared" ref="X5:Y5" si="3">X7*X13/1000000</f>
        <v>2608.742368585989</v>
      </c>
      <c r="Y5" s="49">
        <f t="shared" si="3"/>
        <v>2678.5960193571609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651897.10705444368</v>
      </c>
      <c r="C7" s="35">
        <v>705204.24823821161</v>
      </c>
      <c r="D7" s="35">
        <v>772606.88019544829</v>
      </c>
      <c r="E7" s="35">
        <v>899892.96339076047</v>
      </c>
      <c r="F7" s="35">
        <v>1119222.46066766</v>
      </c>
      <c r="G7" s="35">
        <v>1480234.3731226546</v>
      </c>
      <c r="H7" s="35">
        <v>1754170.4881234937</v>
      </c>
      <c r="I7" s="35">
        <v>2130794.9892737265</v>
      </c>
      <c r="J7" s="35">
        <v>2469488.9464266584</v>
      </c>
      <c r="K7" s="35">
        <v>2961449.7355531552</v>
      </c>
      <c r="L7" s="35">
        <v>3564899.8670741692</v>
      </c>
      <c r="M7" s="35">
        <v>4013799.9971487424</v>
      </c>
      <c r="N7" s="35">
        <v>4514729.9138544453</v>
      </c>
      <c r="O7" s="35">
        <v>5031314.1349544246</v>
      </c>
      <c r="P7" s="35">
        <v>5664100.3576909164</v>
      </c>
      <c r="Q7" s="35">
        <v>6832665.8711469844</v>
      </c>
      <c r="R7" s="35">
        <v>8148075.0224556597</v>
      </c>
      <c r="S7" s="35">
        <v>9505515.8006493784</v>
      </c>
      <c r="T7" s="35">
        <v>10865217.373801431</v>
      </c>
      <c r="U7" s="35">
        <v>12167347.392334407</v>
      </c>
      <c r="V7" s="35">
        <v>13363314.241654893</v>
      </c>
      <c r="W7" s="35">
        <v>14262702.397375334</v>
      </c>
      <c r="X7" s="35">
        <v>14910240.771905132</v>
      </c>
      <c r="Y7" s="35">
        <v>15465894.467952374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174925.59647039685</v>
      </c>
      <c r="D8" s="52">
        <v>193251.81852533529</v>
      </c>
      <c r="E8" s="52">
        <v>257513.1751487928</v>
      </c>
      <c r="F8" s="52">
        <v>354086.78845321969</v>
      </c>
      <c r="G8" s="52">
        <v>500456.99452491011</v>
      </c>
      <c r="H8" s="52">
        <v>448861.71147123585</v>
      </c>
      <c r="I8" s="52">
        <v>569876.31967556803</v>
      </c>
      <c r="J8" s="52">
        <v>596207.13230172475</v>
      </c>
      <c r="K8" s="52">
        <v>846047.57757971669</v>
      </c>
      <c r="L8" s="52">
        <v>1103907.1260459241</v>
      </c>
      <c r="M8" s="52">
        <v>897761.84154580906</v>
      </c>
      <c r="N8" s="52">
        <v>1070806.2363812709</v>
      </c>
      <c r="O8" s="52">
        <v>1112791.3534017038</v>
      </c>
      <c r="P8" s="52">
        <v>1478833.8003162085</v>
      </c>
      <c r="Q8" s="52">
        <v>2272472.6395019926</v>
      </c>
      <c r="R8" s="52">
        <v>2213170.9928544844</v>
      </c>
      <c r="S8" s="52">
        <v>2428247.0145749897</v>
      </c>
      <c r="T8" s="52">
        <v>2472492.926553756</v>
      </c>
      <c r="U8" s="52">
        <v>2780963.8188491855</v>
      </c>
      <c r="V8" s="52">
        <v>3468439.4888224788</v>
      </c>
      <c r="W8" s="52">
        <v>3112559.148574926</v>
      </c>
      <c r="X8" s="52">
        <v>3075785.3891047873</v>
      </c>
      <c r="Y8" s="52">
        <v>3028146.6226009987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121618.45528662892</v>
      </c>
      <c r="D9" s="36">
        <v>125849.18656809861</v>
      </c>
      <c r="E9" s="36">
        <v>130227.09195348062</v>
      </c>
      <c r="F9" s="36">
        <v>134757.29117632005</v>
      </c>
      <c r="G9" s="36">
        <v>139445.08206991549</v>
      </c>
      <c r="H9" s="36">
        <v>174925.59647039673</v>
      </c>
      <c r="I9" s="36">
        <v>193251.81852533529</v>
      </c>
      <c r="J9" s="36">
        <v>257513.17514879303</v>
      </c>
      <c r="K9" s="36">
        <v>354086.78845321992</v>
      </c>
      <c r="L9" s="36">
        <v>500456.99452491011</v>
      </c>
      <c r="M9" s="36">
        <v>448861.71147123585</v>
      </c>
      <c r="N9" s="36">
        <v>569876.31967556756</v>
      </c>
      <c r="O9" s="36">
        <v>596207.13230172452</v>
      </c>
      <c r="P9" s="36">
        <v>846047.57757971715</v>
      </c>
      <c r="Q9" s="36">
        <v>1103907.1260459246</v>
      </c>
      <c r="R9" s="36">
        <v>897761.84154580813</v>
      </c>
      <c r="S9" s="36">
        <v>1070806.23638127</v>
      </c>
      <c r="T9" s="36">
        <v>1112791.3534017038</v>
      </c>
      <c r="U9" s="36">
        <v>1478833.800316209</v>
      </c>
      <c r="V9" s="36">
        <v>2272472.6395019926</v>
      </c>
      <c r="W9" s="36">
        <v>2213170.9928544853</v>
      </c>
      <c r="X9" s="36">
        <v>2428247.0145749897</v>
      </c>
      <c r="Y9" s="36">
        <v>2472492.926553756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626.62451629868701</v>
      </c>
      <c r="C11" s="54">
        <v>638.78629533378114</v>
      </c>
      <c r="D11" s="54">
        <v>649.88493455189609</v>
      </c>
      <c r="E11" s="54">
        <v>660.33428359145194</v>
      </c>
      <c r="F11" s="54">
        <v>670.27392384855591</v>
      </c>
      <c r="G11" s="54">
        <v>679.60578981552351</v>
      </c>
      <c r="H11" s="54">
        <v>688.98563992331412</v>
      </c>
      <c r="I11" s="54">
        <v>697.86248053509496</v>
      </c>
      <c r="J11" s="54">
        <v>704.02665925860492</v>
      </c>
      <c r="K11" s="54">
        <v>709.12345234670033</v>
      </c>
      <c r="L11" s="54">
        <v>715.9362501096648</v>
      </c>
      <c r="M11" s="54">
        <v>725.69834841776037</v>
      </c>
      <c r="N11" s="54">
        <v>734.51606076682492</v>
      </c>
      <c r="O11" s="54">
        <v>743.40454083831855</v>
      </c>
      <c r="P11" s="54">
        <v>752.8097201787275</v>
      </c>
      <c r="Q11" s="54">
        <v>763.0604658211995</v>
      </c>
      <c r="R11" s="54">
        <v>773.49545818653905</v>
      </c>
      <c r="S11" s="54">
        <v>780.98484318819601</v>
      </c>
      <c r="T11" s="54">
        <v>788.10509847934372</v>
      </c>
      <c r="U11" s="54">
        <v>778.57480952701496</v>
      </c>
      <c r="V11" s="54">
        <v>813.09619876343675</v>
      </c>
      <c r="W11" s="54">
        <v>852.23389171486588</v>
      </c>
      <c r="X11" s="54">
        <v>820.84036504751327</v>
      </c>
      <c r="Y11" s="54">
        <v>805.14360171383703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408.19871027149304</v>
      </c>
      <c r="C13" s="35">
        <v>401.43455674991168</v>
      </c>
      <c r="D13" s="35">
        <v>392.38446320836067</v>
      </c>
      <c r="E13" s="35">
        <v>380.79068927890734</v>
      </c>
      <c r="F13" s="35">
        <v>366.95112250313667</v>
      </c>
      <c r="G13" s="35">
        <v>351.63904121747311</v>
      </c>
      <c r="H13" s="35">
        <v>340.29258865055436</v>
      </c>
      <c r="I13" s="35">
        <v>327.949928644995</v>
      </c>
      <c r="J13" s="35">
        <v>314.71698206911583</v>
      </c>
      <c r="K13" s="35">
        <v>298.18618310764526</v>
      </c>
      <c r="L13" s="35">
        <v>278.31615902347409</v>
      </c>
      <c r="M13" s="35">
        <v>265.06442668969379</v>
      </c>
      <c r="N13" s="35">
        <v>250.53243836981693</v>
      </c>
      <c r="O13" s="35">
        <v>237.02709367648856</v>
      </c>
      <c r="P13" s="35">
        <v>220.51796510563705</v>
      </c>
      <c r="Q13" s="35">
        <v>203.93504492232461</v>
      </c>
      <c r="R13" s="35">
        <v>194.25024933159742</v>
      </c>
      <c r="S13" s="35">
        <v>187.57654835572265</v>
      </c>
      <c r="T13" s="35">
        <v>183.54686628514065</v>
      </c>
      <c r="U13" s="35">
        <v>180.91968839082745</v>
      </c>
      <c r="V13" s="35">
        <v>178.67060055498916</v>
      </c>
      <c r="W13" s="35">
        <v>176.84890219701342</v>
      </c>
      <c r="X13" s="35">
        <v>174.96312826158751</v>
      </c>
      <c r="Y13" s="35">
        <v>173.19373443984173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380.92934606519771</v>
      </c>
      <c r="D14" s="36">
        <v>369.65787612169362</v>
      </c>
      <c r="E14" s="36">
        <v>359.86685642201149</v>
      </c>
      <c r="F14" s="36">
        <v>347.47647451416663</v>
      </c>
      <c r="G14" s="36">
        <v>333.15462057273766</v>
      </c>
      <c r="H14" s="36">
        <v>318.71133138218903</v>
      </c>
      <c r="I14" s="36">
        <v>304.1009060402294</v>
      </c>
      <c r="J14" s="36">
        <v>286.92461284492265</v>
      </c>
      <c r="K14" s="36">
        <v>270.56411439166624</v>
      </c>
      <c r="L14" s="36">
        <v>249.8719310831581</v>
      </c>
      <c r="M14" s="36">
        <v>239.2657612664583</v>
      </c>
      <c r="N14" s="36">
        <v>224.56967076009022</v>
      </c>
      <c r="O14" s="36">
        <v>208.96817070224532</v>
      </c>
      <c r="P14" s="36">
        <v>192.9819508794541</v>
      </c>
      <c r="Q14" s="36">
        <v>184.91731621161659</v>
      </c>
      <c r="R14" s="36">
        <v>182.61094830506252</v>
      </c>
      <c r="S14" s="36">
        <v>181.49588606460287</v>
      </c>
      <c r="T14" s="36">
        <v>179.49605637648543</v>
      </c>
      <c r="U14" s="36">
        <v>177.06966439831004</v>
      </c>
      <c r="V14" s="36">
        <v>174.87352044431546</v>
      </c>
      <c r="W14" s="36">
        <v>173.1247852398723</v>
      </c>
      <c r="X14" s="36">
        <v>171.37605003542916</v>
      </c>
      <c r="Y14" s="36">
        <v>169.62731483098599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8.7836628677317008E-2</v>
      </c>
      <c r="C16" s="44">
        <f>C7/RES_summary!C$6</f>
        <v>9.4993698991972547E-2</v>
      </c>
      <c r="D16" s="44">
        <f>D7/RES_summary!D$6</f>
        <v>0.10542866553353215</v>
      </c>
      <c r="E16" s="44">
        <f>E7/RES_summary!E$6</f>
        <v>0.12221539350035018</v>
      </c>
      <c r="F16" s="44">
        <f>F7/RES_summary!F$6</f>
        <v>0.15056422254049426</v>
      </c>
      <c r="G16" s="44">
        <f>G7/RES_summary!G$6</f>
        <v>0.19750718326934108</v>
      </c>
      <c r="H16" s="44">
        <f>H7/RES_summary!H$6</f>
        <v>0.23386888032003242</v>
      </c>
      <c r="I16" s="44">
        <f>I7/RES_summary!I$6</f>
        <v>0.2838639572356273</v>
      </c>
      <c r="J16" s="44">
        <f>J7/RES_summary!J$6</f>
        <v>0.32981633794535031</v>
      </c>
      <c r="K16" s="44">
        <f>K7/RES_summary!K$6</f>
        <v>0.39437141742851023</v>
      </c>
      <c r="L16" s="44">
        <f>L7/RES_summary!L$6</f>
        <v>0.47550308266358687</v>
      </c>
      <c r="M16" s="44">
        <f>M7/RES_summary!M$6</f>
        <v>0.53393971862724932</v>
      </c>
      <c r="N16" s="44">
        <f>N7/RES_summary!N$6</f>
        <v>0.60073600402356797</v>
      </c>
      <c r="O16" s="44">
        <f>O7/RES_summary!O$6</f>
        <v>0.66623200335206256</v>
      </c>
      <c r="P16" s="44">
        <f>P7/RES_summary!P$6</f>
        <v>0.74793240861407917</v>
      </c>
      <c r="Q16" s="44">
        <f>Q7/RES_summary!Q$6</f>
        <v>0.90331300210946186</v>
      </c>
      <c r="R16" s="44">
        <f>R7/RES_summary!R$6</f>
        <v>1.0770314999013471</v>
      </c>
      <c r="S16" s="44">
        <f>S7/RES_summary!S$6</f>
        <v>1.2581147040082614</v>
      </c>
      <c r="T16" s="44">
        <f>T7/RES_summary!T$6</f>
        <v>1.4339754142214034</v>
      </c>
      <c r="U16" s="44">
        <f>U7/RES_summary!U$6</f>
        <v>1.6087795034536678</v>
      </c>
      <c r="V16" s="44">
        <f>V7/RES_summary!V$6</f>
        <v>1.7546886878426546</v>
      </c>
      <c r="W16" s="44">
        <f>W7/RES_summary!W$6</f>
        <v>1.858447577846881</v>
      </c>
      <c r="X16" s="44">
        <f>X7/RES_summary!X$6</f>
        <v>1.940273688934923</v>
      </c>
      <c r="Y16" s="44">
        <f>Y7/RES_summary!Y$6</f>
        <v>2.0039990157393097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35.854798540676839</v>
      </c>
      <c r="C17" s="52">
        <f t="shared" si="4"/>
        <v>38.13375344887703</v>
      </c>
      <c r="D17" s="52">
        <f t="shared" si="4"/>
        <v>41.368570332148813</v>
      </c>
      <c r="E17" s="52">
        <f t="shared" si="4"/>
        <v>46.538483931491236</v>
      </c>
      <c r="F17" s="52">
        <f t="shared" si="4"/>
        <v>55.249710470046438</v>
      </c>
      <c r="G17" s="52">
        <f t="shared" si="4"/>
        <v>69.451236558394839</v>
      </c>
      <c r="H17" s="52">
        <f t="shared" si="4"/>
        <v>79.583846688910526</v>
      </c>
      <c r="I17" s="52">
        <f t="shared" si="4"/>
        <v>93.093164520309884</v>
      </c>
      <c r="J17" s="52">
        <f t="shared" si="4"/>
        <v>103.79880251524825</v>
      </c>
      <c r="K17" s="52">
        <f t="shared" si="4"/>
        <v>117.59610768975935</v>
      </c>
      <c r="L17" s="52">
        <f t="shared" si="4"/>
        <v>132.34019157075099</v>
      </c>
      <c r="M17" s="52">
        <f t="shared" si="4"/>
        <v>141.52842540478827</v>
      </c>
      <c r="N17" s="52">
        <f t="shared" si="4"/>
        <v>150.50385590456463</v>
      </c>
      <c r="O17" s="52">
        <f t="shared" si="4"/>
        <v>157.91503546880398</v>
      </c>
      <c r="P17" s="52">
        <f t="shared" si="4"/>
        <v>164.93253278413457</v>
      </c>
      <c r="Q17" s="52">
        <f t="shared" si="4"/>
        <v>184.217177664113</v>
      </c>
      <c r="R17" s="52">
        <f t="shared" ref="R17:V17" si="5">R13*R16</f>
        <v>209.21363739382102</v>
      </c>
      <c r="S17" s="52">
        <f t="shared" si="5"/>
        <v>235.99281361345135</v>
      </c>
      <c r="T17" s="52">
        <f t="shared" si="5"/>
        <v>263.20169361027513</v>
      </c>
      <c r="U17" s="52">
        <f t="shared" si="5"/>
        <v>291.05988645438771</v>
      </c>
      <c r="V17" s="52">
        <f t="shared" si="5"/>
        <v>313.51128164389303</v>
      </c>
      <c r="W17" s="52">
        <f t="shared" ref="W17:Y17" si="6">W13*W16</f>
        <v>328.66441393291956</v>
      </c>
      <c r="X17" s="52">
        <f t="shared" si="6"/>
        <v>339.4763542997045</v>
      </c>
      <c r="Y17" s="52">
        <f t="shared" si="6"/>
        <v>347.08007334965822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22.4674957925385</v>
      </c>
      <c r="C18" s="36">
        <f>C3*11630*1000/RES_summary!C$6</f>
        <v>24.359319092779959</v>
      </c>
      <c r="D18" s="36">
        <f>D3*11630*1000/RES_summary!D$6</f>
        <v>26.88481062281404</v>
      </c>
      <c r="E18" s="36">
        <f>E3*11630*1000/RES_summary!E$6</f>
        <v>30.730956446333565</v>
      </c>
      <c r="F18" s="36">
        <f>F3*11630*1000/RES_summary!F$6</f>
        <v>37.032440228254671</v>
      </c>
      <c r="G18" s="36">
        <f>G3*11630*1000/RES_summary!G$6</f>
        <v>47.199462474932687</v>
      </c>
      <c r="H18" s="36">
        <f>H3*11630*1000/RES_summary!H$6</f>
        <v>54.832127538517938</v>
      </c>
      <c r="I18" s="36">
        <f>I3*11630*1000/RES_summary!I$6</f>
        <v>64.966226713005142</v>
      </c>
      <c r="J18" s="36">
        <f>J3*11630*1000/RES_summary!J$6</f>
        <v>73.077124169853931</v>
      </c>
      <c r="K18" s="36">
        <f>K3*11630*1000/RES_summary!K$6</f>
        <v>83.390157867496512</v>
      </c>
      <c r="L18" s="36">
        <f>L3*11630*1000/RES_summary!L$6</f>
        <v>94.747140491958149</v>
      </c>
      <c r="M18" s="36">
        <f>M3*11630*1000/RES_summary!M$6</f>
        <v>102.70694457042103</v>
      </c>
      <c r="N18" s="36">
        <f>N3*11630*1000/RES_summary!N$6</f>
        <v>110.54749936923866</v>
      </c>
      <c r="O18" s="36">
        <f>O3*11630*1000/RES_summary!O$6</f>
        <v>117.39475443415301</v>
      </c>
      <c r="P18" s="36">
        <f>P3*11630*1000/RES_summary!P$6</f>
        <v>124.16281385359318</v>
      </c>
      <c r="Q18" s="36">
        <f>Q3*11630*1000/RES_summary!Q$6</f>
        <v>140.56884540064476</v>
      </c>
      <c r="R18" s="36">
        <f>R3*11630*1000/RES_summary!R$6</f>
        <v>161.82579831480601</v>
      </c>
      <c r="S18" s="36">
        <f>S3*11630*1000/RES_summary!S$6</f>
        <v>184.30681053344247</v>
      </c>
      <c r="T18" s="36">
        <f>T3*11630*1000/RES_summary!T$6</f>
        <v>207.43059666265589</v>
      </c>
      <c r="U18" s="36">
        <f>U3*11630*1000/RES_summary!U$6</f>
        <v>226.61189565717947</v>
      </c>
      <c r="V18" s="36">
        <f>V3*11630*1000/RES_summary!V$6</f>
        <v>254.91483137410265</v>
      </c>
      <c r="W18" s="36">
        <f>W3*11630*1000/RES_summary!W$6</f>
        <v>280.0989525542376</v>
      </c>
      <c r="X18" s="36">
        <f>X3*11630*1000/RES_summary!X$6</f>
        <v>278.65589458836837</v>
      </c>
      <c r="Y18" s="36">
        <f>Y3*11630*1000/RES_summary!Y$6</f>
        <v>279.44930033984656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100.58929645412549</v>
      </c>
      <c r="C3" s="49">
        <f t="shared" ref="C3:W3" si="0">C5*C11/11630</f>
        <v>107.57729041211252</v>
      </c>
      <c r="D3" s="49">
        <f t="shared" si="0"/>
        <v>113.25489555565055</v>
      </c>
      <c r="E3" s="49">
        <f t="shared" si="0"/>
        <v>120.56460332197389</v>
      </c>
      <c r="F3" s="49">
        <f t="shared" si="0"/>
        <v>128.74153409057988</v>
      </c>
      <c r="G3" s="49">
        <f t="shared" si="0"/>
        <v>137.37629325614489</v>
      </c>
      <c r="H3" s="49">
        <f t="shared" si="0"/>
        <v>142.24515898562925</v>
      </c>
      <c r="I3" s="49">
        <f t="shared" si="0"/>
        <v>145.91440103572313</v>
      </c>
      <c r="J3" s="49">
        <f t="shared" si="0"/>
        <v>147.77309058148123</v>
      </c>
      <c r="K3" s="49">
        <f t="shared" si="0"/>
        <v>149.15534194185304</v>
      </c>
      <c r="L3" s="49">
        <f t="shared" si="0"/>
        <v>149.48472673001254</v>
      </c>
      <c r="M3" s="49">
        <f t="shared" si="0"/>
        <v>148.42679058174775</v>
      </c>
      <c r="N3" s="49">
        <f t="shared" si="0"/>
        <v>146.11635426956715</v>
      </c>
      <c r="O3" s="49">
        <f t="shared" si="0"/>
        <v>145.21125045385025</v>
      </c>
      <c r="P3" s="49">
        <f t="shared" si="0"/>
        <v>142.0302243276775</v>
      </c>
      <c r="Q3" s="49">
        <f t="shared" si="0"/>
        <v>136.10594926492277</v>
      </c>
      <c r="R3" s="49">
        <f t="shared" si="0"/>
        <v>128.49902915586398</v>
      </c>
      <c r="S3" s="49">
        <f t="shared" si="0"/>
        <v>121.91316941588678</v>
      </c>
      <c r="T3" s="49">
        <f t="shared" si="0"/>
        <v>113.26148175213321</v>
      </c>
      <c r="U3" s="49">
        <f t="shared" si="0"/>
        <v>104.04998934067929</v>
      </c>
      <c r="V3" s="49">
        <f t="shared" si="0"/>
        <v>100.81840496642494</v>
      </c>
      <c r="W3" s="49">
        <f t="shared" si="0"/>
        <v>99.661653232365836</v>
      </c>
      <c r="X3" s="49">
        <f t="shared" ref="X3:Y3" si="1">X5*X11/11630</f>
        <v>90.786456449776878</v>
      </c>
      <c r="Y3" s="49">
        <f t="shared" si="1"/>
        <v>84.120161792068771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2417.1440357838669</v>
      </c>
      <c r="C5" s="49">
        <f t="shared" ref="C5:W5" si="2">C7*C13/1000000</f>
        <v>2574.9857363277879</v>
      </c>
      <c r="D5" s="49">
        <f t="shared" si="2"/>
        <v>2703.0268959161554</v>
      </c>
      <c r="E5" s="49">
        <f t="shared" si="2"/>
        <v>2870.4101002192788</v>
      </c>
      <c r="F5" s="49">
        <f t="shared" si="2"/>
        <v>3056.902678367182</v>
      </c>
      <c r="G5" s="49">
        <f t="shared" si="2"/>
        <v>3253.9871438304226</v>
      </c>
      <c r="H5" s="49">
        <f t="shared" si="2"/>
        <v>3358.5920156706784</v>
      </c>
      <c r="I5" s="49">
        <f t="shared" si="2"/>
        <v>3435.2885735001391</v>
      </c>
      <c r="J5" s="49">
        <f t="shared" si="2"/>
        <v>3482.0933167343451</v>
      </c>
      <c r="K5" s="49">
        <f t="shared" si="2"/>
        <v>3521.2800653747199</v>
      </c>
      <c r="L5" s="49">
        <f t="shared" si="2"/>
        <v>3525.454756811012</v>
      </c>
      <c r="M5" s="49">
        <f t="shared" si="2"/>
        <v>3495.1555935932333</v>
      </c>
      <c r="N5" s="49">
        <f t="shared" si="2"/>
        <v>3438.4435858773918</v>
      </c>
      <c r="O5" s="49">
        <f t="shared" si="2"/>
        <v>3414.0322449758723</v>
      </c>
      <c r="P5" s="49">
        <f t="shared" si="2"/>
        <v>3332.4577780057543</v>
      </c>
      <c r="Q5" s="49">
        <f t="shared" si="2"/>
        <v>3182.4949977843885</v>
      </c>
      <c r="R5" s="49">
        <f t="shared" si="2"/>
        <v>2997.7510575862711</v>
      </c>
      <c r="S5" s="49">
        <f t="shared" si="2"/>
        <v>2818.902997259077</v>
      </c>
      <c r="T5" s="49">
        <f t="shared" si="2"/>
        <v>2615.5597949481435</v>
      </c>
      <c r="U5" s="49">
        <f t="shared" si="2"/>
        <v>2422.5292898917137</v>
      </c>
      <c r="V5" s="49">
        <f t="shared" si="2"/>
        <v>2258.205608368301</v>
      </c>
      <c r="W5" s="49">
        <f t="shared" si="2"/>
        <v>2135.4357325046776</v>
      </c>
      <c r="X5" s="49">
        <f t="shared" ref="X5:Y5" si="3">X7*X13/1000000</f>
        <v>2023.1557501158063</v>
      </c>
      <c r="Y5" s="49">
        <f t="shared" si="3"/>
        <v>1912.8945451887382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30859603.118346568</v>
      </c>
      <c r="C7" s="35">
        <v>32932272.257004548</v>
      </c>
      <c r="D7" s="35">
        <v>34833141.944490246</v>
      </c>
      <c r="E7" s="35">
        <v>37404026.273677558</v>
      </c>
      <c r="F7" s="35">
        <v>40462761.252120756</v>
      </c>
      <c r="G7" s="35">
        <v>43839764.219272278</v>
      </c>
      <c r="H7" s="35">
        <v>46090507.570361331</v>
      </c>
      <c r="I7" s="35">
        <v>48024380.988592915</v>
      </c>
      <c r="J7" s="35">
        <v>49573101.357029289</v>
      </c>
      <c r="K7" s="35">
        <v>51178097.253113657</v>
      </c>
      <c r="L7" s="35">
        <v>52642877.736745358</v>
      </c>
      <c r="M7" s="35">
        <v>53864521.567494981</v>
      </c>
      <c r="N7" s="35">
        <v>55068317.742490932</v>
      </c>
      <c r="O7" s="35">
        <v>56635406.970818169</v>
      </c>
      <c r="P7" s="35">
        <v>58212927.769056395</v>
      </c>
      <c r="Q7" s="35">
        <v>60264203.219103321</v>
      </c>
      <c r="R7" s="35">
        <v>61926258.541386992</v>
      </c>
      <c r="S7" s="35">
        <v>63567078.86100892</v>
      </c>
      <c r="T7" s="35">
        <v>65125809.38151779</v>
      </c>
      <c r="U7" s="35">
        <v>66514199.625389308</v>
      </c>
      <c r="V7" s="35">
        <v>67694155.386279479</v>
      </c>
      <c r="W7" s="35">
        <v>69726217.199642017</v>
      </c>
      <c r="X7" s="35">
        <v>71532191.895754293</v>
      </c>
      <c r="Y7" s="35">
        <v>73717317.419122592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9500994.062256813</v>
      </c>
      <c r="D8" s="52">
        <v>9401184.0854942314</v>
      </c>
      <c r="E8" s="52">
        <v>10267037.251686279</v>
      </c>
      <c r="F8" s="52">
        <v>10986733.857143622</v>
      </c>
      <c r="G8" s="52">
        <v>12002187.567338359</v>
      </c>
      <c r="H8" s="52">
        <v>11445523.444441013</v>
      </c>
      <c r="I8" s="52">
        <v>12065049.199536912</v>
      </c>
      <c r="J8" s="52">
        <v>12427799.947898909</v>
      </c>
      <c r="K8" s="52">
        <v>13100978.797471881</v>
      </c>
      <c r="L8" s="52">
        <v>13200816.334363647</v>
      </c>
      <c r="M8" s="52">
        <v>12912356.517723545</v>
      </c>
      <c r="N8" s="52">
        <v>11822362.864688717</v>
      </c>
      <c r="O8" s="52">
        <v>9707111.3860045671</v>
      </c>
      <c r="P8" s="52">
        <v>9852757.2610782385</v>
      </c>
      <c r="Q8" s="52">
        <v>11793488.145511217</v>
      </c>
      <c r="R8" s="52">
        <v>9695221.7730332613</v>
      </c>
      <c r="S8" s="52">
        <v>8073339.4888436347</v>
      </c>
      <c r="T8" s="52">
        <v>7644015.8074134663</v>
      </c>
      <c r="U8" s="52">
        <v>6631005.4785632566</v>
      </c>
      <c r="V8" s="52">
        <v>5590970.415811494</v>
      </c>
      <c r="W8" s="52">
        <v>5789711.8847028762</v>
      </c>
      <c r="X8" s="52">
        <v>5323307.705088973</v>
      </c>
      <c r="Y8" s="52">
        <v>5846017.3587263376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7428324.9235988371</v>
      </c>
      <c r="D9" s="36">
        <v>7500314.3980085328</v>
      </c>
      <c r="E9" s="36">
        <v>7696152.9224989712</v>
      </c>
      <c r="F9" s="36">
        <v>7927998.8787004277</v>
      </c>
      <c r="G9" s="36">
        <v>8625184.6001868322</v>
      </c>
      <c r="H9" s="36">
        <v>9194780.0933519602</v>
      </c>
      <c r="I9" s="36">
        <v>10131175.781305328</v>
      </c>
      <c r="J9" s="36">
        <v>10879079.579462536</v>
      </c>
      <c r="K9" s="36">
        <v>11495982.901387513</v>
      </c>
      <c r="L9" s="36">
        <v>11736035.850731947</v>
      </c>
      <c r="M9" s="36">
        <v>11690712.686973922</v>
      </c>
      <c r="N9" s="36">
        <v>10618566.689692765</v>
      </c>
      <c r="O9" s="36">
        <v>8140022.1576773301</v>
      </c>
      <c r="P9" s="36">
        <v>8275236.4628400132</v>
      </c>
      <c r="Q9" s="36">
        <v>9742212.6954642981</v>
      </c>
      <c r="R9" s="36">
        <v>8033166.450749591</v>
      </c>
      <c r="S9" s="36">
        <v>6432519.1692217067</v>
      </c>
      <c r="T9" s="36">
        <v>6085285.2869045958</v>
      </c>
      <c r="U9" s="36">
        <v>5242615.2346917391</v>
      </c>
      <c r="V9" s="36">
        <v>4411014.6549213231</v>
      </c>
      <c r="W9" s="36">
        <v>3757650.0713403374</v>
      </c>
      <c r="X9" s="36">
        <v>3517333.0089766979</v>
      </c>
      <c r="Y9" s="36">
        <v>3660891.8353580385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483.98171579464946</v>
      </c>
      <c r="C11" s="54">
        <v>485.87604577457137</v>
      </c>
      <c r="D11" s="54">
        <v>487.2886900615851</v>
      </c>
      <c r="E11" s="54">
        <v>488.48989784680623</v>
      </c>
      <c r="F11" s="54">
        <v>489.7977459567652</v>
      </c>
      <c r="G11" s="54">
        <v>490.99342435884756</v>
      </c>
      <c r="H11" s="54">
        <v>492.56092769949561</v>
      </c>
      <c r="I11" s="54">
        <v>493.98600663013309</v>
      </c>
      <c r="J11" s="54">
        <v>493.55398811494337</v>
      </c>
      <c r="K11" s="54">
        <v>492.62671374568833</v>
      </c>
      <c r="L11" s="54">
        <v>493.12996245699412</v>
      </c>
      <c r="M11" s="54">
        <v>493.88461493100044</v>
      </c>
      <c r="N11" s="54">
        <v>494.21581529930648</v>
      </c>
      <c r="O11" s="54">
        <v>494.66634220094005</v>
      </c>
      <c r="P11" s="54">
        <v>495.67364959065861</v>
      </c>
      <c r="Q11" s="54">
        <v>497.38088859622866</v>
      </c>
      <c r="R11" s="54">
        <v>498.52161849823318</v>
      </c>
      <c r="S11" s="54">
        <v>502.9794078353853</v>
      </c>
      <c r="T11" s="54">
        <v>503.61342735176311</v>
      </c>
      <c r="U11" s="54">
        <v>499.51981223978976</v>
      </c>
      <c r="V11" s="54">
        <v>519.22555032831656</v>
      </c>
      <c r="W11" s="54">
        <v>542.77682509926615</v>
      </c>
      <c r="X11" s="54">
        <v>521.8809715715006</v>
      </c>
      <c r="Y11" s="54">
        <v>511.43304480761788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78.327126454417453</v>
      </c>
      <c r="C13" s="35">
        <v>78.190345210087955</v>
      </c>
      <c r="D13" s="35">
        <v>77.599284618759697</v>
      </c>
      <c r="E13" s="35">
        <v>76.740671691787384</v>
      </c>
      <c r="F13" s="35">
        <v>75.548543494593119</v>
      </c>
      <c r="G13" s="35">
        <v>74.224558497966242</v>
      </c>
      <c r="H13" s="35">
        <v>72.869495102510726</v>
      </c>
      <c r="I13" s="35">
        <v>71.532178089210831</v>
      </c>
      <c r="J13" s="35">
        <v>70.241587098939831</v>
      </c>
      <c r="K13" s="35">
        <v>68.804434990214233</v>
      </c>
      <c r="L13" s="35">
        <v>66.969263618926405</v>
      </c>
      <c r="M13" s="35">
        <v>64.887898228403003</v>
      </c>
      <c r="N13" s="35">
        <v>62.439597337186768</v>
      </c>
      <c r="O13" s="35">
        <v>60.280881299837375</v>
      </c>
      <c r="P13" s="35">
        <v>57.246008845773126</v>
      </c>
      <c r="Q13" s="35">
        <v>52.809044636560635</v>
      </c>
      <c r="R13" s="35">
        <v>48.408399412388093</v>
      </c>
      <c r="S13" s="35">
        <v>44.345328553207267</v>
      </c>
      <c r="T13" s="35">
        <v>40.16164742960445</v>
      </c>
      <c r="U13" s="35">
        <v>36.421234917288302</v>
      </c>
      <c r="V13" s="35">
        <v>33.358945029780266</v>
      </c>
      <c r="W13" s="35">
        <v>30.6260086703175</v>
      </c>
      <c r="X13" s="35">
        <v>28.283150515843321</v>
      </c>
      <c r="Y13" s="35">
        <v>25.949052572177905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77.85301636147409</v>
      </c>
      <c r="D14" s="36">
        <v>76.109012501707639</v>
      </c>
      <c r="E14" s="36">
        <v>75.00179280090569</v>
      </c>
      <c r="F14" s="36">
        <v>73.361421768176513</v>
      </c>
      <c r="G14" s="36">
        <v>72.148567762220253</v>
      </c>
      <c r="H14" s="36">
        <v>70.483927604566446</v>
      </c>
      <c r="I14" s="36">
        <v>69.36016429512982</v>
      </c>
      <c r="J14" s="36">
        <v>68.224716943714625</v>
      </c>
      <c r="K14" s="36">
        <v>66.390306658403802</v>
      </c>
      <c r="L14" s="36">
        <v>63.328162806806617</v>
      </c>
      <c r="M14" s="36">
        <v>60.664794441895886</v>
      </c>
      <c r="N14" s="36">
        <v>56.770237682151013</v>
      </c>
      <c r="O14" s="36">
        <v>53.785571297197372</v>
      </c>
      <c r="P14" s="36">
        <v>46.530379466983582</v>
      </c>
      <c r="Q14" s="36">
        <v>40.212922227977316</v>
      </c>
      <c r="R14" s="36">
        <v>32.609657762094685</v>
      </c>
      <c r="S14" s="36">
        <v>25.802690368040384</v>
      </c>
      <c r="T14" s="36">
        <v>20.097513159996186</v>
      </c>
      <c r="U14" s="36">
        <v>15.952459387950585</v>
      </c>
      <c r="V14" s="36">
        <v>14.129172499077972</v>
      </c>
      <c r="W14" s="36">
        <v>13.281422149133293</v>
      </c>
      <c r="X14" s="36">
        <v>12.433671799188614</v>
      </c>
      <c r="Y14" s="36">
        <v>11.585921449243935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4.1580235146053557</v>
      </c>
      <c r="C16" s="44">
        <f>C7/RES_summary!C$6</f>
        <v>4.4361025415247459</v>
      </c>
      <c r="D16" s="44">
        <f>D7/RES_summary!D$6</f>
        <v>4.7532733213800693</v>
      </c>
      <c r="E16" s="44">
        <f>E7/RES_summary!E$6</f>
        <v>5.0798794695652303</v>
      </c>
      <c r="F16" s="44">
        <f>F7/RES_summary!F$6</f>
        <v>5.4432826393896132</v>
      </c>
      <c r="G16" s="44">
        <f>G7/RES_summary!G$6</f>
        <v>5.8495252531357345</v>
      </c>
      <c r="H16" s="44">
        <f>H7/RES_summary!H$6</f>
        <v>6.1448619001641367</v>
      </c>
      <c r="I16" s="44">
        <f>I7/RES_summary!I$6</f>
        <v>6.3977956114210501</v>
      </c>
      <c r="J16" s="44">
        <f>J7/RES_summary!J$6</f>
        <v>6.6208106636101753</v>
      </c>
      <c r="K16" s="44">
        <f>K7/RES_summary!K$6</f>
        <v>6.8153035024363362</v>
      </c>
      <c r="L16" s="44">
        <f>L7/RES_summary!L$6</f>
        <v>7.0217542083865574</v>
      </c>
      <c r="M16" s="44">
        <f>M7/RES_summary!M$6</f>
        <v>7.1653813120160486</v>
      </c>
      <c r="N16" s="44">
        <f>N7/RES_summary!N$6</f>
        <v>7.3274640521476613</v>
      </c>
      <c r="O16" s="44">
        <f>O7/RES_summary!O$6</f>
        <v>7.4994960828796176</v>
      </c>
      <c r="P16" s="44">
        <f>P7/RES_summary!P$6</f>
        <v>7.6868933333196523</v>
      </c>
      <c r="Q16" s="44">
        <f>Q7/RES_summary!Q$6</f>
        <v>7.9672326082066451</v>
      </c>
      <c r="R16" s="44">
        <f>R7/RES_summary!R$6</f>
        <v>8.185556826157903</v>
      </c>
      <c r="S16" s="44">
        <f>S7/RES_summary!S$6</f>
        <v>8.4135020427218166</v>
      </c>
      <c r="T16" s="44">
        <f>T7/RES_summary!T$6</f>
        <v>8.5952085698302092</v>
      </c>
      <c r="U16" s="44">
        <f>U7/RES_summary!U$6</f>
        <v>8.794577617909356</v>
      </c>
      <c r="V16" s="44">
        <f>V7/RES_summary!V$6</f>
        <v>8.8886758585015286</v>
      </c>
      <c r="W16" s="44">
        <f>W7/RES_summary!W$6</f>
        <v>9.0854114358402658</v>
      </c>
      <c r="X16" s="44">
        <f>X7/RES_summary!X$6</f>
        <v>9.3085035963132921</v>
      </c>
      <c r="Y16" s="44">
        <f>Y7/RES_summary!Y$6</f>
        <v>9.551948764229655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325.68603362893498</v>
      </c>
      <c r="C17" s="52">
        <f t="shared" si="4"/>
        <v>346.86038910916841</v>
      </c>
      <c r="D17" s="52">
        <f t="shared" si="4"/>
        <v>368.8506093365292</v>
      </c>
      <c r="E17" s="52">
        <f t="shared" si="4"/>
        <v>389.83336260775638</v>
      </c>
      <c r="F17" s="52">
        <f t="shared" si="4"/>
        <v>411.23207523528981</v>
      </c>
      <c r="G17" s="52">
        <f t="shared" si="4"/>
        <v>434.17842933670414</v>
      </c>
      <c r="H17" s="52">
        <f t="shared" si="4"/>
        <v>447.77298413961529</v>
      </c>
      <c r="I17" s="52">
        <f t="shared" si="4"/>
        <v>457.64825505454206</v>
      </c>
      <c r="J17" s="52">
        <f t="shared" si="4"/>
        <v>465.05624889356375</v>
      </c>
      <c r="K17" s="52">
        <f t="shared" si="4"/>
        <v>468.92310677196025</v>
      </c>
      <c r="L17" s="52">
        <f t="shared" si="4"/>
        <v>470.24170864874526</v>
      </c>
      <c r="M17" s="52">
        <f t="shared" si="4"/>
        <v>464.94653334179816</v>
      </c>
      <c r="N17" s="52">
        <f t="shared" si="4"/>
        <v>457.5239049188109</v>
      </c>
      <c r="O17" s="52">
        <f t="shared" si="4"/>
        <v>452.07623318066157</v>
      </c>
      <c r="P17" s="52">
        <f t="shared" si="4"/>
        <v>440.04396375573128</v>
      </c>
      <c r="Q17" s="52">
        <f t="shared" si="4"/>
        <v>420.74194243664613</v>
      </c>
      <c r="R17" s="52">
        <f t="shared" ref="R17:V17" si="5">R13*R16</f>
        <v>396.24970425345157</v>
      </c>
      <c r="S17" s="52">
        <f t="shared" si="5"/>
        <v>373.09951236757945</v>
      </c>
      <c r="T17" s="52">
        <f t="shared" si="5"/>
        <v>345.19773616543557</v>
      </c>
      <c r="U17" s="52">
        <f t="shared" si="5"/>
        <v>320.3093774202024</v>
      </c>
      <c r="V17" s="52">
        <f t="shared" si="5"/>
        <v>296.51684935128742</v>
      </c>
      <c r="W17" s="52">
        <f t="shared" ref="W17:Y17" si="6">W13*W16</f>
        <v>278.24988940744572</v>
      </c>
      <c r="X17" s="52">
        <f t="shared" si="6"/>
        <v>263.27380829179771</v>
      </c>
      <c r="Y17" s="52">
        <f t="shared" si="6"/>
        <v>247.8640206497451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157.62608536608585</v>
      </c>
      <c r="C18" s="52">
        <f>C3*11630*1000/RES_summary!C$6</f>
        <v>168.53115429619194</v>
      </c>
      <c r="D18" s="52">
        <f>D3*11630*1000/RES_summary!D$6</f>
        <v>179.73673025201484</v>
      </c>
      <c r="E18" s="52">
        <f>E3*11630*1000/RES_summary!E$6</f>
        <v>190.42965947753987</v>
      </c>
      <c r="F18" s="52">
        <f>F3*11630*1000/RES_summary!F$6</f>
        <v>201.42054351536777</v>
      </c>
      <c r="G18" s="52">
        <f>G3*11630*1000/RES_summary!G$6</f>
        <v>213.17875380277425</v>
      </c>
      <c r="H18" s="52">
        <f>H3*11630*1000/RES_summary!H$6</f>
        <v>220.55547646658039</v>
      </c>
      <c r="I18" s="52">
        <f>I3*11630*1000/RES_summary!I$6</f>
        <v>226.07183395564186</v>
      </c>
      <c r="J18" s="52">
        <f>J3*11630*1000/RES_summary!J$6</f>
        <v>229.5303663391941</v>
      </c>
      <c r="K18" s="52">
        <f>K3*11630*1000/RES_summary!K$6</f>
        <v>231.0040490884893</v>
      </c>
      <c r="L18" s="52">
        <f>L3*11630*1000/RES_summary!L$6</f>
        <v>231.89027613166854</v>
      </c>
      <c r="M18" s="52">
        <f>M3*11630*1000/RES_summary!M$6</f>
        <v>229.62993958301757</v>
      </c>
      <c r="N18" s="52">
        <f>N3*11630*1000/RES_summary!N$6</f>
        <v>226.11554968837248</v>
      </c>
      <c r="O18" s="52">
        <f>O3*11630*1000/RES_summary!O$6</f>
        <v>223.62689666345713</v>
      </c>
      <c r="P18" s="52">
        <f>P3*11630*1000/RES_summary!P$6</f>
        <v>218.11819749514285</v>
      </c>
      <c r="Q18" s="52">
        <f>Q3*11630*1000/RES_summary!Q$6</f>
        <v>209.26900119884232</v>
      </c>
      <c r="R18" s="52">
        <f>R3*11630*1000/RES_summary!R$6</f>
        <v>197.53904389387688</v>
      </c>
      <c r="S18" s="52">
        <f>S3*11630*1000/RES_summary!S$6</f>
        <v>187.66137179431615</v>
      </c>
      <c r="T18" s="52">
        <f>T3*11630*1000/RES_summary!T$6</f>
        <v>173.84621502434464</v>
      </c>
      <c r="U18" s="52">
        <f>U3*11630*1000/RES_summary!U$6</f>
        <v>160.00088006758347</v>
      </c>
      <c r="V18" s="52">
        <f>V3*11630*1000/RES_summary!V$6</f>
        <v>153.95912428604075</v>
      </c>
      <c r="W18" s="52">
        <f>W3*11630*1000/RES_summary!W$6</f>
        <v>151.02759155679533</v>
      </c>
      <c r="X18" s="52">
        <f>X3*11630*1000/RES_summary!X$6</f>
        <v>137.39759086065234</v>
      </c>
      <c r="Y18" s="52">
        <f>Y3*11630*1000/RES_summary!Y$6</f>
        <v>126.76585077915742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116.49519614446795</v>
      </c>
      <c r="D19" s="36">
        <v>122.87071737375739</v>
      </c>
      <c r="E19" s="36">
        <v>133.02598298082128</v>
      </c>
      <c r="F19" s="36">
        <v>142.32517390362085</v>
      </c>
      <c r="G19" s="36">
        <v>151.09634979379334</v>
      </c>
      <c r="H19" s="36">
        <v>155.66601692685586</v>
      </c>
      <c r="I19" s="36">
        <v>160.09986289151723</v>
      </c>
      <c r="J19" s="36">
        <v>162.88937242683505</v>
      </c>
      <c r="K19" s="36">
        <v>165.90121033915128</v>
      </c>
      <c r="L19" s="36">
        <v>167.00141924507713</v>
      </c>
      <c r="M19" s="36">
        <v>167.95839589289099</v>
      </c>
      <c r="N19" s="36">
        <v>167.59156968702047</v>
      </c>
      <c r="O19" s="36">
        <v>168.96822964066268</v>
      </c>
      <c r="P19" s="36">
        <v>168.76516975967363</v>
      </c>
      <c r="Q19" s="36">
        <v>170.18077919599668</v>
      </c>
      <c r="R19" s="36">
        <v>171.08922775156609</v>
      </c>
      <c r="S19" s="36">
        <v>171.58088332867538</v>
      </c>
      <c r="T19" s="36">
        <v>171.89898615685539</v>
      </c>
      <c r="U19" s="36">
        <v>170.65584006135501</v>
      </c>
      <c r="V19" s="36">
        <v>169.85504994925446</v>
      </c>
      <c r="W19" s="36">
        <v>168.99475906446253</v>
      </c>
      <c r="X19" s="36">
        <v>167.28163692770082</v>
      </c>
      <c r="Y19" s="36">
        <v>168.03928731675211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26.727748462675656</v>
      </c>
      <c r="C3" s="49">
        <f t="shared" ref="C3:W3" si="0">C5*C11/11630</f>
        <v>29.316842212671769</v>
      </c>
      <c r="D3" s="49">
        <f t="shared" si="0"/>
        <v>31.636249744952543</v>
      </c>
      <c r="E3" s="49">
        <f t="shared" si="0"/>
        <v>36.045064548764486</v>
      </c>
      <c r="F3" s="49">
        <f t="shared" si="0"/>
        <v>42.822328169371779</v>
      </c>
      <c r="G3" s="49">
        <f t="shared" si="0"/>
        <v>49.650581558273835</v>
      </c>
      <c r="H3" s="49">
        <f t="shared" si="0"/>
        <v>55.542685130676368</v>
      </c>
      <c r="I3" s="49">
        <f t="shared" si="0"/>
        <v>60.813908083383694</v>
      </c>
      <c r="J3" s="49">
        <f t="shared" si="0"/>
        <v>65.993142789441507</v>
      </c>
      <c r="K3" s="49">
        <f t="shared" si="0"/>
        <v>69.780872597923278</v>
      </c>
      <c r="L3" s="49">
        <f t="shared" si="0"/>
        <v>74.019274124289012</v>
      </c>
      <c r="M3" s="49">
        <f t="shared" si="0"/>
        <v>77.177325088086164</v>
      </c>
      <c r="N3" s="49">
        <f t="shared" si="0"/>
        <v>79.93954805339655</v>
      </c>
      <c r="O3" s="49">
        <f t="shared" si="0"/>
        <v>82.302097863921674</v>
      </c>
      <c r="P3" s="49">
        <f t="shared" si="0"/>
        <v>86.27203048565795</v>
      </c>
      <c r="Q3" s="49">
        <f t="shared" si="0"/>
        <v>90.700596265155042</v>
      </c>
      <c r="R3" s="49">
        <f t="shared" si="0"/>
        <v>96.152603778713953</v>
      </c>
      <c r="S3" s="49">
        <f t="shared" si="0"/>
        <v>103.59503546866438</v>
      </c>
      <c r="T3" s="49">
        <f t="shared" si="0"/>
        <v>109.18694268517197</v>
      </c>
      <c r="U3" s="49">
        <f t="shared" si="0"/>
        <v>112.56897066187578</v>
      </c>
      <c r="V3" s="49">
        <f t="shared" si="0"/>
        <v>120.25401882104541</v>
      </c>
      <c r="W3" s="49">
        <f t="shared" si="0"/>
        <v>127.09422915978614</v>
      </c>
      <c r="X3" s="49">
        <f t="shared" ref="X3:Y3" si="1">X5*X11/11630</f>
        <v>123.02232970828426</v>
      </c>
      <c r="Y3" s="49">
        <f t="shared" si="1"/>
        <v>121.56965351758042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8830.1733104162886</v>
      </c>
      <c r="C5" s="49">
        <f t="shared" ref="C5:W5" si="2">C7*C13/1000000</f>
        <v>9616.6658286329548</v>
      </c>
      <c r="D5" s="49">
        <f t="shared" si="2"/>
        <v>10328.392982644575</v>
      </c>
      <c r="E5" s="49">
        <f t="shared" si="2"/>
        <v>11731.262727550131</v>
      </c>
      <c r="F5" s="49">
        <f t="shared" si="2"/>
        <v>13905.351026287834</v>
      </c>
      <c r="G5" s="49">
        <f t="shared" si="2"/>
        <v>16104.707286153411</v>
      </c>
      <c r="H5" s="49">
        <f t="shared" si="2"/>
        <v>17997.297937856376</v>
      </c>
      <c r="I5" s="49">
        <f t="shared" si="2"/>
        <v>19705.707410885712</v>
      </c>
      <c r="J5" s="49">
        <f t="shared" si="2"/>
        <v>21273.309687978897</v>
      </c>
      <c r="K5" s="49">
        <f t="shared" si="2"/>
        <v>22632.372435817506</v>
      </c>
      <c r="L5" s="49">
        <f t="shared" si="2"/>
        <v>24098.758293927422</v>
      </c>
      <c r="M5" s="49">
        <f t="shared" si="2"/>
        <v>25139.203531569925</v>
      </c>
      <c r="N5" s="49">
        <f t="shared" si="2"/>
        <v>26085.118739721896</v>
      </c>
      <c r="O5" s="49">
        <f t="shared" si="2"/>
        <v>26907.834227285486</v>
      </c>
      <c r="P5" s="49">
        <f t="shared" si="2"/>
        <v>28238.914402821116</v>
      </c>
      <c r="Q5" s="49">
        <f t="shared" si="2"/>
        <v>29692.05794141053</v>
      </c>
      <c r="R5" s="49">
        <f t="shared" si="2"/>
        <v>31362.611877012652</v>
      </c>
      <c r="S5" s="49">
        <f t="shared" si="2"/>
        <v>32978.308157816624</v>
      </c>
      <c r="T5" s="49">
        <f t="shared" si="2"/>
        <v>34565.006075171441</v>
      </c>
      <c r="U5" s="49">
        <f t="shared" si="2"/>
        <v>35993.108234997191</v>
      </c>
      <c r="V5" s="49">
        <f t="shared" si="2"/>
        <v>37089.793523789929</v>
      </c>
      <c r="W5" s="49">
        <f t="shared" si="2"/>
        <v>37434.754947515059</v>
      </c>
      <c r="X5" s="49">
        <f t="shared" ref="X5:Y5" si="3">X7*X13/1000000</f>
        <v>37601.062747659838</v>
      </c>
      <c r="Y5" s="49">
        <f t="shared" si="3"/>
        <v>37870.706000131147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805244.95967390225</v>
      </c>
      <c r="C7" s="35">
        <v>886670.2937562404</v>
      </c>
      <c r="D7" s="35">
        <v>961910.46554364427</v>
      </c>
      <c r="E7" s="35">
        <v>1105520.1395126469</v>
      </c>
      <c r="F7" s="35">
        <v>1325074.6105734468</v>
      </c>
      <c r="G7" s="35">
        <v>1549072.4505438008</v>
      </c>
      <c r="H7" s="35">
        <v>1744288.0440747647</v>
      </c>
      <c r="I7" s="35">
        <v>1922166.3049751592</v>
      </c>
      <c r="J7" s="35">
        <v>2093830.736479823</v>
      </c>
      <c r="K7" s="35">
        <v>2251261.839177324</v>
      </c>
      <c r="L7" s="35">
        <v>2430463.586512858</v>
      </c>
      <c r="M7" s="35">
        <v>2581382.3611473665</v>
      </c>
      <c r="N7" s="35">
        <v>2747102.1190175191</v>
      </c>
      <c r="O7" s="35">
        <v>2914730.9330008603</v>
      </c>
      <c r="P7" s="35">
        <v>3162027.4678724213</v>
      </c>
      <c r="Q7" s="35">
        <v>3433097.7099471879</v>
      </c>
      <c r="R7" s="35">
        <v>3729835.0840587253</v>
      </c>
      <c r="S7" s="35">
        <v>4034158.5294712153</v>
      </c>
      <c r="T7" s="35">
        <v>4337741.3040632298</v>
      </c>
      <c r="U7" s="35">
        <v>4631445.1560902037</v>
      </c>
      <c r="V7" s="35">
        <v>4899578.9279829692</v>
      </c>
      <c r="W7" s="35">
        <v>5048228.6866838252</v>
      </c>
      <c r="X7" s="35">
        <v>5156888.6375403032</v>
      </c>
      <c r="Y7" s="35">
        <v>5272958.430115073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176161.47433760902</v>
      </c>
      <c r="D8" s="52">
        <v>171610.01482069655</v>
      </c>
      <c r="E8" s="52">
        <v>241641.39260601718</v>
      </c>
      <c r="F8" s="52">
        <v>319276.72396108496</v>
      </c>
      <c r="G8" s="52">
        <v>325439.7800053989</v>
      </c>
      <c r="H8" s="52">
        <v>298406.87630676874</v>
      </c>
      <c r="I8" s="52">
        <v>282849.05342701031</v>
      </c>
      <c r="J8" s="52">
        <v>278445.42101523723</v>
      </c>
      <c r="K8" s="52">
        <v>333592.57703510998</v>
      </c>
      <c r="L8" s="52">
        <v>350811.76215623063</v>
      </c>
      <c r="M8" s="52">
        <v>392560.1672405256</v>
      </c>
      <c r="N8" s="52">
        <v>484996.48183123767</v>
      </c>
      <c r="O8" s="52">
        <v>493068.59398874035</v>
      </c>
      <c r="P8" s="52">
        <v>545703.41117832996</v>
      </c>
      <c r="Q8" s="52">
        <v>553919.29550177697</v>
      </c>
      <c r="R8" s="52">
        <v>575182.79512677435</v>
      </c>
      <c r="S8" s="52">
        <v>637916.02244760003</v>
      </c>
      <c r="T8" s="52">
        <v>654394.53674824536</v>
      </c>
      <c r="U8" s="52">
        <v>686264.01926749945</v>
      </c>
      <c r="V8" s="52">
        <v>753130.25372400321</v>
      </c>
      <c r="W8" s="52">
        <v>641718.35268959682</v>
      </c>
      <c r="X8" s="52">
        <v>654363.36203480791</v>
      </c>
      <c r="Y8" s="52">
        <v>669989.08807654679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94736.140255270875</v>
      </c>
      <c r="D9" s="36">
        <v>96369.843033292564</v>
      </c>
      <c r="E9" s="36">
        <v>98031.718637014506</v>
      </c>
      <c r="F9" s="36">
        <v>99722.252900285181</v>
      </c>
      <c r="G9" s="36">
        <v>101441.94003504491</v>
      </c>
      <c r="H9" s="36">
        <v>103191.28277580487</v>
      </c>
      <c r="I9" s="36">
        <v>104970.79252661578</v>
      </c>
      <c r="J9" s="36">
        <v>106780.98951057345</v>
      </c>
      <c r="K9" s="36">
        <v>176161.47433760902</v>
      </c>
      <c r="L9" s="36">
        <v>171610.01482069679</v>
      </c>
      <c r="M9" s="36">
        <v>241641.39260601718</v>
      </c>
      <c r="N9" s="36">
        <v>319276.72396108508</v>
      </c>
      <c r="O9" s="36">
        <v>325439.78000539914</v>
      </c>
      <c r="P9" s="36">
        <v>298406.87630676897</v>
      </c>
      <c r="Q9" s="36">
        <v>282849.05342701031</v>
      </c>
      <c r="R9" s="36">
        <v>278445.42101523699</v>
      </c>
      <c r="S9" s="36">
        <v>333592.57703510998</v>
      </c>
      <c r="T9" s="36">
        <v>350811.7621562304</v>
      </c>
      <c r="U9" s="36">
        <v>392560.1672405256</v>
      </c>
      <c r="V9" s="36">
        <v>484996.48183123767</v>
      </c>
      <c r="W9" s="36">
        <v>493068.59398874082</v>
      </c>
      <c r="X9" s="36">
        <v>545703.41117832996</v>
      </c>
      <c r="Y9" s="36">
        <v>553919.29550177697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35.202447754251779</v>
      </c>
      <c r="C11" s="54">
        <v>35.454582805425474</v>
      </c>
      <c r="D11" s="54">
        <v>35.623120184529434</v>
      </c>
      <c r="E11" s="54">
        <v>35.733928259713814</v>
      </c>
      <c r="F11" s="54">
        <v>35.815253830578484</v>
      </c>
      <c r="G11" s="54">
        <v>35.855123179990727</v>
      </c>
      <c r="H11" s="54">
        <v>35.892133935896013</v>
      </c>
      <c r="I11" s="54">
        <v>35.891416444103335</v>
      </c>
      <c r="J11" s="54">
        <v>36.078083847710033</v>
      </c>
      <c r="K11" s="54">
        <v>35.857997238924177</v>
      </c>
      <c r="L11" s="54">
        <v>35.721515090775569</v>
      </c>
      <c r="M11" s="54">
        <v>35.70408623516122</v>
      </c>
      <c r="N11" s="54">
        <v>35.640893688755881</v>
      </c>
      <c r="O11" s="54">
        <v>35.572294301813471</v>
      </c>
      <c r="P11" s="54">
        <v>35.530534220818566</v>
      </c>
      <c r="Q11" s="54">
        <v>35.526265530170335</v>
      </c>
      <c r="R11" s="54">
        <v>35.655664978785531</v>
      </c>
      <c r="S11" s="54">
        <v>36.533416351590454</v>
      </c>
      <c r="T11" s="54">
        <v>36.737853905389535</v>
      </c>
      <c r="U11" s="54">
        <v>36.372994525787099</v>
      </c>
      <c r="V11" s="54">
        <v>37.707253290361542</v>
      </c>
      <c r="W11" s="54">
        <v>39.484855375724322</v>
      </c>
      <c r="X11" s="54">
        <v>38.050778088616418</v>
      </c>
      <c r="Y11" s="54">
        <v>37.33373944506247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10965.82251690494</v>
      </c>
      <c r="C13" s="35">
        <v>10845.819349482716</v>
      </c>
      <c r="D13" s="35">
        <v>10737.374581746819</v>
      </c>
      <c r="E13" s="35">
        <v>10611.532353197739</v>
      </c>
      <c r="F13" s="35">
        <v>10494.013631632468</v>
      </c>
      <c r="G13" s="35">
        <v>10396.355109472035</v>
      </c>
      <c r="H13" s="35">
        <v>10317.847444401199</v>
      </c>
      <c r="I13" s="35">
        <v>10251.822311046273</v>
      </c>
      <c r="J13" s="35">
        <v>10159.994940060857</v>
      </c>
      <c r="K13" s="35">
        <v>10053.194187348739</v>
      </c>
      <c r="L13" s="35">
        <v>9915.2928797849036</v>
      </c>
      <c r="M13" s="35">
        <v>9738.6593748924952</v>
      </c>
      <c r="N13" s="35">
        <v>9495.5038471780754</v>
      </c>
      <c r="O13" s="35">
        <v>9231.6700394648542</v>
      </c>
      <c r="P13" s="35">
        <v>8930.635388130182</v>
      </c>
      <c r="Q13" s="35">
        <v>8648.7657649182638</v>
      </c>
      <c r="R13" s="35">
        <v>8408.5787092990031</v>
      </c>
      <c r="S13" s="35">
        <v>8174.7675300552246</v>
      </c>
      <c r="T13" s="35">
        <v>7968.4341808936051</v>
      </c>
      <c r="U13" s="35">
        <v>7771.4637703670951</v>
      </c>
      <c r="V13" s="35">
        <v>7569.9961300672112</v>
      </c>
      <c r="W13" s="35">
        <v>7415.4237596763669</v>
      </c>
      <c r="X13" s="35">
        <v>7291.4242269917486</v>
      </c>
      <c r="Y13" s="35">
        <v>7182.0604129634085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10361.812791679633</v>
      </c>
      <c r="D14" s="36">
        <v>10305.352811399036</v>
      </c>
      <c r="E14" s="36">
        <v>10254.320030948697</v>
      </c>
      <c r="F14" s="36">
        <v>10234.45988949202</v>
      </c>
      <c r="G14" s="36">
        <v>10176.231590389632</v>
      </c>
      <c r="H14" s="36">
        <v>10134.377536277962</v>
      </c>
      <c r="I14" s="36">
        <v>10109.634515969676</v>
      </c>
      <c r="J14" s="36">
        <v>9835.1183016788291</v>
      </c>
      <c r="K14" s="36">
        <v>9545.8208163188065</v>
      </c>
      <c r="L14" s="36">
        <v>9221.1492195235714</v>
      </c>
      <c r="M14" s="36">
        <v>8962.4819422725996</v>
      </c>
      <c r="N14" s="36">
        <v>8687.7744293540654</v>
      </c>
      <c r="O14" s="36">
        <v>8385.1742090845819</v>
      </c>
      <c r="P14" s="36">
        <v>7980.9801995659163</v>
      </c>
      <c r="Q14" s="36">
        <v>7785.6903107478656</v>
      </c>
      <c r="R14" s="36">
        <v>7665.558895717596</v>
      </c>
      <c r="S14" s="36">
        <v>7524.675784780824</v>
      </c>
      <c r="T14" s="36">
        <v>7368.0100511235796</v>
      </c>
      <c r="U14" s="36">
        <v>7207.7442953429982</v>
      </c>
      <c r="V14" s="36">
        <v>7050.8724031671491</v>
      </c>
      <c r="W14" s="36">
        <v>6980.3636791354775</v>
      </c>
      <c r="X14" s="36">
        <v>6909.8549551038059</v>
      </c>
      <c r="Y14" s="36">
        <v>6839.3462310721343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0.10849872127328002</v>
      </c>
      <c r="C16" s="44">
        <f>C7/RES_summary!C$6</f>
        <v>0.11943786668986811</v>
      </c>
      <c r="D16" s="44">
        <f>D7/RES_summary!D$6</f>
        <v>0.13126072177787285</v>
      </c>
      <c r="E16" s="44">
        <f>E7/RES_summary!E$6</f>
        <v>0.15014183282865684</v>
      </c>
      <c r="F16" s="44">
        <f>F7/RES_summary!F$6</f>
        <v>0.17825663401190536</v>
      </c>
      <c r="G16" s="44">
        <f>G7/RES_summary!G$6</f>
        <v>0.20669222519242905</v>
      </c>
      <c r="H16" s="44">
        <f>H7/RES_summary!H$6</f>
        <v>0.23255133670602829</v>
      </c>
      <c r="I16" s="44">
        <f>I7/RES_summary!I$6</f>
        <v>0.25607049788549086</v>
      </c>
      <c r="J16" s="44">
        <f>J7/RES_summary!J$6</f>
        <v>0.27964473652836441</v>
      </c>
      <c r="K16" s="44">
        <f>K7/RES_summary!K$6</f>
        <v>0.29979685687734353</v>
      </c>
      <c r="L16" s="44">
        <f>L7/RES_summary!L$6</f>
        <v>0.32418664500581795</v>
      </c>
      <c r="M16" s="44">
        <f>M7/RES_summary!M$6</f>
        <v>0.34339094438174927</v>
      </c>
      <c r="N16" s="44">
        <f>N7/RES_summary!N$6</f>
        <v>0.36553308417387326</v>
      </c>
      <c r="O16" s="44">
        <f>O7/RES_summary!O$6</f>
        <v>0.38596020376354018</v>
      </c>
      <c r="P16" s="44">
        <f>P7/RES_summary!P$6</f>
        <v>0.41753900368986935</v>
      </c>
      <c r="Q16" s="44">
        <f>Q7/RES_summary!Q$6</f>
        <v>0.45387288905829781</v>
      </c>
      <c r="R16" s="44">
        <f>R7/RES_summary!R$6</f>
        <v>0.49301827289235617</v>
      </c>
      <c r="S16" s="44">
        <f>S7/RES_summary!S$6</f>
        <v>0.53394621298523837</v>
      </c>
      <c r="T16" s="44">
        <f>T7/RES_summary!T$6</f>
        <v>0.57248871967143022</v>
      </c>
      <c r="U16" s="44">
        <f>U7/RES_summary!U$6</f>
        <v>0.61237456269078883</v>
      </c>
      <c r="V16" s="44">
        <f>V7/RES_summary!V$6</f>
        <v>0.64334607154005585</v>
      </c>
      <c r="W16" s="44">
        <f>W7/RES_summary!W$6</f>
        <v>0.65779037617101066</v>
      </c>
      <c r="X16" s="44">
        <f>X7/RES_summary!X$6</f>
        <v>0.67106732166528527</v>
      </c>
      <c r="Y16" s="44">
        <f>Y7/RES_summary!Y$6</f>
        <v>0.68324554560237682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1189.7777207939271</v>
      </c>
      <c r="C17" s="52">
        <f t="shared" si="4"/>
        <v>1295.4015256059085</v>
      </c>
      <c r="D17" s="52">
        <f t="shared" si="4"/>
        <v>1409.3955375994731</v>
      </c>
      <c r="E17" s="52">
        <f t="shared" si="4"/>
        <v>1593.2349166296985</v>
      </c>
      <c r="F17" s="52">
        <f t="shared" si="4"/>
        <v>1870.6275472498546</v>
      </c>
      <c r="G17" s="52">
        <f t="shared" si="4"/>
        <v>2148.8457714674541</v>
      </c>
      <c r="H17" s="52">
        <f t="shared" si="4"/>
        <v>2399.4292151243767</v>
      </c>
      <c r="I17" s="52">
        <f t="shared" si="4"/>
        <v>2625.1892434232027</v>
      </c>
      <c r="J17" s="52">
        <f t="shared" si="4"/>
        <v>2841.1891081428339</v>
      </c>
      <c r="K17" s="52">
        <f t="shared" si="4"/>
        <v>3013.9160189447321</v>
      </c>
      <c r="L17" s="52">
        <f t="shared" si="4"/>
        <v>3214.4055329475427</v>
      </c>
      <c r="M17" s="52">
        <f t="shared" si="4"/>
        <v>3344.1674397565098</v>
      </c>
      <c r="N17" s="52">
        <f t="shared" si="4"/>
        <v>3470.9208070438808</v>
      </c>
      <c r="O17" s="52">
        <f t="shared" si="4"/>
        <v>3563.0572495096239</v>
      </c>
      <c r="P17" s="52">
        <f t="shared" si="4"/>
        <v>3728.8886022773659</v>
      </c>
      <c r="Q17" s="52">
        <f t="shared" si="4"/>
        <v>3925.4403045119516</v>
      </c>
      <c r="R17" s="52">
        <f t="shared" ref="R17:V17" si="5">R13*R16</f>
        <v>4145.582952738032</v>
      </c>
      <c r="S17" s="52">
        <f t="shared" si="5"/>
        <v>4364.8861647076783</v>
      </c>
      <c r="T17" s="52">
        <f t="shared" si="5"/>
        <v>4561.8386820058422</v>
      </c>
      <c r="U17" s="52">
        <f t="shared" si="5"/>
        <v>4759.0467278458591</v>
      </c>
      <c r="V17" s="52">
        <f t="shared" si="5"/>
        <v>4870.1272718521659</v>
      </c>
      <c r="W17" s="52">
        <f t="shared" ref="W17:Y17" si="6">W13*W16</f>
        <v>4877.7943843449675</v>
      </c>
      <c r="X17" s="52">
        <f t="shared" si="6"/>
        <v>4893.0365271327255</v>
      </c>
      <c r="Y17" s="52">
        <f t="shared" si="6"/>
        <v>4907.1107854044158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41.883088055420977</v>
      </c>
      <c r="C18" s="36">
        <f>C3*11630*1000/RES_summary!C$6</f>
        <v>45.927920655869173</v>
      </c>
      <c r="D18" s="36">
        <f>D3*11630*1000/RES_summary!D$6</f>
        <v>50.207066623445499</v>
      </c>
      <c r="E18" s="36">
        <f>E3*11630*1000/RES_summary!E$6</f>
        <v>56.932542211716765</v>
      </c>
      <c r="F18" s="36">
        <f>F3*11630*1000/RES_summary!F$6</f>
        <v>66.997000427225984</v>
      </c>
      <c r="G18" s="36">
        <f>G3*11630*1000/RES_summary!G$6</f>
        <v>77.047129830767787</v>
      </c>
      <c r="H18" s="36">
        <f>H3*11630*1000/RES_summary!H$6</f>
        <v>86.120634758945968</v>
      </c>
      <c r="I18" s="36">
        <f>I3*11630*1000/RES_summary!I$6</f>
        <v>94.221760380282731</v>
      </c>
      <c r="J18" s="36">
        <f>J3*11630*1000/RES_summary!J$6</f>
        <v>102.50465887077762</v>
      </c>
      <c r="K18" s="36">
        <f>K3*11630*1000/RES_summary!K$6</f>
        <v>108.07299228566956</v>
      </c>
      <c r="L18" s="36">
        <f>L3*11630*1000/RES_summary!L$6</f>
        <v>114.82343575305813</v>
      </c>
      <c r="M18" s="36">
        <f>M3*11630*1000/RES_summary!M$6</f>
        <v>119.40044265388475</v>
      </c>
      <c r="N18" s="36">
        <f>N3*11630*1000/RES_summary!N$6</f>
        <v>123.70671948594172</v>
      </c>
      <c r="O18" s="36">
        <f>O3*11630*1000/RES_summary!O$6</f>
        <v>126.7461210937664</v>
      </c>
      <c r="P18" s="36">
        <f>P3*11630*1000/RES_summary!P$6</f>
        <v>132.48940408883627</v>
      </c>
      <c r="Q18" s="36">
        <f>Q3*11630*1000/RES_summary!Q$6</f>
        <v>139.45623458092427</v>
      </c>
      <c r="R18" s="36">
        <f>R3*11630*1000/RES_summary!R$6</f>
        <v>147.81351690459178</v>
      </c>
      <c r="S18" s="36">
        <f>S3*11630*1000/RES_summary!S$6</f>
        <v>159.46420358256242</v>
      </c>
      <c r="T18" s="36">
        <f>T3*11630*1000/RES_summary!T$6</f>
        <v>167.59216303948534</v>
      </c>
      <c r="U18" s="36">
        <f>U3*11630*1000/RES_summary!U$6</f>
        <v>173.10078057990245</v>
      </c>
      <c r="V18" s="36">
        <f>V3*11630*1000/RES_summary!V$6</f>
        <v>183.63912259602705</v>
      </c>
      <c r="W18" s="36">
        <f>W3*11630*1000/RES_summary!W$6</f>
        <v>192.5990058183813</v>
      </c>
      <c r="X18" s="36">
        <f>X3*11630*1000/RES_summary!X$6</f>
        <v>186.1838470734217</v>
      </c>
      <c r="Y18" s="36">
        <f>Y3*11630*1000/RES_summary!Y$6</f>
        <v>183.20079549034435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31528</v>
      </c>
      <c r="C3" s="120">
        <v>21967</v>
      </c>
      <c r="D3" s="120">
        <v>24826</v>
      </c>
      <c r="E3" s="120">
        <v>23184</v>
      </c>
      <c r="F3" s="120">
        <v>26748</v>
      </c>
      <c r="G3" s="120">
        <v>19618</v>
      </c>
      <c r="H3" s="120">
        <v>19545</v>
      </c>
      <c r="I3" s="120">
        <v>21096</v>
      </c>
      <c r="J3" s="120">
        <v>29007</v>
      </c>
      <c r="K3" s="120">
        <v>22552</v>
      </c>
      <c r="L3" s="120">
        <v>20444</v>
      </c>
      <c r="M3" s="120">
        <v>22057</v>
      </c>
      <c r="N3" s="120">
        <v>33102</v>
      </c>
      <c r="O3" s="120">
        <v>48433</v>
      </c>
      <c r="P3" s="120">
        <v>71756</v>
      </c>
      <c r="Q3" s="120">
        <v>79265</v>
      </c>
      <c r="R3" s="120">
        <v>69057</v>
      </c>
      <c r="S3" s="120">
        <v>52305</v>
      </c>
      <c r="T3" s="120">
        <v>44107</v>
      </c>
      <c r="U3" s="120">
        <v>43835</v>
      </c>
      <c r="V3" s="120">
        <v>46115</v>
      </c>
      <c r="W3" s="120">
        <v>48607</v>
      </c>
      <c r="X3" s="120">
        <v>52290</v>
      </c>
      <c r="Y3" s="120">
        <v>59748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31528</v>
      </c>
      <c r="C5" s="52">
        <v>21967</v>
      </c>
      <c r="D5" s="52">
        <v>24826</v>
      </c>
      <c r="E5" s="52">
        <v>23184</v>
      </c>
      <c r="F5" s="52">
        <v>26748</v>
      </c>
      <c r="G5" s="52">
        <v>19618</v>
      </c>
      <c r="H5" s="52">
        <v>19545</v>
      </c>
      <c r="I5" s="52">
        <v>21096</v>
      </c>
      <c r="J5" s="52">
        <v>29007</v>
      </c>
      <c r="K5" s="52">
        <v>22552</v>
      </c>
      <c r="L5" s="52">
        <v>20444</v>
      </c>
      <c r="M5" s="52">
        <v>22057</v>
      </c>
      <c r="N5" s="52">
        <v>33102</v>
      </c>
      <c r="O5" s="52">
        <v>48433</v>
      </c>
      <c r="P5" s="52">
        <v>71756</v>
      </c>
      <c r="Q5" s="52">
        <v>79265</v>
      </c>
      <c r="R5" s="52">
        <v>69057</v>
      </c>
      <c r="S5" s="52">
        <v>52305</v>
      </c>
      <c r="T5" s="52">
        <v>44107</v>
      </c>
      <c r="U5" s="52">
        <v>43835</v>
      </c>
      <c r="V5" s="52">
        <v>46115</v>
      </c>
      <c r="W5" s="52">
        <v>48607</v>
      </c>
      <c r="X5" s="52">
        <v>52290</v>
      </c>
      <c r="Y5" s="52">
        <v>59748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611</v>
      </c>
      <c r="C8" s="52">
        <v>676</v>
      </c>
      <c r="D8" s="52">
        <v>964</v>
      </c>
      <c r="E8" s="52">
        <v>956</v>
      </c>
      <c r="F8" s="52">
        <v>1053</v>
      </c>
      <c r="G8" s="52">
        <v>1039</v>
      </c>
      <c r="H8" s="52">
        <v>989</v>
      </c>
      <c r="I8" s="52">
        <v>1008</v>
      </c>
      <c r="J8" s="52">
        <v>1321</v>
      </c>
      <c r="K8" s="52">
        <v>1978</v>
      </c>
      <c r="L8" s="52">
        <v>2274</v>
      </c>
      <c r="M8" s="52">
        <v>2239</v>
      </c>
      <c r="N8" s="52">
        <v>2998</v>
      </c>
      <c r="O8" s="52">
        <v>4248</v>
      </c>
      <c r="P8" s="52">
        <v>9714</v>
      </c>
      <c r="Q8" s="52">
        <v>16919</v>
      </c>
      <c r="R8" s="52">
        <v>20010</v>
      </c>
      <c r="S8" s="52">
        <v>17816</v>
      </c>
      <c r="T8" s="52">
        <v>15093</v>
      </c>
      <c r="U8" s="52">
        <v>14350</v>
      </c>
      <c r="V8" s="52">
        <v>12621</v>
      </c>
      <c r="W8" s="52">
        <v>9994</v>
      </c>
      <c r="X8" s="52">
        <v>6592</v>
      </c>
      <c r="Y8" s="52">
        <v>4732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30514</v>
      </c>
      <c r="C10" s="52">
        <v>21170</v>
      </c>
      <c r="D10" s="52">
        <v>23877</v>
      </c>
      <c r="E10" s="52">
        <v>22291</v>
      </c>
      <c r="F10" s="52">
        <v>25758</v>
      </c>
      <c r="G10" s="52">
        <v>18906</v>
      </c>
      <c r="H10" s="52">
        <v>18877</v>
      </c>
      <c r="I10" s="52">
        <v>20415</v>
      </c>
      <c r="J10" s="52">
        <v>28110</v>
      </c>
      <c r="K10" s="52">
        <v>21864</v>
      </c>
      <c r="L10" s="52">
        <v>19843</v>
      </c>
      <c r="M10" s="52">
        <v>21431</v>
      </c>
      <c r="N10" s="52">
        <v>32207</v>
      </c>
      <c r="O10" s="52">
        <v>47166</v>
      </c>
      <c r="P10" s="52">
        <v>69916</v>
      </c>
      <c r="Q10" s="52">
        <v>77248</v>
      </c>
      <c r="R10" s="52">
        <v>67318</v>
      </c>
      <c r="S10" s="52">
        <v>51031</v>
      </c>
      <c r="T10" s="52">
        <v>43131</v>
      </c>
      <c r="U10" s="52">
        <v>43014</v>
      </c>
      <c r="V10" s="52">
        <v>45335</v>
      </c>
      <c r="W10" s="52">
        <v>42048</v>
      </c>
      <c r="X10" s="52">
        <v>37010</v>
      </c>
      <c r="Y10" s="52">
        <v>20389</v>
      </c>
      <c r="DA10" s="63" t="s">
        <v>1061</v>
      </c>
    </row>
    <row r="11" spans="1:105" ht="12" customHeight="1" x14ac:dyDescent="0.25">
      <c r="A11" s="97" t="s">
        <v>124</v>
      </c>
      <c r="B11" s="52">
        <v>963</v>
      </c>
      <c r="C11" s="52">
        <v>764</v>
      </c>
      <c r="D11" s="52">
        <v>925</v>
      </c>
      <c r="E11" s="52">
        <v>871</v>
      </c>
      <c r="F11" s="52">
        <v>971</v>
      </c>
      <c r="G11" s="52">
        <v>706</v>
      </c>
      <c r="H11" s="52">
        <v>651</v>
      </c>
      <c r="I11" s="52">
        <v>598</v>
      </c>
      <c r="J11" s="52">
        <v>564</v>
      </c>
      <c r="K11" s="52">
        <v>356</v>
      </c>
      <c r="L11" s="52">
        <v>275</v>
      </c>
      <c r="M11" s="52">
        <v>302</v>
      </c>
      <c r="N11" s="52">
        <v>427</v>
      </c>
      <c r="O11" s="52">
        <v>695</v>
      </c>
      <c r="P11" s="52">
        <v>979</v>
      </c>
      <c r="Q11" s="52">
        <v>1103</v>
      </c>
      <c r="R11" s="52">
        <v>967</v>
      </c>
      <c r="S11" s="52">
        <v>697</v>
      </c>
      <c r="T11" s="52">
        <v>509</v>
      </c>
      <c r="U11" s="52">
        <v>426</v>
      </c>
      <c r="V11" s="52">
        <v>424</v>
      </c>
      <c r="W11" s="52">
        <v>3422</v>
      </c>
      <c r="X11" s="52">
        <v>9064</v>
      </c>
      <c r="Y11" s="52">
        <v>22781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51</v>
      </c>
      <c r="C15" s="52">
        <v>33</v>
      </c>
      <c r="D15" s="52">
        <v>24</v>
      </c>
      <c r="E15" s="52">
        <v>22</v>
      </c>
      <c r="F15" s="52">
        <v>19</v>
      </c>
      <c r="G15" s="52">
        <v>6</v>
      </c>
      <c r="H15" s="52">
        <v>17</v>
      </c>
      <c r="I15" s="52">
        <v>83</v>
      </c>
      <c r="J15" s="52">
        <v>333</v>
      </c>
      <c r="K15" s="52">
        <v>332</v>
      </c>
      <c r="L15" s="52">
        <v>326</v>
      </c>
      <c r="M15" s="52">
        <v>324</v>
      </c>
      <c r="N15" s="52">
        <v>468</v>
      </c>
      <c r="O15" s="52">
        <v>572</v>
      </c>
      <c r="P15" s="52">
        <v>861</v>
      </c>
      <c r="Q15" s="52">
        <v>914</v>
      </c>
      <c r="R15" s="52">
        <v>772</v>
      </c>
      <c r="S15" s="52">
        <v>577</v>
      </c>
      <c r="T15" s="52">
        <v>467</v>
      </c>
      <c r="U15" s="52">
        <v>395</v>
      </c>
      <c r="V15" s="52">
        <v>356</v>
      </c>
      <c r="W15" s="52">
        <v>3137</v>
      </c>
      <c r="X15" s="52">
        <v>6216</v>
      </c>
      <c r="Y15" s="52">
        <v>16578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19211</v>
      </c>
      <c r="C20" s="52">
        <v>13306</v>
      </c>
      <c r="D20" s="52">
        <v>14852</v>
      </c>
      <c r="E20" s="52">
        <v>13733</v>
      </c>
      <c r="F20" s="52">
        <v>16636</v>
      </c>
      <c r="G20" s="52">
        <v>12469</v>
      </c>
      <c r="H20" s="52">
        <v>14462</v>
      </c>
      <c r="I20" s="52">
        <v>16651</v>
      </c>
      <c r="J20" s="52">
        <v>24808</v>
      </c>
      <c r="K20" s="52">
        <v>18763</v>
      </c>
      <c r="L20" s="52">
        <v>17789</v>
      </c>
      <c r="M20" s="52">
        <v>19632</v>
      </c>
      <c r="N20" s="52">
        <v>30505</v>
      </c>
      <c r="O20" s="52">
        <v>43807</v>
      </c>
      <c r="P20" s="52">
        <v>62801</v>
      </c>
      <c r="Q20" s="52">
        <v>66040</v>
      </c>
      <c r="R20" s="52">
        <v>55709</v>
      </c>
      <c r="S20" s="52">
        <v>44900</v>
      </c>
      <c r="T20" s="52">
        <v>40942</v>
      </c>
      <c r="U20" s="52">
        <v>43039</v>
      </c>
      <c r="V20" s="52">
        <v>45495</v>
      </c>
      <c r="W20" s="52">
        <v>46964</v>
      </c>
      <c r="X20" s="52">
        <v>48892</v>
      </c>
      <c r="Y20" s="52">
        <v>52208</v>
      </c>
      <c r="DA20" s="63" t="s">
        <v>1066</v>
      </c>
    </row>
    <row r="21" spans="1:105" ht="12" customHeight="1" x14ac:dyDescent="0.25">
      <c r="A21" s="97" t="s">
        <v>50</v>
      </c>
      <c r="B21" s="52">
        <v>12047</v>
      </c>
      <c r="C21" s="52">
        <v>8116</v>
      </c>
      <c r="D21" s="52">
        <v>9378</v>
      </c>
      <c r="E21" s="52">
        <v>8909</v>
      </c>
      <c r="F21" s="52">
        <v>9556</v>
      </c>
      <c r="G21" s="52">
        <v>6894</v>
      </c>
      <c r="H21" s="52">
        <v>4638</v>
      </c>
      <c r="I21" s="52">
        <v>4431</v>
      </c>
      <c r="J21" s="52">
        <v>4185</v>
      </c>
      <c r="K21" s="52">
        <v>3778</v>
      </c>
      <c r="L21" s="52">
        <v>2553</v>
      </c>
      <c r="M21" s="52">
        <v>2334</v>
      </c>
      <c r="N21" s="52">
        <v>2509</v>
      </c>
      <c r="O21" s="52">
        <v>4573</v>
      </c>
      <c r="P21" s="52">
        <v>8902</v>
      </c>
      <c r="Q21" s="52">
        <v>13108</v>
      </c>
      <c r="R21" s="52">
        <v>13215</v>
      </c>
      <c r="S21" s="52">
        <v>7265</v>
      </c>
      <c r="T21" s="52">
        <v>3103</v>
      </c>
      <c r="U21" s="52">
        <v>790</v>
      </c>
      <c r="V21" s="52">
        <v>614</v>
      </c>
      <c r="W21" s="52">
        <v>1631</v>
      </c>
      <c r="X21" s="52">
        <v>3356</v>
      </c>
      <c r="Y21" s="52">
        <v>7398</v>
      </c>
      <c r="DA21" s="63" t="s">
        <v>1067</v>
      </c>
    </row>
    <row r="22" spans="1:105" ht="12" customHeight="1" x14ac:dyDescent="0.25">
      <c r="A22" s="109" t="s">
        <v>120</v>
      </c>
      <c r="B22" s="36">
        <v>270</v>
      </c>
      <c r="C22" s="36">
        <v>545</v>
      </c>
      <c r="D22" s="36">
        <v>596</v>
      </c>
      <c r="E22" s="36">
        <v>542</v>
      </c>
      <c r="F22" s="36">
        <v>556</v>
      </c>
      <c r="G22" s="36">
        <v>255</v>
      </c>
      <c r="H22" s="36">
        <v>445</v>
      </c>
      <c r="I22" s="36">
        <v>14</v>
      </c>
      <c r="J22" s="36">
        <v>14</v>
      </c>
      <c r="K22" s="36">
        <v>11</v>
      </c>
      <c r="L22" s="36">
        <v>102</v>
      </c>
      <c r="M22" s="36">
        <v>91</v>
      </c>
      <c r="N22" s="36">
        <v>88</v>
      </c>
      <c r="O22" s="36">
        <v>53</v>
      </c>
      <c r="P22" s="36">
        <v>53</v>
      </c>
      <c r="Q22" s="36">
        <v>117</v>
      </c>
      <c r="R22" s="36">
        <v>133</v>
      </c>
      <c r="S22" s="36">
        <v>140</v>
      </c>
      <c r="T22" s="36">
        <v>62</v>
      </c>
      <c r="U22" s="36">
        <v>6</v>
      </c>
      <c r="V22" s="36">
        <v>6</v>
      </c>
      <c r="W22" s="36">
        <v>12</v>
      </c>
      <c r="X22" s="36">
        <v>42</v>
      </c>
      <c r="Y22" s="36">
        <v>142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723</v>
      </c>
      <c r="C24" s="120">
        <v>732</v>
      </c>
      <c r="D24" s="120">
        <v>745</v>
      </c>
      <c r="E24" s="120">
        <v>759</v>
      </c>
      <c r="F24" s="120">
        <v>763</v>
      </c>
      <c r="G24" s="120">
        <v>764</v>
      </c>
      <c r="H24" s="120">
        <v>759</v>
      </c>
      <c r="I24" s="120">
        <v>758</v>
      </c>
      <c r="J24" s="120">
        <v>756</v>
      </c>
      <c r="K24" s="120">
        <v>757</v>
      </c>
      <c r="L24" s="120">
        <v>754</v>
      </c>
      <c r="M24" s="120">
        <v>753</v>
      </c>
      <c r="N24" s="120">
        <v>755</v>
      </c>
      <c r="O24" s="120">
        <v>756</v>
      </c>
      <c r="P24" s="120">
        <v>757</v>
      </c>
      <c r="Q24" s="120">
        <v>734</v>
      </c>
      <c r="R24" s="120">
        <v>684</v>
      </c>
      <c r="S24" s="120">
        <v>591</v>
      </c>
      <c r="T24" s="120">
        <v>537</v>
      </c>
      <c r="U24" s="120">
        <v>499</v>
      </c>
      <c r="V24" s="120">
        <v>470</v>
      </c>
      <c r="W24" s="120">
        <v>458</v>
      </c>
      <c r="X24" s="120">
        <v>476</v>
      </c>
      <c r="Y24" s="120">
        <v>489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723</v>
      </c>
      <c r="C26" s="52">
        <v>732</v>
      </c>
      <c r="D26" s="52">
        <v>745</v>
      </c>
      <c r="E26" s="52">
        <v>759</v>
      </c>
      <c r="F26" s="52">
        <v>763</v>
      </c>
      <c r="G26" s="52">
        <v>764</v>
      </c>
      <c r="H26" s="52">
        <v>759</v>
      </c>
      <c r="I26" s="52">
        <v>758</v>
      </c>
      <c r="J26" s="52">
        <v>756</v>
      </c>
      <c r="K26" s="52">
        <v>757</v>
      </c>
      <c r="L26" s="52">
        <v>754</v>
      </c>
      <c r="M26" s="52">
        <v>753</v>
      </c>
      <c r="N26" s="52">
        <v>755</v>
      </c>
      <c r="O26" s="52">
        <v>756</v>
      </c>
      <c r="P26" s="52">
        <v>757</v>
      </c>
      <c r="Q26" s="52">
        <v>734</v>
      </c>
      <c r="R26" s="52">
        <v>684</v>
      </c>
      <c r="S26" s="52">
        <v>591</v>
      </c>
      <c r="T26" s="52">
        <v>537</v>
      </c>
      <c r="U26" s="52">
        <v>499</v>
      </c>
      <c r="V26" s="52">
        <v>470</v>
      </c>
      <c r="W26" s="52">
        <v>458</v>
      </c>
      <c r="X26" s="52">
        <v>476</v>
      </c>
      <c r="Y26" s="52">
        <v>489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14</v>
      </c>
      <c r="C29" s="52">
        <v>20</v>
      </c>
      <c r="D29" s="52">
        <v>28</v>
      </c>
      <c r="E29" s="52">
        <v>35</v>
      </c>
      <c r="F29" s="52">
        <v>39</v>
      </c>
      <c r="G29" s="52">
        <v>44</v>
      </c>
      <c r="H29" s="52">
        <v>49</v>
      </c>
      <c r="I29" s="52">
        <v>55</v>
      </c>
      <c r="J29" s="52">
        <v>59</v>
      </c>
      <c r="K29" s="52">
        <v>61</v>
      </c>
      <c r="L29" s="52">
        <v>67</v>
      </c>
      <c r="M29" s="52">
        <v>69</v>
      </c>
      <c r="N29" s="52">
        <v>73</v>
      </c>
      <c r="O29" s="52">
        <v>76</v>
      </c>
      <c r="P29" s="52">
        <v>82</v>
      </c>
      <c r="Q29" s="52">
        <v>88</v>
      </c>
      <c r="R29" s="52">
        <v>86</v>
      </c>
      <c r="S29" s="52">
        <v>74</v>
      </c>
      <c r="T29" s="52">
        <v>63</v>
      </c>
      <c r="U29" s="52">
        <v>49</v>
      </c>
      <c r="V29" s="52">
        <v>38</v>
      </c>
      <c r="W29" s="52">
        <v>31</v>
      </c>
      <c r="X29" s="52">
        <v>32</v>
      </c>
      <c r="Y29" s="52">
        <v>44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686</v>
      </c>
      <c r="C31" s="52">
        <v>707</v>
      </c>
      <c r="D31" s="52">
        <v>727</v>
      </c>
      <c r="E31" s="52">
        <v>743</v>
      </c>
      <c r="F31" s="52">
        <v>749</v>
      </c>
      <c r="G31" s="52">
        <v>756</v>
      </c>
      <c r="H31" s="52">
        <v>700</v>
      </c>
      <c r="I31" s="52">
        <v>645</v>
      </c>
      <c r="J31" s="52">
        <v>527</v>
      </c>
      <c r="K31" s="52">
        <v>454</v>
      </c>
      <c r="L31" s="52">
        <v>384</v>
      </c>
      <c r="M31" s="52">
        <v>365</v>
      </c>
      <c r="N31" s="52">
        <v>345</v>
      </c>
      <c r="O31" s="52">
        <v>361</v>
      </c>
      <c r="P31" s="52">
        <v>363</v>
      </c>
      <c r="Q31" s="52">
        <v>376</v>
      </c>
      <c r="R31" s="52">
        <v>371</v>
      </c>
      <c r="S31" s="52">
        <v>341</v>
      </c>
      <c r="T31" s="52">
        <v>343</v>
      </c>
      <c r="U31" s="52">
        <v>341</v>
      </c>
      <c r="V31" s="52">
        <v>331</v>
      </c>
      <c r="W31" s="52">
        <v>325</v>
      </c>
      <c r="X31" s="52">
        <v>347</v>
      </c>
      <c r="Y31" s="52">
        <v>348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37</v>
      </c>
      <c r="C35" s="52">
        <v>25</v>
      </c>
      <c r="D35" s="52">
        <v>18</v>
      </c>
      <c r="E35" s="52">
        <v>16</v>
      </c>
      <c r="F35" s="52">
        <v>14</v>
      </c>
      <c r="G35" s="52">
        <v>8</v>
      </c>
      <c r="H35" s="52">
        <v>59</v>
      </c>
      <c r="I35" s="52">
        <v>113</v>
      </c>
      <c r="J35" s="52">
        <v>229</v>
      </c>
      <c r="K35" s="52">
        <v>303</v>
      </c>
      <c r="L35" s="52">
        <v>370</v>
      </c>
      <c r="M35" s="52">
        <v>388</v>
      </c>
      <c r="N35" s="52">
        <v>410</v>
      </c>
      <c r="O35" s="52">
        <v>395</v>
      </c>
      <c r="P35" s="52">
        <v>394</v>
      </c>
      <c r="Q35" s="52">
        <v>358</v>
      </c>
      <c r="R35" s="52">
        <v>313</v>
      </c>
      <c r="S35" s="52">
        <v>250</v>
      </c>
      <c r="T35" s="52">
        <v>194</v>
      </c>
      <c r="U35" s="52">
        <v>158</v>
      </c>
      <c r="V35" s="52">
        <v>139</v>
      </c>
      <c r="W35" s="52">
        <v>133</v>
      </c>
      <c r="X35" s="52">
        <v>129</v>
      </c>
      <c r="Y35" s="52">
        <v>141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707</v>
      </c>
      <c r="C40" s="52">
        <v>710</v>
      </c>
      <c r="D40" s="52">
        <v>721</v>
      </c>
      <c r="E40" s="52">
        <v>730</v>
      </c>
      <c r="F40" s="52">
        <v>735</v>
      </c>
      <c r="G40" s="52">
        <v>734</v>
      </c>
      <c r="H40" s="52">
        <v>722</v>
      </c>
      <c r="I40" s="52">
        <v>724</v>
      </c>
      <c r="J40" s="52">
        <v>730</v>
      </c>
      <c r="K40" s="52">
        <v>736</v>
      </c>
      <c r="L40" s="52">
        <v>734</v>
      </c>
      <c r="M40" s="52">
        <v>737</v>
      </c>
      <c r="N40" s="52">
        <v>741</v>
      </c>
      <c r="O40" s="52">
        <v>747</v>
      </c>
      <c r="P40" s="52">
        <v>750</v>
      </c>
      <c r="Q40" s="52">
        <v>727</v>
      </c>
      <c r="R40" s="52">
        <v>678</v>
      </c>
      <c r="S40" s="52">
        <v>587</v>
      </c>
      <c r="T40" s="52">
        <v>535</v>
      </c>
      <c r="U40" s="52">
        <v>499</v>
      </c>
      <c r="V40" s="52">
        <v>470</v>
      </c>
      <c r="W40" s="52">
        <v>458</v>
      </c>
      <c r="X40" s="52">
        <v>476</v>
      </c>
      <c r="Y40" s="52">
        <v>487</v>
      </c>
      <c r="DA40" s="63" t="s">
        <v>1075</v>
      </c>
    </row>
    <row r="41" spans="1:105" ht="12" customHeight="1" x14ac:dyDescent="0.25">
      <c r="A41" s="109" t="s">
        <v>120</v>
      </c>
      <c r="B41" s="36">
        <v>16</v>
      </c>
      <c r="C41" s="36">
        <v>22</v>
      </c>
      <c r="D41" s="36">
        <v>24</v>
      </c>
      <c r="E41" s="36">
        <v>29</v>
      </c>
      <c r="F41" s="36">
        <v>28</v>
      </c>
      <c r="G41" s="36">
        <v>30</v>
      </c>
      <c r="H41" s="36">
        <v>37</v>
      </c>
      <c r="I41" s="36">
        <v>34</v>
      </c>
      <c r="J41" s="36">
        <v>26</v>
      </c>
      <c r="K41" s="36">
        <v>21</v>
      </c>
      <c r="L41" s="36">
        <v>20</v>
      </c>
      <c r="M41" s="36">
        <v>16</v>
      </c>
      <c r="N41" s="36">
        <v>14</v>
      </c>
      <c r="O41" s="36">
        <v>9</v>
      </c>
      <c r="P41" s="36">
        <v>7</v>
      </c>
      <c r="Q41" s="36">
        <v>7</v>
      </c>
      <c r="R41" s="36">
        <v>6</v>
      </c>
      <c r="S41" s="36">
        <v>4</v>
      </c>
      <c r="T41" s="36">
        <v>2</v>
      </c>
      <c r="U41" s="36">
        <v>0</v>
      </c>
      <c r="V41" s="36">
        <v>0</v>
      </c>
      <c r="W41" s="36">
        <v>0</v>
      </c>
      <c r="X41" s="36">
        <v>0</v>
      </c>
      <c r="Y41" s="36">
        <v>2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160510</v>
      </c>
      <c r="C43" s="120">
        <v>131230</v>
      </c>
      <c r="D43" s="120">
        <v>125622</v>
      </c>
      <c r="E43" s="120">
        <v>156998</v>
      </c>
      <c r="F43" s="120">
        <v>226316</v>
      </c>
      <c r="G43" s="120">
        <v>246416</v>
      </c>
      <c r="H43" s="120">
        <v>249394</v>
      </c>
      <c r="I43" s="120">
        <v>226844</v>
      </c>
      <c r="J43" s="120">
        <v>158256</v>
      </c>
      <c r="K43" s="120">
        <v>85399</v>
      </c>
      <c r="L43" s="120">
        <v>43404</v>
      </c>
      <c r="M43" s="120">
        <v>31871</v>
      </c>
      <c r="N43" s="120">
        <v>31148</v>
      </c>
      <c r="O43" s="120">
        <v>30861</v>
      </c>
      <c r="P43" s="120">
        <v>32926</v>
      </c>
      <c r="Q43" s="120">
        <v>34429</v>
      </c>
      <c r="R43" s="120">
        <v>32845</v>
      </c>
      <c r="S43" s="120">
        <v>35702</v>
      </c>
      <c r="T43" s="120">
        <v>40310</v>
      </c>
      <c r="U43" s="120">
        <v>46549</v>
      </c>
      <c r="V43" s="120">
        <v>49278</v>
      </c>
      <c r="W43" s="120">
        <v>52328</v>
      </c>
      <c r="X43" s="120">
        <v>60597</v>
      </c>
      <c r="Y43" s="120">
        <v>60912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160510</v>
      </c>
      <c r="C45" s="52">
        <v>131230</v>
      </c>
      <c r="D45" s="52">
        <v>125622</v>
      </c>
      <c r="E45" s="52">
        <v>156998</v>
      </c>
      <c r="F45" s="52">
        <v>226316</v>
      </c>
      <c r="G45" s="52">
        <v>246416</v>
      </c>
      <c r="H45" s="52">
        <v>249394</v>
      </c>
      <c r="I45" s="52">
        <v>226844</v>
      </c>
      <c r="J45" s="52">
        <v>158256</v>
      </c>
      <c r="K45" s="52">
        <v>85399</v>
      </c>
      <c r="L45" s="52">
        <v>43404</v>
      </c>
      <c r="M45" s="52">
        <v>31871</v>
      </c>
      <c r="N45" s="52">
        <v>31148</v>
      </c>
      <c r="O45" s="52">
        <v>30861</v>
      </c>
      <c r="P45" s="52">
        <v>32926</v>
      </c>
      <c r="Q45" s="52">
        <v>34429</v>
      </c>
      <c r="R45" s="52">
        <v>32845</v>
      </c>
      <c r="S45" s="52">
        <v>35702</v>
      </c>
      <c r="T45" s="52">
        <v>40310</v>
      </c>
      <c r="U45" s="52">
        <v>46549</v>
      </c>
      <c r="V45" s="52">
        <v>49278</v>
      </c>
      <c r="W45" s="52">
        <v>52328</v>
      </c>
      <c r="X45" s="52">
        <v>60597</v>
      </c>
      <c r="Y45" s="52">
        <v>60912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3110</v>
      </c>
      <c r="C48" s="52">
        <v>3585</v>
      </c>
      <c r="D48" s="52">
        <v>4234</v>
      </c>
      <c r="E48" s="52">
        <v>6705</v>
      </c>
      <c r="F48" s="52">
        <v>10435</v>
      </c>
      <c r="G48" s="52">
        <v>16470</v>
      </c>
      <c r="H48" s="52">
        <v>21463</v>
      </c>
      <c r="I48" s="52">
        <v>23148</v>
      </c>
      <c r="J48" s="52">
        <v>22293</v>
      </c>
      <c r="K48" s="52">
        <v>19842</v>
      </c>
      <c r="L48" s="52">
        <v>11746</v>
      </c>
      <c r="M48" s="52">
        <v>7943</v>
      </c>
      <c r="N48" s="52">
        <v>6003</v>
      </c>
      <c r="O48" s="52">
        <v>3249</v>
      </c>
      <c r="P48" s="52">
        <v>2394</v>
      </c>
      <c r="Q48" s="52">
        <v>2884</v>
      </c>
      <c r="R48" s="52">
        <v>3223</v>
      </c>
      <c r="S48" s="52">
        <v>3535</v>
      </c>
      <c r="T48" s="52">
        <v>4368</v>
      </c>
      <c r="U48" s="52">
        <v>5522</v>
      </c>
      <c r="V48" s="52">
        <v>7591</v>
      </c>
      <c r="W48" s="52">
        <v>10001</v>
      </c>
      <c r="X48" s="52">
        <v>11971</v>
      </c>
      <c r="Y48" s="52">
        <v>14069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160510</v>
      </c>
      <c r="C54" s="52">
        <v>131230</v>
      </c>
      <c r="D54" s="52">
        <v>125622</v>
      </c>
      <c r="E54" s="52">
        <v>156998</v>
      </c>
      <c r="F54" s="52">
        <v>226316</v>
      </c>
      <c r="G54" s="52">
        <v>246416</v>
      </c>
      <c r="H54" s="52">
        <v>249394</v>
      </c>
      <c r="I54" s="52">
        <v>226844</v>
      </c>
      <c r="J54" s="52">
        <v>158256</v>
      </c>
      <c r="K54" s="52">
        <v>85399</v>
      </c>
      <c r="L54" s="52">
        <v>43404</v>
      </c>
      <c r="M54" s="52">
        <v>31871</v>
      </c>
      <c r="N54" s="52">
        <v>31148</v>
      </c>
      <c r="O54" s="52">
        <v>30861</v>
      </c>
      <c r="P54" s="52">
        <v>32926</v>
      </c>
      <c r="Q54" s="52">
        <v>34429</v>
      </c>
      <c r="R54" s="52">
        <v>32845</v>
      </c>
      <c r="S54" s="52">
        <v>35702</v>
      </c>
      <c r="T54" s="52">
        <v>40310</v>
      </c>
      <c r="U54" s="52">
        <v>46549</v>
      </c>
      <c r="V54" s="52">
        <v>49278</v>
      </c>
      <c r="W54" s="52">
        <v>52328</v>
      </c>
      <c r="X54" s="52">
        <v>60597</v>
      </c>
      <c r="Y54" s="52">
        <v>60912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156990</v>
      </c>
      <c r="C59" s="52">
        <v>128352</v>
      </c>
      <c r="D59" s="52">
        <v>122606</v>
      </c>
      <c r="E59" s="52">
        <v>151137</v>
      </c>
      <c r="F59" s="52">
        <v>218889</v>
      </c>
      <c r="G59" s="52">
        <v>237886</v>
      </c>
      <c r="H59" s="52">
        <v>238756</v>
      </c>
      <c r="I59" s="52">
        <v>218514</v>
      </c>
      <c r="J59" s="52">
        <v>152929</v>
      </c>
      <c r="K59" s="52">
        <v>83018</v>
      </c>
      <c r="L59" s="52">
        <v>42174</v>
      </c>
      <c r="M59" s="52">
        <v>31090</v>
      </c>
      <c r="N59" s="52">
        <v>30215</v>
      </c>
      <c r="O59" s="52">
        <v>30456</v>
      </c>
      <c r="P59" s="52">
        <v>32630</v>
      </c>
      <c r="Q59" s="52">
        <v>34098</v>
      </c>
      <c r="R59" s="52">
        <v>32502</v>
      </c>
      <c r="S59" s="52">
        <v>35249</v>
      </c>
      <c r="T59" s="52">
        <v>39832</v>
      </c>
      <c r="U59" s="52">
        <v>46093</v>
      </c>
      <c r="V59" s="52">
        <v>48804</v>
      </c>
      <c r="W59" s="52">
        <v>51818</v>
      </c>
      <c r="X59" s="52">
        <v>59898</v>
      </c>
      <c r="Y59" s="52">
        <v>60165</v>
      </c>
      <c r="DA59" s="63" t="s">
        <v>1083</v>
      </c>
    </row>
    <row r="60" spans="1:105" ht="12" customHeight="1" x14ac:dyDescent="0.25">
      <c r="A60" s="109" t="s">
        <v>120</v>
      </c>
      <c r="B60" s="36">
        <v>3520</v>
      </c>
      <c r="C60" s="36">
        <v>2878</v>
      </c>
      <c r="D60" s="36">
        <v>3016</v>
      </c>
      <c r="E60" s="36">
        <v>5861</v>
      </c>
      <c r="F60" s="36">
        <v>7427</v>
      </c>
      <c r="G60" s="36">
        <v>8530</v>
      </c>
      <c r="H60" s="36">
        <v>10638</v>
      </c>
      <c r="I60" s="36">
        <v>8330</v>
      </c>
      <c r="J60" s="36">
        <v>5327</v>
      </c>
      <c r="K60" s="36">
        <v>2381</v>
      </c>
      <c r="L60" s="36">
        <v>1230</v>
      </c>
      <c r="M60" s="36">
        <v>781</v>
      </c>
      <c r="N60" s="36">
        <v>933</v>
      </c>
      <c r="O60" s="36">
        <v>405</v>
      </c>
      <c r="P60" s="36">
        <v>296</v>
      </c>
      <c r="Q60" s="36">
        <v>331</v>
      </c>
      <c r="R60" s="36">
        <v>343</v>
      </c>
      <c r="S60" s="36">
        <v>453</v>
      </c>
      <c r="T60" s="36">
        <v>478</v>
      </c>
      <c r="U60" s="36">
        <v>456</v>
      </c>
      <c r="V60" s="36">
        <v>474</v>
      </c>
      <c r="W60" s="36">
        <v>510</v>
      </c>
      <c r="X60" s="36">
        <v>699</v>
      </c>
      <c r="Y60" s="36">
        <v>747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1848777</v>
      </c>
      <c r="C62" s="120">
        <v>1972861</v>
      </c>
      <c r="D62" s="120">
        <v>2180270</v>
      </c>
      <c r="E62" s="120">
        <v>2270460</v>
      </c>
      <c r="F62" s="120">
        <v>2307908</v>
      </c>
      <c r="G62" s="120">
        <v>2261350</v>
      </c>
      <c r="H62" s="120">
        <v>2264049</v>
      </c>
      <c r="I62" s="120">
        <v>2146228</v>
      </c>
      <c r="J62" s="120">
        <v>2084284</v>
      </c>
      <c r="K62" s="120">
        <v>2064177</v>
      </c>
      <c r="L62" s="120">
        <v>2136369</v>
      </c>
      <c r="M62" s="120">
        <v>2271132</v>
      </c>
      <c r="N62" s="120">
        <v>2384164</v>
      </c>
      <c r="O62" s="120">
        <v>2440701</v>
      </c>
      <c r="P62" s="120">
        <v>2437059</v>
      </c>
      <c r="Q62" s="120">
        <v>2483974</v>
      </c>
      <c r="R62" s="120">
        <v>2554145</v>
      </c>
      <c r="S62" s="120">
        <v>2649167</v>
      </c>
      <c r="T62" s="120">
        <v>2737342</v>
      </c>
      <c r="U62" s="120">
        <v>2830816</v>
      </c>
      <c r="V62" s="120">
        <v>2938435</v>
      </c>
      <c r="W62" s="120">
        <v>3033808</v>
      </c>
      <c r="X62" s="120">
        <v>3041875</v>
      </c>
      <c r="Y62" s="120">
        <v>3011533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1848777</v>
      </c>
      <c r="C64" s="52">
        <v>1972861</v>
      </c>
      <c r="D64" s="52">
        <v>2180270</v>
      </c>
      <c r="E64" s="52">
        <v>2270460</v>
      </c>
      <c r="F64" s="52">
        <v>2307908</v>
      </c>
      <c r="G64" s="52">
        <v>2261350</v>
      </c>
      <c r="H64" s="52">
        <v>2264049</v>
      </c>
      <c r="I64" s="52">
        <v>2146228</v>
      </c>
      <c r="J64" s="52">
        <v>2084284</v>
      </c>
      <c r="K64" s="52">
        <v>2064177</v>
      </c>
      <c r="L64" s="52">
        <v>2136369</v>
      </c>
      <c r="M64" s="52">
        <v>2271132</v>
      </c>
      <c r="N64" s="52">
        <v>2384164</v>
      </c>
      <c r="O64" s="52">
        <v>2440701</v>
      </c>
      <c r="P64" s="52">
        <v>2437059</v>
      </c>
      <c r="Q64" s="52">
        <v>2483974</v>
      </c>
      <c r="R64" s="52">
        <v>2554145</v>
      </c>
      <c r="S64" s="52">
        <v>2649167</v>
      </c>
      <c r="T64" s="52">
        <v>2737342</v>
      </c>
      <c r="U64" s="52">
        <v>2830816</v>
      </c>
      <c r="V64" s="52">
        <v>2938435</v>
      </c>
      <c r="W64" s="52">
        <v>3033808</v>
      </c>
      <c r="X64" s="52">
        <v>3041875</v>
      </c>
      <c r="Y64" s="52">
        <v>3011533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35820</v>
      </c>
      <c r="C67" s="52">
        <v>56319</v>
      </c>
      <c r="D67" s="52">
        <v>90013</v>
      </c>
      <c r="E67" s="52">
        <v>126958</v>
      </c>
      <c r="F67" s="52">
        <v>142784</v>
      </c>
      <c r="G67" s="52">
        <v>154734</v>
      </c>
      <c r="H67" s="52">
        <v>164416</v>
      </c>
      <c r="I67" s="52">
        <v>166782</v>
      </c>
      <c r="J67" s="52">
        <v>161244</v>
      </c>
      <c r="K67" s="52">
        <v>147350</v>
      </c>
      <c r="L67" s="52">
        <v>152649</v>
      </c>
      <c r="M67" s="52">
        <v>164365</v>
      </c>
      <c r="N67" s="52">
        <v>199629</v>
      </c>
      <c r="O67" s="52">
        <v>227413</v>
      </c>
      <c r="P67" s="52">
        <v>266904</v>
      </c>
      <c r="Q67" s="52">
        <v>325229</v>
      </c>
      <c r="R67" s="52">
        <v>372412</v>
      </c>
      <c r="S67" s="52">
        <v>440629</v>
      </c>
      <c r="T67" s="52">
        <v>499438</v>
      </c>
      <c r="U67" s="52">
        <v>522861</v>
      </c>
      <c r="V67" s="52">
        <v>529287</v>
      </c>
      <c r="W67" s="52">
        <v>531731</v>
      </c>
      <c r="X67" s="52">
        <v>538742</v>
      </c>
      <c r="Y67" s="52">
        <v>527135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1812812</v>
      </c>
      <c r="C69" s="52">
        <v>1931932</v>
      </c>
      <c r="D69" s="52">
        <v>2134678</v>
      </c>
      <c r="E69" s="52">
        <v>2223134</v>
      </c>
      <c r="F69" s="52">
        <v>2260822</v>
      </c>
      <c r="G69" s="52">
        <v>2238969</v>
      </c>
      <c r="H69" s="52">
        <v>2219509</v>
      </c>
      <c r="I69" s="52">
        <v>2104606</v>
      </c>
      <c r="J69" s="52">
        <v>2044336</v>
      </c>
      <c r="K69" s="52">
        <v>2024854</v>
      </c>
      <c r="L69" s="52">
        <v>2095905</v>
      </c>
      <c r="M69" s="52">
        <v>2228149</v>
      </c>
      <c r="N69" s="52">
        <v>2339024</v>
      </c>
      <c r="O69" s="52">
        <v>2394420</v>
      </c>
      <c r="P69" s="52">
        <v>2390912</v>
      </c>
      <c r="Q69" s="52">
        <v>2437203</v>
      </c>
      <c r="R69" s="52">
        <v>2506236</v>
      </c>
      <c r="S69" s="52">
        <v>2599491</v>
      </c>
      <c r="T69" s="52">
        <v>2685938</v>
      </c>
      <c r="U69" s="52">
        <v>2777994</v>
      </c>
      <c r="V69" s="52">
        <v>2881801</v>
      </c>
      <c r="W69" s="52">
        <v>2992941</v>
      </c>
      <c r="X69" s="52">
        <v>2975724</v>
      </c>
      <c r="Y69" s="52">
        <v>2956398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35965</v>
      </c>
      <c r="C73" s="52">
        <v>40929</v>
      </c>
      <c r="D73" s="52">
        <v>45592</v>
      </c>
      <c r="E73" s="52">
        <v>47326</v>
      </c>
      <c r="F73" s="52">
        <v>47086</v>
      </c>
      <c r="G73" s="52">
        <v>22381</v>
      </c>
      <c r="H73" s="52">
        <v>44540</v>
      </c>
      <c r="I73" s="52">
        <v>41622</v>
      </c>
      <c r="J73" s="52">
        <v>39948</v>
      </c>
      <c r="K73" s="52">
        <v>39323</v>
      </c>
      <c r="L73" s="52">
        <v>40464</v>
      </c>
      <c r="M73" s="52">
        <v>42983</v>
      </c>
      <c r="N73" s="52">
        <v>45140</v>
      </c>
      <c r="O73" s="52">
        <v>46281</v>
      </c>
      <c r="P73" s="52">
        <v>46147</v>
      </c>
      <c r="Q73" s="52">
        <v>46771</v>
      </c>
      <c r="R73" s="52">
        <v>47909</v>
      </c>
      <c r="S73" s="52">
        <v>49676</v>
      </c>
      <c r="T73" s="52">
        <v>51404</v>
      </c>
      <c r="U73" s="52">
        <v>52822</v>
      </c>
      <c r="V73" s="52">
        <v>56634</v>
      </c>
      <c r="W73" s="52">
        <v>40867</v>
      </c>
      <c r="X73" s="52">
        <v>66151</v>
      </c>
      <c r="Y73" s="52">
        <v>55135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1802952</v>
      </c>
      <c r="C78" s="52">
        <v>1938951</v>
      </c>
      <c r="D78" s="52">
        <v>2150043</v>
      </c>
      <c r="E78" s="52">
        <v>2243111</v>
      </c>
      <c r="F78" s="52">
        <v>2280666</v>
      </c>
      <c r="G78" s="52">
        <v>2234769</v>
      </c>
      <c r="H78" s="52">
        <v>2237705</v>
      </c>
      <c r="I78" s="52">
        <v>2121199</v>
      </c>
      <c r="J78" s="52">
        <v>2060125</v>
      </c>
      <c r="K78" s="52">
        <v>2040300</v>
      </c>
      <c r="L78" s="52">
        <v>2111965</v>
      </c>
      <c r="M78" s="52">
        <v>2245382</v>
      </c>
      <c r="N78" s="52">
        <v>2357378</v>
      </c>
      <c r="O78" s="52">
        <v>2413221</v>
      </c>
      <c r="P78" s="52">
        <v>2409631</v>
      </c>
      <c r="Q78" s="52">
        <v>2456174</v>
      </c>
      <c r="R78" s="52">
        <v>2525712</v>
      </c>
      <c r="S78" s="52">
        <v>2619799</v>
      </c>
      <c r="T78" s="52">
        <v>2707111</v>
      </c>
      <c r="U78" s="52">
        <v>2799797</v>
      </c>
      <c r="V78" s="52">
        <v>2907063</v>
      </c>
      <c r="W78" s="52">
        <v>3001566</v>
      </c>
      <c r="X78" s="52">
        <v>3009596</v>
      </c>
      <c r="Y78" s="52">
        <v>2981984</v>
      </c>
      <c r="DA78" s="63" t="s">
        <v>1091</v>
      </c>
    </row>
    <row r="79" spans="1:105" ht="12" customHeight="1" x14ac:dyDescent="0.25">
      <c r="A79" s="109" t="s">
        <v>120</v>
      </c>
      <c r="B79" s="36">
        <v>45825</v>
      </c>
      <c r="C79" s="36">
        <v>33910</v>
      </c>
      <c r="D79" s="36">
        <v>30227</v>
      </c>
      <c r="E79" s="36">
        <v>27349</v>
      </c>
      <c r="F79" s="36">
        <v>27242</v>
      </c>
      <c r="G79" s="36">
        <v>26581</v>
      </c>
      <c r="H79" s="36">
        <v>26344</v>
      </c>
      <c r="I79" s="36">
        <v>25029</v>
      </c>
      <c r="J79" s="36">
        <v>24159</v>
      </c>
      <c r="K79" s="36">
        <v>23877</v>
      </c>
      <c r="L79" s="36">
        <v>24404</v>
      </c>
      <c r="M79" s="36">
        <v>25750</v>
      </c>
      <c r="N79" s="36">
        <v>26786</v>
      </c>
      <c r="O79" s="36">
        <v>27480</v>
      </c>
      <c r="P79" s="36">
        <v>27428</v>
      </c>
      <c r="Q79" s="36">
        <v>27800</v>
      </c>
      <c r="R79" s="36">
        <v>28433</v>
      </c>
      <c r="S79" s="36">
        <v>29368</v>
      </c>
      <c r="T79" s="36">
        <v>30231</v>
      </c>
      <c r="U79" s="36">
        <v>31019</v>
      </c>
      <c r="V79" s="36">
        <v>31372</v>
      </c>
      <c r="W79" s="36">
        <v>32242</v>
      </c>
      <c r="X79" s="36">
        <v>32279</v>
      </c>
      <c r="Y79" s="36">
        <v>29549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1815142</v>
      </c>
      <c r="C81" s="120">
        <v>1703761</v>
      </c>
      <c r="D81" s="120">
        <v>1864991</v>
      </c>
      <c r="E81" s="120">
        <v>2125325</v>
      </c>
      <c r="F81" s="120">
        <v>2438476</v>
      </c>
      <c r="G81" s="120">
        <v>2732171</v>
      </c>
      <c r="H81" s="120">
        <v>2892871</v>
      </c>
      <c r="I81" s="120">
        <v>3154281</v>
      </c>
      <c r="J81" s="120">
        <v>3409644</v>
      </c>
      <c r="K81" s="120">
        <v>3600044</v>
      </c>
      <c r="L81" s="120">
        <v>3639972</v>
      </c>
      <c r="M81" s="120">
        <v>3588090</v>
      </c>
      <c r="N81" s="120">
        <v>3582923</v>
      </c>
      <c r="O81" s="120">
        <v>3618027</v>
      </c>
      <c r="P81" s="120">
        <v>3688060</v>
      </c>
      <c r="Q81" s="120">
        <v>3649759</v>
      </c>
      <c r="R81" s="120">
        <v>3622102</v>
      </c>
      <c r="S81" s="120">
        <v>3570083</v>
      </c>
      <c r="T81" s="120">
        <v>3551920</v>
      </c>
      <c r="U81" s="120">
        <v>3475653</v>
      </c>
      <c r="V81" s="120">
        <v>3457524</v>
      </c>
      <c r="W81" s="120">
        <v>3466388</v>
      </c>
      <c r="X81" s="120">
        <v>3511988</v>
      </c>
      <c r="Y81" s="120">
        <v>3591622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1815142</v>
      </c>
      <c r="C83" s="52">
        <v>1703761</v>
      </c>
      <c r="D83" s="52">
        <v>1864991</v>
      </c>
      <c r="E83" s="52">
        <v>2125325</v>
      </c>
      <c r="F83" s="52">
        <v>2438476</v>
      </c>
      <c r="G83" s="52">
        <v>2732171</v>
      </c>
      <c r="H83" s="52">
        <v>2892871</v>
      </c>
      <c r="I83" s="52">
        <v>3154281</v>
      </c>
      <c r="J83" s="52">
        <v>3409644</v>
      </c>
      <c r="K83" s="52">
        <v>3600044</v>
      </c>
      <c r="L83" s="52">
        <v>3639972</v>
      </c>
      <c r="M83" s="52">
        <v>3588090</v>
      </c>
      <c r="N83" s="52">
        <v>3582923</v>
      </c>
      <c r="O83" s="52">
        <v>3618027</v>
      </c>
      <c r="P83" s="52">
        <v>3688060</v>
      </c>
      <c r="Q83" s="52">
        <v>3649759</v>
      </c>
      <c r="R83" s="52">
        <v>3622102</v>
      </c>
      <c r="S83" s="52">
        <v>3570083</v>
      </c>
      <c r="T83" s="52">
        <v>3551920</v>
      </c>
      <c r="U83" s="52">
        <v>3475653</v>
      </c>
      <c r="V83" s="52">
        <v>3457524</v>
      </c>
      <c r="W83" s="52">
        <v>3466388</v>
      </c>
      <c r="X83" s="52">
        <v>3511988</v>
      </c>
      <c r="Y83" s="52">
        <v>3591622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35168</v>
      </c>
      <c r="C86" s="52">
        <v>43499</v>
      </c>
      <c r="D86" s="52">
        <v>71792</v>
      </c>
      <c r="E86" s="52">
        <v>112646</v>
      </c>
      <c r="F86" s="52">
        <v>143736</v>
      </c>
      <c r="G86" s="52">
        <v>197102</v>
      </c>
      <c r="H86" s="52">
        <v>246248</v>
      </c>
      <c r="I86" s="52">
        <v>305250</v>
      </c>
      <c r="J86" s="52">
        <v>343108</v>
      </c>
      <c r="K86" s="52">
        <v>387966</v>
      </c>
      <c r="L86" s="52">
        <v>419926</v>
      </c>
      <c r="M86" s="52">
        <v>413016</v>
      </c>
      <c r="N86" s="52">
        <v>392859</v>
      </c>
      <c r="O86" s="52">
        <v>358815</v>
      </c>
      <c r="P86" s="52">
        <v>366658</v>
      </c>
      <c r="Q86" s="52">
        <v>400783</v>
      </c>
      <c r="R86" s="52">
        <v>424021</v>
      </c>
      <c r="S86" s="52">
        <v>452346</v>
      </c>
      <c r="T86" s="52">
        <v>493202</v>
      </c>
      <c r="U86" s="52">
        <v>533305</v>
      </c>
      <c r="V86" s="52">
        <v>555436</v>
      </c>
      <c r="W86" s="52">
        <v>573197</v>
      </c>
      <c r="X86" s="52">
        <v>598184</v>
      </c>
      <c r="Y86" s="52">
        <v>626100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1142463</v>
      </c>
      <c r="C88" s="52">
        <v>1161763</v>
      </c>
      <c r="D88" s="52">
        <v>1329536</v>
      </c>
      <c r="E88" s="52">
        <v>1575370</v>
      </c>
      <c r="F88" s="52">
        <v>1911162</v>
      </c>
      <c r="G88" s="52">
        <v>2095831</v>
      </c>
      <c r="H88" s="52">
        <v>2310410</v>
      </c>
      <c r="I88" s="52">
        <v>2546938</v>
      </c>
      <c r="J88" s="52">
        <v>2831194</v>
      </c>
      <c r="K88" s="52">
        <v>2950196</v>
      </c>
      <c r="L88" s="52">
        <v>3005468</v>
      </c>
      <c r="M88" s="52">
        <v>2945823</v>
      </c>
      <c r="N88" s="52">
        <v>2933607</v>
      </c>
      <c r="O88" s="52">
        <v>2945420</v>
      </c>
      <c r="P88" s="52">
        <v>2990961</v>
      </c>
      <c r="Q88" s="52">
        <v>2927296</v>
      </c>
      <c r="R88" s="52">
        <v>2897772</v>
      </c>
      <c r="S88" s="52">
        <v>2844430</v>
      </c>
      <c r="T88" s="52">
        <v>2876364</v>
      </c>
      <c r="U88" s="52">
        <v>2877726</v>
      </c>
      <c r="V88" s="52">
        <v>2920342</v>
      </c>
      <c r="W88" s="52">
        <v>2934718</v>
      </c>
      <c r="X88" s="52">
        <v>2971371</v>
      </c>
      <c r="Y88" s="52">
        <v>3034805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638676</v>
      </c>
      <c r="C92" s="52">
        <v>519563</v>
      </c>
      <c r="D92" s="52">
        <v>519611</v>
      </c>
      <c r="E92" s="52">
        <v>535964</v>
      </c>
      <c r="F92" s="52">
        <v>515214</v>
      </c>
      <c r="G92" s="52">
        <v>628902</v>
      </c>
      <c r="H92" s="52">
        <v>553265</v>
      </c>
      <c r="I92" s="52">
        <v>531057</v>
      </c>
      <c r="J92" s="52">
        <v>431577</v>
      </c>
      <c r="K92" s="52">
        <v>423543</v>
      </c>
      <c r="L92" s="52">
        <v>372953</v>
      </c>
      <c r="M92" s="52">
        <v>350721</v>
      </c>
      <c r="N92" s="52">
        <v>321701</v>
      </c>
      <c r="O92" s="52">
        <v>326260</v>
      </c>
      <c r="P92" s="52">
        <v>343108</v>
      </c>
      <c r="Q92" s="52">
        <v>375151</v>
      </c>
      <c r="R92" s="52">
        <v>399134</v>
      </c>
      <c r="S92" s="52">
        <v>419992</v>
      </c>
      <c r="T92" s="52">
        <v>415894</v>
      </c>
      <c r="U92" s="52">
        <v>382352</v>
      </c>
      <c r="V92" s="52">
        <v>352874</v>
      </c>
      <c r="W92" s="52">
        <v>339783</v>
      </c>
      <c r="X92" s="52">
        <v>352727</v>
      </c>
      <c r="Y92" s="52">
        <v>356670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34003</v>
      </c>
      <c r="C96" s="52">
        <v>22435</v>
      </c>
      <c r="D96" s="52">
        <v>15844</v>
      </c>
      <c r="E96" s="52">
        <v>13991</v>
      </c>
      <c r="F96" s="52">
        <v>12100</v>
      </c>
      <c r="G96" s="52">
        <v>7438</v>
      </c>
      <c r="H96" s="52">
        <v>29196</v>
      </c>
      <c r="I96" s="52">
        <v>76286</v>
      </c>
      <c r="J96" s="52">
        <v>146873</v>
      </c>
      <c r="K96" s="52">
        <v>226305</v>
      </c>
      <c r="L96" s="52">
        <v>261551</v>
      </c>
      <c r="M96" s="52">
        <v>291546</v>
      </c>
      <c r="N96" s="52">
        <v>327615</v>
      </c>
      <c r="O96" s="52">
        <v>346347</v>
      </c>
      <c r="P96" s="52">
        <v>353991</v>
      </c>
      <c r="Q96" s="52">
        <v>347312</v>
      </c>
      <c r="R96" s="52">
        <v>325196</v>
      </c>
      <c r="S96" s="52">
        <v>305661</v>
      </c>
      <c r="T96" s="52">
        <v>259662</v>
      </c>
      <c r="U96" s="52">
        <v>215575</v>
      </c>
      <c r="V96" s="52">
        <v>184308</v>
      </c>
      <c r="W96" s="52">
        <v>191887</v>
      </c>
      <c r="X96" s="52">
        <v>187890</v>
      </c>
      <c r="Y96" s="52">
        <v>200147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448940</v>
      </c>
      <c r="C101" s="52">
        <v>414164</v>
      </c>
      <c r="D101" s="52">
        <v>427720</v>
      </c>
      <c r="E101" s="52">
        <v>462845</v>
      </c>
      <c r="F101" s="52">
        <v>552559</v>
      </c>
      <c r="G101" s="52">
        <v>613815</v>
      </c>
      <c r="H101" s="52">
        <v>713400</v>
      </c>
      <c r="I101" s="52">
        <v>772438</v>
      </c>
      <c r="J101" s="52">
        <v>922397</v>
      </c>
      <c r="K101" s="52">
        <v>948977</v>
      </c>
      <c r="L101" s="52">
        <v>1027620</v>
      </c>
      <c r="M101" s="52">
        <v>1032490</v>
      </c>
      <c r="N101" s="52">
        <v>1079914</v>
      </c>
      <c r="O101" s="52">
        <v>1082264</v>
      </c>
      <c r="P101" s="52">
        <v>1075951</v>
      </c>
      <c r="Q101" s="52">
        <v>1003491</v>
      </c>
      <c r="R101" s="52">
        <v>947226</v>
      </c>
      <c r="S101" s="52">
        <v>881928</v>
      </c>
      <c r="T101" s="52">
        <v>852121</v>
      </c>
      <c r="U101" s="52">
        <v>839902</v>
      </c>
      <c r="V101" s="52">
        <v>854783</v>
      </c>
      <c r="W101" s="52">
        <v>858260</v>
      </c>
      <c r="X101" s="52">
        <v>851878</v>
      </c>
      <c r="Y101" s="52">
        <v>853745</v>
      </c>
      <c r="DA101" s="63" t="s">
        <v>1101</v>
      </c>
    </row>
    <row r="102" spans="1:105" ht="12" customHeight="1" x14ac:dyDescent="0.25">
      <c r="A102" s="97" t="s">
        <v>50</v>
      </c>
      <c r="B102" s="52">
        <v>1336244</v>
      </c>
      <c r="C102" s="52">
        <v>1255707</v>
      </c>
      <c r="D102" s="52">
        <v>1393980</v>
      </c>
      <c r="E102" s="52">
        <v>1597492</v>
      </c>
      <c r="F102" s="52">
        <v>1816096</v>
      </c>
      <c r="G102" s="52">
        <v>2037153</v>
      </c>
      <c r="H102" s="52">
        <v>2076327</v>
      </c>
      <c r="I102" s="52">
        <v>2300175</v>
      </c>
      <c r="J102" s="52">
        <v>2417180</v>
      </c>
      <c r="K102" s="52">
        <v>2598884</v>
      </c>
      <c r="L102" s="52">
        <v>2552035</v>
      </c>
      <c r="M102" s="52">
        <v>2498377</v>
      </c>
      <c r="N102" s="52">
        <v>2444408</v>
      </c>
      <c r="O102" s="52">
        <v>2501559</v>
      </c>
      <c r="P102" s="52">
        <v>2583669</v>
      </c>
      <c r="Q102" s="52">
        <v>2613004</v>
      </c>
      <c r="R102" s="52">
        <v>2635396</v>
      </c>
      <c r="S102" s="52">
        <v>2644685</v>
      </c>
      <c r="T102" s="52">
        <v>2661623</v>
      </c>
      <c r="U102" s="52">
        <v>2601476</v>
      </c>
      <c r="V102" s="52">
        <v>2569168</v>
      </c>
      <c r="W102" s="52">
        <v>2574724</v>
      </c>
      <c r="X102" s="52">
        <v>2623011</v>
      </c>
      <c r="Y102" s="52">
        <v>2696061</v>
      </c>
      <c r="DA102" s="63" t="s">
        <v>1102</v>
      </c>
    </row>
    <row r="103" spans="1:105" ht="12" customHeight="1" x14ac:dyDescent="0.25">
      <c r="A103" s="109" t="s">
        <v>120</v>
      </c>
      <c r="B103" s="36">
        <v>29958</v>
      </c>
      <c r="C103" s="36">
        <v>33890</v>
      </c>
      <c r="D103" s="36">
        <v>43291</v>
      </c>
      <c r="E103" s="36">
        <v>64988</v>
      </c>
      <c r="F103" s="36">
        <v>69821</v>
      </c>
      <c r="G103" s="36">
        <v>81203</v>
      </c>
      <c r="H103" s="36">
        <v>103144</v>
      </c>
      <c r="I103" s="36">
        <v>81668</v>
      </c>
      <c r="J103" s="36">
        <v>70067</v>
      </c>
      <c r="K103" s="36">
        <v>52183</v>
      </c>
      <c r="L103" s="36">
        <v>60317</v>
      </c>
      <c r="M103" s="36">
        <v>57223</v>
      </c>
      <c r="N103" s="36">
        <v>58601</v>
      </c>
      <c r="O103" s="36">
        <v>34204</v>
      </c>
      <c r="P103" s="36">
        <v>28440</v>
      </c>
      <c r="Q103" s="36">
        <v>33264</v>
      </c>
      <c r="R103" s="36">
        <v>39480</v>
      </c>
      <c r="S103" s="36">
        <v>43470</v>
      </c>
      <c r="T103" s="36">
        <v>38176</v>
      </c>
      <c r="U103" s="36">
        <v>34275</v>
      </c>
      <c r="V103" s="36">
        <v>33573</v>
      </c>
      <c r="W103" s="36">
        <v>33404</v>
      </c>
      <c r="X103" s="36">
        <v>37099</v>
      </c>
      <c r="Y103" s="36">
        <v>41816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2671</v>
      </c>
      <c r="C105" s="120">
        <v>4786</v>
      </c>
      <c r="D105" s="120">
        <v>7855</v>
      </c>
      <c r="E105" s="120">
        <v>8867</v>
      </c>
      <c r="F105" s="120">
        <v>9098</v>
      </c>
      <c r="G105" s="120">
        <v>9123</v>
      </c>
      <c r="H105" s="120">
        <v>9770</v>
      </c>
      <c r="I105" s="120">
        <v>11160</v>
      </c>
      <c r="J105" s="120">
        <v>13261</v>
      </c>
      <c r="K105" s="120">
        <v>15952</v>
      </c>
      <c r="L105" s="120">
        <v>18239</v>
      </c>
      <c r="M105" s="120">
        <v>17868</v>
      </c>
      <c r="N105" s="120">
        <v>16030</v>
      </c>
      <c r="O105" s="120">
        <v>13043</v>
      </c>
      <c r="P105" s="120">
        <v>9000</v>
      </c>
      <c r="Q105" s="120">
        <v>6846</v>
      </c>
      <c r="R105" s="120">
        <v>5543</v>
      </c>
      <c r="S105" s="120">
        <v>5220</v>
      </c>
      <c r="T105" s="120">
        <v>4571</v>
      </c>
      <c r="U105" s="120">
        <v>3903</v>
      </c>
      <c r="V105" s="120">
        <v>3172</v>
      </c>
      <c r="W105" s="120">
        <v>2650</v>
      </c>
      <c r="X105" s="120">
        <v>1985</v>
      </c>
      <c r="Y105" s="120">
        <v>1022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2671</v>
      </c>
      <c r="C107" s="52">
        <v>4786</v>
      </c>
      <c r="D107" s="52">
        <v>7855</v>
      </c>
      <c r="E107" s="52">
        <v>8867</v>
      </c>
      <c r="F107" s="52">
        <v>9098</v>
      </c>
      <c r="G107" s="52">
        <v>9123</v>
      </c>
      <c r="H107" s="52">
        <v>9770</v>
      </c>
      <c r="I107" s="52">
        <v>11160</v>
      </c>
      <c r="J107" s="52">
        <v>13261</v>
      </c>
      <c r="K107" s="52">
        <v>15952</v>
      </c>
      <c r="L107" s="52">
        <v>18239</v>
      </c>
      <c r="M107" s="52">
        <v>17868</v>
      </c>
      <c r="N107" s="52">
        <v>16030</v>
      </c>
      <c r="O107" s="52">
        <v>13043</v>
      </c>
      <c r="P107" s="52">
        <v>9000</v>
      </c>
      <c r="Q107" s="52">
        <v>6846</v>
      </c>
      <c r="R107" s="52">
        <v>5543</v>
      </c>
      <c r="S107" s="52">
        <v>5220</v>
      </c>
      <c r="T107" s="52">
        <v>4571</v>
      </c>
      <c r="U107" s="52">
        <v>3903</v>
      </c>
      <c r="V107" s="52">
        <v>3172</v>
      </c>
      <c r="W107" s="52">
        <v>2650</v>
      </c>
      <c r="X107" s="52">
        <v>1985</v>
      </c>
      <c r="Y107" s="52">
        <v>1022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52</v>
      </c>
      <c r="C110" s="52">
        <v>180</v>
      </c>
      <c r="D110" s="52">
        <v>425</v>
      </c>
      <c r="E110" s="52">
        <v>724</v>
      </c>
      <c r="F110" s="52">
        <v>842</v>
      </c>
      <c r="G110" s="52">
        <v>883</v>
      </c>
      <c r="H110" s="52">
        <v>921</v>
      </c>
      <c r="I110" s="52">
        <v>1031</v>
      </c>
      <c r="J110" s="52">
        <v>1144</v>
      </c>
      <c r="K110" s="52">
        <v>1397</v>
      </c>
      <c r="L110" s="52">
        <v>1819</v>
      </c>
      <c r="M110" s="52">
        <v>2044</v>
      </c>
      <c r="N110" s="52">
        <v>2037</v>
      </c>
      <c r="O110" s="52">
        <v>1875</v>
      </c>
      <c r="P110" s="52">
        <v>1564</v>
      </c>
      <c r="Q110" s="52">
        <v>1132</v>
      </c>
      <c r="R110" s="52">
        <v>815</v>
      </c>
      <c r="S110" s="52">
        <v>552</v>
      </c>
      <c r="T110" s="52">
        <v>304</v>
      </c>
      <c r="U110" s="52">
        <v>138</v>
      </c>
      <c r="V110" s="52">
        <v>80</v>
      </c>
      <c r="W110" s="52">
        <v>73</v>
      </c>
      <c r="X110" s="52">
        <v>70</v>
      </c>
      <c r="Y110" s="52">
        <v>46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2628</v>
      </c>
      <c r="C112" s="52">
        <v>4598</v>
      </c>
      <c r="D112" s="52">
        <v>7714</v>
      </c>
      <c r="E112" s="52">
        <v>8708</v>
      </c>
      <c r="F112" s="52">
        <v>8939</v>
      </c>
      <c r="G112" s="52">
        <v>8964</v>
      </c>
      <c r="H112" s="52">
        <v>9599</v>
      </c>
      <c r="I112" s="52">
        <v>10964</v>
      </c>
      <c r="J112" s="52">
        <v>13029</v>
      </c>
      <c r="K112" s="52">
        <v>15674</v>
      </c>
      <c r="L112" s="52">
        <v>17918</v>
      </c>
      <c r="M112" s="52">
        <v>17555</v>
      </c>
      <c r="N112" s="52">
        <v>15746</v>
      </c>
      <c r="O112" s="52">
        <v>12811</v>
      </c>
      <c r="P112" s="52">
        <v>8840</v>
      </c>
      <c r="Q112" s="52">
        <v>6723</v>
      </c>
      <c r="R112" s="52">
        <v>5442</v>
      </c>
      <c r="S112" s="52">
        <v>5126</v>
      </c>
      <c r="T112" s="52">
        <v>4491</v>
      </c>
      <c r="U112" s="52">
        <v>3827</v>
      </c>
      <c r="V112" s="52">
        <v>2637</v>
      </c>
      <c r="W112" s="52">
        <v>2450</v>
      </c>
      <c r="X112" s="52">
        <v>1923</v>
      </c>
      <c r="Y112" s="52">
        <v>970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43</v>
      </c>
      <c r="C116" s="52">
        <v>188</v>
      </c>
      <c r="D116" s="52">
        <v>141</v>
      </c>
      <c r="E116" s="52">
        <v>159</v>
      </c>
      <c r="F116" s="52">
        <v>159</v>
      </c>
      <c r="G116" s="52">
        <v>159</v>
      </c>
      <c r="H116" s="52">
        <v>171</v>
      </c>
      <c r="I116" s="52">
        <v>196</v>
      </c>
      <c r="J116" s="52">
        <v>232</v>
      </c>
      <c r="K116" s="52">
        <v>278</v>
      </c>
      <c r="L116" s="52">
        <v>321</v>
      </c>
      <c r="M116" s="52">
        <v>313</v>
      </c>
      <c r="N116" s="52">
        <v>284</v>
      </c>
      <c r="O116" s="52">
        <v>232</v>
      </c>
      <c r="P116" s="52">
        <v>160</v>
      </c>
      <c r="Q116" s="52">
        <v>123</v>
      </c>
      <c r="R116" s="52">
        <v>101</v>
      </c>
      <c r="S116" s="52">
        <v>94</v>
      </c>
      <c r="T116" s="52">
        <v>80</v>
      </c>
      <c r="U116" s="52">
        <v>76</v>
      </c>
      <c r="V116" s="52">
        <v>535</v>
      </c>
      <c r="W116" s="52">
        <v>200</v>
      </c>
      <c r="X116" s="52">
        <v>62</v>
      </c>
      <c r="Y116" s="52">
        <v>52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2612</v>
      </c>
      <c r="C121" s="52">
        <v>4577</v>
      </c>
      <c r="D121" s="52">
        <v>7519</v>
      </c>
      <c r="E121" s="52">
        <v>8455</v>
      </c>
      <c r="F121" s="52">
        <v>8684</v>
      </c>
      <c r="G121" s="52">
        <v>8707</v>
      </c>
      <c r="H121" s="52">
        <v>9248</v>
      </c>
      <c r="I121" s="52">
        <v>10756</v>
      </c>
      <c r="J121" s="52">
        <v>12916</v>
      </c>
      <c r="K121" s="52">
        <v>15723</v>
      </c>
      <c r="L121" s="52">
        <v>17871</v>
      </c>
      <c r="M121" s="52">
        <v>17512</v>
      </c>
      <c r="N121" s="52">
        <v>15696</v>
      </c>
      <c r="O121" s="52">
        <v>12827</v>
      </c>
      <c r="P121" s="52">
        <v>8859</v>
      </c>
      <c r="Q121" s="52">
        <v>6725</v>
      </c>
      <c r="R121" s="52">
        <v>5424</v>
      </c>
      <c r="S121" s="52">
        <v>5089</v>
      </c>
      <c r="T121" s="52">
        <v>4498</v>
      </c>
      <c r="U121" s="52">
        <v>3849</v>
      </c>
      <c r="V121" s="52">
        <v>3126</v>
      </c>
      <c r="W121" s="52">
        <v>2611</v>
      </c>
      <c r="X121" s="52">
        <v>1955</v>
      </c>
      <c r="Y121" s="52">
        <v>1006</v>
      </c>
      <c r="DA121" s="63" t="s">
        <v>1110</v>
      </c>
    </row>
    <row r="122" spans="1:105" ht="12" customHeight="1" x14ac:dyDescent="0.25">
      <c r="A122" s="109" t="s">
        <v>120</v>
      </c>
      <c r="B122" s="36">
        <v>59</v>
      </c>
      <c r="C122" s="36">
        <v>209</v>
      </c>
      <c r="D122" s="36">
        <v>336</v>
      </c>
      <c r="E122" s="36">
        <v>412</v>
      </c>
      <c r="F122" s="36">
        <v>414</v>
      </c>
      <c r="G122" s="36">
        <v>416</v>
      </c>
      <c r="H122" s="36">
        <v>522</v>
      </c>
      <c r="I122" s="36">
        <v>404</v>
      </c>
      <c r="J122" s="36">
        <v>345</v>
      </c>
      <c r="K122" s="36">
        <v>229</v>
      </c>
      <c r="L122" s="36">
        <v>368</v>
      </c>
      <c r="M122" s="36">
        <v>356</v>
      </c>
      <c r="N122" s="36">
        <v>334</v>
      </c>
      <c r="O122" s="36">
        <v>216</v>
      </c>
      <c r="P122" s="36">
        <v>141</v>
      </c>
      <c r="Q122" s="36">
        <v>121</v>
      </c>
      <c r="R122" s="36">
        <v>119</v>
      </c>
      <c r="S122" s="36">
        <v>131</v>
      </c>
      <c r="T122" s="36">
        <v>73</v>
      </c>
      <c r="U122" s="36">
        <v>54</v>
      </c>
      <c r="V122" s="36">
        <v>46</v>
      </c>
      <c r="W122" s="36">
        <v>39</v>
      </c>
      <c r="X122" s="36">
        <v>30</v>
      </c>
      <c r="Y122" s="36">
        <v>16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3556652</v>
      </c>
      <c r="C124" s="120">
        <v>3583159</v>
      </c>
      <c r="D124" s="120">
        <v>3117949</v>
      </c>
      <c r="E124" s="120">
        <v>2770818</v>
      </c>
      <c r="F124" s="120">
        <v>2416628</v>
      </c>
      <c r="G124" s="120">
        <v>2215488</v>
      </c>
      <c r="H124" s="120">
        <v>2052616</v>
      </c>
      <c r="I124" s="120">
        <v>1929304</v>
      </c>
      <c r="J124" s="120">
        <v>1770066</v>
      </c>
      <c r="K124" s="120">
        <v>1690778</v>
      </c>
      <c r="L124" s="120">
        <v>1604729</v>
      </c>
      <c r="M124" s="120">
        <v>1549842</v>
      </c>
      <c r="N124" s="120">
        <v>1431528</v>
      </c>
      <c r="O124" s="120">
        <v>1362453</v>
      </c>
      <c r="P124" s="120">
        <v>1295540</v>
      </c>
      <c r="Q124" s="120">
        <v>1270047</v>
      </c>
      <c r="R124" s="120">
        <v>1238065</v>
      </c>
      <c r="S124" s="120">
        <v>1186408</v>
      </c>
      <c r="T124" s="120">
        <v>1119313</v>
      </c>
      <c r="U124" s="120">
        <v>1034264</v>
      </c>
      <c r="V124" s="120">
        <v>966117</v>
      </c>
      <c r="W124" s="120">
        <v>900548</v>
      </c>
      <c r="X124" s="120">
        <v>845961</v>
      </c>
      <c r="Y124" s="120">
        <v>821880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3556652</v>
      </c>
      <c r="C126" s="52">
        <v>3583159</v>
      </c>
      <c r="D126" s="52">
        <v>3117949</v>
      </c>
      <c r="E126" s="52">
        <v>2770818</v>
      </c>
      <c r="F126" s="52">
        <v>2416628</v>
      </c>
      <c r="G126" s="52">
        <v>2215488</v>
      </c>
      <c r="H126" s="52">
        <v>2052616</v>
      </c>
      <c r="I126" s="52">
        <v>1929304</v>
      </c>
      <c r="J126" s="52">
        <v>1770066</v>
      </c>
      <c r="K126" s="52">
        <v>1690778</v>
      </c>
      <c r="L126" s="52">
        <v>1604729</v>
      </c>
      <c r="M126" s="52">
        <v>1549842</v>
      </c>
      <c r="N126" s="52">
        <v>1431528</v>
      </c>
      <c r="O126" s="52">
        <v>1362453</v>
      </c>
      <c r="P126" s="52">
        <v>1295540</v>
      </c>
      <c r="Q126" s="52">
        <v>1270047</v>
      </c>
      <c r="R126" s="52">
        <v>1238065</v>
      </c>
      <c r="S126" s="52">
        <v>1186408</v>
      </c>
      <c r="T126" s="52">
        <v>1119313</v>
      </c>
      <c r="U126" s="52">
        <v>1034264</v>
      </c>
      <c r="V126" s="52">
        <v>966117</v>
      </c>
      <c r="W126" s="52">
        <v>900548</v>
      </c>
      <c r="X126" s="52">
        <v>845961</v>
      </c>
      <c r="Y126" s="52">
        <v>821880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68910</v>
      </c>
      <c r="C129" s="52">
        <v>97614</v>
      </c>
      <c r="D129" s="52">
        <v>114894</v>
      </c>
      <c r="E129" s="52">
        <v>113595</v>
      </c>
      <c r="F129" s="52">
        <v>100988</v>
      </c>
      <c r="G129" s="52">
        <v>86205</v>
      </c>
      <c r="H129" s="52">
        <v>68367</v>
      </c>
      <c r="I129" s="52">
        <v>60672</v>
      </c>
      <c r="J129" s="52">
        <v>55153</v>
      </c>
      <c r="K129" s="52">
        <v>58020</v>
      </c>
      <c r="L129" s="52">
        <v>84692</v>
      </c>
      <c r="M129" s="52">
        <v>114024</v>
      </c>
      <c r="N129" s="52">
        <v>147217</v>
      </c>
      <c r="O129" s="52">
        <v>169594</v>
      </c>
      <c r="P129" s="52">
        <v>186955</v>
      </c>
      <c r="Q129" s="52">
        <v>187773</v>
      </c>
      <c r="R129" s="52">
        <v>170055</v>
      </c>
      <c r="S129" s="52">
        <v>152571</v>
      </c>
      <c r="T129" s="52">
        <v>128648</v>
      </c>
      <c r="U129" s="52">
        <v>97973</v>
      </c>
      <c r="V129" s="52">
        <v>71878</v>
      </c>
      <c r="W129" s="52">
        <v>52428</v>
      </c>
      <c r="X129" s="52">
        <v>40226</v>
      </c>
      <c r="Y129" s="52">
        <v>42899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3498184</v>
      </c>
      <c r="C131" s="52">
        <v>3520747</v>
      </c>
      <c r="D131" s="52">
        <v>3061679</v>
      </c>
      <c r="E131" s="52">
        <v>2720710</v>
      </c>
      <c r="F131" s="52">
        <v>2379675</v>
      </c>
      <c r="G131" s="52">
        <v>2176387</v>
      </c>
      <c r="H131" s="52">
        <v>2016435</v>
      </c>
      <c r="I131" s="52">
        <v>1895104</v>
      </c>
      <c r="J131" s="52">
        <v>1738923</v>
      </c>
      <c r="K131" s="52">
        <v>1661071</v>
      </c>
      <c r="L131" s="52">
        <v>1576579</v>
      </c>
      <c r="M131" s="52">
        <v>1522611</v>
      </c>
      <c r="N131" s="52">
        <v>1406148</v>
      </c>
      <c r="O131" s="52">
        <v>1338121</v>
      </c>
      <c r="P131" s="52">
        <v>1272116</v>
      </c>
      <c r="Q131" s="52">
        <v>1246924</v>
      </c>
      <c r="R131" s="52">
        <v>1215439</v>
      </c>
      <c r="S131" s="52">
        <v>1164658</v>
      </c>
      <c r="T131" s="52">
        <v>1098744</v>
      </c>
      <c r="U131" s="52">
        <v>1015138</v>
      </c>
      <c r="V131" s="52">
        <v>948272</v>
      </c>
      <c r="W131" s="52">
        <v>883248</v>
      </c>
      <c r="X131" s="52">
        <v>829034</v>
      </c>
      <c r="Y131" s="52">
        <v>803843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58468</v>
      </c>
      <c r="C135" s="52">
        <v>62412</v>
      </c>
      <c r="D135" s="52">
        <v>56270</v>
      </c>
      <c r="E135" s="52">
        <v>50108</v>
      </c>
      <c r="F135" s="52">
        <v>36953</v>
      </c>
      <c r="G135" s="52">
        <v>39101</v>
      </c>
      <c r="H135" s="52">
        <v>36181</v>
      </c>
      <c r="I135" s="52">
        <v>34200</v>
      </c>
      <c r="J135" s="52">
        <v>31143</v>
      </c>
      <c r="K135" s="52">
        <v>29707</v>
      </c>
      <c r="L135" s="52">
        <v>28150</v>
      </c>
      <c r="M135" s="52">
        <v>27231</v>
      </c>
      <c r="N135" s="52">
        <v>25380</v>
      </c>
      <c r="O135" s="52">
        <v>24332</v>
      </c>
      <c r="P135" s="52">
        <v>23424</v>
      </c>
      <c r="Q135" s="52">
        <v>23123</v>
      </c>
      <c r="R135" s="52">
        <v>22626</v>
      </c>
      <c r="S135" s="52">
        <v>21750</v>
      </c>
      <c r="T135" s="52">
        <v>20569</v>
      </c>
      <c r="U135" s="52">
        <v>19126</v>
      </c>
      <c r="V135" s="52">
        <v>17845</v>
      </c>
      <c r="W135" s="52">
        <v>17300</v>
      </c>
      <c r="X135" s="52">
        <v>16927</v>
      </c>
      <c r="Y135" s="52">
        <v>18037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3478661</v>
      </c>
      <c r="C140" s="52">
        <v>3480714</v>
      </c>
      <c r="D140" s="52">
        <v>3024587</v>
      </c>
      <c r="E140" s="52">
        <v>2677174</v>
      </c>
      <c r="F140" s="52">
        <v>2332248</v>
      </c>
      <c r="G140" s="52">
        <v>2131268</v>
      </c>
      <c r="H140" s="52">
        <v>1944338</v>
      </c>
      <c r="I140" s="52">
        <v>1847733</v>
      </c>
      <c r="J140" s="52">
        <v>1708462</v>
      </c>
      <c r="K140" s="52">
        <v>1653229</v>
      </c>
      <c r="L140" s="52">
        <v>1566540</v>
      </c>
      <c r="M140" s="52">
        <v>1515769</v>
      </c>
      <c r="N140" s="52">
        <v>1400532</v>
      </c>
      <c r="O140" s="52">
        <v>1345977</v>
      </c>
      <c r="P140" s="52">
        <v>1279178</v>
      </c>
      <c r="Q140" s="52">
        <v>1251922</v>
      </c>
      <c r="R140" s="52">
        <v>1217412</v>
      </c>
      <c r="S140" s="52">
        <v>1164917</v>
      </c>
      <c r="T140" s="52">
        <v>1101748</v>
      </c>
      <c r="U140" s="52">
        <v>1019416</v>
      </c>
      <c r="V140" s="52">
        <v>952427</v>
      </c>
      <c r="W140" s="52">
        <v>887351</v>
      </c>
      <c r="X140" s="52">
        <v>833298</v>
      </c>
      <c r="Y140" s="52">
        <v>808689</v>
      </c>
      <c r="DA140" s="63" t="s">
        <v>1118</v>
      </c>
    </row>
    <row r="141" spans="1:105" ht="12" customHeight="1" x14ac:dyDescent="0.25">
      <c r="A141" s="109" t="s">
        <v>120</v>
      </c>
      <c r="B141" s="36">
        <v>77991</v>
      </c>
      <c r="C141" s="36">
        <v>102445</v>
      </c>
      <c r="D141" s="36">
        <v>93362</v>
      </c>
      <c r="E141" s="36">
        <v>93644</v>
      </c>
      <c r="F141" s="36">
        <v>84380</v>
      </c>
      <c r="G141" s="36">
        <v>84220</v>
      </c>
      <c r="H141" s="36">
        <v>108278</v>
      </c>
      <c r="I141" s="36">
        <v>81571</v>
      </c>
      <c r="J141" s="36">
        <v>61604</v>
      </c>
      <c r="K141" s="36">
        <v>37549</v>
      </c>
      <c r="L141" s="36">
        <v>38189</v>
      </c>
      <c r="M141" s="36">
        <v>34073</v>
      </c>
      <c r="N141" s="36">
        <v>30996</v>
      </c>
      <c r="O141" s="36">
        <v>16476</v>
      </c>
      <c r="P141" s="36">
        <v>16362</v>
      </c>
      <c r="Q141" s="36">
        <v>18125</v>
      </c>
      <c r="R141" s="36">
        <v>20653</v>
      </c>
      <c r="S141" s="36">
        <v>21491</v>
      </c>
      <c r="T141" s="36">
        <v>17565</v>
      </c>
      <c r="U141" s="36">
        <v>14848</v>
      </c>
      <c r="V141" s="36">
        <v>13690</v>
      </c>
      <c r="W141" s="36">
        <v>13197</v>
      </c>
      <c r="X141" s="36">
        <v>12663</v>
      </c>
      <c r="Y141" s="36">
        <v>13191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0</v>
      </c>
      <c r="C143" s="120">
        <v>0</v>
      </c>
      <c r="D143" s="120">
        <v>0</v>
      </c>
      <c r="E143" s="120">
        <v>0</v>
      </c>
      <c r="F143" s="120">
        <v>0</v>
      </c>
      <c r="G143" s="120">
        <v>0</v>
      </c>
      <c r="H143" s="120">
        <v>0</v>
      </c>
      <c r="I143" s="120">
        <v>0</v>
      </c>
      <c r="J143" s="120">
        <v>0</v>
      </c>
      <c r="K143" s="120">
        <v>0</v>
      </c>
      <c r="L143" s="120">
        <v>0</v>
      </c>
      <c r="M143" s="120">
        <v>0</v>
      </c>
      <c r="N143" s="120">
        <v>0</v>
      </c>
      <c r="O143" s="120">
        <v>0</v>
      </c>
      <c r="P143" s="120">
        <v>0</v>
      </c>
      <c r="Q143" s="120">
        <v>0</v>
      </c>
      <c r="R143" s="120">
        <v>0</v>
      </c>
      <c r="S143" s="120">
        <v>0</v>
      </c>
      <c r="T143" s="120">
        <v>0</v>
      </c>
      <c r="U143" s="120">
        <v>27942</v>
      </c>
      <c r="V143" s="120">
        <v>46600</v>
      </c>
      <c r="W143" s="120">
        <v>71278</v>
      </c>
      <c r="X143" s="120">
        <v>102797</v>
      </c>
      <c r="Y143" s="120">
        <v>134063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27942</v>
      </c>
      <c r="V145" s="52">
        <v>46600</v>
      </c>
      <c r="W145" s="52">
        <v>71278</v>
      </c>
      <c r="X145" s="52">
        <v>102797</v>
      </c>
      <c r="Y145" s="52">
        <v>134063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6951</v>
      </c>
      <c r="V147" s="52">
        <v>16799</v>
      </c>
      <c r="W147" s="52">
        <v>19936</v>
      </c>
      <c r="X147" s="52">
        <v>37222</v>
      </c>
      <c r="Y147" s="52">
        <v>57569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25100</v>
      </c>
      <c r="V149" s="52">
        <v>37630</v>
      </c>
      <c r="W149" s="52">
        <v>50234</v>
      </c>
      <c r="X149" s="52">
        <v>70172</v>
      </c>
      <c r="Y149" s="52">
        <v>87255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2842</v>
      </c>
      <c r="V153" s="52">
        <v>8970</v>
      </c>
      <c r="W153" s="52">
        <v>21044</v>
      </c>
      <c r="X153" s="52">
        <v>32625</v>
      </c>
      <c r="Y153" s="52">
        <v>46808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27725</v>
      </c>
      <c r="V158" s="52">
        <v>46161</v>
      </c>
      <c r="W158" s="52">
        <v>70674</v>
      </c>
      <c r="X158" s="52">
        <v>101612</v>
      </c>
      <c r="Y158" s="52">
        <v>132091</v>
      </c>
      <c r="DA158" s="63" t="s">
        <v>1126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217</v>
      </c>
      <c r="V159" s="36">
        <v>439</v>
      </c>
      <c r="W159" s="36">
        <v>604</v>
      </c>
      <c r="X159" s="36">
        <v>1185</v>
      </c>
      <c r="Y159" s="36">
        <v>1972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5697</v>
      </c>
      <c r="C161" s="120">
        <v>5199</v>
      </c>
      <c r="D161" s="120">
        <v>5985</v>
      </c>
      <c r="E161" s="120">
        <v>6761</v>
      </c>
      <c r="F161" s="120">
        <v>7585</v>
      </c>
      <c r="G161" s="120">
        <v>9655</v>
      </c>
      <c r="H161" s="120">
        <v>11654</v>
      </c>
      <c r="I161" s="120">
        <v>16724</v>
      </c>
      <c r="J161" s="120">
        <v>22193</v>
      </c>
      <c r="K161" s="120">
        <v>29632</v>
      </c>
      <c r="L161" s="120">
        <v>33201</v>
      </c>
      <c r="M161" s="120">
        <v>35715</v>
      </c>
      <c r="N161" s="120">
        <v>35681</v>
      </c>
      <c r="O161" s="120">
        <v>37621</v>
      </c>
      <c r="P161" s="120">
        <v>37913</v>
      </c>
      <c r="Q161" s="120">
        <v>38953</v>
      </c>
      <c r="R161" s="120">
        <v>42867</v>
      </c>
      <c r="S161" s="120">
        <v>55889</v>
      </c>
      <c r="T161" s="120">
        <v>78890</v>
      </c>
      <c r="U161" s="120">
        <v>99631</v>
      </c>
      <c r="V161" s="120">
        <v>108064</v>
      </c>
      <c r="W161" s="120">
        <v>98460</v>
      </c>
      <c r="X161" s="120">
        <v>66638</v>
      </c>
      <c r="Y161" s="120">
        <v>36247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5697</v>
      </c>
      <c r="C163" s="52">
        <v>5199</v>
      </c>
      <c r="D163" s="52">
        <v>5985</v>
      </c>
      <c r="E163" s="52">
        <v>6761</v>
      </c>
      <c r="F163" s="52">
        <v>7585</v>
      </c>
      <c r="G163" s="52">
        <v>9655</v>
      </c>
      <c r="H163" s="52">
        <v>11654</v>
      </c>
      <c r="I163" s="52">
        <v>16724</v>
      </c>
      <c r="J163" s="52">
        <v>22193</v>
      </c>
      <c r="K163" s="52">
        <v>29632</v>
      </c>
      <c r="L163" s="52">
        <v>33201</v>
      </c>
      <c r="M163" s="52">
        <v>35715</v>
      </c>
      <c r="N163" s="52">
        <v>35681</v>
      </c>
      <c r="O163" s="52">
        <v>37621</v>
      </c>
      <c r="P163" s="52">
        <v>37913</v>
      </c>
      <c r="Q163" s="52">
        <v>38953</v>
      </c>
      <c r="R163" s="52">
        <v>42867</v>
      </c>
      <c r="S163" s="52">
        <v>55889</v>
      </c>
      <c r="T163" s="52">
        <v>78890</v>
      </c>
      <c r="U163" s="52">
        <v>99631</v>
      </c>
      <c r="V163" s="52">
        <v>108064</v>
      </c>
      <c r="W163" s="52">
        <v>98460</v>
      </c>
      <c r="X163" s="52">
        <v>66638</v>
      </c>
      <c r="Y163" s="52">
        <v>36247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552</v>
      </c>
      <c r="C165" s="52">
        <v>643</v>
      </c>
      <c r="D165" s="52">
        <v>862</v>
      </c>
      <c r="E165" s="52">
        <v>968</v>
      </c>
      <c r="F165" s="52">
        <v>1208</v>
      </c>
      <c r="G165" s="52">
        <v>1714</v>
      </c>
      <c r="H165" s="52">
        <v>2442</v>
      </c>
      <c r="I165" s="52">
        <v>3784</v>
      </c>
      <c r="J165" s="52">
        <v>5430</v>
      </c>
      <c r="K165" s="52">
        <v>7538</v>
      </c>
      <c r="L165" s="52">
        <v>9116</v>
      </c>
      <c r="M165" s="52">
        <v>9874</v>
      </c>
      <c r="N165" s="52">
        <v>9773</v>
      </c>
      <c r="O165" s="52">
        <v>9136</v>
      </c>
      <c r="P165" s="52">
        <v>8696</v>
      </c>
      <c r="Q165" s="52">
        <v>8608</v>
      </c>
      <c r="R165" s="52">
        <v>8703</v>
      </c>
      <c r="S165" s="52">
        <v>11794</v>
      </c>
      <c r="T165" s="52">
        <v>19997</v>
      </c>
      <c r="U165" s="52">
        <v>27754</v>
      </c>
      <c r="V165" s="52">
        <v>29706</v>
      </c>
      <c r="W165" s="52">
        <v>29492</v>
      </c>
      <c r="X165" s="52">
        <v>21940</v>
      </c>
      <c r="Y165" s="52">
        <v>13190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5409</v>
      </c>
      <c r="C167" s="52">
        <v>5002</v>
      </c>
      <c r="D167" s="52">
        <v>5845</v>
      </c>
      <c r="E167" s="52">
        <v>6637</v>
      </c>
      <c r="F167" s="52">
        <v>7483</v>
      </c>
      <c r="G167" s="52">
        <v>9592</v>
      </c>
      <c r="H167" s="52">
        <v>10281</v>
      </c>
      <c r="I167" s="52">
        <v>12156</v>
      </c>
      <c r="J167" s="52">
        <v>12347</v>
      </c>
      <c r="K167" s="52">
        <v>12260</v>
      </c>
      <c r="L167" s="52">
        <v>12449</v>
      </c>
      <c r="M167" s="52">
        <v>13965</v>
      </c>
      <c r="N167" s="52">
        <v>13752</v>
      </c>
      <c r="O167" s="52">
        <v>15748</v>
      </c>
      <c r="P167" s="52">
        <v>16443</v>
      </c>
      <c r="Q167" s="52">
        <v>18511</v>
      </c>
      <c r="R167" s="52">
        <v>22847</v>
      </c>
      <c r="S167" s="52">
        <v>32603</v>
      </c>
      <c r="T167" s="52">
        <v>58323</v>
      </c>
      <c r="U167" s="52">
        <v>78610</v>
      </c>
      <c r="V167" s="52">
        <v>84658</v>
      </c>
      <c r="W167" s="52">
        <v>77666</v>
      </c>
      <c r="X167" s="52">
        <v>53148</v>
      </c>
      <c r="Y167" s="52">
        <v>29091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288</v>
      </c>
      <c r="C171" s="52">
        <v>197</v>
      </c>
      <c r="D171" s="52">
        <v>140</v>
      </c>
      <c r="E171" s="52">
        <v>124</v>
      </c>
      <c r="F171" s="52">
        <v>102</v>
      </c>
      <c r="G171" s="52">
        <v>63</v>
      </c>
      <c r="H171" s="52">
        <v>1373</v>
      </c>
      <c r="I171" s="52">
        <v>4568</v>
      </c>
      <c r="J171" s="52">
        <v>9846</v>
      </c>
      <c r="K171" s="52">
        <v>17372</v>
      </c>
      <c r="L171" s="52">
        <v>20752</v>
      </c>
      <c r="M171" s="52">
        <v>21750</v>
      </c>
      <c r="N171" s="52">
        <v>21929</v>
      </c>
      <c r="O171" s="52">
        <v>21873</v>
      </c>
      <c r="P171" s="52">
        <v>21470</v>
      </c>
      <c r="Q171" s="52">
        <v>20442</v>
      </c>
      <c r="R171" s="52">
        <v>20020</v>
      </c>
      <c r="S171" s="52">
        <v>23286</v>
      </c>
      <c r="T171" s="52">
        <v>20567</v>
      </c>
      <c r="U171" s="52">
        <v>21021</v>
      </c>
      <c r="V171" s="52">
        <v>23406</v>
      </c>
      <c r="W171" s="52">
        <v>20794</v>
      </c>
      <c r="X171" s="52">
        <v>13490</v>
      </c>
      <c r="Y171" s="52">
        <v>7156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5572</v>
      </c>
      <c r="C176" s="52">
        <v>5069</v>
      </c>
      <c r="D176" s="52">
        <v>5810</v>
      </c>
      <c r="E176" s="52">
        <v>6506</v>
      </c>
      <c r="F176" s="52">
        <v>7312</v>
      </c>
      <c r="G176" s="52">
        <v>9296</v>
      </c>
      <c r="H176" s="52">
        <v>11051</v>
      </c>
      <c r="I176" s="52">
        <v>16226</v>
      </c>
      <c r="J176" s="52">
        <v>21724</v>
      </c>
      <c r="K176" s="52">
        <v>29254</v>
      </c>
      <c r="L176" s="52">
        <v>32606</v>
      </c>
      <c r="M176" s="52">
        <v>35048</v>
      </c>
      <c r="N176" s="52">
        <v>34974</v>
      </c>
      <c r="O176" s="52">
        <v>37164</v>
      </c>
      <c r="P176" s="52">
        <v>37514</v>
      </c>
      <c r="Q176" s="52">
        <v>38473</v>
      </c>
      <c r="R176" s="52">
        <v>42211</v>
      </c>
      <c r="S176" s="52">
        <v>54877</v>
      </c>
      <c r="T176" s="52">
        <v>77723</v>
      </c>
      <c r="U176" s="52">
        <v>98346</v>
      </c>
      <c r="V176" s="52">
        <v>106678</v>
      </c>
      <c r="W176" s="52">
        <v>97185</v>
      </c>
      <c r="X176" s="52">
        <v>65764</v>
      </c>
      <c r="Y176" s="52">
        <v>35756</v>
      </c>
      <c r="DA176" s="63" t="s">
        <v>1134</v>
      </c>
    </row>
    <row r="177" spans="1:105" ht="12" customHeight="1" x14ac:dyDescent="0.25">
      <c r="A177" s="109" t="s">
        <v>120</v>
      </c>
      <c r="B177" s="36">
        <v>125</v>
      </c>
      <c r="C177" s="36">
        <v>130</v>
      </c>
      <c r="D177" s="36">
        <v>175</v>
      </c>
      <c r="E177" s="36">
        <v>255</v>
      </c>
      <c r="F177" s="36">
        <v>273</v>
      </c>
      <c r="G177" s="36">
        <v>359</v>
      </c>
      <c r="H177" s="36">
        <v>603</v>
      </c>
      <c r="I177" s="36">
        <v>498</v>
      </c>
      <c r="J177" s="36">
        <v>469</v>
      </c>
      <c r="K177" s="36">
        <v>378</v>
      </c>
      <c r="L177" s="36">
        <v>595</v>
      </c>
      <c r="M177" s="36">
        <v>667</v>
      </c>
      <c r="N177" s="36">
        <v>707</v>
      </c>
      <c r="O177" s="36">
        <v>457</v>
      </c>
      <c r="P177" s="36">
        <v>399</v>
      </c>
      <c r="Q177" s="36">
        <v>480</v>
      </c>
      <c r="R177" s="36">
        <v>656</v>
      </c>
      <c r="S177" s="36">
        <v>1012</v>
      </c>
      <c r="T177" s="36">
        <v>1167</v>
      </c>
      <c r="U177" s="36">
        <v>1285</v>
      </c>
      <c r="V177" s="36">
        <v>1386</v>
      </c>
      <c r="W177" s="36">
        <v>1275</v>
      </c>
      <c r="X177" s="36">
        <v>874</v>
      </c>
      <c r="Y177" s="36">
        <v>491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9561</v>
      </c>
      <c r="D5" s="52">
        <v>0</v>
      </c>
      <c r="E5" s="52">
        <v>1642</v>
      </c>
      <c r="F5" s="52">
        <v>0</v>
      </c>
      <c r="G5" s="52">
        <v>7131</v>
      </c>
      <c r="H5" s="52">
        <v>73</v>
      </c>
      <c r="I5" s="52">
        <v>470</v>
      </c>
      <c r="J5" s="52">
        <v>2463</v>
      </c>
      <c r="K5" s="52">
        <v>6455</v>
      </c>
      <c r="L5" s="52">
        <v>2108</v>
      </c>
      <c r="M5" s="52">
        <v>2122</v>
      </c>
      <c r="N5" s="52">
        <v>2464</v>
      </c>
      <c r="O5" s="52">
        <v>1980</v>
      </c>
      <c r="P5" s="52">
        <v>45</v>
      </c>
      <c r="Q5" s="52">
        <v>463</v>
      </c>
      <c r="R5" s="52">
        <v>10208</v>
      </c>
      <c r="S5" s="52">
        <v>16752</v>
      </c>
      <c r="T5" s="52">
        <v>8200</v>
      </c>
      <c r="U5" s="52">
        <v>373</v>
      </c>
      <c r="V5" s="52">
        <v>630</v>
      </c>
      <c r="W5" s="52">
        <v>263</v>
      </c>
      <c r="X5" s="52">
        <v>1681</v>
      </c>
      <c r="Y5" s="52">
        <v>1972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95</v>
      </c>
      <c r="D8" s="52">
        <v>96</v>
      </c>
      <c r="E8" s="52">
        <v>97</v>
      </c>
      <c r="F8" s="52">
        <v>108</v>
      </c>
      <c r="G8" s="52">
        <v>122</v>
      </c>
      <c r="H8" s="52">
        <v>150</v>
      </c>
      <c r="I8" s="52">
        <v>127</v>
      </c>
      <c r="J8" s="52">
        <v>141</v>
      </c>
      <c r="K8" s="52">
        <v>201</v>
      </c>
      <c r="L8" s="52">
        <v>218</v>
      </c>
      <c r="M8" s="52">
        <v>153</v>
      </c>
      <c r="N8" s="52">
        <v>200</v>
      </c>
      <c r="O8" s="52">
        <v>228</v>
      </c>
      <c r="P8" s="52">
        <v>309</v>
      </c>
      <c r="Q8" s="52">
        <v>452</v>
      </c>
      <c r="R8" s="52">
        <v>682</v>
      </c>
      <c r="S8" s="52">
        <v>2197</v>
      </c>
      <c r="T8" s="52">
        <v>2728</v>
      </c>
      <c r="U8" s="52">
        <v>751</v>
      </c>
      <c r="V8" s="52">
        <v>1837</v>
      </c>
      <c r="W8" s="52">
        <v>3318</v>
      </c>
      <c r="X8" s="52">
        <v>4470</v>
      </c>
      <c r="Y8" s="52">
        <v>3485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14582</v>
      </c>
      <c r="D10" s="52">
        <v>1</v>
      </c>
      <c r="E10" s="52">
        <v>3058</v>
      </c>
      <c r="F10" s="52">
        <v>0</v>
      </c>
      <c r="G10" s="52">
        <v>11879</v>
      </c>
      <c r="H10" s="52">
        <v>60</v>
      </c>
      <c r="I10" s="52">
        <v>398</v>
      </c>
      <c r="J10" s="52">
        <v>2429</v>
      </c>
      <c r="K10" s="52">
        <v>11090</v>
      </c>
      <c r="L10" s="52">
        <v>3840</v>
      </c>
      <c r="M10" s="52">
        <v>2117</v>
      </c>
      <c r="N10" s="52">
        <v>2462</v>
      </c>
      <c r="O10" s="52">
        <v>1985</v>
      </c>
      <c r="P10" s="52">
        <v>56</v>
      </c>
      <c r="Q10" s="52">
        <v>481</v>
      </c>
      <c r="R10" s="52">
        <v>18495</v>
      </c>
      <c r="S10" s="52">
        <v>28694</v>
      </c>
      <c r="T10" s="52">
        <v>14630</v>
      </c>
      <c r="U10" s="52">
        <v>561</v>
      </c>
      <c r="V10" s="52">
        <v>634</v>
      </c>
      <c r="W10" s="52">
        <v>6398</v>
      </c>
      <c r="X10" s="52">
        <v>9918</v>
      </c>
      <c r="Y10" s="52">
        <v>25739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199</v>
      </c>
      <c r="D11" s="52">
        <v>102</v>
      </c>
      <c r="E11" s="52">
        <v>150</v>
      </c>
      <c r="F11" s="52">
        <v>155</v>
      </c>
      <c r="G11" s="52">
        <v>265</v>
      </c>
      <c r="H11" s="52">
        <v>73</v>
      </c>
      <c r="I11" s="52">
        <v>110</v>
      </c>
      <c r="J11" s="52">
        <v>195</v>
      </c>
      <c r="K11" s="52">
        <v>208</v>
      </c>
      <c r="L11" s="52">
        <v>81</v>
      </c>
      <c r="M11" s="52">
        <v>7</v>
      </c>
      <c r="N11" s="52">
        <v>77</v>
      </c>
      <c r="O11" s="52">
        <v>31</v>
      </c>
      <c r="P11" s="52">
        <v>51</v>
      </c>
      <c r="Q11" s="52">
        <v>74</v>
      </c>
      <c r="R11" s="52">
        <v>136</v>
      </c>
      <c r="S11" s="52">
        <v>270</v>
      </c>
      <c r="T11" s="52">
        <v>191</v>
      </c>
      <c r="U11" s="52">
        <v>83</v>
      </c>
      <c r="V11" s="52">
        <v>80</v>
      </c>
      <c r="W11" s="52">
        <v>118</v>
      </c>
      <c r="X11" s="52">
        <v>181</v>
      </c>
      <c r="Y11" s="52">
        <v>115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18</v>
      </c>
      <c r="D15" s="52">
        <v>9</v>
      </c>
      <c r="E15" s="52">
        <v>2</v>
      </c>
      <c r="F15" s="52">
        <v>3</v>
      </c>
      <c r="G15" s="52">
        <v>13</v>
      </c>
      <c r="H15" s="52">
        <v>3</v>
      </c>
      <c r="I15" s="52">
        <v>3</v>
      </c>
      <c r="J15" s="52">
        <v>1</v>
      </c>
      <c r="K15" s="52">
        <v>1</v>
      </c>
      <c r="L15" s="52">
        <v>6</v>
      </c>
      <c r="M15" s="52">
        <v>18</v>
      </c>
      <c r="N15" s="52">
        <v>30</v>
      </c>
      <c r="O15" s="52">
        <v>45</v>
      </c>
      <c r="P15" s="52">
        <v>69</v>
      </c>
      <c r="Q15" s="52">
        <v>93</v>
      </c>
      <c r="R15" s="52">
        <v>142</v>
      </c>
      <c r="S15" s="52">
        <v>195</v>
      </c>
      <c r="T15" s="52">
        <v>110</v>
      </c>
      <c r="U15" s="52">
        <v>72</v>
      </c>
      <c r="V15" s="52">
        <v>75</v>
      </c>
      <c r="W15" s="52">
        <v>117</v>
      </c>
      <c r="X15" s="52">
        <v>174</v>
      </c>
      <c r="Y15" s="52">
        <v>86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6877</v>
      </c>
      <c r="D20" s="52">
        <v>2</v>
      </c>
      <c r="E20" s="52">
        <v>2242</v>
      </c>
      <c r="F20" s="52">
        <v>3040</v>
      </c>
      <c r="G20" s="52">
        <v>5796</v>
      </c>
      <c r="H20" s="52">
        <v>2272</v>
      </c>
      <c r="I20" s="52">
        <v>1370</v>
      </c>
      <c r="J20" s="52">
        <v>2218</v>
      </c>
      <c r="K20" s="52">
        <v>7231</v>
      </c>
      <c r="L20" s="52">
        <v>2068</v>
      </c>
      <c r="M20" s="52">
        <v>2488</v>
      </c>
      <c r="N20" s="52">
        <v>3256</v>
      </c>
      <c r="O20" s="52">
        <v>2137</v>
      </c>
      <c r="P20" s="52">
        <v>2798</v>
      </c>
      <c r="Q20" s="52">
        <v>4245</v>
      </c>
      <c r="R20" s="52">
        <v>12280</v>
      </c>
      <c r="S20" s="52">
        <v>14969</v>
      </c>
      <c r="T20" s="52">
        <v>7698</v>
      </c>
      <c r="U20" s="52">
        <v>3974</v>
      </c>
      <c r="V20" s="52">
        <v>8160</v>
      </c>
      <c r="W20" s="52">
        <v>9913</v>
      </c>
      <c r="X20" s="52">
        <v>9896</v>
      </c>
      <c r="Y20" s="52">
        <v>5718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12047</v>
      </c>
      <c r="D21" s="52">
        <v>16</v>
      </c>
      <c r="E21" s="52">
        <v>8185</v>
      </c>
      <c r="F21" s="52">
        <v>15</v>
      </c>
      <c r="G21" s="52">
        <v>9011</v>
      </c>
      <c r="H21" s="52">
        <v>6894</v>
      </c>
      <c r="I21" s="52">
        <v>4638</v>
      </c>
      <c r="J21" s="52">
        <v>438</v>
      </c>
      <c r="K21" s="52">
        <v>563</v>
      </c>
      <c r="L21" s="52">
        <v>3438</v>
      </c>
      <c r="M21" s="52">
        <v>302</v>
      </c>
      <c r="N21" s="52">
        <v>400</v>
      </c>
      <c r="O21" s="52">
        <v>493</v>
      </c>
      <c r="P21" s="52">
        <v>150</v>
      </c>
      <c r="Q21" s="52">
        <v>286</v>
      </c>
      <c r="R21" s="52">
        <v>1158</v>
      </c>
      <c r="S21" s="52">
        <v>8517</v>
      </c>
      <c r="T21" s="52">
        <v>4948</v>
      </c>
      <c r="U21" s="52">
        <v>2317</v>
      </c>
      <c r="V21" s="52">
        <v>786</v>
      </c>
      <c r="W21" s="52">
        <v>0</v>
      </c>
      <c r="X21" s="52">
        <v>8</v>
      </c>
      <c r="Y21" s="52">
        <v>34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270</v>
      </c>
      <c r="D22" s="36">
        <v>1</v>
      </c>
      <c r="E22" s="36">
        <v>547</v>
      </c>
      <c r="F22" s="36">
        <v>1</v>
      </c>
      <c r="G22" s="36">
        <v>544</v>
      </c>
      <c r="H22" s="36">
        <v>255</v>
      </c>
      <c r="I22" s="36">
        <v>445</v>
      </c>
      <c r="J22" s="36">
        <v>2</v>
      </c>
      <c r="K22" s="36">
        <v>3</v>
      </c>
      <c r="L22" s="36">
        <v>9</v>
      </c>
      <c r="M22" s="36">
        <v>13</v>
      </c>
      <c r="N22" s="36">
        <v>17</v>
      </c>
      <c r="O22" s="36">
        <v>35</v>
      </c>
      <c r="P22" s="36">
        <v>0</v>
      </c>
      <c r="Q22" s="36">
        <v>2</v>
      </c>
      <c r="R22" s="36">
        <v>12</v>
      </c>
      <c r="S22" s="36">
        <v>52</v>
      </c>
      <c r="T22" s="36">
        <v>84</v>
      </c>
      <c r="U22" s="36">
        <v>56</v>
      </c>
      <c r="V22" s="36">
        <v>6</v>
      </c>
      <c r="W22" s="36">
        <v>0</v>
      </c>
      <c r="X22" s="36">
        <v>0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56</v>
      </c>
      <c r="D26" s="52">
        <v>57</v>
      </c>
      <c r="E26" s="52">
        <v>56</v>
      </c>
      <c r="F26" s="52">
        <v>57</v>
      </c>
      <c r="G26" s="52">
        <v>57</v>
      </c>
      <c r="H26" s="52">
        <v>59</v>
      </c>
      <c r="I26" s="52">
        <v>60</v>
      </c>
      <c r="J26" s="52">
        <v>63</v>
      </c>
      <c r="K26" s="52">
        <v>63</v>
      </c>
      <c r="L26" s="52">
        <v>68</v>
      </c>
      <c r="M26" s="52">
        <v>74</v>
      </c>
      <c r="N26" s="52">
        <v>77</v>
      </c>
      <c r="O26" s="52">
        <v>71</v>
      </c>
      <c r="P26" s="52">
        <v>34</v>
      </c>
      <c r="Q26" s="52">
        <v>44</v>
      </c>
      <c r="R26" s="52">
        <v>52</v>
      </c>
      <c r="S26" s="52">
        <v>93</v>
      </c>
      <c r="T26" s="52">
        <v>54</v>
      </c>
      <c r="U26" s="52">
        <v>49</v>
      </c>
      <c r="V26" s="52">
        <v>56</v>
      </c>
      <c r="W26" s="52">
        <v>56</v>
      </c>
      <c r="X26" s="52">
        <v>53</v>
      </c>
      <c r="Y26" s="52">
        <v>59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</v>
      </c>
      <c r="D29" s="52">
        <v>2</v>
      </c>
      <c r="E29" s="52">
        <v>3</v>
      </c>
      <c r="F29" s="52">
        <v>2</v>
      </c>
      <c r="G29" s="52">
        <v>3</v>
      </c>
      <c r="H29" s="52">
        <v>4</v>
      </c>
      <c r="I29" s="52">
        <v>4</v>
      </c>
      <c r="J29" s="52">
        <v>5</v>
      </c>
      <c r="K29" s="52">
        <v>9</v>
      </c>
      <c r="L29" s="52">
        <v>8</v>
      </c>
      <c r="M29" s="52">
        <v>9</v>
      </c>
      <c r="N29" s="52">
        <v>9</v>
      </c>
      <c r="O29" s="52">
        <v>9</v>
      </c>
      <c r="P29" s="52">
        <v>10</v>
      </c>
      <c r="Q29" s="52">
        <v>11</v>
      </c>
      <c r="R29" s="52">
        <v>11</v>
      </c>
      <c r="S29" s="52">
        <v>14</v>
      </c>
      <c r="T29" s="52">
        <v>11</v>
      </c>
      <c r="U29" s="52">
        <v>14</v>
      </c>
      <c r="V29" s="52">
        <v>13</v>
      </c>
      <c r="W29" s="52">
        <v>13</v>
      </c>
      <c r="X29" s="52">
        <v>11</v>
      </c>
      <c r="Y29" s="52">
        <v>8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107</v>
      </c>
      <c r="D31" s="52">
        <v>107</v>
      </c>
      <c r="E31" s="52">
        <v>110</v>
      </c>
      <c r="F31" s="52">
        <v>113</v>
      </c>
      <c r="G31" s="52">
        <v>124</v>
      </c>
      <c r="H31" s="52">
        <v>136</v>
      </c>
      <c r="I31" s="52">
        <v>98</v>
      </c>
      <c r="J31" s="52">
        <v>193</v>
      </c>
      <c r="K31" s="52">
        <v>78</v>
      </c>
      <c r="L31" s="52">
        <v>99</v>
      </c>
      <c r="M31" s="52">
        <v>101</v>
      </c>
      <c r="N31" s="52">
        <v>94</v>
      </c>
      <c r="O31" s="52">
        <v>74</v>
      </c>
      <c r="P31" s="52">
        <v>42</v>
      </c>
      <c r="Q31" s="52">
        <v>40</v>
      </c>
      <c r="R31" s="52">
        <v>48</v>
      </c>
      <c r="S31" s="52">
        <v>59</v>
      </c>
      <c r="T31" s="52">
        <v>58</v>
      </c>
      <c r="U31" s="52">
        <v>76</v>
      </c>
      <c r="V31" s="52">
        <v>70</v>
      </c>
      <c r="W31" s="52">
        <v>58</v>
      </c>
      <c r="X31" s="52">
        <v>44</v>
      </c>
      <c r="Y31" s="52">
        <v>49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12</v>
      </c>
      <c r="D35" s="52">
        <v>7</v>
      </c>
      <c r="E35" s="52">
        <v>2</v>
      </c>
      <c r="F35" s="52">
        <v>2</v>
      </c>
      <c r="G35" s="52">
        <v>6</v>
      </c>
      <c r="H35" s="52">
        <v>6</v>
      </c>
      <c r="I35" s="52">
        <v>2</v>
      </c>
      <c r="J35" s="52">
        <v>0</v>
      </c>
      <c r="K35" s="52">
        <v>9</v>
      </c>
      <c r="L35" s="52">
        <v>14</v>
      </c>
      <c r="M35" s="52">
        <v>21</v>
      </c>
      <c r="N35" s="52">
        <v>35</v>
      </c>
      <c r="O35" s="52">
        <v>57</v>
      </c>
      <c r="P35" s="52">
        <v>55</v>
      </c>
      <c r="Q35" s="52">
        <v>69</v>
      </c>
      <c r="R35" s="52">
        <v>71</v>
      </c>
      <c r="S35" s="52">
        <v>78</v>
      </c>
      <c r="T35" s="52">
        <v>56</v>
      </c>
      <c r="U35" s="52">
        <v>42</v>
      </c>
      <c r="V35" s="52">
        <v>44</v>
      </c>
      <c r="W35" s="52">
        <v>41</v>
      </c>
      <c r="X35" s="52">
        <v>33</v>
      </c>
      <c r="Y35" s="52">
        <v>18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110</v>
      </c>
      <c r="D40" s="52">
        <v>111</v>
      </c>
      <c r="E40" s="52">
        <v>112</v>
      </c>
      <c r="F40" s="52">
        <v>117</v>
      </c>
      <c r="G40" s="52">
        <v>124</v>
      </c>
      <c r="H40" s="52">
        <v>140</v>
      </c>
      <c r="I40" s="52">
        <v>93</v>
      </c>
      <c r="J40" s="52">
        <v>95</v>
      </c>
      <c r="K40" s="52">
        <v>118</v>
      </c>
      <c r="L40" s="52">
        <v>120</v>
      </c>
      <c r="M40" s="52">
        <v>121</v>
      </c>
      <c r="N40" s="52">
        <v>127</v>
      </c>
      <c r="O40" s="52">
        <v>121</v>
      </c>
      <c r="P40" s="52">
        <v>91</v>
      </c>
      <c r="Q40" s="52">
        <v>103</v>
      </c>
      <c r="R40" s="52">
        <v>116</v>
      </c>
      <c r="S40" s="52">
        <v>134</v>
      </c>
      <c r="T40" s="52">
        <v>119</v>
      </c>
      <c r="U40" s="52">
        <v>117</v>
      </c>
      <c r="V40" s="52">
        <v>111</v>
      </c>
      <c r="W40" s="52">
        <v>95</v>
      </c>
      <c r="X40" s="52">
        <v>81</v>
      </c>
      <c r="Y40" s="52">
        <v>71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2</v>
      </c>
      <c r="D41" s="36">
        <v>3</v>
      </c>
      <c r="E41" s="36">
        <v>2</v>
      </c>
      <c r="F41" s="36">
        <v>3</v>
      </c>
      <c r="G41" s="36">
        <v>2</v>
      </c>
      <c r="H41" s="36">
        <v>5</v>
      </c>
      <c r="I41" s="36">
        <v>3</v>
      </c>
      <c r="J41" s="36">
        <v>8</v>
      </c>
      <c r="K41" s="36">
        <v>5</v>
      </c>
      <c r="L41" s="36">
        <v>5</v>
      </c>
      <c r="M41" s="36">
        <v>5</v>
      </c>
      <c r="N41" s="36">
        <v>4</v>
      </c>
      <c r="O41" s="36">
        <v>5</v>
      </c>
      <c r="P41" s="36">
        <v>2</v>
      </c>
      <c r="Q41" s="36">
        <v>0</v>
      </c>
      <c r="R41" s="36">
        <v>1</v>
      </c>
      <c r="S41" s="36">
        <v>2</v>
      </c>
      <c r="T41" s="36">
        <v>2</v>
      </c>
      <c r="U41" s="36">
        <v>2</v>
      </c>
      <c r="V41" s="36">
        <v>0</v>
      </c>
      <c r="W41" s="36">
        <v>0</v>
      </c>
      <c r="X41" s="36">
        <v>0</v>
      </c>
      <c r="Y41" s="36">
        <v>0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29280</v>
      </c>
      <c r="D45" s="52">
        <v>5608</v>
      </c>
      <c r="E45" s="52">
        <v>2732</v>
      </c>
      <c r="F45" s="52">
        <v>12547</v>
      </c>
      <c r="G45" s="52">
        <v>12619</v>
      </c>
      <c r="H45" s="52">
        <v>12844</v>
      </c>
      <c r="I45" s="52">
        <v>22550</v>
      </c>
      <c r="J45" s="52">
        <v>68588</v>
      </c>
      <c r="K45" s="52">
        <v>72857</v>
      </c>
      <c r="L45" s="52">
        <v>41995</v>
      </c>
      <c r="M45" s="52">
        <v>11534</v>
      </c>
      <c r="N45" s="52">
        <v>723</v>
      </c>
      <c r="O45" s="52">
        <v>8632</v>
      </c>
      <c r="P45" s="52">
        <v>2</v>
      </c>
      <c r="Q45" s="52">
        <v>12</v>
      </c>
      <c r="R45" s="52">
        <v>1584</v>
      </c>
      <c r="S45" s="52">
        <v>0</v>
      </c>
      <c r="T45" s="52">
        <v>0</v>
      </c>
      <c r="U45" s="52">
        <v>4438</v>
      </c>
      <c r="V45" s="52">
        <v>10997</v>
      </c>
      <c r="W45" s="52">
        <v>4788</v>
      </c>
      <c r="X45" s="52">
        <v>2818</v>
      </c>
      <c r="Y45" s="52">
        <v>1039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486</v>
      </c>
      <c r="D48" s="52">
        <v>488</v>
      </c>
      <c r="E48" s="52">
        <v>501</v>
      </c>
      <c r="F48" s="52">
        <v>544</v>
      </c>
      <c r="G48" s="52">
        <v>646</v>
      </c>
      <c r="H48" s="52">
        <v>865</v>
      </c>
      <c r="I48" s="52">
        <v>974</v>
      </c>
      <c r="J48" s="52">
        <v>1437</v>
      </c>
      <c r="K48" s="52">
        <v>2459</v>
      </c>
      <c r="L48" s="52">
        <v>8102</v>
      </c>
      <c r="M48" s="52">
        <v>3805</v>
      </c>
      <c r="N48" s="52">
        <v>1940</v>
      </c>
      <c r="O48" s="52">
        <v>2867</v>
      </c>
      <c r="P48" s="52">
        <v>2040</v>
      </c>
      <c r="Q48" s="52">
        <v>902</v>
      </c>
      <c r="R48" s="52">
        <v>216</v>
      </c>
      <c r="S48" s="52">
        <v>75</v>
      </c>
      <c r="T48" s="52">
        <v>158</v>
      </c>
      <c r="U48" s="52">
        <v>292</v>
      </c>
      <c r="V48" s="52">
        <v>487</v>
      </c>
      <c r="W48" s="52">
        <v>738</v>
      </c>
      <c r="X48" s="52">
        <v>1060</v>
      </c>
      <c r="Y48" s="52">
        <v>1027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50670</v>
      </c>
      <c r="D54" s="52">
        <v>38582</v>
      </c>
      <c r="E54" s="52">
        <v>14750</v>
      </c>
      <c r="F54" s="52">
        <v>15989</v>
      </c>
      <c r="G54" s="52">
        <v>22226</v>
      </c>
      <c r="H54" s="52">
        <v>26462</v>
      </c>
      <c r="I54" s="52">
        <v>23261</v>
      </c>
      <c r="J54" s="52">
        <v>68588</v>
      </c>
      <c r="K54" s="52">
        <v>72857</v>
      </c>
      <c r="L54" s="52">
        <v>41996</v>
      </c>
      <c r="M54" s="52">
        <v>15684</v>
      </c>
      <c r="N54" s="52">
        <v>12765</v>
      </c>
      <c r="O54" s="52">
        <v>13227</v>
      </c>
      <c r="P54" s="52">
        <v>2670</v>
      </c>
      <c r="Q54" s="52">
        <v>1084</v>
      </c>
      <c r="R54" s="52">
        <v>2201</v>
      </c>
      <c r="S54" s="52">
        <v>2942</v>
      </c>
      <c r="T54" s="52">
        <v>5005</v>
      </c>
      <c r="U54" s="52">
        <v>10230</v>
      </c>
      <c r="V54" s="52">
        <v>15092</v>
      </c>
      <c r="W54" s="52">
        <v>9068</v>
      </c>
      <c r="X54" s="52">
        <v>4893</v>
      </c>
      <c r="Y54" s="52">
        <v>3657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28638</v>
      </c>
      <c r="D59" s="52">
        <v>20421</v>
      </c>
      <c r="E59" s="52">
        <v>24559</v>
      </c>
      <c r="F59" s="52">
        <v>24834</v>
      </c>
      <c r="G59" s="52">
        <v>25980</v>
      </c>
      <c r="H59" s="52">
        <v>28914</v>
      </c>
      <c r="I59" s="52">
        <v>21392</v>
      </c>
      <c r="J59" s="52">
        <v>65588</v>
      </c>
      <c r="K59" s="52">
        <v>69911</v>
      </c>
      <c r="L59" s="52">
        <v>40844</v>
      </c>
      <c r="M59" s="52">
        <v>15525</v>
      </c>
      <c r="N59" s="52">
        <v>13824</v>
      </c>
      <c r="O59" s="52">
        <v>12857</v>
      </c>
      <c r="P59" s="52">
        <v>2760</v>
      </c>
      <c r="Q59" s="52">
        <v>1161</v>
      </c>
      <c r="R59" s="52">
        <v>2140</v>
      </c>
      <c r="S59" s="52">
        <v>2862</v>
      </c>
      <c r="T59" s="52">
        <v>4877</v>
      </c>
      <c r="U59" s="52">
        <v>10103</v>
      </c>
      <c r="V59" s="52">
        <v>14903</v>
      </c>
      <c r="W59" s="52">
        <v>9023</v>
      </c>
      <c r="X59" s="52">
        <v>4851</v>
      </c>
      <c r="Y59" s="52">
        <v>3616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642</v>
      </c>
      <c r="D60" s="36">
        <v>458</v>
      </c>
      <c r="E60" s="36">
        <v>551</v>
      </c>
      <c r="F60" s="36">
        <v>565</v>
      </c>
      <c r="G60" s="36">
        <v>622</v>
      </c>
      <c r="H60" s="36">
        <v>750</v>
      </c>
      <c r="I60" s="36">
        <v>2311</v>
      </c>
      <c r="J60" s="36">
        <v>3003</v>
      </c>
      <c r="K60" s="36">
        <v>2946</v>
      </c>
      <c r="L60" s="36">
        <v>1151</v>
      </c>
      <c r="M60" s="36">
        <v>553</v>
      </c>
      <c r="N60" s="36">
        <v>204</v>
      </c>
      <c r="O60" s="36">
        <v>528</v>
      </c>
      <c r="P60" s="36">
        <v>109</v>
      </c>
      <c r="Q60" s="36">
        <v>1</v>
      </c>
      <c r="R60" s="36">
        <v>0</v>
      </c>
      <c r="S60" s="36">
        <v>18</v>
      </c>
      <c r="T60" s="36">
        <v>77</v>
      </c>
      <c r="U60" s="36">
        <v>147</v>
      </c>
      <c r="V60" s="36">
        <v>188</v>
      </c>
      <c r="W60" s="36">
        <v>41</v>
      </c>
      <c r="X60" s="36">
        <v>41</v>
      </c>
      <c r="Y60" s="36">
        <v>38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144436</v>
      </c>
      <c r="D64" s="52">
        <v>144501</v>
      </c>
      <c r="E64" s="52">
        <v>144981</v>
      </c>
      <c r="F64" s="52">
        <v>146341</v>
      </c>
      <c r="G64" s="52">
        <v>148940</v>
      </c>
      <c r="H64" s="52">
        <v>153041</v>
      </c>
      <c r="I64" s="52">
        <v>158834</v>
      </c>
      <c r="J64" s="52">
        <v>166492</v>
      </c>
      <c r="K64" s="52">
        <v>176129</v>
      </c>
      <c r="L64" s="52">
        <v>187895</v>
      </c>
      <c r="M64" s="52">
        <v>202029</v>
      </c>
      <c r="N64" s="52">
        <v>218904</v>
      </c>
      <c r="O64" s="52">
        <v>210094</v>
      </c>
      <c r="P64" s="52">
        <v>118334</v>
      </c>
      <c r="Q64" s="52">
        <v>146163</v>
      </c>
      <c r="R64" s="52">
        <v>178280</v>
      </c>
      <c r="S64" s="52">
        <v>214947</v>
      </c>
      <c r="T64" s="52">
        <v>202982</v>
      </c>
      <c r="U64" s="52">
        <v>173062</v>
      </c>
      <c r="V64" s="52">
        <v>163034</v>
      </c>
      <c r="W64" s="52">
        <v>162692</v>
      </c>
      <c r="X64" s="52">
        <v>179329</v>
      </c>
      <c r="Y64" s="52">
        <v>188150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5597</v>
      </c>
      <c r="D67" s="52">
        <v>5648</v>
      </c>
      <c r="E67" s="52">
        <v>6030</v>
      </c>
      <c r="F67" s="52">
        <v>7187</v>
      </c>
      <c r="G67" s="52">
        <v>9574</v>
      </c>
      <c r="H67" s="52">
        <v>13501</v>
      </c>
      <c r="I67" s="52">
        <v>15863</v>
      </c>
      <c r="J67" s="52">
        <v>21396</v>
      </c>
      <c r="K67" s="52">
        <v>31446</v>
      </c>
      <c r="L67" s="52">
        <v>32898</v>
      </c>
      <c r="M67" s="52">
        <v>28705</v>
      </c>
      <c r="N67" s="52">
        <v>21625</v>
      </c>
      <c r="O67" s="52">
        <v>21553</v>
      </c>
      <c r="P67" s="52">
        <v>22187</v>
      </c>
      <c r="Q67" s="52">
        <v>23399</v>
      </c>
      <c r="R67" s="52">
        <v>28077</v>
      </c>
      <c r="S67" s="52">
        <v>36360</v>
      </c>
      <c r="T67" s="52">
        <v>47350</v>
      </c>
      <c r="U67" s="52">
        <v>53928</v>
      </c>
      <c r="V67" s="52">
        <v>62662</v>
      </c>
      <c r="W67" s="52">
        <v>67795</v>
      </c>
      <c r="X67" s="52">
        <v>78249</v>
      </c>
      <c r="Y67" s="52">
        <v>86209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141626</v>
      </c>
      <c r="D69" s="52">
        <v>141690</v>
      </c>
      <c r="E69" s="52">
        <v>142909</v>
      </c>
      <c r="F69" s="52">
        <v>143690</v>
      </c>
      <c r="G69" s="52">
        <v>145256</v>
      </c>
      <c r="H69" s="52">
        <v>153025</v>
      </c>
      <c r="I69" s="52">
        <v>158693</v>
      </c>
      <c r="J69" s="52">
        <v>166295</v>
      </c>
      <c r="K69" s="52">
        <v>174662</v>
      </c>
      <c r="L69" s="52">
        <v>186830</v>
      </c>
      <c r="M69" s="52">
        <v>201299</v>
      </c>
      <c r="N69" s="52">
        <v>218214</v>
      </c>
      <c r="O69" s="52">
        <v>209320</v>
      </c>
      <c r="P69" s="52">
        <v>117230</v>
      </c>
      <c r="Q69" s="52">
        <v>145753</v>
      </c>
      <c r="R69" s="52">
        <v>177624</v>
      </c>
      <c r="S69" s="52">
        <v>213992</v>
      </c>
      <c r="T69" s="52">
        <v>201904</v>
      </c>
      <c r="U69" s="52">
        <v>172106</v>
      </c>
      <c r="V69" s="52">
        <v>162127</v>
      </c>
      <c r="W69" s="52">
        <v>161774</v>
      </c>
      <c r="X69" s="52">
        <v>179020</v>
      </c>
      <c r="Y69" s="52">
        <v>187648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11354</v>
      </c>
      <c r="D73" s="52">
        <v>12046</v>
      </c>
      <c r="E73" s="52">
        <v>5369</v>
      </c>
      <c r="F73" s="52">
        <v>4199</v>
      </c>
      <c r="G73" s="52">
        <v>24705</v>
      </c>
      <c r="H73" s="52">
        <v>62</v>
      </c>
      <c r="I73" s="52">
        <v>2919</v>
      </c>
      <c r="J73" s="52">
        <v>1674</v>
      </c>
      <c r="K73" s="52">
        <v>6284</v>
      </c>
      <c r="L73" s="52">
        <v>9597</v>
      </c>
      <c r="M73" s="52">
        <v>6072</v>
      </c>
      <c r="N73" s="52">
        <v>5629</v>
      </c>
      <c r="O73" s="52">
        <v>6449</v>
      </c>
      <c r="P73" s="52">
        <v>9227</v>
      </c>
      <c r="Q73" s="52">
        <v>3319</v>
      </c>
      <c r="R73" s="52">
        <v>5311</v>
      </c>
      <c r="S73" s="52">
        <v>7943</v>
      </c>
      <c r="T73" s="52">
        <v>8867</v>
      </c>
      <c r="U73" s="52">
        <v>7877</v>
      </c>
      <c r="V73" s="52">
        <v>7527</v>
      </c>
      <c r="W73" s="52">
        <v>15767</v>
      </c>
      <c r="X73" s="52">
        <v>2423</v>
      </c>
      <c r="Y73" s="52">
        <v>11016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281711</v>
      </c>
      <c r="D78" s="52">
        <v>282527</v>
      </c>
      <c r="E78" s="52">
        <v>288387</v>
      </c>
      <c r="F78" s="52">
        <v>304706</v>
      </c>
      <c r="G78" s="52">
        <v>336099</v>
      </c>
      <c r="H78" s="52">
        <v>386545</v>
      </c>
      <c r="I78" s="52">
        <v>290735</v>
      </c>
      <c r="J78" s="52">
        <v>316712</v>
      </c>
      <c r="K78" s="52">
        <v>396178</v>
      </c>
      <c r="L78" s="52">
        <v>397426</v>
      </c>
      <c r="M78" s="52">
        <v>350253</v>
      </c>
      <c r="N78" s="52">
        <v>338099</v>
      </c>
      <c r="O78" s="52">
        <v>317682</v>
      </c>
      <c r="P78" s="52">
        <v>253094</v>
      </c>
      <c r="Q78" s="52">
        <v>289836</v>
      </c>
      <c r="R78" s="52">
        <v>370262</v>
      </c>
      <c r="S78" s="52">
        <v>442542</v>
      </c>
      <c r="T78" s="52">
        <v>463585</v>
      </c>
      <c r="U78" s="52">
        <v>433124</v>
      </c>
      <c r="V78" s="52">
        <v>394545</v>
      </c>
      <c r="W78" s="52">
        <v>360505</v>
      </c>
      <c r="X78" s="52">
        <v>368385</v>
      </c>
      <c r="Y78" s="52">
        <v>427106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45825</v>
      </c>
      <c r="D79" s="36">
        <v>33910</v>
      </c>
      <c r="E79" s="36">
        <v>30227</v>
      </c>
      <c r="F79" s="36">
        <v>27349</v>
      </c>
      <c r="G79" s="36">
        <v>27242</v>
      </c>
      <c r="H79" s="36">
        <v>26581</v>
      </c>
      <c r="I79" s="36">
        <v>4222</v>
      </c>
      <c r="J79" s="36">
        <v>3688</v>
      </c>
      <c r="K79" s="36">
        <v>4862</v>
      </c>
      <c r="L79" s="36">
        <v>85</v>
      </c>
      <c r="M79" s="36">
        <v>225</v>
      </c>
      <c r="N79" s="36">
        <v>489</v>
      </c>
      <c r="O79" s="36">
        <v>11851</v>
      </c>
      <c r="P79" s="36">
        <v>6508</v>
      </c>
      <c r="Q79" s="36">
        <v>2288</v>
      </c>
      <c r="R79" s="36">
        <v>2735</v>
      </c>
      <c r="S79" s="36">
        <v>3112</v>
      </c>
      <c r="T79" s="36">
        <v>2978</v>
      </c>
      <c r="U79" s="36">
        <v>4280</v>
      </c>
      <c r="V79" s="36">
        <v>5558</v>
      </c>
      <c r="W79" s="36">
        <v>7147</v>
      </c>
      <c r="X79" s="36">
        <v>4455</v>
      </c>
      <c r="Y79" s="36">
        <v>3600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141808</v>
      </c>
      <c r="D83" s="52">
        <v>141815</v>
      </c>
      <c r="E83" s="52">
        <v>141935</v>
      </c>
      <c r="F83" s="52">
        <v>142565</v>
      </c>
      <c r="G83" s="52">
        <v>144287</v>
      </c>
      <c r="H83" s="52">
        <v>147750</v>
      </c>
      <c r="I83" s="52">
        <v>153568</v>
      </c>
      <c r="J83" s="52">
        <v>162251</v>
      </c>
      <c r="K83" s="52">
        <v>174379</v>
      </c>
      <c r="L83" s="52">
        <v>190564</v>
      </c>
      <c r="M83" s="52">
        <v>211288</v>
      </c>
      <c r="N83" s="52">
        <v>236945</v>
      </c>
      <c r="O83" s="52">
        <v>239407</v>
      </c>
      <c r="P83" s="52">
        <v>162308</v>
      </c>
      <c r="Q83" s="52">
        <v>204549</v>
      </c>
      <c r="R83" s="52">
        <v>253005</v>
      </c>
      <c r="S83" s="52">
        <v>307995</v>
      </c>
      <c r="T83" s="52">
        <v>363712</v>
      </c>
      <c r="U83" s="52">
        <v>371533</v>
      </c>
      <c r="V83" s="52">
        <v>359641</v>
      </c>
      <c r="W83" s="52">
        <v>334743</v>
      </c>
      <c r="X83" s="52">
        <v>309581</v>
      </c>
      <c r="Y83" s="52">
        <v>306743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5495</v>
      </c>
      <c r="D86" s="52">
        <v>5522</v>
      </c>
      <c r="E86" s="52">
        <v>5750</v>
      </c>
      <c r="F86" s="52">
        <v>6561</v>
      </c>
      <c r="G86" s="52">
        <v>8458</v>
      </c>
      <c r="H86" s="52">
        <v>11952</v>
      </c>
      <c r="I86" s="52">
        <v>14413</v>
      </c>
      <c r="J86" s="52">
        <v>20986</v>
      </c>
      <c r="K86" s="52">
        <v>33572</v>
      </c>
      <c r="L86" s="52">
        <v>44872</v>
      </c>
      <c r="M86" s="52">
        <v>51706</v>
      </c>
      <c r="N86" s="52">
        <v>55665</v>
      </c>
      <c r="O86" s="52">
        <v>65035</v>
      </c>
      <c r="P86" s="52">
        <v>65908</v>
      </c>
      <c r="Q86" s="52">
        <v>66994</v>
      </c>
      <c r="R86" s="52">
        <v>62736</v>
      </c>
      <c r="S86" s="52">
        <v>63636</v>
      </c>
      <c r="T86" s="52">
        <v>56923</v>
      </c>
      <c r="U86" s="52">
        <v>49912</v>
      </c>
      <c r="V86" s="52">
        <v>55820</v>
      </c>
      <c r="W86" s="52">
        <v>68642</v>
      </c>
      <c r="X86" s="52">
        <v>87662</v>
      </c>
      <c r="Y86" s="52">
        <v>94636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89255</v>
      </c>
      <c r="D88" s="52">
        <v>89281</v>
      </c>
      <c r="E88" s="52">
        <v>89504</v>
      </c>
      <c r="F88" s="52">
        <v>90280</v>
      </c>
      <c r="G88" s="52">
        <v>92105</v>
      </c>
      <c r="H88" s="52">
        <v>95544</v>
      </c>
      <c r="I88" s="52">
        <v>108533</v>
      </c>
      <c r="J88" s="52">
        <v>156911</v>
      </c>
      <c r="K88" s="52">
        <v>168374</v>
      </c>
      <c r="L88" s="52">
        <v>178152</v>
      </c>
      <c r="M88" s="52">
        <v>195075</v>
      </c>
      <c r="N88" s="52">
        <v>222770</v>
      </c>
      <c r="O88" s="52">
        <v>224079</v>
      </c>
      <c r="P88" s="52">
        <v>150004</v>
      </c>
      <c r="Q88" s="52">
        <v>189434</v>
      </c>
      <c r="R88" s="52">
        <v>235552</v>
      </c>
      <c r="S88" s="52">
        <v>288906</v>
      </c>
      <c r="T88" s="52">
        <v>341527</v>
      </c>
      <c r="U88" s="52">
        <v>344807</v>
      </c>
      <c r="V88" s="52">
        <v>334492</v>
      </c>
      <c r="W88" s="52">
        <v>311877</v>
      </c>
      <c r="X88" s="52">
        <v>290795</v>
      </c>
      <c r="Y88" s="52">
        <v>288315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119113</v>
      </c>
      <c r="D92" s="52">
        <v>80473</v>
      </c>
      <c r="E92" s="52">
        <v>99950</v>
      </c>
      <c r="F92" s="52">
        <v>101121</v>
      </c>
      <c r="G92" s="52">
        <v>104529</v>
      </c>
      <c r="H92" s="52">
        <v>111454</v>
      </c>
      <c r="I92" s="52">
        <v>63949</v>
      </c>
      <c r="J92" s="52">
        <v>145374</v>
      </c>
      <c r="K92" s="52">
        <v>13401</v>
      </c>
      <c r="L92" s="52">
        <v>66518</v>
      </c>
      <c r="M92" s="52">
        <v>95647</v>
      </c>
      <c r="N92" s="52">
        <v>92394</v>
      </c>
      <c r="O92" s="52">
        <v>96092</v>
      </c>
      <c r="P92" s="52">
        <v>36716</v>
      </c>
      <c r="Q92" s="52">
        <v>38079</v>
      </c>
      <c r="R92" s="52">
        <v>38159</v>
      </c>
      <c r="S92" s="52">
        <v>37396</v>
      </c>
      <c r="T92" s="52">
        <v>54267</v>
      </c>
      <c r="U92" s="52">
        <v>71620</v>
      </c>
      <c r="V92" s="52">
        <v>71053</v>
      </c>
      <c r="W92" s="52">
        <v>71831</v>
      </c>
      <c r="X92" s="52">
        <v>58938</v>
      </c>
      <c r="Y92" s="52">
        <v>59643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11568</v>
      </c>
      <c r="D96" s="52">
        <v>6591</v>
      </c>
      <c r="E96" s="52">
        <v>1853</v>
      </c>
      <c r="F96" s="52">
        <v>1891</v>
      </c>
      <c r="G96" s="52">
        <v>4662</v>
      </c>
      <c r="H96" s="52">
        <v>5313</v>
      </c>
      <c r="I96" s="52">
        <v>2177</v>
      </c>
      <c r="J96" s="52">
        <v>464</v>
      </c>
      <c r="K96" s="52">
        <v>1818</v>
      </c>
      <c r="L96" s="52">
        <v>4915</v>
      </c>
      <c r="M96" s="52">
        <v>10628</v>
      </c>
      <c r="N96" s="52">
        <v>19565</v>
      </c>
      <c r="O96" s="52">
        <v>32079</v>
      </c>
      <c r="P96" s="52">
        <v>49240</v>
      </c>
      <c r="Q96" s="52">
        <v>59482</v>
      </c>
      <c r="R96" s="52">
        <v>62930</v>
      </c>
      <c r="S96" s="52">
        <v>57667</v>
      </c>
      <c r="T96" s="52">
        <v>45999</v>
      </c>
      <c r="U96" s="52">
        <v>48398</v>
      </c>
      <c r="V96" s="52">
        <v>51546</v>
      </c>
      <c r="W96" s="52">
        <v>47369</v>
      </c>
      <c r="X96" s="52">
        <v>44236</v>
      </c>
      <c r="Y96" s="52">
        <v>35809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70147</v>
      </c>
      <c r="D101" s="52">
        <v>70216</v>
      </c>
      <c r="E101" s="52">
        <v>70794</v>
      </c>
      <c r="F101" s="52">
        <v>72811</v>
      </c>
      <c r="G101" s="52">
        <v>77578</v>
      </c>
      <c r="H101" s="52">
        <v>86837</v>
      </c>
      <c r="I101" s="52">
        <v>60277</v>
      </c>
      <c r="J101" s="52">
        <v>77631</v>
      </c>
      <c r="K101" s="52">
        <v>89238</v>
      </c>
      <c r="L101" s="52">
        <v>121691</v>
      </c>
      <c r="M101" s="52">
        <v>146703</v>
      </c>
      <c r="N101" s="52">
        <v>171285</v>
      </c>
      <c r="O101" s="52">
        <v>169853</v>
      </c>
      <c r="P101" s="52">
        <v>135549</v>
      </c>
      <c r="Q101" s="52">
        <v>150546</v>
      </c>
      <c r="R101" s="52">
        <v>181132</v>
      </c>
      <c r="S101" s="52">
        <v>160864</v>
      </c>
      <c r="T101" s="52">
        <v>189052</v>
      </c>
      <c r="U101" s="52">
        <v>174854</v>
      </c>
      <c r="V101" s="52">
        <v>177601</v>
      </c>
      <c r="W101" s="52">
        <v>148781</v>
      </c>
      <c r="X101" s="52">
        <v>124078</v>
      </c>
      <c r="Y101" s="52">
        <v>122116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208788</v>
      </c>
      <c r="D102" s="52">
        <v>209038</v>
      </c>
      <c r="E102" s="52">
        <v>211221</v>
      </c>
      <c r="F102" s="52">
        <v>219105</v>
      </c>
      <c r="G102" s="52">
        <v>237472</v>
      </c>
      <c r="H102" s="52">
        <v>271434</v>
      </c>
      <c r="I102" s="52">
        <v>200782</v>
      </c>
      <c r="J102" s="52">
        <v>218274</v>
      </c>
      <c r="K102" s="52">
        <v>302823</v>
      </c>
      <c r="L102" s="52">
        <v>394103</v>
      </c>
      <c r="M102" s="52">
        <v>420947</v>
      </c>
      <c r="N102" s="52">
        <v>426138</v>
      </c>
      <c r="O102" s="52">
        <v>400635</v>
      </c>
      <c r="P102" s="52">
        <v>341106</v>
      </c>
      <c r="Q102" s="52">
        <v>395526</v>
      </c>
      <c r="R102" s="52">
        <v>387256</v>
      </c>
      <c r="S102" s="52">
        <v>414969</v>
      </c>
      <c r="T102" s="52">
        <v>393403</v>
      </c>
      <c r="U102" s="52">
        <v>408965</v>
      </c>
      <c r="V102" s="52">
        <v>420632</v>
      </c>
      <c r="W102" s="52">
        <v>433358</v>
      </c>
      <c r="X102" s="52">
        <v>416895</v>
      </c>
      <c r="Y102" s="52">
        <v>411700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4681</v>
      </c>
      <c r="D103" s="36">
        <v>4697</v>
      </c>
      <c r="E103" s="36">
        <v>4826</v>
      </c>
      <c r="F103" s="36">
        <v>5245</v>
      </c>
      <c r="G103" s="36">
        <v>6210</v>
      </c>
      <c r="H103" s="36">
        <v>7882</v>
      </c>
      <c r="I103" s="36">
        <v>22820</v>
      </c>
      <c r="J103" s="36">
        <v>14581</v>
      </c>
      <c r="K103" s="36">
        <v>19182</v>
      </c>
      <c r="L103" s="36">
        <v>7796</v>
      </c>
      <c r="M103" s="36">
        <v>11689</v>
      </c>
      <c r="N103" s="36">
        <v>8857</v>
      </c>
      <c r="O103" s="36">
        <v>24397</v>
      </c>
      <c r="P103" s="36">
        <v>5764</v>
      </c>
      <c r="Q103" s="36">
        <v>1429</v>
      </c>
      <c r="R103" s="36">
        <v>3562</v>
      </c>
      <c r="S103" s="36">
        <v>5948</v>
      </c>
      <c r="T103" s="36">
        <v>9727</v>
      </c>
      <c r="U103" s="36">
        <v>6644</v>
      </c>
      <c r="V103" s="36">
        <v>5376</v>
      </c>
      <c r="W103" s="36">
        <v>3122</v>
      </c>
      <c r="X103" s="36">
        <v>4875</v>
      </c>
      <c r="Y103" s="36">
        <v>7097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209</v>
      </c>
      <c r="D107" s="52">
        <v>208</v>
      </c>
      <c r="E107" s="52">
        <v>214</v>
      </c>
      <c r="F107" s="52">
        <v>226</v>
      </c>
      <c r="G107" s="52">
        <v>247</v>
      </c>
      <c r="H107" s="52">
        <v>278</v>
      </c>
      <c r="I107" s="52">
        <v>324</v>
      </c>
      <c r="J107" s="52">
        <v>380</v>
      </c>
      <c r="K107" s="52">
        <v>448</v>
      </c>
      <c r="L107" s="52">
        <v>541</v>
      </c>
      <c r="M107" s="52">
        <v>653</v>
      </c>
      <c r="N107" s="52">
        <v>1838</v>
      </c>
      <c r="O107" s="52">
        <v>2987</v>
      </c>
      <c r="P107" s="52">
        <v>4047</v>
      </c>
      <c r="Q107" s="52">
        <v>2154</v>
      </c>
      <c r="R107" s="52">
        <v>1303</v>
      </c>
      <c r="S107" s="52">
        <v>570</v>
      </c>
      <c r="T107" s="52">
        <v>701</v>
      </c>
      <c r="U107" s="52">
        <v>668</v>
      </c>
      <c r="V107" s="52">
        <v>731</v>
      </c>
      <c r="W107" s="52">
        <v>522</v>
      </c>
      <c r="X107" s="52">
        <v>665</v>
      </c>
      <c r="Y107" s="52">
        <v>963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8</v>
      </c>
      <c r="D110" s="52">
        <v>8</v>
      </c>
      <c r="E110" s="52">
        <v>10</v>
      </c>
      <c r="F110" s="52">
        <v>17</v>
      </c>
      <c r="G110" s="52">
        <v>32</v>
      </c>
      <c r="H110" s="52">
        <v>58</v>
      </c>
      <c r="I110" s="52">
        <v>84</v>
      </c>
      <c r="J110" s="52">
        <v>130</v>
      </c>
      <c r="K110" s="52">
        <v>190</v>
      </c>
      <c r="L110" s="52">
        <v>212</v>
      </c>
      <c r="M110" s="52">
        <v>190</v>
      </c>
      <c r="N110" s="52">
        <v>145</v>
      </c>
      <c r="O110" s="52">
        <v>173</v>
      </c>
      <c r="P110" s="52">
        <v>311</v>
      </c>
      <c r="Q110" s="52">
        <v>433</v>
      </c>
      <c r="R110" s="52">
        <v>318</v>
      </c>
      <c r="S110" s="52">
        <v>285</v>
      </c>
      <c r="T110" s="52">
        <v>305</v>
      </c>
      <c r="U110" s="52">
        <v>176</v>
      </c>
      <c r="V110" s="52">
        <v>61</v>
      </c>
      <c r="W110" s="52">
        <v>14</v>
      </c>
      <c r="X110" s="52">
        <v>12</v>
      </c>
      <c r="Y110" s="52">
        <v>24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205</v>
      </c>
      <c r="D112" s="52">
        <v>206</v>
      </c>
      <c r="E112" s="52">
        <v>212</v>
      </c>
      <c r="F112" s="52">
        <v>224</v>
      </c>
      <c r="G112" s="52">
        <v>241</v>
      </c>
      <c r="H112" s="52">
        <v>274</v>
      </c>
      <c r="I112" s="52">
        <v>319</v>
      </c>
      <c r="J112" s="52">
        <v>369</v>
      </c>
      <c r="K112" s="52">
        <v>443</v>
      </c>
      <c r="L112" s="52">
        <v>537</v>
      </c>
      <c r="M112" s="52">
        <v>651</v>
      </c>
      <c r="N112" s="52">
        <v>2781</v>
      </c>
      <c r="O112" s="52">
        <v>5183</v>
      </c>
      <c r="P112" s="52">
        <v>6687</v>
      </c>
      <c r="Q112" s="52">
        <v>3661</v>
      </c>
      <c r="R112" s="52">
        <v>2308</v>
      </c>
      <c r="S112" s="52">
        <v>832</v>
      </c>
      <c r="T112" s="52">
        <v>1388</v>
      </c>
      <c r="U112" s="52">
        <v>1300</v>
      </c>
      <c r="V112" s="52">
        <v>1985</v>
      </c>
      <c r="W112" s="52">
        <v>492</v>
      </c>
      <c r="X112" s="52">
        <v>963</v>
      </c>
      <c r="Y112" s="52">
        <v>1390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14</v>
      </c>
      <c r="D116" s="52">
        <v>56</v>
      </c>
      <c r="E116" s="52">
        <v>15</v>
      </c>
      <c r="F116" s="52">
        <v>10</v>
      </c>
      <c r="G116" s="52">
        <v>7</v>
      </c>
      <c r="H116" s="52">
        <v>8</v>
      </c>
      <c r="I116" s="52">
        <v>6</v>
      </c>
      <c r="J116" s="52">
        <v>46</v>
      </c>
      <c r="K116" s="52">
        <v>63</v>
      </c>
      <c r="L116" s="52">
        <v>20</v>
      </c>
      <c r="M116" s="52">
        <v>22</v>
      </c>
      <c r="N116" s="52">
        <v>29</v>
      </c>
      <c r="O116" s="52">
        <v>52</v>
      </c>
      <c r="P116" s="52">
        <v>72</v>
      </c>
      <c r="Q116" s="52">
        <v>37</v>
      </c>
      <c r="R116" s="52">
        <v>38</v>
      </c>
      <c r="S116" s="52">
        <v>57</v>
      </c>
      <c r="T116" s="52">
        <v>27</v>
      </c>
      <c r="U116" s="52">
        <v>4</v>
      </c>
      <c r="V116" s="52">
        <v>3</v>
      </c>
      <c r="W116" s="52">
        <v>335</v>
      </c>
      <c r="X116" s="52">
        <v>138</v>
      </c>
      <c r="Y116" s="52">
        <v>10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408</v>
      </c>
      <c r="D121" s="52">
        <v>412</v>
      </c>
      <c r="E121" s="52">
        <v>447</v>
      </c>
      <c r="F121" s="52">
        <v>543</v>
      </c>
      <c r="G121" s="52">
        <v>726</v>
      </c>
      <c r="H121" s="52">
        <v>993</v>
      </c>
      <c r="I121" s="52">
        <v>1128</v>
      </c>
      <c r="J121" s="52">
        <v>1518</v>
      </c>
      <c r="K121" s="52">
        <v>2104</v>
      </c>
      <c r="L121" s="52">
        <v>1985</v>
      </c>
      <c r="M121" s="52">
        <v>1456</v>
      </c>
      <c r="N121" s="52">
        <v>2142</v>
      </c>
      <c r="O121" s="52">
        <v>3097</v>
      </c>
      <c r="P121" s="52">
        <v>4114</v>
      </c>
      <c r="Q121" s="52">
        <v>2590</v>
      </c>
      <c r="R121" s="52">
        <v>2141</v>
      </c>
      <c r="S121" s="52">
        <v>1978</v>
      </c>
      <c r="T121" s="52">
        <v>1786</v>
      </c>
      <c r="U121" s="52">
        <v>806</v>
      </c>
      <c r="V121" s="52">
        <v>755</v>
      </c>
      <c r="W121" s="52">
        <v>554</v>
      </c>
      <c r="X121" s="52">
        <v>659</v>
      </c>
      <c r="Y121" s="52">
        <v>949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9</v>
      </c>
      <c r="D122" s="36">
        <v>9</v>
      </c>
      <c r="E122" s="36">
        <v>13</v>
      </c>
      <c r="F122" s="36">
        <v>16</v>
      </c>
      <c r="G122" s="36">
        <v>27</v>
      </c>
      <c r="H122" s="36">
        <v>41</v>
      </c>
      <c r="I122" s="36">
        <v>125</v>
      </c>
      <c r="J122" s="36">
        <v>88</v>
      </c>
      <c r="K122" s="36">
        <v>127</v>
      </c>
      <c r="L122" s="36">
        <v>52</v>
      </c>
      <c r="M122" s="36">
        <v>38</v>
      </c>
      <c r="N122" s="36">
        <v>31</v>
      </c>
      <c r="O122" s="36">
        <v>118</v>
      </c>
      <c r="P122" s="36">
        <v>75</v>
      </c>
      <c r="Q122" s="36">
        <v>26</v>
      </c>
      <c r="R122" s="36">
        <v>21</v>
      </c>
      <c r="S122" s="36">
        <v>21</v>
      </c>
      <c r="T122" s="36">
        <v>68</v>
      </c>
      <c r="U122" s="36">
        <v>19</v>
      </c>
      <c r="V122" s="36">
        <v>8</v>
      </c>
      <c r="W122" s="36">
        <v>7</v>
      </c>
      <c r="X122" s="36">
        <v>9</v>
      </c>
      <c r="Y122" s="36">
        <v>14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277863</v>
      </c>
      <c r="D126" s="52">
        <v>465210</v>
      </c>
      <c r="E126" s="52">
        <v>347131</v>
      </c>
      <c r="F126" s="52">
        <v>354191</v>
      </c>
      <c r="G126" s="52">
        <v>201140</v>
      </c>
      <c r="H126" s="52">
        <v>162872</v>
      </c>
      <c r="I126" s="52">
        <v>229305</v>
      </c>
      <c r="J126" s="52">
        <v>277888</v>
      </c>
      <c r="K126" s="52">
        <v>278073</v>
      </c>
      <c r="L126" s="52">
        <v>278605</v>
      </c>
      <c r="M126" s="52">
        <v>279762</v>
      </c>
      <c r="N126" s="52">
        <v>288058</v>
      </c>
      <c r="O126" s="52">
        <v>259027</v>
      </c>
      <c r="P126" s="52">
        <v>66913</v>
      </c>
      <c r="Q126" s="52">
        <v>44834</v>
      </c>
      <c r="R126" s="52">
        <v>69791</v>
      </c>
      <c r="S126" s="52">
        <v>88377</v>
      </c>
      <c r="T126" s="52">
        <v>67099</v>
      </c>
      <c r="U126" s="52">
        <v>85049</v>
      </c>
      <c r="V126" s="52">
        <v>68147</v>
      </c>
      <c r="W126" s="52">
        <v>69166</v>
      </c>
      <c r="X126" s="52">
        <v>113068</v>
      </c>
      <c r="Y126" s="52">
        <v>134550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10767</v>
      </c>
      <c r="D129" s="52">
        <v>10844</v>
      </c>
      <c r="E129" s="52">
        <v>11362</v>
      </c>
      <c r="F129" s="52">
        <v>12637</v>
      </c>
      <c r="G129" s="52">
        <v>14801</v>
      </c>
      <c r="H129" s="52">
        <v>17873</v>
      </c>
      <c r="I129" s="52">
        <v>15401</v>
      </c>
      <c r="J129" s="52">
        <v>16008</v>
      </c>
      <c r="K129" s="52">
        <v>21926</v>
      </c>
      <c r="L129" s="52">
        <v>12265</v>
      </c>
      <c r="M129" s="52">
        <v>4695</v>
      </c>
      <c r="N129" s="52">
        <v>3214</v>
      </c>
      <c r="O129" s="52">
        <v>6831</v>
      </c>
      <c r="P129" s="52">
        <v>11305</v>
      </c>
      <c r="Q129" s="52">
        <v>18369</v>
      </c>
      <c r="R129" s="52">
        <v>24624</v>
      </c>
      <c r="S129" s="52">
        <v>31648</v>
      </c>
      <c r="T129" s="52">
        <v>34062</v>
      </c>
      <c r="U129" s="52">
        <v>30918</v>
      </c>
      <c r="V129" s="52">
        <v>27678</v>
      </c>
      <c r="W129" s="52">
        <v>22279</v>
      </c>
      <c r="X129" s="52">
        <v>17903</v>
      </c>
      <c r="Y129" s="52">
        <v>12194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273296</v>
      </c>
      <c r="D131" s="52">
        <v>634148</v>
      </c>
      <c r="E131" s="52">
        <v>643932</v>
      </c>
      <c r="F131" s="52">
        <v>639264</v>
      </c>
      <c r="G131" s="52">
        <v>389147</v>
      </c>
      <c r="H131" s="52">
        <v>308110</v>
      </c>
      <c r="I131" s="52">
        <v>246887</v>
      </c>
      <c r="J131" s="52">
        <v>322461</v>
      </c>
      <c r="K131" s="52">
        <v>311355</v>
      </c>
      <c r="L131" s="52">
        <v>335742</v>
      </c>
      <c r="M131" s="52">
        <v>331151</v>
      </c>
      <c r="N131" s="52">
        <v>311841</v>
      </c>
      <c r="O131" s="52">
        <v>254547</v>
      </c>
      <c r="P131" s="52">
        <v>146901</v>
      </c>
      <c r="Q131" s="52">
        <v>82683</v>
      </c>
      <c r="R131" s="52">
        <v>104800</v>
      </c>
      <c r="S131" s="52">
        <v>122414</v>
      </c>
      <c r="T131" s="52">
        <v>128984</v>
      </c>
      <c r="U131" s="52">
        <v>161907</v>
      </c>
      <c r="V131" s="52">
        <v>133448</v>
      </c>
      <c r="W131" s="52">
        <v>134930</v>
      </c>
      <c r="X131" s="52">
        <v>135739</v>
      </c>
      <c r="Y131" s="52">
        <v>136283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18458</v>
      </c>
      <c r="D135" s="52">
        <v>18366</v>
      </c>
      <c r="E135" s="52">
        <v>6603</v>
      </c>
      <c r="F135" s="52">
        <v>13155</v>
      </c>
      <c r="G135" s="52">
        <v>294</v>
      </c>
      <c r="H135" s="52">
        <v>9141</v>
      </c>
      <c r="I135" s="52">
        <v>5049</v>
      </c>
      <c r="J135" s="52">
        <v>8018</v>
      </c>
      <c r="K135" s="52">
        <v>11462</v>
      </c>
      <c r="L135" s="52">
        <v>4808</v>
      </c>
      <c r="M135" s="52">
        <v>1974</v>
      </c>
      <c r="N135" s="52">
        <v>2765</v>
      </c>
      <c r="O135" s="52">
        <v>4487</v>
      </c>
      <c r="P135" s="52">
        <v>4745</v>
      </c>
      <c r="Q135" s="52">
        <v>4574</v>
      </c>
      <c r="R135" s="52">
        <v>5027</v>
      </c>
      <c r="S135" s="52">
        <v>4871</v>
      </c>
      <c r="T135" s="52">
        <v>2415</v>
      </c>
      <c r="U135" s="52">
        <v>2168</v>
      </c>
      <c r="V135" s="52">
        <v>2846</v>
      </c>
      <c r="W135" s="52">
        <v>3733</v>
      </c>
      <c r="X135" s="52">
        <v>3744</v>
      </c>
      <c r="Y135" s="52">
        <v>3850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543541</v>
      </c>
      <c r="D140" s="52">
        <v>560276</v>
      </c>
      <c r="E140" s="52">
        <v>568686</v>
      </c>
      <c r="F140" s="52">
        <v>581819</v>
      </c>
      <c r="G140" s="52">
        <v>586945</v>
      </c>
      <c r="H140" s="52">
        <v>599526</v>
      </c>
      <c r="I140" s="52">
        <v>340455</v>
      </c>
      <c r="J140" s="52">
        <v>331189</v>
      </c>
      <c r="K140" s="52">
        <v>355310</v>
      </c>
      <c r="L140" s="52">
        <v>278237</v>
      </c>
      <c r="M140" s="52">
        <v>290107</v>
      </c>
      <c r="N140" s="52">
        <v>314592</v>
      </c>
      <c r="O140" s="52">
        <v>300392</v>
      </c>
      <c r="P140" s="52">
        <v>136490</v>
      </c>
      <c r="Q140" s="52">
        <v>187997</v>
      </c>
      <c r="R140" s="52">
        <v>226894</v>
      </c>
      <c r="S140" s="52">
        <v>255988</v>
      </c>
      <c r="T140" s="52">
        <v>206801</v>
      </c>
      <c r="U140" s="52">
        <v>208199</v>
      </c>
      <c r="V140" s="52">
        <v>170368</v>
      </c>
      <c r="W140" s="52">
        <v>155873</v>
      </c>
      <c r="X140" s="52">
        <v>141857</v>
      </c>
      <c r="Y140" s="52">
        <v>173861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12186</v>
      </c>
      <c r="D141" s="36">
        <v>13310</v>
      </c>
      <c r="E141" s="36">
        <v>13869</v>
      </c>
      <c r="F141" s="36">
        <v>14718</v>
      </c>
      <c r="G141" s="36">
        <v>14968</v>
      </c>
      <c r="H141" s="36">
        <v>15555</v>
      </c>
      <c r="I141" s="36">
        <v>27479</v>
      </c>
      <c r="J141" s="36">
        <v>21673</v>
      </c>
      <c r="K141" s="36">
        <v>24858</v>
      </c>
      <c r="L141" s="36">
        <v>8147</v>
      </c>
      <c r="M141" s="36">
        <v>9717</v>
      </c>
      <c r="N141" s="36">
        <v>8557</v>
      </c>
      <c r="O141" s="36">
        <v>14520</v>
      </c>
      <c r="P141" s="36">
        <v>114</v>
      </c>
      <c r="Q141" s="36">
        <v>599</v>
      </c>
      <c r="R141" s="36">
        <v>2063</v>
      </c>
      <c r="S141" s="36">
        <v>3930</v>
      </c>
      <c r="T141" s="36">
        <v>5475</v>
      </c>
      <c r="U141" s="36">
        <v>3707</v>
      </c>
      <c r="V141" s="36">
        <v>2400</v>
      </c>
      <c r="W141" s="36">
        <v>1097</v>
      </c>
      <c r="X141" s="36">
        <v>2148</v>
      </c>
      <c r="Y141" s="36">
        <v>3107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0</v>
      </c>
      <c r="V145" s="52">
        <v>4</v>
      </c>
      <c r="W145" s="52">
        <v>53</v>
      </c>
      <c r="X145" s="52">
        <v>167</v>
      </c>
      <c r="Y145" s="52">
        <v>385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0</v>
      </c>
      <c r="V147" s="52">
        <v>13</v>
      </c>
      <c r="W147" s="52">
        <v>5088</v>
      </c>
      <c r="X147" s="52">
        <v>1148</v>
      </c>
      <c r="Y147" s="52">
        <v>209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49</v>
      </c>
      <c r="W149" s="52">
        <v>367</v>
      </c>
      <c r="X149" s="52">
        <v>1125</v>
      </c>
      <c r="Y149" s="52">
        <v>2499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0</v>
      </c>
      <c r="V153" s="52">
        <v>4</v>
      </c>
      <c r="W153" s="52">
        <v>48</v>
      </c>
      <c r="X153" s="52">
        <v>216</v>
      </c>
      <c r="Y153" s="52">
        <v>614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54</v>
      </c>
      <c r="W158" s="52">
        <v>414</v>
      </c>
      <c r="X158" s="52">
        <v>1328</v>
      </c>
      <c r="Y158" s="52">
        <v>3093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2</v>
      </c>
      <c r="X159" s="36">
        <v>10</v>
      </c>
      <c r="Y159" s="36">
        <v>24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498</v>
      </c>
      <c r="D163" s="52">
        <v>392</v>
      </c>
      <c r="E163" s="52">
        <v>445</v>
      </c>
      <c r="F163" s="52">
        <v>448</v>
      </c>
      <c r="G163" s="52">
        <v>452</v>
      </c>
      <c r="H163" s="52">
        <v>464</v>
      </c>
      <c r="I163" s="52">
        <v>484</v>
      </c>
      <c r="J163" s="52">
        <v>519</v>
      </c>
      <c r="K163" s="52">
        <v>573</v>
      </c>
      <c r="L163" s="52">
        <v>656</v>
      </c>
      <c r="M163" s="52">
        <v>781</v>
      </c>
      <c r="N163" s="52">
        <v>956</v>
      </c>
      <c r="O163" s="52">
        <v>1088</v>
      </c>
      <c r="P163" s="52">
        <v>1017</v>
      </c>
      <c r="Q163" s="52">
        <v>1347</v>
      </c>
      <c r="R163" s="52">
        <v>1740</v>
      </c>
      <c r="S163" s="52">
        <v>2205</v>
      </c>
      <c r="T163" s="52">
        <v>2746</v>
      </c>
      <c r="U163" s="52">
        <v>3132</v>
      </c>
      <c r="V163" s="52">
        <v>3624</v>
      </c>
      <c r="W163" s="52">
        <v>9604</v>
      </c>
      <c r="X163" s="52">
        <v>31822</v>
      </c>
      <c r="Y163" s="52">
        <v>30391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86</v>
      </c>
      <c r="D165" s="52">
        <v>86</v>
      </c>
      <c r="E165" s="52">
        <v>90</v>
      </c>
      <c r="F165" s="52">
        <v>97</v>
      </c>
      <c r="G165" s="52">
        <v>113</v>
      </c>
      <c r="H165" s="52">
        <v>143</v>
      </c>
      <c r="I165" s="52">
        <v>141</v>
      </c>
      <c r="J165" s="52">
        <v>182</v>
      </c>
      <c r="K165" s="52">
        <v>332</v>
      </c>
      <c r="L165" s="52">
        <v>630</v>
      </c>
      <c r="M165" s="52">
        <v>698</v>
      </c>
      <c r="N165" s="52">
        <v>799</v>
      </c>
      <c r="O165" s="52">
        <v>969</v>
      </c>
      <c r="P165" s="52">
        <v>1430</v>
      </c>
      <c r="Q165" s="52">
        <v>1771</v>
      </c>
      <c r="R165" s="52">
        <v>2236</v>
      </c>
      <c r="S165" s="52">
        <v>2135</v>
      </c>
      <c r="T165" s="52">
        <v>2212</v>
      </c>
      <c r="U165" s="52">
        <v>3338</v>
      </c>
      <c r="V165" s="52">
        <v>5410</v>
      </c>
      <c r="W165" s="52">
        <v>4798</v>
      </c>
      <c r="X165" s="52">
        <v>8575</v>
      </c>
      <c r="Y165" s="52">
        <v>8892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845</v>
      </c>
      <c r="D167" s="52">
        <v>846</v>
      </c>
      <c r="E167" s="52">
        <v>855</v>
      </c>
      <c r="F167" s="52">
        <v>888</v>
      </c>
      <c r="G167" s="52">
        <v>966</v>
      </c>
      <c r="H167" s="52">
        <v>1108</v>
      </c>
      <c r="I167" s="52">
        <v>847</v>
      </c>
      <c r="J167" s="52">
        <v>3237</v>
      </c>
      <c r="K167" s="52">
        <v>594</v>
      </c>
      <c r="L167" s="52">
        <v>1286</v>
      </c>
      <c r="M167" s="52">
        <v>1653</v>
      </c>
      <c r="N167" s="52">
        <v>2039</v>
      </c>
      <c r="O167" s="52">
        <v>2438</v>
      </c>
      <c r="P167" s="52">
        <v>2036</v>
      </c>
      <c r="Q167" s="52">
        <v>2338</v>
      </c>
      <c r="R167" s="52">
        <v>2197</v>
      </c>
      <c r="S167" s="52">
        <v>2043</v>
      </c>
      <c r="T167" s="52">
        <v>2780</v>
      </c>
      <c r="U167" s="52">
        <v>3398</v>
      </c>
      <c r="V167" s="52">
        <v>4037</v>
      </c>
      <c r="W167" s="52">
        <v>8020</v>
      </c>
      <c r="X167" s="52">
        <v>24600</v>
      </c>
      <c r="Y167" s="52">
        <v>24137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91</v>
      </c>
      <c r="D171" s="52">
        <v>57</v>
      </c>
      <c r="E171" s="52">
        <v>16</v>
      </c>
      <c r="F171" s="52">
        <v>22</v>
      </c>
      <c r="G171" s="52">
        <v>39</v>
      </c>
      <c r="H171" s="52">
        <v>45</v>
      </c>
      <c r="I171" s="52">
        <v>20</v>
      </c>
      <c r="J171" s="52">
        <v>25</v>
      </c>
      <c r="K171" s="52">
        <v>162</v>
      </c>
      <c r="L171" s="52">
        <v>343</v>
      </c>
      <c r="M171" s="52">
        <v>753</v>
      </c>
      <c r="N171" s="52">
        <v>1414</v>
      </c>
      <c r="O171" s="52">
        <v>2298</v>
      </c>
      <c r="P171" s="52">
        <v>3324</v>
      </c>
      <c r="Q171" s="52">
        <v>4339</v>
      </c>
      <c r="R171" s="52">
        <v>4712</v>
      </c>
      <c r="S171" s="52">
        <v>4457</v>
      </c>
      <c r="T171" s="52">
        <v>2719</v>
      </c>
      <c r="U171" s="52">
        <v>2216</v>
      </c>
      <c r="V171" s="52">
        <v>2536</v>
      </c>
      <c r="W171" s="52">
        <v>3550</v>
      </c>
      <c r="X171" s="52">
        <v>7341</v>
      </c>
      <c r="Y171" s="52">
        <v>6385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871</v>
      </c>
      <c r="D176" s="52">
        <v>871</v>
      </c>
      <c r="E176" s="52">
        <v>880</v>
      </c>
      <c r="F176" s="52">
        <v>906</v>
      </c>
      <c r="G176" s="52">
        <v>984</v>
      </c>
      <c r="H176" s="52">
        <v>1119</v>
      </c>
      <c r="I176" s="52">
        <v>826</v>
      </c>
      <c r="J176" s="52">
        <v>984</v>
      </c>
      <c r="K176" s="52">
        <v>1409</v>
      </c>
      <c r="L176" s="52">
        <v>2111</v>
      </c>
      <c r="M176" s="52">
        <v>2671</v>
      </c>
      <c r="N176" s="52">
        <v>3500</v>
      </c>
      <c r="O176" s="52">
        <v>4488</v>
      </c>
      <c r="P176" s="52">
        <v>5125</v>
      </c>
      <c r="Q176" s="52">
        <v>6408</v>
      </c>
      <c r="R176" s="52">
        <v>6590</v>
      </c>
      <c r="S176" s="52">
        <v>6528</v>
      </c>
      <c r="T176" s="52">
        <v>5518</v>
      </c>
      <c r="U176" s="52">
        <v>5674</v>
      </c>
      <c r="V176" s="52">
        <v>6519</v>
      </c>
      <c r="W176" s="52">
        <v>11410</v>
      </c>
      <c r="X176" s="52">
        <v>31545</v>
      </c>
      <c r="Y176" s="52">
        <v>30139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20</v>
      </c>
      <c r="D177" s="36">
        <v>19</v>
      </c>
      <c r="E177" s="36">
        <v>20</v>
      </c>
      <c r="F177" s="36">
        <v>20</v>
      </c>
      <c r="G177" s="36">
        <v>27</v>
      </c>
      <c r="H177" s="36">
        <v>30</v>
      </c>
      <c r="I177" s="36">
        <v>122</v>
      </c>
      <c r="J177" s="36">
        <v>82</v>
      </c>
      <c r="K177" s="36">
        <v>111</v>
      </c>
      <c r="L177" s="36">
        <v>34</v>
      </c>
      <c r="M177" s="36">
        <v>46</v>
      </c>
      <c r="N177" s="36">
        <v>51</v>
      </c>
      <c r="O177" s="36">
        <v>250</v>
      </c>
      <c r="P177" s="36">
        <v>58</v>
      </c>
      <c r="Q177" s="36">
        <v>22</v>
      </c>
      <c r="R177" s="36">
        <v>63</v>
      </c>
      <c r="S177" s="36">
        <v>89</v>
      </c>
      <c r="T177" s="36">
        <v>147</v>
      </c>
      <c r="U177" s="36">
        <v>82</v>
      </c>
      <c r="V177" s="36">
        <v>69</v>
      </c>
      <c r="W177" s="36">
        <v>120</v>
      </c>
      <c r="X177" s="36">
        <v>402</v>
      </c>
      <c r="Y177" s="36">
        <v>384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2859</v>
      </c>
      <c r="E5" s="52">
        <v>0</v>
      </c>
      <c r="F5" s="52">
        <v>3564</v>
      </c>
      <c r="G5" s="52">
        <v>1</v>
      </c>
      <c r="H5" s="52">
        <v>0</v>
      </c>
      <c r="I5" s="52">
        <v>2021</v>
      </c>
      <c r="J5" s="52">
        <v>10374</v>
      </c>
      <c r="K5" s="52">
        <v>0</v>
      </c>
      <c r="L5" s="52">
        <v>0</v>
      </c>
      <c r="M5" s="52">
        <v>3735</v>
      </c>
      <c r="N5" s="52">
        <v>13509</v>
      </c>
      <c r="O5" s="52">
        <v>17311</v>
      </c>
      <c r="P5" s="52">
        <v>23368</v>
      </c>
      <c r="Q5" s="52">
        <v>7972</v>
      </c>
      <c r="R5" s="52">
        <v>0</v>
      </c>
      <c r="S5" s="52">
        <v>0</v>
      </c>
      <c r="T5" s="52">
        <v>2</v>
      </c>
      <c r="U5" s="52">
        <v>101</v>
      </c>
      <c r="V5" s="52">
        <v>2910</v>
      </c>
      <c r="W5" s="52">
        <v>2755</v>
      </c>
      <c r="X5" s="52">
        <v>5364</v>
      </c>
      <c r="Y5" s="52">
        <v>9430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160</v>
      </c>
      <c r="D8" s="52">
        <v>384</v>
      </c>
      <c r="E8" s="52">
        <v>89</v>
      </c>
      <c r="F8" s="52">
        <v>205</v>
      </c>
      <c r="G8" s="52">
        <v>108</v>
      </c>
      <c r="H8" s="52">
        <v>100</v>
      </c>
      <c r="I8" s="52">
        <v>146</v>
      </c>
      <c r="J8" s="52">
        <v>454</v>
      </c>
      <c r="K8" s="52">
        <v>858</v>
      </c>
      <c r="L8" s="52">
        <v>514</v>
      </c>
      <c r="M8" s="52">
        <v>118</v>
      </c>
      <c r="N8" s="52">
        <v>959</v>
      </c>
      <c r="O8" s="52">
        <v>1478</v>
      </c>
      <c r="P8" s="52">
        <v>5775</v>
      </c>
      <c r="Q8" s="52">
        <v>7657</v>
      </c>
      <c r="R8" s="52">
        <v>3773</v>
      </c>
      <c r="S8" s="52">
        <v>3</v>
      </c>
      <c r="T8" s="52">
        <v>5</v>
      </c>
      <c r="U8" s="52">
        <v>8</v>
      </c>
      <c r="V8" s="52">
        <v>108</v>
      </c>
      <c r="W8" s="52">
        <v>691</v>
      </c>
      <c r="X8" s="52">
        <v>1068</v>
      </c>
      <c r="Y8" s="52">
        <v>1625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5238</v>
      </c>
      <c r="D10" s="52">
        <v>2708</v>
      </c>
      <c r="E10" s="52">
        <v>1472</v>
      </c>
      <c r="F10" s="52">
        <v>3467</v>
      </c>
      <c r="G10" s="52">
        <v>5027</v>
      </c>
      <c r="H10" s="52">
        <v>31</v>
      </c>
      <c r="I10" s="52">
        <v>1936</v>
      </c>
      <c r="J10" s="52">
        <v>10124</v>
      </c>
      <c r="K10" s="52">
        <v>4844</v>
      </c>
      <c r="L10" s="52">
        <v>1819</v>
      </c>
      <c r="M10" s="52">
        <v>3705</v>
      </c>
      <c r="N10" s="52">
        <v>13238</v>
      </c>
      <c r="O10" s="52">
        <v>16944</v>
      </c>
      <c r="P10" s="52">
        <v>22806</v>
      </c>
      <c r="Q10" s="52">
        <v>7813</v>
      </c>
      <c r="R10" s="52">
        <v>8565</v>
      </c>
      <c r="S10" s="52">
        <v>12407</v>
      </c>
      <c r="T10" s="52">
        <v>6730</v>
      </c>
      <c r="U10" s="52">
        <v>444</v>
      </c>
      <c r="V10" s="52">
        <v>2955</v>
      </c>
      <c r="W10" s="52">
        <v>3111</v>
      </c>
      <c r="X10" s="52">
        <v>4880</v>
      </c>
      <c r="Y10" s="52">
        <v>9118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263</v>
      </c>
      <c r="E11" s="52">
        <v>96</v>
      </c>
      <c r="F11" s="52">
        <v>255</v>
      </c>
      <c r="G11" s="52">
        <v>0</v>
      </c>
      <c r="H11" s="52">
        <v>18</v>
      </c>
      <c r="I11" s="52">
        <v>57</v>
      </c>
      <c r="J11" s="52">
        <v>161</v>
      </c>
      <c r="K11" s="52">
        <v>0</v>
      </c>
      <c r="L11" s="52">
        <v>0</v>
      </c>
      <c r="M11" s="52">
        <v>34</v>
      </c>
      <c r="N11" s="52">
        <v>202</v>
      </c>
      <c r="O11" s="52">
        <v>299</v>
      </c>
      <c r="P11" s="52">
        <v>335</v>
      </c>
      <c r="Q11" s="52">
        <v>198</v>
      </c>
      <c r="R11" s="52">
        <v>0</v>
      </c>
      <c r="S11" s="52">
        <v>0</v>
      </c>
      <c r="T11" s="52">
        <v>3</v>
      </c>
      <c r="U11" s="52">
        <v>0</v>
      </c>
      <c r="V11" s="52">
        <v>78</v>
      </c>
      <c r="W11" s="52">
        <v>3116</v>
      </c>
      <c r="X11" s="52">
        <v>5823</v>
      </c>
      <c r="Y11" s="52">
        <v>13832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14</v>
      </c>
      <c r="I15" s="52">
        <v>69</v>
      </c>
      <c r="J15" s="52">
        <v>251</v>
      </c>
      <c r="K15" s="52">
        <v>0</v>
      </c>
      <c r="L15" s="52">
        <v>0</v>
      </c>
      <c r="M15" s="52">
        <v>16</v>
      </c>
      <c r="N15" s="52">
        <v>174</v>
      </c>
      <c r="O15" s="52">
        <v>149</v>
      </c>
      <c r="P15" s="52">
        <v>358</v>
      </c>
      <c r="Q15" s="52">
        <v>146</v>
      </c>
      <c r="R15" s="52">
        <v>0</v>
      </c>
      <c r="S15" s="52">
        <v>0</v>
      </c>
      <c r="T15" s="52">
        <v>0</v>
      </c>
      <c r="U15" s="52">
        <v>0</v>
      </c>
      <c r="V15" s="52">
        <v>36</v>
      </c>
      <c r="W15" s="52">
        <v>2898</v>
      </c>
      <c r="X15" s="52">
        <v>3253</v>
      </c>
      <c r="Y15" s="52">
        <v>10448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972</v>
      </c>
      <c r="D20" s="52">
        <v>1548</v>
      </c>
      <c r="E20" s="52">
        <v>1123</v>
      </c>
      <c r="F20" s="52">
        <v>5943</v>
      </c>
      <c r="G20" s="52">
        <v>1629</v>
      </c>
      <c r="H20" s="52">
        <v>4265</v>
      </c>
      <c r="I20" s="52">
        <v>3559</v>
      </c>
      <c r="J20" s="52">
        <v>10375</v>
      </c>
      <c r="K20" s="52">
        <v>1186</v>
      </c>
      <c r="L20" s="52">
        <v>1094</v>
      </c>
      <c r="M20" s="52">
        <v>4331</v>
      </c>
      <c r="N20" s="52">
        <v>14129</v>
      </c>
      <c r="O20" s="52">
        <v>15439</v>
      </c>
      <c r="P20" s="52">
        <v>21792</v>
      </c>
      <c r="Q20" s="52">
        <v>7484</v>
      </c>
      <c r="R20" s="52">
        <v>1949</v>
      </c>
      <c r="S20" s="52">
        <v>4160</v>
      </c>
      <c r="T20" s="52">
        <v>3740</v>
      </c>
      <c r="U20" s="52">
        <v>6071</v>
      </c>
      <c r="V20" s="52">
        <v>10616</v>
      </c>
      <c r="W20" s="52">
        <v>11382</v>
      </c>
      <c r="X20" s="52">
        <v>11824</v>
      </c>
      <c r="Y20" s="52">
        <v>9034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8116</v>
      </c>
      <c r="D21" s="52">
        <v>1278</v>
      </c>
      <c r="E21" s="52">
        <v>7716</v>
      </c>
      <c r="F21" s="52">
        <v>662</v>
      </c>
      <c r="G21" s="52">
        <v>6349</v>
      </c>
      <c r="H21" s="52">
        <v>4638</v>
      </c>
      <c r="I21" s="52">
        <v>4431</v>
      </c>
      <c r="J21" s="52">
        <v>192</v>
      </c>
      <c r="K21" s="52">
        <v>156</v>
      </c>
      <c r="L21" s="52">
        <v>2213</v>
      </c>
      <c r="M21" s="52">
        <v>83</v>
      </c>
      <c r="N21" s="52">
        <v>575</v>
      </c>
      <c r="O21" s="52">
        <v>2557</v>
      </c>
      <c r="P21" s="52">
        <v>4479</v>
      </c>
      <c r="Q21" s="52">
        <v>4492</v>
      </c>
      <c r="R21" s="52">
        <v>1265</v>
      </c>
      <c r="S21" s="52">
        <v>2567</v>
      </c>
      <c r="T21" s="52">
        <v>786</v>
      </c>
      <c r="U21" s="52">
        <v>4</v>
      </c>
      <c r="V21" s="52">
        <v>610</v>
      </c>
      <c r="W21" s="52">
        <v>1017</v>
      </c>
      <c r="X21" s="52">
        <v>1733</v>
      </c>
      <c r="Y21" s="52">
        <v>4076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545</v>
      </c>
      <c r="D22" s="36">
        <v>52</v>
      </c>
      <c r="E22" s="36">
        <v>493</v>
      </c>
      <c r="F22" s="36">
        <v>15</v>
      </c>
      <c r="G22" s="36">
        <v>243</v>
      </c>
      <c r="H22" s="36">
        <v>445</v>
      </c>
      <c r="I22" s="36">
        <v>14</v>
      </c>
      <c r="J22" s="36">
        <v>2</v>
      </c>
      <c r="K22" s="36">
        <v>0</v>
      </c>
      <c r="L22" s="36">
        <v>100</v>
      </c>
      <c r="M22" s="36">
        <v>2</v>
      </c>
      <c r="N22" s="36">
        <v>14</v>
      </c>
      <c r="O22" s="36">
        <v>0</v>
      </c>
      <c r="P22" s="36">
        <v>0</v>
      </c>
      <c r="Q22" s="36">
        <v>66</v>
      </c>
      <c r="R22" s="36">
        <v>28</v>
      </c>
      <c r="S22" s="36">
        <v>59</v>
      </c>
      <c r="T22" s="36">
        <v>6</v>
      </c>
      <c r="U22" s="36">
        <v>0</v>
      </c>
      <c r="V22" s="36">
        <v>6</v>
      </c>
      <c r="W22" s="36">
        <v>6</v>
      </c>
      <c r="X22" s="36">
        <v>30</v>
      </c>
      <c r="Y22" s="36">
        <v>100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65</v>
      </c>
      <c r="D26" s="52">
        <v>70</v>
      </c>
      <c r="E26" s="52">
        <v>70</v>
      </c>
      <c r="F26" s="52">
        <v>61</v>
      </c>
      <c r="G26" s="52">
        <v>58</v>
      </c>
      <c r="H26" s="52">
        <v>54</v>
      </c>
      <c r="I26" s="52">
        <v>59</v>
      </c>
      <c r="J26" s="52">
        <v>61</v>
      </c>
      <c r="K26" s="52">
        <v>64</v>
      </c>
      <c r="L26" s="52">
        <v>65</v>
      </c>
      <c r="M26" s="52">
        <v>73</v>
      </c>
      <c r="N26" s="52">
        <v>79</v>
      </c>
      <c r="O26" s="52">
        <v>72</v>
      </c>
      <c r="P26" s="52">
        <v>35</v>
      </c>
      <c r="Q26" s="52">
        <v>21</v>
      </c>
      <c r="R26" s="52">
        <v>2</v>
      </c>
      <c r="S26" s="52">
        <v>0</v>
      </c>
      <c r="T26" s="52">
        <v>0</v>
      </c>
      <c r="U26" s="52">
        <v>11</v>
      </c>
      <c r="V26" s="52">
        <v>27</v>
      </c>
      <c r="W26" s="52">
        <v>44</v>
      </c>
      <c r="X26" s="52">
        <v>71</v>
      </c>
      <c r="Y26" s="52">
        <v>72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</v>
      </c>
      <c r="D29" s="52">
        <v>10</v>
      </c>
      <c r="E29" s="52">
        <v>10</v>
      </c>
      <c r="F29" s="52">
        <v>6</v>
      </c>
      <c r="G29" s="52">
        <v>8</v>
      </c>
      <c r="H29" s="52">
        <v>9</v>
      </c>
      <c r="I29" s="52">
        <v>10</v>
      </c>
      <c r="J29" s="52">
        <v>9</v>
      </c>
      <c r="K29" s="52">
        <v>11</v>
      </c>
      <c r="L29" s="52">
        <v>14</v>
      </c>
      <c r="M29" s="52">
        <v>11</v>
      </c>
      <c r="N29" s="52">
        <v>13</v>
      </c>
      <c r="O29" s="52">
        <v>12</v>
      </c>
      <c r="P29" s="52">
        <v>16</v>
      </c>
      <c r="Q29" s="52">
        <v>17</v>
      </c>
      <c r="R29" s="52">
        <v>9</v>
      </c>
      <c r="S29" s="52">
        <v>2</v>
      </c>
      <c r="T29" s="52">
        <v>0</v>
      </c>
      <c r="U29" s="52">
        <v>0</v>
      </c>
      <c r="V29" s="52">
        <v>2</v>
      </c>
      <c r="W29" s="52">
        <v>6</v>
      </c>
      <c r="X29" s="52">
        <v>12</v>
      </c>
      <c r="Y29" s="52">
        <v>20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128</v>
      </c>
      <c r="D31" s="52">
        <v>127</v>
      </c>
      <c r="E31" s="52">
        <v>126</v>
      </c>
      <c r="F31" s="52">
        <v>119</v>
      </c>
      <c r="G31" s="52">
        <v>131</v>
      </c>
      <c r="H31" s="52">
        <v>80</v>
      </c>
      <c r="I31" s="52">
        <v>43</v>
      </c>
      <c r="J31" s="52">
        <v>75</v>
      </c>
      <c r="K31" s="52">
        <v>5</v>
      </c>
      <c r="L31" s="52">
        <v>29</v>
      </c>
      <c r="M31" s="52">
        <v>82</v>
      </c>
      <c r="N31" s="52">
        <v>74</v>
      </c>
      <c r="O31" s="52">
        <v>90</v>
      </c>
      <c r="P31" s="52">
        <v>44</v>
      </c>
      <c r="Q31" s="52">
        <v>53</v>
      </c>
      <c r="R31" s="52">
        <v>43</v>
      </c>
      <c r="S31" s="52">
        <v>29</v>
      </c>
      <c r="T31" s="52">
        <v>60</v>
      </c>
      <c r="U31" s="52">
        <v>74</v>
      </c>
      <c r="V31" s="52">
        <v>60</v>
      </c>
      <c r="W31" s="52">
        <v>52</v>
      </c>
      <c r="X31" s="52">
        <v>66</v>
      </c>
      <c r="Y31" s="52">
        <v>50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57</v>
      </c>
      <c r="I35" s="52">
        <v>56</v>
      </c>
      <c r="J35" s="52">
        <v>116</v>
      </c>
      <c r="K35" s="52">
        <v>83</v>
      </c>
      <c r="L35" s="52">
        <v>81</v>
      </c>
      <c r="M35" s="52">
        <v>39</v>
      </c>
      <c r="N35" s="52">
        <v>57</v>
      </c>
      <c r="O35" s="52">
        <v>42</v>
      </c>
      <c r="P35" s="52">
        <v>54</v>
      </c>
      <c r="Q35" s="52">
        <v>33</v>
      </c>
      <c r="R35" s="52">
        <v>26</v>
      </c>
      <c r="S35" s="52">
        <v>15</v>
      </c>
      <c r="T35" s="52">
        <v>0</v>
      </c>
      <c r="U35" s="52">
        <v>6</v>
      </c>
      <c r="V35" s="52">
        <v>25</v>
      </c>
      <c r="W35" s="52">
        <v>35</v>
      </c>
      <c r="X35" s="52">
        <v>29</v>
      </c>
      <c r="Y35" s="52">
        <v>30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113</v>
      </c>
      <c r="D40" s="52">
        <v>122</v>
      </c>
      <c r="E40" s="52">
        <v>121</v>
      </c>
      <c r="F40" s="52">
        <v>122</v>
      </c>
      <c r="G40" s="52">
        <v>123</v>
      </c>
      <c r="H40" s="52">
        <v>128</v>
      </c>
      <c r="I40" s="52">
        <v>95</v>
      </c>
      <c r="J40" s="52">
        <v>101</v>
      </c>
      <c r="K40" s="52">
        <v>124</v>
      </c>
      <c r="L40" s="52">
        <v>118</v>
      </c>
      <c r="M40" s="52">
        <v>124</v>
      </c>
      <c r="N40" s="52">
        <v>131</v>
      </c>
      <c r="O40" s="52">
        <v>127</v>
      </c>
      <c r="P40" s="52">
        <v>94</v>
      </c>
      <c r="Q40" s="52">
        <v>80</v>
      </c>
      <c r="R40" s="52">
        <v>67</v>
      </c>
      <c r="S40" s="52">
        <v>43</v>
      </c>
      <c r="T40" s="52">
        <v>67</v>
      </c>
      <c r="U40" s="52">
        <v>81</v>
      </c>
      <c r="V40" s="52">
        <v>82</v>
      </c>
      <c r="W40" s="52">
        <v>83</v>
      </c>
      <c r="X40" s="52">
        <v>99</v>
      </c>
      <c r="Y40" s="52">
        <v>82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8</v>
      </c>
      <c r="D41" s="36">
        <v>5</v>
      </c>
      <c r="E41" s="36">
        <v>7</v>
      </c>
      <c r="F41" s="36">
        <v>2</v>
      </c>
      <c r="G41" s="36">
        <v>4</v>
      </c>
      <c r="H41" s="36">
        <v>12</v>
      </c>
      <c r="I41" s="36">
        <v>0</v>
      </c>
      <c r="J41" s="36">
        <v>0</v>
      </c>
      <c r="K41" s="36">
        <v>0</v>
      </c>
      <c r="L41" s="36">
        <v>4</v>
      </c>
      <c r="M41" s="36">
        <v>1</v>
      </c>
      <c r="N41" s="36">
        <v>2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2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34108</v>
      </c>
      <c r="F45" s="52">
        <v>81865</v>
      </c>
      <c r="G45" s="52">
        <v>32719</v>
      </c>
      <c r="H45" s="52">
        <v>15822</v>
      </c>
      <c r="I45" s="52">
        <v>0</v>
      </c>
      <c r="J45" s="52">
        <v>0</v>
      </c>
      <c r="K45" s="52">
        <v>0</v>
      </c>
      <c r="L45" s="52">
        <v>0</v>
      </c>
      <c r="M45" s="52">
        <v>1</v>
      </c>
      <c r="N45" s="52">
        <v>0</v>
      </c>
      <c r="O45" s="52">
        <v>8345</v>
      </c>
      <c r="P45" s="52">
        <v>2067</v>
      </c>
      <c r="Q45" s="52">
        <v>1515</v>
      </c>
      <c r="R45" s="52">
        <v>0</v>
      </c>
      <c r="S45" s="52">
        <v>2857</v>
      </c>
      <c r="T45" s="52">
        <v>4608</v>
      </c>
      <c r="U45" s="52">
        <v>10677</v>
      </c>
      <c r="V45" s="52">
        <v>13726</v>
      </c>
      <c r="W45" s="52">
        <v>7838</v>
      </c>
      <c r="X45" s="52">
        <v>11087</v>
      </c>
      <c r="Y45" s="52">
        <v>1354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961</v>
      </c>
      <c r="D48" s="52">
        <v>1137</v>
      </c>
      <c r="E48" s="52">
        <v>2972</v>
      </c>
      <c r="F48" s="52">
        <v>4274</v>
      </c>
      <c r="G48" s="52">
        <v>6681</v>
      </c>
      <c r="H48" s="52">
        <v>5858</v>
      </c>
      <c r="I48" s="52">
        <v>2659</v>
      </c>
      <c r="J48" s="52">
        <v>582</v>
      </c>
      <c r="K48" s="52">
        <v>8</v>
      </c>
      <c r="L48" s="52">
        <v>6</v>
      </c>
      <c r="M48" s="52">
        <v>2</v>
      </c>
      <c r="N48" s="52">
        <v>0</v>
      </c>
      <c r="O48" s="52">
        <v>113</v>
      </c>
      <c r="P48" s="52">
        <v>1185</v>
      </c>
      <c r="Q48" s="52">
        <v>1392</v>
      </c>
      <c r="R48" s="52">
        <v>555</v>
      </c>
      <c r="S48" s="52">
        <v>387</v>
      </c>
      <c r="T48" s="52">
        <v>991</v>
      </c>
      <c r="U48" s="52">
        <v>1446</v>
      </c>
      <c r="V48" s="52">
        <v>2556</v>
      </c>
      <c r="W48" s="52">
        <v>3148</v>
      </c>
      <c r="X48" s="52">
        <v>3030</v>
      </c>
      <c r="Y48" s="52">
        <v>3125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21390</v>
      </c>
      <c r="D54" s="52">
        <v>32974</v>
      </c>
      <c r="E54" s="52">
        <v>46126</v>
      </c>
      <c r="F54" s="52">
        <v>85307</v>
      </c>
      <c r="G54" s="52">
        <v>42326</v>
      </c>
      <c r="H54" s="52">
        <v>29440</v>
      </c>
      <c r="I54" s="52">
        <v>711</v>
      </c>
      <c r="J54" s="52">
        <v>0</v>
      </c>
      <c r="K54" s="52">
        <v>0</v>
      </c>
      <c r="L54" s="52">
        <v>1</v>
      </c>
      <c r="M54" s="52">
        <v>4151</v>
      </c>
      <c r="N54" s="52">
        <v>12042</v>
      </c>
      <c r="O54" s="52">
        <v>12940</v>
      </c>
      <c r="P54" s="52">
        <v>4735</v>
      </c>
      <c r="Q54" s="52">
        <v>2587</v>
      </c>
      <c r="R54" s="52">
        <v>617</v>
      </c>
      <c r="S54" s="52">
        <v>5799</v>
      </c>
      <c r="T54" s="52">
        <v>9613</v>
      </c>
      <c r="U54" s="52">
        <v>16469</v>
      </c>
      <c r="V54" s="52">
        <v>17821</v>
      </c>
      <c r="W54" s="52">
        <v>12118</v>
      </c>
      <c r="X54" s="52">
        <v>13162</v>
      </c>
      <c r="Y54" s="52">
        <v>3972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14675</v>
      </c>
      <c r="E59" s="52">
        <v>53090</v>
      </c>
      <c r="F59" s="52">
        <v>92586</v>
      </c>
      <c r="G59" s="52">
        <v>44977</v>
      </c>
      <c r="H59" s="52">
        <v>29784</v>
      </c>
      <c r="I59" s="52">
        <v>1150</v>
      </c>
      <c r="J59" s="52">
        <v>3</v>
      </c>
      <c r="K59" s="52">
        <v>0</v>
      </c>
      <c r="L59" s="52">
        <v>0</v>
      </c>
      <c r="M59" s="52">
        <v>4441</v>
      </c>
      <c r="N59" s="52">
        <v>12949</v>
      </c>
      <c r="O59" s="52">
        <v>13098</v>
      </c>
      <c r="P59" s="52">
        <v>4934</v>
      </c>
      <c r="Q59" s="52">
        <v>2629</v>
      </c>
      <c r="R59" s="52">
        <v>544</v>
      </c>
      <c r="S59" s="52">
        <v>5609</v>
      </c>
      <c r="T59" s="52">
        <v>9460</v>
      </c>
      <c r="U59" s="52">
        <v>16364</v>
      </c>
      <c r="V59" s="52">
        <v>17614</v>
      </c>
      <c r="W59" s="52">
        <v>12037</v>
      </c>
      <c r="X59" s="52">
        <v>12931</v>
      </c>
      <c r="Y59" s="52">
        <v>3883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596</v>
      </c>
      <c r="E60" s="36">
        <v>3396</v>
      </c>
      <c r="F60" s="36">
        <v>2131</v>
      </c>
      <c r="G60" s="36">
        <v>1725</v>
      </c>
      <c r="H60" s="36">
        <v>2858</v>
      </c>
      <c r="I60" s="36">
        <v>3</v>
      </c>
      <c r="J60" s="36">
        <v>0</v>
      </c>
      <c r="K60" s="36">
        <v>0</v>
      </c>
      <c r="L60" s="36">
        <v>0</v>
      </c>
      <c r="M60" s="36">
        <v>104</v>
      </c>
      <c r="N60" s="36">
        <v>356</v>
      </c>
      <c r="O60" s="36">
        <v>0</v>
      </c>
      <c r="P60" s="36">
        <v>0</v>
      </c>
      <c r="Q60" s="36">
        <v>36</v>
      </c>
      <c r="R60" s="36">
        <v>12</v>
      </c>
      <c r="S60" s="36">
        <v>128</v>
      </c>
      <c r="T60" s="36">
        <v>102</v>
      </c>
      <c r="U60" s="36">
        <v>125</v>
      </c>
      <c r="V60" s="36">
        <v>206</v>
      </c>
      <c r="W60" s="36">
        <v>77</v>
      </c>
      <c r="X60" s="36">
        <v>230</v>
      </c>
      <c r="Y60" s="36">
        <v>86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268520</v>
      </c>
      <c r="D64" s="52">
        <v>351910</v>
      </c>
      <c r="E64" s="52">
        <v>235171</v>
      </c>
      <c r="F64" s="52">
        <v>183789</v>
      </c>
      <c r="G64" s="52">
        <v>102382</v>
      </c>
      <c r="H64" s="52">
        <v>155740</v>
      </c>
      <c r="I64" s="52">
        <v>41013</v>
      </c>
      <c r="J64" s="52">
        <v>104548</v>
      </c>
      <c r="K64" s="52">
        <v>156022</v>
      </c>
      <c r="L64" s="52">
        <v>260087</v>
      </c>
      <c r="M64" s="52">
        <v>336792</v>
      </c>
      <c r="N64" s="52">
        <v>331936</v>
      </c>
      <c r="O64" s="52">
        <v>266631</v>
      </c>
      <c r="P64" s="52">
        <v>114692</v>
      </c>
      <c r="Q64" s="52">
        <v>193078</v>
      </c>
      <c r="R64" s="52">
        <v>248451</v>
      </c>
      <c r="S64" s="52">
        <v>309969</v>
      </c>
      <c r="T64" s="52">
        <v>291157</v>
      </c>
      <c r="U64" s="52">
        <v>266536</v>
      </c>
      <c r="V64" s="52">
        <v>270653</v>
      </c>
      <c r="W64" s="52">
        <v>258065</v>
      </c>
      <c r="X64" s="52">
        <v>187396</v>
      </c>
      <c r="Y64" s="52">
        <v>157808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26096</v>
      </c>
      <c r="D67" s="52">
        <v>39342</v>
      </c>
      <c r="E67" s="52">
        <v>42975</v>
      </c>
      <c r="F67" s="52">
        <v>23013</v>
      </c>
      <c r="G67" s="52">
        <v>21524</v>
      </c>
      <c r="H67" s="52">
        <v>23183</v>
      </c>
      <c r="I67" s="52">
        <v>18229</v>
      </c>
      <c r="J67" s="52">
        <v>15858</v>
      </c>
      <c r="K67" s="52">
        <v>17552</v>
      </c>
      <c r="L67" s="52">
        <v>38197</v>
      </c>
      <c r="M67" s="52">
        <v>40421</v>
      </c>
      <c r="N67" s="52">
        <v>56889</v>
      </c>
      <c r="O67" s="52">
        <v>49337</v>
      </c>
      <c r="P67" s="52">
        <v>61678</v>
      </c>
      <c r="Q67" s="52">
        <v>81724</v>
      </c>
      <c r="R67" s="52">
        <v>75260</v>
      </c>
      <c r="S67" s="52">
        <v>104577</v>
      </c>
      <c r="T67" s="52">
        <v>106159</v>
      </c>
      <c r="U67" s="52">
        <v>77351</v>
      </c>
      <c r="V67" s="52">
        <v>69088</v>
      </c>
      <c r="W67" s="52">
        <v>70239</v>
      </c>
      <c r="X67" s="52">
        <v>85260</v>
      </c>
      <c r="Y67" s="52">
        <v>74602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260746</v>
      </c>
      <c r="D69" s="52">
        <v>344436</v>
      </c>
      <c r="E69" s="52">
        <v>231365</v>
      </c>
      <c r="F69" s="52">
        <v>181378</v>
      </c>
      <c r="G69" s="52">
        <v>123403</v>
      </c>
      <c r="H69" s="52">
        <v>133565</v>
      </c>
      <c r="I69" s="52">
        <v>43790</v>
      </c>
      <c r="J69" s="52">
        <v>106025</v>
      </c>
      <c r="K69" s="52">
        <v>155180</v>
      </c>
      <c r="L69" s="52">
        <v>257881</v>
      </c>
      <c r="M69" s="52">
        <v>333543</v>
      </c>
      <c r="N69" s="52">
        <v>329089</v>
      </c>
      <c r="O69" s="52">
        <v>264716</v>
      </c>
      <c r="P69" s="52">
        <v>113722</v>
      </c>
      <c r="Q69" s="52">
        <v>192044</v>
      </c>
      <c r="R69" s="52">
        <v>246657</v>
      </c>
      <c r="S69" s="52">
        <v>307247</v>
      </c>
      <c r="T69" s="52">
        <v>288351</v>
      </c>
      <c r="U69" s="52">
        <v>264162</v>
      </c>
      <c r="V69" s="52">
        <v>265934</v>
      </c>
      <c r="W69" s="52">
        <v>272914</v>
      </c>
      <c r="X69" s="52">
        <v>161803</v>
      </c>
      <c r="Y69" s="52">
        <v>168322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16318</v>
      </c>
      <c r="D73" s="52">
        <v>16709</v>
      </c>
      <c r="E73" s="52">
        <v>7103</v>
      </c>
      <c r="F73" s="52">
        <v>3959</v>
      </c>
      <c r="G73" s="52">
        <v>0</v>
      </c>
      <c r="H73" s="52">
        <v>22221</v>
      </c>
      <c r="I73" s="52">
        <v>1</v>
      </c>
      <c r="J73" s="52">
        <v>0</v>
      </c>
      <c r="K73" s="52">
        <v>5659</v>
      </c>
      <c r="L73" s="52">
        <v>10738</v>
      </c>
      <c r="M73" s="52">
        <v>8591</v>
      </c>
      <c r="N73" s="52">
        <v>7786</v>
      </c>
      <c r="O73" s="52">
        <v>7590</v>
      </c>
      <c r="P73" s="52">
        <v>9093</v>
      </c>
      <c r="Q73" s="52">
        <v>3943</v>
      </c>
      <c r="R73" s="52">
        <v>6449</v>
      </c>
      <c r="S73" s="52">
        <v>9710</v>
      </c>
      <c r="T73" s="52">
        <v>10595</v>
      </c>
      <c r="U73" s="52">
        <v>9295</v>
      </c>
      <c r="V73" s="52">
        <v>11339</v>
      </c>
      <c r="W73" s="52">
        <v>0</v>
      </c>
      <c r="X73" s="52">
        <v>27707</v>
      </c>
      <c r="Y73" s="52">
        <v>0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417710</v>
      </c>
      <c r="D78" s="52">
        <v>493619</v>
      </c>
      <c r="E78" s="52">
        <v>381455</v>
      </c>
      <c r="F78" s="52">
        <v>342261</v>
      </c>
      <c r="G78" s="52">
        <v>290202</v>
      </c>
      <c r="H78" s="52">
        <v>389481</v>
      </c>
      <c r="I78" s="52">
        <v>174229</v>
      </c>
      <c r="J78" s="52">
        <v>255638</v>
      </c>
      <c r="K78" s="52">
        <v>376353</v>
      </c>
      <c r="L78" s="52">
        <v>469091</v>
      </c>
      <c r="M78" s="52">
        <v>483670</v>
      </c>
      <c r="N78" s="52">
        <v>450095</v>
      </c>
      <c r="O78" s="52">
        <v>373525</v>
      </c>
      <c r="P78" s="52">
        <v>249504</v>
      </c>
      <c r="Q78" s="52">
        <v>336379</v>
      </c>
      <c r="R78" s="52">
        <v>439800</v>
      </c>
      <c r="S78" s="52">
        <v>536629</v>
      </c>
      <c r="T78" s="52">
        <v>550897</v>
      </c>
      <c r="U78" s="52">
        <v>525810</v>
      </c>
      <c r="V78" s="52">
        <v>501811</v>
      </c>
      <c r="W78" s="52">
        <v>455008</v>
      </c>
      <c r="X78" s="52">
        <v>376415</v>
      </c>
      <c r="Y78" s="52">
        <v>399494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33910</v>
      </c>
      <c r="D79" s="36">
        <v>30227</v>
      </c>
      <c r="E79" s="36">
        <v>27349</v>
      </c>
      <c r="F79" s="36">
        <v>27242</v>
      </c>
      <c r="G79" s="36">
        <v>26581</v>
      </c>
      <c r="H79" s="36">
        <v>26344</v>
      </c>
      <c r="I79" s="36">
        <v>2907</v>
      </c>
      <c r="J79" s="36">
        <v>2818</v>
      </c>
      <c r="K79" s="36">
        <v>4580</v>
      </c>
      <c r="L79" s="36">
        <v>612</v>
      </c>
      <c r="M79" s="36">
        <v>1571</v>
      </c>
      <c r="N79" s="36">
        <v>1525</v>
      </c>
      <c r="O79" s="36">
        <v>12545</v>
      </c>
      <c r="P79" s="36">
        <v>6456</v>
      </c>
      <c r="Q79" s="36">
        <v>2660</v>
      </c>
      <c r="R79" s="36">
        <v>3368</v>
      </c>
      <c r="S79" s="36">
        <v>4047</v>
      </c>
      <c r="T79" s="36">
        <v>3841</v>
      </c>
      <c r="U79" s="36">
        <v>5068</v>
      </c>
      <c r="V79" s="36">
        <v>5911</v>
      </c>
      <c r="W79" s="36">
        <v>8017</v>
      </c>
      <c r="X79" s="36">
        <v>4492</v>
      </c>
      <c r="Y79" s="36">
        <v>870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30427</v>
      </c>
      <c r="D83" s="52">
        <v>303045</v>
      </c>
      <c r="E83" s="52">
        <v>402269</v>
      </c>
      <c r="F83" s="52">
        <v>455716</v>
      </c>
      <c r="G83" s="52">
        <v>437982</v>
      </c>
      <c r="H83" s="52">
        <v>308450</v>
      </c>
      <c r="I83" s="52">
        <v>414978</v>
      </c>
      <c r="J83" s="52">
        <v>417614</v>
      </c>
      <c r="K83" s="52">
        <v>364779</v>
      </c>
      <c r="L83" s="52">
        <v>230492</v>
      </c>
      <c r="M83" s="52">
        <v>159406</v>
      </c>
      <c r="N83" s="52">
        <v>231778</v>
      </c>
      <c r="O83" s="52">
        <v>274511</v>
      </c>
      <c r="P83" s="52">
        <v>232341</v>
      </c>
      <c r="Q83" s="52">
        <v>166248</v>
      </c>
      <c r="R83" s="52">
        <v>225348</v>
      </c>
      <c r="S83" s="52">
        <v>255976</v>
      </c>
      <c r="T83" s="52">
        <v>345549</v>
      </c>
      <c r="U83" s="52">
        <v>295266</v>
      </c>
      <c r="V83" s="52">
        <v>341512</v>
      </c>
      <c r="W83" s="52">
        <v>343607</v>
      </c>
      <c r="X83" s="52">
        <v>355181</v>
      </c>
      <c r="Y83" s="52">
        <v>386377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13826</v>
      </c>
      <c r="D86" s="52">
        <v>33815</v>
      </c>
      <c r="E86" s="52">
        <v>46604</v>
      </c>
      <c r="F86" s="52">
        <v>37651</v>
      </c>
      <c r="G86" s="52">
        <v>61824</v>
      </c>
      <c r="H86" s="52">
        <v>61098</v>
      </c>
      <c r="I86" s="52">
        <v>73415</v>
      </c>
      <c r="J86" s="52">
        <v>58844</v>
      </c>
      <c r="K86" s="52">
        <v>78430</v>
      </c>
      <c r="L86" s="52">
        <v>76832</v>
      </c>
      <c r="M86" s="52">
        <v>44796</v>
      </c>
      <c r="N86" s="52">
        <v>35508</v>
      </c>
      <c r="O86" s="52">
        <v>30991</v>
      </c>
      <c r="P86" s="52">
        <v>73751</v>
      </c>
      <c r="Q86" s="52">
        <v>101119</v>
      </c>
      <c r="R86" s="52">
        <v>85974</v>
      </c>
      <c r="S86" s="52">
        <v>91961</v>
      </c>
      <c r="T86" s="52">
        <v>97779</v>
      </c>
      <c r="U86" s="52">
        <v>90015</v>
      </c>
      <c r="V86" s="52">
        <v>77951</v>
      </c>
      <c r="W86" s="52">
        <v>86403</v>
      </c>
      <c r="X86" s="52">
        <v>112649</v>
      </c>
      <c r="Y86" s="52">
        <v>122552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108555</v>
      </c>
      <c r="D88" s="52">
        <v>257054</v>
      </c>
      <c r="E88" s="52">
        <v>335338</v>
      </c>
      <c r="F88" s="52">
        <v>426072</v>
      </c>
      <c r="G88" s="52">
        <v>276774</v>
      </c>
      <c r="H88" s="52">
        <v>310123</v>
      </c>
      <c r="I88" s="52">
        <v>345061</v>
      </c>
      <c r="J88" s="52">
        <v>441167</v>
      </c>
      <c r="K88" s="52">
        <v>287376</v>
      </c>
      <c r="L88" s="52">
        <v>233424</v>
      </c>
      <c r="M88" s="52">
        <v>135430</v>
      </c>
      <c r="N88" s="52">
        <v>210554</v>
      </c>
      <c r="O88" s="52">
        <v>235892</v>
      </c>
      <c r="P88" s="52">
        <v>195545</v>
      </c>
      <c r="Q88" s="52">
        <v>125769</v>
      </c>
      <c r="R88" s="52">
        <v>206028</v>
      </c>
      <c r="S88" s="52">
        <v>235564</v>
      </c>
      <c r="T88" s="52">
        <v>373461</v>
      </c>
      <c r="U88" s="52">
        <v>346169</v>
      </c>
      <c r="V88" s="52">
        <v>377108</v>
      </c>
      <c r="W88" s="52">
        <v>326253</v>
      </c>
      <c r="X88" s="52">
        <v>327448</v>
      </c>
      <c r="Y88" s="52">
        <v>351749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80521</v>
      </c>
      <c r="E92" s="52">
        <v>116303</v>
      </c>
      <c r="F92" s="52">
        <v>80371</v>
      </c>
      <c r="G92" s="52">
        <v>218217</v>
      </c>
      <c r="H92" s="52">
        <v>35817</v>
      </c>
      <c r="I92" s="52">
        <v>41741</v>
      </c>
      <c r="J92" s="52">
        <v>45894</v>
      </c>
      <c r="K92" s="52">
        <v>5367</v>
      </c>
      <c r="L92" s="52">
        <v>15928</v>
      </c>
      <c r="M92" s="52">
        <v>73415</v>
      </c>
      <c r="N92" s="52">
        <v>63374</v>
      </c>
      <c r="O92" s="52">
        <v>100651</v>
      </c>
      <c r="P92" s="52">
        <v>53564</v>
      </c>
      <c r="Q92" s="52">
        <v>70122</v>
      </c>
      <c r="R92" s="52">
        <v>62142</v>
      </c>
      <c r="S92" s="52">
        <v>58254</v>
      </c>
      <c r="T92" s="52">
        <v>50169</v>
      </c>
      <c r="U92" s="52">
        <v>38078</v>
      </c>
      <c r="V92" s="52">
        <v>41575</v>
      </c>
      <c r="W92" s="52">
        <v>58740</v>
      </c>
      <c r="X92" s="52">
        <v>71882</v>
      </c>
      <c r="Y92" s="52">
        <v>63586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27071</v>
      </c>
      <c r="I96" s="52">
        <v>49267</v>
      </c>
      <c r="J96" s="52">
        <v>71051</v>
      </c>
      <c r="K96" s="52">
        <v>81250</v>
      </c>
      <c r="L96" s="52">
        <v>40161</v>
      </c>
      <c r="M96" s="52">
        <v>40623</v>
      </c>
      <c r="N96" s="52">
        <v>55634</v>
      </c>
      <c r="O96" s="52">
        <v>50811</v>
      </c>
      <c r="P96" s="52">
        <v>56884</v>
      </c>
      <c r="Q96" s="52">
        <v>52803</v>
      </c>
      <c r="R96" s="52">
        <v>40814</v>
      </c>
      <c r="S96" s="52">
        <v>38132</v>
      </c>
      <c r="T96" s="52">
        <v>0</v>
      </c>
      <c r="U96" s="52">
        <v>4311</v>
      </c>
      <c r="V96" s="52">
        <v>20279</v>
      </c>
      <c r="W96" s="52">
        <v>54948</v>
      </c>
      <c r="X96" s="52">
        <v>40239</v>
      </c>
      <c r="Y96" s="52">
        <v>48066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35371</v>
      </c>
      <c r="D101" s="52">
        <v>83772</v>
      </c>
      <c r="E101" s="52">
        <v>105919</v>
      </c>
      <c r="F101" s="52">
        <v>162525</v>
      </c>
      <c r="G101" s="52">
        <v>138834</v>
      </c>
      <c r="H101" s="52">
        <v>186422</v>
      </c>
      <c r="I101" s="52">
        <v>119315</v>
      </c>
      <c r="J101" s="52">
        <v>227590</v>
      </c>
      <c r="K101" s="52">
        <v>115818</v>
      </c>
      <c r="L101" s="52">
        <v>200334</v>
      </c>
      <c r="M101" s="52">
        <v>151573</v>
      </c>
      <c r="N101" s="52">
        <v>218709</v>
      </c>
      <c r="O101" s="52">
        <v>172203</v>
      </c>
      <c r="P101" s="52">
        <v>129236</v>
      </c>
      <c r="Q101" s="52">
        <v>78086</v>
      </c>
      <c r="R101" s="52">
        <v>124867</v>
      </c>
      <c r="S101" s="52">
        <v>95566</v>
      </c>
      <c r="T101" s="52">
        <v>159245</v>
      </c>
      <c r="U101" s="52">
        <v>162635</v>
      </c>
      <c r="V101" s="52">
        <v>192482</v>
      </c>
      <c r="W101" s="52">
        <v>152258</v>
      </c>
      <c r="X101" s="52">
        <v>117696</v>
      </c>
      <c r="Y101" s="52">
        <v>123983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128251</v>
      </c>
      <c r="D102" s="52">
        <v>347311</v>
      </c>
      <c r="E102" s="52">
        <v>414733</v>
      </c>
      <c r="F102" s="52">
        <v>437709</v>
      </c>
      <c r="G102" s="52">
        <v>458529</v>
      </c>
      <c r="H102" s="52">
        <v>310608</v>
      </c>
      <c r="I102" s="52">
        <v>424630</v>
      </c>
      <c r="J102" s="52">
        <v>335279</v>
      </c>
      <c r="K102" s="52">
        <v>484527</v>
      </c>
      <c r="L102" s="52">
        <v>347254</v>
      </c>
      <c r="M102" s="52">
        <v>367289</v>
      </c>
      <c r="N102" s="52">
        <v>372169</v>
      </c>
      <c r="O102" s="52">
        <v>457786</v>
      </c>
      <c r="P102" s="52">
        <v>423216</v>
      </c>
      <c r="Q102" s="52">
        <v>424861</v>
      </c>
      <c r="R102" s="52">
        <v>409648</v>
      </c>
      <c r="S102" s="52">
        <v>424258</v>
      </c>
      <c r="T102" s="52">
        <v>410341</v>
      </c>
      <c r="U102" s="52">
        <v>348818</v>
      </c>
      <c r="V102" s="52">
        <v>388324</v>
      </c>
      <c r="W102" s="52">
        <v>438914</v>
      </c>
      <c r="X102" s="52">
        <v>465182</v>
      </c>
      <c r="Y102" s="52">
        <v>484750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8613</v>
      </c>
      <c r="D103" s="36">
        <v>14098</v>
      </c>
      <c r="E103" s="36">
        <v>26523</v>
      </c>
      <c r="F103" s="36">
        <v>10078</v>
      </c>
      <c r="G103" s="36">
        <v>17592</v>
      </c>
      <c r="H103" s="36">
        <v>29823</v>
      </c>
      <c r="I103" s="36">
        <v>1344</v>
      </c>
      <c r="J103" s="36">
        <v>2980</v>
      </c>
      <c r="K103" s="36">
        <v>1298</v>
      </c>
      <c r="L103" s="36">
        <v>15930</v>
      </c>
      <c r="M103" s="36">
        <v>8595</v>
      </c>
      <c r="N103" s="36">
        <v>10235</v>
      </c>
      <c r="O103" s="36">
        <v>0</v>
      </c>
      <c r="P103" s="36">
        <v>0</v>
      </c>
      <c r="Q103" s="36">
        <v>6253</v>
      </c>
      <c r="R103" s="36">
        <v>9778</v>
      </c>
      <c r="S103" s="36">
        <v>9938</v>
      </c>
      <c r="T103" s="36">
        <v>4433</v>
      </c>
      <c r="U103" s="36">
        <v>2743</v>
      </c>
      <c r="V103" s="36">
        <v>4674</v>
      </c>
      <c r="W103" s="36">
        <v>2953</v>
      </c>
      <c r="X103" s="36">
        <v>8570</v>
      </c>
      <c r="Y103" s="36">
        <v>11814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2324</v>
      </c>
      <c r="D107" s="52">
        <v>3277</v>
      </c>
      <c r="E107" s="52">
        <v>1226</v>
      </c>
      <c r="F107" s="52">
        <v>457</v>
      </c>
      <c r="G107" s="52">
        <v>272</v>
      </c>
      <c r="H107" s="52">
        <v>925</v>
      </c>
      <c r="I107" s="52">
        <v>1714</v>
      </c>
      <c r="J107" s="52">
        <v>2481</v>
      </c>
      <c r="K107" s="52">
        <v>3139</v>
      </c>
      <c r="L107" s="52">
        <v>2828</v>
      </c>
      <c r="M107" s="52">
        <v>282</v>
      </c>
      <c r="N107" s="52">
        <v>0</v>
      </c>
      <c r="O107" s="52">
        <v>0</v>
      </c>
      <c r="P107" s="52">
        <v>4</v>
      </c>
      <c r="Q107" s="52">
        <v>0</v>
      </c>
      <c r="R107" s="52">
        <v>0</v>
      </c>
      <c r="S107" s="52">
        <v>247</v>
      </c>
      <c r="T107" s="52">
        <v>52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136</v>
      </c>
      <c r="D110" s="52">
        <v>253</v>
      </c>
      <c r="E110" s="52">
        <v>309</v>
      </c>
      <c r="F110" s="52">
        <v>135</v>
      </c>
      <c r="G110" s="52">
        <v>73</v>
      </c>
      <c r="H110" s="52">
        <v>96</v>
      </c>
      <c r="I110" s="52">
        <v>194</v>
      </c>
      <c r="J110" s="52">
        <v>243</v>
      </c>
      <c r="K110" s="52">
        <v>443</v>
      </c>
      <c r="L110" s="52">
        <v>634</v>
      </c>
      <c r="M110" s="52">
        <v>415</v>
      </c>
      <c r="N110" s="52">
        <v>138</v>
      </c>
      <c r="O110" s="52">
        <v>11</v>
      </c>
      <c r="P110" s="52">
        <v>0</v>
      </c>
      <c r="Q110" s="52">
        <v>1</v>
      </c>
      <c r="R110" s="52">
        <v>1</v>
      </c>
      <c r="S110" s="52">
        <v>22</v>
      </c>
      <c r="T110" s="52">
        <v>57</v>
      </c>
      <c r="U110" s="52">
        <v>10</v>
      </c>
      <c r="V110" s="52">
        <v>3</v>
      </c>
      <c r="W110" s="52">
        <v>7</v>
      </c>
      <c r="X110" s="52">
        <v>9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2175</v>
      </c>
      <c r="D112" s="52">
        <v>3322</v>
      </c>
      <c r="E112" s="52">
        <v>1206</v>
      </c>
      <c r="F112" s="52">
        <v>455</v>
      </c>
      <c r="G112" s="52">
        <v>266</v>
      </c>
      <c r="H112" s="52">
        <v>909</v>
      </c>
      <c r="I112" s="52">
        <v>1684</v>
      </c>
      <c r="J112" s="52">
        <v>2434</v>
      </c>
      <c r="K112" s="52">
        <v>3088</v>
      </c>
      <c r="L112" s="52">
        <v>2781</v>
      </c>
      <c r="M112" s="52">
        <v>288</v>
      </c>
      <c r="N112" s="52">
        <v>972</v>
      </c>
      <c r="O112" s="52">
        <v>2248</v>
      </c>
      <c r="P112" s="52">
        <v>2716</v>
      </c>
      <c r="Q112" s="52">
        <v>1544</v>
      </c>
      <c r="R112" s="52">
        <v>1027</v>
      </c>
      <c r="S112" s="52">
        <v>516</v>
      </c>
      <c r="T112" s="52">
        <v>753</v>
      </c>
      <c r="U112" s="52">
        <v>636</v>
      </c>
      <c r="V112" s="52">
        <v>795</v>
      </c>
      <c r="W112" s="52">
        <v>305</v>
      </c>
      <c r="X112" s="52">
        <v>436</v>
      </c>
      <c r="Y112" s="52">
        <v>437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159</v>
      </c>
      <c r="D116" s="52">
        <v>9</v>
      </c>
      <c r="E116" s="52">
        <v>33</v>
      </c>
      <c r="F116" s="52">
        <v>10</v>
      </c>
      <c r="G116" s="52">
        <v>7</v>
      </c>
      <c r="H116" s="52">
        <v>20</v>
      </c>
      <c r="I116" s="52">
        <v>31</v>
      </c>
      <c r="J116" s="52">
        <v>82</v>
      </c>
      <c r="K116" s="52">
        <v>109</v>
      </c>
      <c r="L116" s="52">
        <v>63</v>
      </c>
      <c r="M116" s="52">
        <v>14</v>
      </c>
      <c r="N116" s="52">
        <v>0</v>
      </c>
      <c r="O116" s="52">
        <v>0</v>
      </c>
      <c r="P116" s="52">
        <v>0</v>
      </c>
      <c r="Q116" s="52">
        <v>0</v>
      </c>
      <c r="R116" s="52">
        <v>16</v>
      </c>
      <c r="S116" s="52">
        <v>50</v>
      </c>
      <c r="T116" s="52">
        <v>13</v>
      </c>
      <c r="U116" s="52">
        <v>0</v>
      </c>
      <c r="V116" s="52">
        <v>462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2373</v>
      </c>
      <c r="D121" s="52">
        <v>3354</v>
      </c>
      <c r="E121" s="52">
        <v>1383</v>
      </c>
      <c r="F121" s="52">
        <v>772</v>
      </c>
      <c r="G121" s="52">
        <v>749</v>
      </c>
      <c r="H121" s="52">
        <v>1534</v>
      </c>
      <c r="I121" s="52">
        <v>2636</v>
      </c>
      <c r="J121" s="52">
        <v>3678</v>
      </c>
      <c r="K121" s="52">
        <v>4911</v>
      </c>
      <c r="L121" s="52">
        <v>4133</v>
      </c>
      <c r="M121" s="52">
        <v>1097</v>
      </c>
      <c r="N121" s="52">
        <v>326</v>
      </c>
      <c r="O121" s="52">
        <v>228</v>
      </c>
      <c r="P121" s="52">
        <v>146</v>
      </c>
      <c r="Q121" s="52">
        <v>456</v>
      </c>
      <c r="R121" s="52">
        <v>840</v>
      </c>
      <c r="S121" s="52">
        <v>1643</v>
      </c>
      <c r="T121" s="52">
        <v>1195</v>
      </c>
      <c r="U121" s="52">
        <v>157</v>
      </c>
      <c r="V121" s="52">
        <v>32</v>
      </c>
      <c r="W121" s="52">
        <v>39</v>
      </c>
      <c r="X121" s="52">
        <v>3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159</v>
      </c>
      <c r="D122" s="36">
        <v>136</v>
      </c>
      <c r="E122" s="36">
        <v>89</v>
      </c>
      <c r="F122" s="36">
        <v>18</v>
      </c>
      <c r="G122" s="36">
        <v>29</v>
      </c>
      <c r="H122" s="36">
        <v>147</v>
      </c>
      <c r="I122" s="36">
        <v>7</v>
      </c>
      <c r="J122" s="36">
        <v>29</v>
      </c>
      <c r="K122" s="36">
        <v>11</v>
      </c>
      <c r="L122" s="36">
        <v>191</v>
      </c>
      <c r="M122" s="36">
        <v>26</v>
      </c>
      <c r="N122" s="36">
        <v>9</v>
      </c>
      <c r="O122" s="36">
        <v>0</v>
      </c>
      <c r="P122" s="36">
        <v>0</v>
      </c>
      <c r="Q122" s="36">
        <v>6</v>
      </c>
      <c r="R122" s="36">
        <v>19</v>
      </c>
      <c r="S122" s="36">
        <v>33</v>
      </c>
      <c r="T122" s="36">
        <v>10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304370</v>
      </c>
      <c r="D126" s="52">
        <v>0</v>
      </c>
      <c r="E126" s="52">
        <v>0</v>
      </c>
      <c r="F126" s="52">
        <v>1</v>
      </c>
      <c r="G126" s="52">
        <v>0</v>
      </c>
      <c r="H126" s="52">
        <v>0</v>
      </c>
      <c r="I126" s="52">
        <v>105993</v>
      </c>
      <c r="J126" s="52">
        <v>118650</v>
      </c>
      <c r="K126" s="52">
        <v>198785</v>
      </c>
      <c r="L126" s="52">
        <v>192556</v>
      </c>
      <c r="M126" s="52">
        <v>224875</v>
      </c>
      <c r="N126" s="52">
        <v>169744</v>
      </c>
      <c r="O126" s="52">
        <v>189952</v>
      </c>
      <c r="P126" s="52">
        <v>0</v>
      </c>
      <c r="Q126" s="52">
        <v>19341</v>
      </c>
      <c r="R126" s="52">
        <v>37809</v>
      </c>
      <c r="S126" s="52">
        <v>36720</v>
      </c>
      <c r="T126" s="52">
        <v>4</v>
      </c>
      <c r="U126" s="52">
        <v>0</v>
      </c>
      <c r="V126" s="52">
        <v>0</v>
      </c>
      <c r="W126" s="52">
        <v>3597</v>
      </c>
      <c r="X126" s="52">
        <v>58481</v>
      </c>
      <c r="Y126" s="52">
        <v>110469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39471</v>
      </c>
      <c r="D129" s="52">
        <v>28124</v>
      </c>
      <c r="E129" s="52">
        <v>10063</v>
      </c>
      <c r="F129" s="52">
        <v>30</v>
      </c>
      <c r="G129" s="52">
        <v>18</v>
      </c>
      <c r="H129" s="52">
        <v>35</v>
      </c>
      <c r="I129" s="52">
        <v>7706</v>
      </c>
      <c r="J129" s="52">
        <v>10489</v>
      </c>
      <c r="K129" s="52">
        <v>24793</v>
      </c>
      <c r="L129" s="52">
        <v>38937</v>
      </c>
      <c r="M129" s="52">
        <v>34027</v>
      </c>
      <c r="N129" s="52">
        <v>36407</v>
      </c>
      <c r="O129" s="52">
        <v>29208</v>
      </c>
      <c r="P129" s="52">
        <v>28666</v>
      </c>
      <c r="Q129" s="52">
        <v>19187</v>
      </c>
      <c r="R129" s="52">
        <v>6906</v>
      </c>
      <c r="S129" s="52">
        <v>14164</v>
      </c>
      <c r="T129" s="52">
        <v>10139</v>
      </c>
      <c r="U129" s="52">
        <v>243</v>
      </c>
      <c r="V129" s="52">
        <v>1583</v>
      </c>
      <c r="W129" s="52">
        <v>2829</v>
      </c>
      <c r="X129" s="52">
        <v>5701</v>
      </c>
      <c r="Y129" s="52">
        <v>14867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295859</v>
      </c>
      <c r="D131" s="52">
        <v>175080</v>
      </c>
      <c r="E131" s="52">
        <v>302963</v>
      </c>
      <c r="F131" s="52">
        <v>298229</v>
      </c>
      <c r="G131" s="52">
        <v>185859</v>
      </c>
      <c r="H131" s="52">
        <v>148158</v>
      </c>
      <c r="I131" s="52">
        <v>125556</v>
      </c>
      <c r="J131" s="52">
        <v>166280</v>
      </c>
      <c r="K131" s="52">
        <v>233503</v>
      </c>
      <c r="L131" s="52">
        <v>251250</v>
      </c>
      <c r="M131" s="52">
        <v>277183</v>
      </c>
      <c r="N131" s="52">
        <v>195378</v>
      </c>
      <c r="O131" s="52">
        <v>186520</v>
      </c>
      <c r="P131" s="52">
        <v>80896</v>
      </c>
      <c r="Q131" s="52">
        <v>57491</v>
      </c>
      <c r="R131" s="52">
        <v>73315</v>
      </c>
      <c r="S131" s="52">
        <v>71633</v>
      </c>
      <c r="T131" s="52">
        <v>63070</v>
      </c>
      <c r="U131" s="52">
        <v>78301</v>
      </c>
      <c r="V131" s="52">
        <v>66582</v>
      </c>
      <c r="W131" s="52">
        <v>69906</v>
      </c>
      <c r="X131" s="52">
        <v>81525</v>
      </c>
      <c r="Y131" s="52">
        <v>111092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22402</v>
      </c>
      <c r="D135" s="52">
        <v>12224</v>
      </c>
      <c r="E135" s="52">
        <v>441</v>
      </c>
      <c r="F135" s="52">
        <v>0</v>
      </c>
      <c r="G135" s="52">
        <v>2442</v>
      </c>
      <c r="H135" s="52">
        <v>6221</v>
      </c>
      <c r="I135" s="52">
        <v>3068</v>
      </c>
      <c r="J135" s="52">
        <v>4961</v>
      </c>
      <c r="K135" s="52">
        <v>10026</v>
      </c>
      <c r="L135" s="52">
        <v>3251</v>
      </c>
      <c r="M135" s="52">
        <v>1055</v>
      </c>
      <c r="N135" s="52">
        <v>914</v>
      </c>
      <c r="O135" s="52">
        <v>3439</v>
      </c>
      <c r="P135" s="52">
        <v>3837</v>
      </c>
      <c r="Q135" s="52">
        <v>4273</v>
      </c>
      <c r="R135" s="52">
        <v>4530</v>
      </c>
      <c r="S135" s="52">
        <v>3995</v>
      </c>
      <c r="T135" s="52">
        <v>1234</v>
      </c>
      <c r="U135" s="52">
        <v>725</v>
      </c>
      <c r="V135" s="52">
        <v>1565</v>
      </c>
      <c r="W135" s="52">
        <v>3188</v>
      </c>
      <c r="X135" s="52">
        <v>3371</v>
      </c>
      <c r="Y135" s="52">
        <v>4960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545594</v>
      </c>
      <c r="D140" s="52">
        <v>104149</v>
      </c>
      <c r="E140" s="52">
        <v>221273</v>
      </c>
      <c r="F140" s="52">
        <v>236893</v>
      </c>
      <c r="G140" s="52">
        <v>385965</v>
      </c>
      <c r="H140" s="52">
        <v>412596</v>
      </c>
      <c r="I140" s="52">
        <v>243850</v>
      </c>
      <c r="J140" s="52">
        <v>191918</v>
      </c>
      <c r="K140" s="52">
        <v>300077</v>
      </c>
      <c r="L140" s="52">
        <v>191548</v>
      </c>
      <c r="M140" s="52">
        <v>239336</v>
      </c>
      <c r="N140" s="52">
        <v>199355</v>
      </c>
      <c r="O140" s="52">
        <v>245837</v>
      </c>
      <c r="P140" s="52">
        <v>69691</v>
      </c>
      <c r="Q140" s="52">
        <v>160741</v>
      </c>
      <c r="R140" s="52">
        <v>192384</v>
      </c>
      <c r="S140" s="52">
        <v>203493</v>
      </c>
      <c r="T140" s="52">
        <v>143632</v>
      </c>
      <c r="U140" s="52">
        <v>125867</v>
      </c>
      <c r="V140" s="52">
        <v>103379</v>
      </c>
      <c r="W140" s="52">
        <v>90797</v>
      </c>
      <c r="X140" s="52">
        <v>87804</v>
      </c>
      <c r="Y140" s="52">
        <v>149252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36640</v>
      </c>
      <c r="D141" s="36">
        <v>4227</v>
      </c>
      <c r="E141" s="36">
        <v>14151</v>
      </c>
      <c r="F141" s="36">
        <v>5454</v>
      </c>
      <c r="G141" s="36">
        <v>14808</v>
      </c>
      <c r="H141" s="36">
        <v>39613</v>
      </c>
      <c r="I141" s="36">
        <v>772</v>
      </c>
      <c r="J141" s="36">
        <v>1706</v>
      </c>
      <c r="K141" s="36">
        <v>803</v>
      </c>
      <c r="L141" s="36">
        <v>8787</v>
      </c>
      <c r="M141" s="36">
        <v>5601</v>
      </c>
      <c r="N141" s="36">
        <v>5480</v>
      </c>
      <c r="O141" s="36">
        <v>0</v>
      </c>
      <c r="P141" s="36">
        <v>0</v>
      </c>
      <c r="Q141" s="36">
        <v>2362</v>
      </c>
      <c r="R141" s="36">
        <v>4591</v>
      </c>
      <c r="S141" s="36">
        <v>4768</v>
      </c>
      <c r="T141" s="36">
        <v>1549</v>
      </c>
      <c r="U141" s="36">
        <v>990</v>
      </c>
      <c r="V141" s="36">
        <v>1242</v>
      </c>
      <c r="W141" s="36">
        <v>604</v>
      </c>
      <c r="X141" s="36">
        <v>1614</v>
      </c>
      <c r="Y141" s="36">
        <v>3635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27942</v>
      </c>
      <c r="V145" s="52">
        <v>18662</v>
      </c>
      <c r="W145" s="52">
        <v>24731</v>
      </c>
      <c r="X145" s="52">
        <v>31686</v>
      </c>
      <c r="Y145" s="52">
        <v>31651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6951</v>
      </c>
      <c r="V147" s="52">
        <v>9861</v>
      </c>
      <c r="W147" s="52">
        <v>8225</v>
      </c>
      <c r="X147" s="52">
        <v>18434</v>
      </c>
      <c r="Y147" s="52">
        <v>20556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25100</v>
      </c>
      <c r="V149" s="52">
        <v>12579</v>
      </c>
      <c r="W149" s="52">
        <v>12971</v>
      </c>
      <c r="X149" s="52">
        <v>21063</v>
      </c>
      <c r="Y149" s="52">
        <v>19582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2842</v>
      </c>
      <c r="V153" s="52">
        <v>6132</v>
      </c>
      <c r="W153" s="52">
        <v>12122</v>
      </c>
      <c r="X153" s="52">
        <v>11797</v>
      </c>
      <c r="Y153" s="52">
        <v>14797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27725</v>
      </c>
      <c r="V158" s="52">
        <v>18490</v>
      </c>
      <c r="W158" s="52">
        <v>24927</v>
      </c>
      <c r="X158" s="52">
        <v>32266</v>
      </c>
      <c r="Y158" s="52">
        <v>33572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217</v>
      </c>
      <c r="V159" s="36">
        <v>222</v>
      </c>
      <c r="W159" s="36">
        <v>167</v>
      </c>
      <c r="X159" s="36">
        <v>591</v>
      </c>
      <c r="Y159" s="36">
        <v>811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1178</v>
      </c>
      <c r="E163" s="52">
        <v>1221</v>
      </c>
      <c r="F163" s="52">
        <v>1272</v>
      </c>
      <c r="G163" s="52">
        <v>2522</v>
      </c>
      <c r="H163" s="52">
        <v>2463</v>
      </c>
      <c r="I163" s="52">
        <v>5554</v>
      </c>
      <c r="J163" s="52">
        <v>5988</v>
      </c>
      <c r="K163" s="52">
        <v>8012</v>
      </c>
      <c r="L163" s="52">
        <v>4225</v>
      </c>
      <c r="M163" s="52">
        <v>3295</v>
      </c>
      <c r="N163" s="52">
        <v>922</v>
      </c>
      <c r="O163" s="52">
        <v>3028</v>
      </c>
      <c r="P163" s="52">
        <v>1309</v>
      </c>
      <c r="Q163" s="52">
        <v>2387</v>
      </c>
      <c r="R163" s="52">
        <v>5654</v>
      </c>
      <c r="S163" s="52">
        <v>15227</v>
      </c>
      <c r="T163" s="52">
        <v>25747</v>
      </c>
      <c r="U163" s="52">
        <v>23873</v>
      </c>
      <c r="V163" s="52">
        <v>12057</v>
      </c>
      <c r="W163" s="52">
        <v>0</v>
      </c>
      <c r="X163" s="52">
        <v>0</v>
      </c>
      <c r="Y163" s="52">
        <v>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177</v>
      </c>
      <c r="D165" s="52">
        <v>305</v>
      </c>
      <c r="E165" s="52">
        <v>196</v>
      </c>
      <c r="F165" s="52">
        <v>337</v>
      </c>
      <c r="G165" s="52">
        <v>619</v>
      </c>
      <c r="H165" s="52">
        <v>871</v>
      </c>
      <c r="I165" s="52">
        <v>1483</v>
      </c>
      <c r="J165" s="52">
        <v>1828</v>
      </c>
      <c r="K165" s="52">
        <v>2440</v>
      </c>
      <c r="L165" s="52">
        <v>2208</v>
      </c>
      <c r="M165" s="52">
        <v>1456</v>
      </c>
      <c r="N165" s="52">
        <v>698</v>
      </c>
      <c r="O165" s="52">
        <v>332</v>
      </c>
      <c r="P165" s="52">
        <v>990</v>
      </c>
      <c r="Q165" s="52">
        <v>1683</v>
      </c>
      <c r="R165" s="52">
        <v>2331</v>
      </c>
      <c r="S165" s="52">
        <v>5226</v>
      </c>
      <c r="T165" s="52">
        <v>10415</v>
      </c>
      <c r="U165" s="52">
        <v>11095</v>
      </c>
      <c r="V165" s="52">
        <v>7362</v>
      </c>
      <c r="W165" s="52">
        <v>4584</v>
      </c>
      <c r="X165" s="52">
        <v>1023</v>
      </c>
      <c r="Y165" s="52">
        <v>142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438</v>
      </c>
      <c r="D167" s="52">
        <v>1689</v>
      </c>
      <c r="E167" s="52">
        <v>1647</v>
      </c>
      <c r="F167" s="52">
        <v>1734</v>
      </c>
      <c r="G167" s="52">
        <v>3075</v>
      </c>
      <c r="H167" s="52">
        <v>1797</v>
      </c>
      <c r="I167" s="52">
        <v>2722</v>
      </c>
      <c r="J167" s="52">
        <v>3428</v>
      </c>
      <c r="K167" s="52">
        <v>507</v>
      </c>
      <c r="L167" s="52">
        <v>1475</v>
      </c>
      <c r="M167" s="52">
        <v>3169</v>
      </c>
      <c r="N167" s="52">
        <v>1826</v>
      </c>
      <c r="O167" s="52">
        <v>4434</v>
      </c>
      <c r="P167" s="52">
        <v>2731</v>
      </c>
      <c r="Q167" s="52">
        <v>4406</v>
      </c>
      <c r="R167" s="52">
        <v>6533</v>
      </c>
      <c r="S167" s="52">
        <v>11799</v>
      </c>
      <c r="T167" s="52">
        <v>28500</v>
      </c>
      <c r="U167" s="52">
        <v>23685</v>
      </c>
      <c r="V167" s="52">
        <v>10085</v>
      </c>
      <c r="W167" s="52">
        <v>1028</v>
      </c>
      <c r="X167" s="52">
        <v>82</v>
      </c>
      <c r="Y167" s="52">
        <v>80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1355</v>
      </c>
      <c r="I171" s="52">
        <v>3215</v>
      </c>
      <c r="J171" s="52">
        <v>5303</v>
      </c>
      <c r="K171" s="52">
        <v>7688</v>
      </c>
      <c r="L171" s="52">
        <v>3723</v>
      </c>
      <c r="M171" s="52">
        <v>1751</v>
      </c>
      <c r="N171" s="52">
        <v>1593</v>
      </c>
      <c r="O171" s="52">
        <v>2242</v>
      </c>
      <c r="P171" s="52">
        <v>2921</v>
      </c>
      <c r="Q171" s="52">
        <v>3311</v>
      </c>
      <c r="R171" s="52">
        <v>4290</v>
      </c>
      <c r="S171" s="52">
        <v>7723</v>
      </c>
      <c r="T171" s="52">
        <v>0</v>
      </c>
      <c r="U171" s="52">
        <v>2670</v>
      </c>
      <c r="V171" s="52">
        <v>4921</v>
      </c>
      <c r="W171" s="52">
        <v>938</v>
      </c>
      <c r="X171" s="52">
        <v>37</v>
      </c>
      <c r="Y171" s="52">
        <v>51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368</v>
      </c>
      <c r="D176" s="52">
        <v>1612</v>
      </c>
      <c r="E176" s="52">
        <v>1576</v>
      </c>
      <c r="F176" s="52">
        <v>1712</v>
      </c>
      <c r="G176" s="52">
        <v>2968</v>
      </c>
      <c r="H176" s="52">
        <v>2874</v>
      </c>
      <c r="I176" s="52">
        <v>6001</v>
      </c>
      <c r="J176" s="52">
        <v>6482</v>
      </c>
      <c r="K176" s="52">
        <v>8939</v>
      </c>
      <c r="L176" s="52">
        <v>5463</v>
      </c>
      <c r="M176" s="52">
        <v>5113</v>
      </c>
      <c r="N176" s="52">
        <v>3426</v>
      </c>
      <c r="O176" s="52">
        <v>6678</v>
      </c>
      <c r="P176" s="52">
        <v>5475</v>
      </c>
      <c r="Q176" s="52">
        <v>7367</v>
      </c>
      <c r="R176" s="52">
        <v>10328</v>
      </c>
      <c r="S176" s="52">
        <v>19194</v>
      </c>
      <c r="T176" s="52">
        <v>28364</v>
      </c>
      <c r="U176" s="52">
        <v>26297</v>
      </c>
      <c r="V176" s="52">
        <v>14851</v>
      </c>
      <c r="W176" s="52">
        <v>1917</v>
      </c>
      <c r="X176" s="52">
        <v>124</v>
      </c>
      <c r="Y176" s="52">
        <v>131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25</v>
      </c>
      <c r="D177" s="36">
        <v>64</v>
      </c>
      <c r="E177" s="36">
        <v>100</v>
      </c>
      <c r="F177" s="36">
        <v>38</v>
      </c>
      <c r="G177" s="36">
        <v>113</v>
      </c>
      <c r="H177" s="36">
        <v>274</v>
      </c>
      <c r="I177" s="36">
        <v>17</v>
      </c>
      <c r="J177" s="36">
        <v>53</v>
      </c>
      <c r="K177" s="36">
        <v>20</v>
      </c>
      <c r="L177" s="36">
        <v>251</v>
      </c>
      <c r="M177" s="36">
        <v>118</v>
      </c>
      <c r="N177" s="36">
        <v>91</v>
      </c>
      <c r="O177" s="36">
        <v>0</v>
      </c>
      <c r="P177" s="36">
        <v>0</v>
      </c>
      <c r="Q177" s="36">
        <v>103</v>
      </c>
      <c r="R177" s="36">
        <v>239</v>
      </c>
      <c r="S177" s="36">
        <v>445</v>
      </c>
      <c r="T177" s="36">
        <v>302</v>
      </c>
      <c r="U177" s="36">
        <v>200</v>
      </c>
      <c r="V177" s="36">
        <v>170</v>
      </c>
      <c r="W177" s="36">
        <v>9</v>
      </c>
      <c r="X177" s="36">
        <v>1</v>
      </c>
      <c r="Y177" s="36">
        <v>1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821</v>
      </c>
      <c r="E5" s="52">
        <v>0</v>
      </c>
      <c r="F5" s="52">
        <v>1270</v>
      </c>
      <c r="G5" s="52">
        <v>0</v>
      </c>
      <c r="H5" s="52">
        <v>0</v>
      </c>
      <c r="I5" s="52">
        <v>700</v>
      </c>
      <c r="J5" s="52">
        <v>3026</v>
      </c>
      <c r="K5" s="52">
        <v>0</v>
      </c>
      <c r="L5" s="52">
        <v>0</v>
      </c>
      <c r="M5" s="52">
        <v>1089</v>
      </c>
      <c r="N5" s="52">
        <v>3481</v>
      </c>
      <c r="O5" s="52">
        <v>5223</v>
      </c>
      <c r="P5" s="52">
        <v>13424</v>
      </c>
      <c r="Q5" s="52">
        <v>3963</v>
      </c>
      <c r="R5" s="52">
        <v>0</v>
      </c>
      <c r="S5" s="52">
        <v>0</v>
      </c>
      <c r="T5" s="52">
        <v>0</v>
      </c>
      <c r="U5" s="52">
        <v>31</v>
      </c>
      <c r="V5" s="52">
        <v>1088</v>
      </c>
      <c r="W5" s="52">
        <v>1092</v>
      </c>
      <c r="X5" s="52">
        <v>1709</v>
      </c>
      <c r="Y5" s="52">
        <v>3110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167</v>
      </c>
      <c r="E8" s="52">
        <v>0</v>
      </c>
      <c r="F8" s="52">
        <v>141</v>
      </c>
      <c r="G8" s="52">
        <v>0</v>
      </c>
      <c r="H8" s="52">
        <v>0</v>
      </c>
      <c r="I8" s="52">
        <v>145</v>
      </c>
      <c r="J8" s="52">
        <v>319</v>
      </c>
      <c r="K8" s="52">
        <v>0</v>
      </c>
      <c r="L8" s="52">
        <v>0</v>
      </c>
      <c r="M8" s="52">
        <v>118</v>
      </c>
      <c r="N8" s="52">
        <v>634</v>
      </c>
      <c r="O8" s="52">
        <v>232</v>
      </c>
      <c r="P8" s="52">
        <v>3172</v>
      </c>
      <c r="Q8" s="52">
        <v>1501</v>
      </c>
      <c r="R8" s="52">
        <v>0</v>
      </c>
      <c r="S8" s="52">
        <v>0</v>
      </c>
      <c r="T8" s="52">
        <v>0</v>
      </c>
      <c r="U8" s="52">
        <v>4</v>
      </c>
      <c r="V8" s="52">
        <v>38</v>
      </c>
      <c r="W8" s="52">
        <v>12</v>
      </c>
      <c r="X8" s="52">
        <v>128</v>
      </c>
      <c r="Y8" s="52">
        <v>226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745</v>
      </c>
      <c r="E10" s="52">
        <v>0</v>
      </c>
      <c r="F10" s="52">
        <v>1179</v>
      </c>
      <c r="G10" s="52">
        <v>0</v>
      </c>
      <c r="H10" s="52">
        <v>0</v>
      </c>
      <c r="I10" s="52">
        <v>656</v>
      </c>
      <c r="J10" s="52">
        <v>2906</v>
      </c>
      <c r="K10" s="52">
        <v>0</v>
      </c>
      <c r="L10" s="52">
        <v>0</v>
      </c>
      <c r="M10" s="52">
        <v>1075</v>
      </c>
      <c r="N10" s="52">
        <v>3384</v>
      </c>
      <c r="O10" s="52">
        <v>5088</v>
      </c>
      <c r="P10" s="52">
        <v>13026</v>
      </c>
      <c r="Q10" s="52">
        <v>3792</v>
      </c>
      <c r="R10" s="52">
        <v>0</v>
      </c>
      <c r="S10" s="52">
        <v>0</v>
      </c>
      <c r="T10" s="52">
        <v>0</v>
      </c>
      <c r="U10" s="52">
        <v>31</v>
      </c>
      <c r="V10" s="52">
        <v>1045</v>
      </c>
      <c r="W10" s="52">
        <v>78</v>
      </c>
      <c r="X10" s="52">
        <v>252</v>
      </c>
      <c r="Y10" s="52">
        <v>530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76</v>
      </c>
      <c r="E11" s="52">
        <v>0</v>
      </c>
      <c r="F11" s="52">
        <v>91</v>
      </c>
      <c r="G11" s="52">
        <v>0</v>
      </c>
      <c r="H11" s="52">
        <v>0</v>
      </c>
      <c r="I11" s="52">
        <v>20</v>
      </c>
      <c r="J11" s="52">
        <v>47</v>
      </c>
      <c r="K11" s="52">
        <v>0</v>
      </c>
      <c r="L11" s="52">
        <v>0</v>
      </c>
      <c r="M11" s="52">
        <v>9</v>
      </c>
      <c r="N11" s="52">
        <v>52</v>
      </c>
      <c r="O11" s="52">
        <v>90</v>
      </c>
      <c r="P11" s="52">
        <v>193</v>
      </c>
      <c r="Q11" s="52">
        <v>98</v>
      </c>
      <c r="R11" s="52">
        <v>0</v>
      </c>
      <c r="S11" s="52">
        <v>0</v>
      </c>
      <c r="T11" s="52">
        <v>0</v>
      </c>
      <c r="U11" s="52">
        <v>0</v>
      </c>
      <c r="V11" s="52">
        <v>29</v>
      </c>
      <c r="W11" s="52">
        <v>524</v>
      </c>
      <c r="X11" s="52">
        <v>934</v>
      </c>
      <c r="Y11" s="52">
        <v>1469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24</v>
      </c>
      <c r="J15" s="52">
        <v>73</v>
      </c>
      <c r="K15" s="52">
        <v>0</v>
      </c>
      <c r="L15" s="52">
        <v>0</v>
      </c>
      <c r="M15" s="52">
        <v>5</v>
      </c>
      <c r="N15" s="52">
        <v>45</v>
      </c>
      <c r="O15" s="52">
        <v>45</v>
      </c>
      <c r="P15" s="52">
        <v>205</v>
      </c>
      <c r="Q15" s="52">
        <v>73</v>
      </c>
      <c r="R15" s="52">
        <v>0</v>
      </c>
      <c r="S15" s="52">
        <v>0</v>
      </c>
      <c r="T15" s="52">
        <v>0</v>
      </c>
      <c r="U15" s="52">
        <v>0</v>
      </c>
      <c r="V15" s="52">
        <v>14</v>
      </c>
      <c r="W15" s="52">
        <v>490</v>
      </c>
      <c r="X15" s="52">
        <v>523</v>
      </c>
      <c r="Y15" s="52">
        <v>1111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439</v>
      </c>
      <c r="E20" s="52">
        <v>0</v>
      </c>
      <c r="F20" s="52">
        <v>1029</v>
      </c>
      <c r="G20" s="52">
        <v>0</v>
      </c>
      <c r="H20" s="52">
        <v>0</v>
      </c>
      <c r="I20" s="52">
        <v>173</v>
      </c>
      <c r="J20" s="52">
        <v>2969</v>
      </c>
      <c r="K20" s="52">
        <v>0</v>
      </c>
      <c r="L20" s="52">
        <v>0</v>
      </c>
      <c r="M20" s="52">
        <v>1066</v>
      </c>
      <c r="N20" s="52">
        <v>3331</v>
      </c>
      <c r="O20" s="52">
        <v>4451</v>
      </c>
      <c r="P20" s="52">
        <v>10852</v>
      </c>
      <c r="Q20" s="52">
        <v>2203</v>
      </c>
      <c r="R20" s="52">
        <v>0</v>
      </c>
      <c r="S20" s="52">
        <v>0</v>
      </c>
      <c r="T20" s="52">
        <v>0</v>
      </c>
      <c r="U20" s="52">
        <v>31</v>
      </c>
      <c r="V20" s="52">
        <v>996</v>
      </c>
      <c r="W20" s="52">
        <v>936</v>
      </c>
      <c r="X20" s="52">
        <v>1403</v>
      </c>
      <c r="Y20" s="52">
        <v>1889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367</v>
      </c>
      <c r="E21" s="52">
        <v>0</v>
      </c>
      <c r="F21" s="52">
        <v>236</v>
      </c>
      <c r="G21" s="52">
        <v>0</v>
      </c>
      <c r="H21" s="52">
        <v>0</v>
      </c>
      <c r="I21" s="52">
        <v>525</v>
      </c>
      <c r="J21" s="52">
        <v>56</v>
      </c>
      <c r="K21" s="52">
        <v>0</v>
      </c>
      <c r="L21" s="52">
        <v>0</v>
      </c>
      <c r="M21" s="52">
        <v>22</v>
      </c>
      <c r="N21" s="52">
        <v>146</v>
      </c>
      <c r="O21" s="52">
        <v>772</v>
      </c>
      <c r="P21" s="52">
        <v>2572</v>
      </c>
      <c r="Q21" s="52">
        <v>1734</v>
      </c>
      <c r="R21" s="52">
        <v>0</v>
      </c>
      <c r="S21" s="52">
        <v>0</v>
      </c>
      <c r="T21" s="52">
        <v>0</v>
      </c>
      <c r="U21" s="52">
        <v>0</v>
      </c>
      <c r="V21" s="52">
        <v>91</v>
      </c>
      <c r="W21" s="52">
        <v>155</v>
      </c>
      <c r="X21" s="52">
        <v>300</v>
      </c>
      <c r="Y21" s="52">
        <v>1192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15</v>
      </c>
      <c r="E22" s="36">
        <v>0</v>
      </c>
      <c r="F22" s="36">
        <v>5</v>
      </c>
      <c r="G22" s="36">
        <v>0</v>
      </c>
      <c r="H22" s="36">
        <v>0</v>
      </c>
      <c r="I22" s="36">
        <v>2</v>
      </c>
      <c r="J22" s="36">
        <v>1</v>
      </c>
      <c r="K22" s="36">
        <v>0</v>
      </c>
      <c r="L22" s="36">
        <v>0</v>
      </c>
      <c r="M22" s="36">
        <v>1</v>
      </c>
      <c r="N22" s="36">
        <v>4</v>
      </c>
      <c r="O22" s="36">
        <v>0</v>
      </c>
      <c r="P22" s="36">
        <v>0</v>
      </c>
      <c r="Q22" s="36">
        <v>26</v>
      </c>
      <c r="R22" s="36">
        <v>0</v>
      </c>
      <c r="S22" s="36">
        <v>0</v>
      </c>
      <c r="T22" s="36">
        <v>0</v>
      </c>
      <c r="U22" s="36">
        <v>0</v>
      </c>
      <c r="V22" s="36">
        <v>1</v>
      </c>
      <c r="W22" s="36">
        <v>1</v>
      </c>
      <c r="X22" s="36">
        <v>6</v>
      </c>
      <c r="Y22" s="36">
        <v>29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20</v>
      </c>
      <c r="D26" s="52">
        <v>20</v>
      </c>
      <c r="E26" s="52">
        <v>23</v>
      </c>
      <c r="F26" s="52">
        <v>21</v>
      </c>
      <c r="G26" s="52">
        <v>25</v>
      </c>
      <c r="H26" s="52">
        <v>22</v>
      </c>
      <c r="I26" s="52">
        <v>20</v>
      </c>
      <c r="J26" s="52">
        <v>17</v>
      </c>
      <c r="K26" s="52">
        <v>18</v>
      </c>
      <c r="L26" s="52">
        <v>18</v>
      </c>
      <c r="M26" s="52">
        <v>21</v>
      </c>
      <c r="N26" s="52">
        <v>20</v>
      </c>
      <c r="O26" s="52">
        <v>21</v>
      </c>
      <c r="P26" s="52">
        <v>20</v>
      </c>
      <c r="Q26" s="52">
        <v>10</v>
      </c>
      <c r="R26" s="52">
        <v>0</v>
      </c>
      <c r="S26" s="52">
        <v>0</v>
      </c>
      <c r="T26" s="52">
        <v>0</v>
      </c>
      <c r="U26" s="52">
        <v>3</v>
      </c>
      <c r="V26" s="52">
        <v>10</v>
      </c>
      <c r="W26" s="52">
        <v>17</v>
      </c>
      <c r="X26" s="52">
        <v>22</v>
      </c>
      <c r="Y26" s="52">
        <v>23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3</v>
      </c>
      <c r="D29" s="52">
        <v>4</v>
      </c>
      <c r="E29" s="52">
        <v>6</v>
      </c>
      <c r="F29" s="52">
        <v>2</v>
      </c>
      <c r="G29" s="52">
        <v>4</v>
      </c>
      <c r="H29" s="52">
        <v>4</v>
      </c>
      <c r="I29" s="52">
        <v>4</v>
      </c>
      <c r="J29" s="52">
        <v>2</v>
      </c>
      <c r="K29" s="52">
        <v>2</v>
      </c>
      <c r="L29" s="52">
        <v>4</v>
      </c>
      <c r="M29" s="52">
        <v>2</v>
      </c>
      <c r="N29" s="52">
        <v>4</v>
      </c>
      <c r="O29" s="52">
        <v>1</v>
      </c>
      <c r="P29" s="52">
        <v>5</v>
      </c>
      <c r="Q29" s="52">
        <v>4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2</v>
      </c>
      <c r="Y29" s="52">
        <v>2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20</v>
      </c>
      <c r="D31" s="52">
        <v>20</v>
      </c>
      <c r="E31" s="52">
        <v>23</v>
      </c>
      <c r="F31" s="52">
        <v>21</v>
      </c>
      <c r="G31" s="52">
        <v>25</v>
      </c>
      <c r="H31" s="52">
        <v>13</v>
      </c>
      <c r="I31" s="52">
        <v>9</v>
      </c>
      <c r="J31" s="52">
        <v>7</v>
      </c>
      <c r="K31" s="52">
        <v>1</v>
      </c>
      <c r="L31" s="52">
        <v>5</v>
      </c>
      <c r="M31" s="52">
        <v>14</v>
      </c>
      <c r="N31" s="52">
        <v>11</v>
      </c>
      <c r="O31" s="52">
        <v>14</v>
      </c>
      <c r="P31" s="52">
        <v>10</v>
      </c>
      <c r="Q31" s="52">
        <v>6</v>
      </c>
      <c r="R31" s="52">
        <v>0</v>
      </c>
      <c r="S31" s="52">
        <v>0</v>
      </c>
      <c r="T31" s="52">
        <v>0</v>
      </c>
      <c r="U31" s="52">
        <v>3</v>
      </c>
      <c r="V31" s="52">
        <v>7</v>
      </c>
      <c r="W31" s="52">
        <v>9</v>
      </c>
      <c r="X31" s="52">
        <v>14</v>
      </c>
      <c r="Y31" s="52">
        <v>13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9</v>
      </c>
      <c r="I35" s="52">
        <v>11</v>
      </c>
      <c r="J35" s="52">
        <v>10</v>
      </c>
      <c r="K35" s="52">
        <v>17</v>
      </c>
      <c r="L35" s="52">
        <v>13</v>
      </c>
      <c r="M35" s="52">
        <v>7</v>
      </c>
      <c r="N35" s="52">
        <v>9</v>
      </c>
      <c r="O35" s="52">
        <v>7</v>
      </c>
      <c r="P35" s="52">
        <v>10</v>
      </c>
      <c r="Q35" s="52">
        <v>4</v>
      </c>
      <c r="R35" s="52">
        <v>0</v>
      </c>
      <c r="S35" s="52">
        <v>0</v>
      </c>
      <c r="T35" s="52">
        <v>0</v>
      </c>
      <c r="U35" s="52">
        <v>0</v>
      </c>
      <c r="V35" s="52">
        <v>3</v>
      </c>
      <c r="W35" s="52">
        <v>8</v>
      </c>
      <c r="X35" s="52">
        <v>8</v>
      </c>
      <c r="Y35" s="52">
        <v>10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19</v>
      </c>
      <c r="D40" s="52">
        <v>19</v>
      </c>
      <c r="E40" s="52">
        <v>22</v>
      </c>
      <c r="F40" s="52">
        <v>21</v>
      </c>
      <c r="G40" s="52">
        <v>24</v>
      </c>
      <c r="H40" s="52">
        <v>20</v>
      </c>
      <c r="I40" s="52">
        <v>20</v>
      </c>
      <c r="J40" s="52">
        <v>17</v>
      </c>
      <c r="K40" s="52">
        <v>18</v>
      </c>
      <c r="L40" s="52">
        <v>17</v>
      </c>
      <c r="M40" s="52">
        <v>21</v>
      </c>
      <c r="N40" s="52">
        <v>19</v>
      </c>
      <c r="O40" s="52">
        <v>21</v>
      </c>
      <c r="P40" s="52">
        <v>20</v>
      </c>
      <c r="Q40" s="52">
        <v>10</v>
      </c>
      <c r="R40" s="52">
        <v>0</v>
      </c>
      <c r="S40" s="52">
        <v>0</v>
      </c>
      <c r="T40" s="52">
        <v>0</v>
      </c>
      <c r="U40" s="52">
        <v>3</v>
      </c>
      <c r="V40" s="52">
        <v>10</v>
      </c>
      <c r="W40" s="52">
        <v>17</v>
      </c>
      <c r="X40" s="52">
        <v>22</v>
      </c>
      <c r="Y40" s="52">
        <v>22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1</v>
      </c>
      <c r="D41" s="36">
        <v>1</v>
      </c>
      <c r="E41" s="36">
        <v>1</v>
      </c>
      <c r="F41" s="36">
        <v>0</v>
      </c>
      <c r="G41" s="36">
        <v>1</v>
      </c>
      <c r="H41" s="36">
        <v>2</v>
      </c>
      <c r="I41" s="36">
        <v>0</v>
      </c>
      <c r="J41" s="36">
        <v>0</v>
      </c>
      <c r="K41" s="36">
        <v>0</v>
      </c>
      <c r="L41" s="36">
        <v>1</v>
      </c>
      <c r="M41" s="36">
        <v>0</v>
      </c>
      <c r="N41" s="36">
        <v>1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1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11275</v>
      </c>
      <c r="F45" s="52">
        <v>29192</v>
      </c>
      <c r="G45" s="52">
        <v>14297</v>
      </c>
      <c r="H45" s="52">
        <v>6487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2517</v>
      </c>
      <c r="P45" s="52">
        <v>1187</v>
      </c>
      <c r="Q45" s="52">
        <v>753</v>
      </c>
      <c r="R45" s="52">
        <v>0</v>
      </c>
      <c r="S45" s="52">
        <v>892</v>
      </c>
      <c r="T45" s="52">
        <v>1487</v>
      </c>
      <c r="U45" s="52">
        <v>3322</v>
      </c>
      <c r="V45" s="52">
        <v>5132</v>
      </c>
      <c r="W45" s="52">
        <v>3107</v>
      </c>
      <c r="X45" s="52">
        <v>3532</v>
      </c>
      <c r="Y45" s="52">
        <v>446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2915</v>
      </c>
      <c r="F48" s="52">
        <v>3230</v>
      </c>
      <c r="G48" s="52">
        <v>2391</v>
      </c>
      <c r="H48" s="52">
        <v>1123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112</v>
      </c>
      <c r="P48" s="52">
        <v>280</v>
      </c>
      <c r="Q48" s="52">
        <v>285</v>
      </c>
      <c r="R48" s="52">
        <v>0</v>
      </c>
      <c r="S48" s="52">
        <v>251</v>
      </c>
      <c r="T48" s="52">
        <v>367</v>
      </c>
      <c r="U48" s="52">
        <v>395</v>
      </c>
      <c r="V48" s="52">
        <v>180</v>
      </c>
      <c r="W48" s="52">
        <v>33</v>
      </c>
      <c r="X48" s="52">
        <v>265</v>
      </c>
      <c r="Y48" s="52">
        <v>33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11275</v>
      </c>
      <c r="F54" s="52">
        <v>29192</v>
      </c>
      <c r="G54" s="52">
        <v>14297</v>
      </c>
      <c r="H54" s="52">
        <v>6487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2517</v>
      </c>
      <c r="P54" s="52">
        <v>1187</v>
      </c>
      <c r="Q54" s="52">
        <v>753</v>
      </c>
      <c r="R54" s="52">
        <v>0</v>
      </c>
      <c r="S54" s="52">
        <v>892</v>
      </c>
      <c r="T54" s="52">
        <v>1487</v>
      </c>
      <c r="U54" s="52">
        <v>3322</v>
      </c>
      <c r="V54" s="52">
        <v>5132</v>
      </c>
      <c r="W54" s="52">
        <v>3107</v>
      </c>
      <c r="X54" s="52">
        <v>3532</v>
      </c>
      <c r="Y54" s="52">
        <v>446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10597</v>
      </c>
      <c r="F59" s="52">
        <v>28535</v>
      </c>
      <c r="G59" s="52">
        <v>13769</v>
      </c>
      <c r="H59" s="52">
        <v>5919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2517</v>
      </c>
      <c r="P59" s="52">
        <v>1187</v>
      </c>
      <c r="Q59" s="52">
        <v>742</v>
      </c>
      <c r="R59" s="52">
        <v>0</v>
      </c>
      <c r="S59" s="52">
        <v>872</v>
      </c>
      <c r="T59" s="52">
        <v>1471</v>
      </c>
      <c r="U59" s="52">
        <v>3296</v>
      </c>
      <c r="V59" s="52">
        <v>5071</v>
      </c>
      <c r="W59" s="52">
        <v>3086</v>
      </c>
      <c r="X59" s="52">
        <v>3468</v>
      </c>
      <c r="Y59" s="52">
        <v>435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678</v>
      </c>
      <c r="F60" s="36">
        <v>657</v>
      </c>
      <c r="G60" s="36">
        <v>528</v>
      </c>
      <c r="H60" s="36">
        <v>568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11</v>
      </c>
      <c r="R60" s="36">
        <v>0</v>
      </c>
      <c r="S60" s="36">
        <v>20</v>
      </c>
      <c r="T60" s="36">
        <v>16</v>
      </c>
      <c r="U60" s="36">
        <v>26</v>
      </c>
      <c r="V60" s="36">
        <v>61</v>
      </c>
      <c r="W60" s="36">
        <v>21</v>
      </c>
      <c r="X60" s="36">
        <v>64</v>
      </c>
      <c r="Y60" s="36">
        <v>11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85247</v>
      </c>
      <c r="D64" s="52">
        <v>101139</v>
      </c>
      <c r="E64" s="52">
        <v>77743</v>
      </c>
      <c r="F64" s="52">
        <v>65538</v>
      </c>
      <c r="G64" s="52">
        <v>44737</v>
      </c>
      <c r="H64" s="52">
        <v>63861</v>
      </c>
      <c r="I64" s="52">
        <v>14217</v>
      </c>
      <c r="J64" s="52">
        <v>30501</v>
      </c>
      <c r="K64" s="52">
        <v>45647</v>
      </c>
      <c r="L64" s="52">
        <v>72554</v>
      </c>
      <c r="M64" s="52">
        <v>98226</v>
      </c>
      <c r="N64" s="52">
        <v>85542</v>
      </c>
      <c r="O64" s="52">
        <v>80448</v>
      </c>
      <c r="P64" s="52">
        <v>65889</v>
      </c>
      <c r="Q64" s="52">
        <v>95998</v>
      </c>
      <c r="R64" s="52">
        <v>93784</v>
      </c>
      <c r="S64" s="52">
        <v>96828</v>
      </c>
      <c r="T64" s="52">
        <v>93988</v>
      </c>
      <c r="U64" s="52">
        <v>82931</v>
      </c>
      <c r="V64" s="52">
        <v>101198</v>
      </c>
      <c r="W64" s="52">
        <v>102328</v>
      </c>
      <c r="X64" s="52">
        <v>59706</v>
      </c>
      <c r="Y64" s="52">
        <v>52051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12210</v>
      </c>
      <c r="D67" s="52">
        <v>20521</v>
      </c>
      <c r="E67" s="52">
        <v>20100</v>
      </c>
      <c r="F67" s="52">
        <v>7252</v>
      </c>
      <c r="G67" s="52">
        <v>7483</v>
      </c>
      <c r="H67" s="52">
        <v>11059</v>
      </c>
      <c r="I67" s="52">
        <v>2945</v>
      </c>
      <c r="J67" s="52">
        <v>3217</v>
      </c>
      <c r="K67" s="52">
        <v>5282</v>
      </c>
      <c r="L67" s="52">
        <v>16050</v>
      </c>
      <c r="M67" s="52">
        <v>10665</v>
      </c>
      <c r="N67" s="52">
        <v>15573</v>
      </c>
      <c r="O67" s="52">
        <v>3578</v>
      </c>
      <c r="P67" s="52">
        <v>15570</v>
      </c>
      <c r="Q67" s="52">
        <v>36356</v>
      </c>
      <c r="R67" s="52">
        <v>19310</v>
      </c>
      <c r="S67" s="52">
        <v>27283</v>
      </c>
      <c r="T67" s="52">
        <v>23217</v>
      </c>
      <c r="U67" s="52">
        <v>9855</v>
      </c>
      <c r="V67" s="52">
        <v>3543</v>
      </c>
      <c r="W67" s="52">
        <v>1107</v>
      </c>
      <c r="X67" s="52">
        <v>4474</v>
      </c>
      <c r="Y67" s="52">
        <v>3778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80067</v>
      </c>
      <c r="D69" s="52">
        <v>96337</v>
      </c>
      <c r="E69" s="52">
        <v>75395</v>
      </c>
      <c r="F69" s="52">
        <v>64126</v>
      </c>
      <c r="G69" s="52">
        <v>44737</v>
      </c>
      <c r="H69" s="52">
        <v>54749</v>
      </c>
      <c r="I69" s="52">
        <v>14217</v>
      </c>
      <c r="J69" s="52">
        <v>30501</v>
      </c>
      <c r="K69" s="52">
        <v>43991</v>
      </c>
      <c r="L69" s="52">
        <v>69559</v>
      </c>
      <c r="M69" s="52">
        <v>95720</v>
      </c>
      <c r="N69" s="52">
        <v>83535</v>
      </c>
      <c r="O69" s="52">
        <v>78158</v>
      </c>
      <c r="P69" s="52">
        <v>60671</v>
      </c>
      <c r="Q69" s="52">
        <v>94038</v>
      </c>
      <c r="R69" s="52">
        <v>91349</v>
      </c>
      <c r="S69" s="52">
        <v>93795</v>
      </c>
      <c r="T69" s="52">
        <v>90568</v>
      </c>
      <c r="U69" s="52">
        <v>80039</v>
      </c>
      <c r="V69" s="52">
        <v>96958</v>
      </c>
      <c r="W69" s="52">
        <v>102328</v>
      </c>
      <c r="X69" s="52">
        <v>50878</v>
      </c>
      <c r="Y69" s="52">
        <v>52051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5180</v>
      </c>
      <c r="D73" s="52">
        <v>4802</v>
      </c>
      <c r="E73" s="52">
        <v>2348</v>
      </c>
      <c r="F73" s="52">
        <v>1412</v>
      </c>
      <c r="G73" s="52">
        <v>0</v>
      </c>
      <c r="H73" s="52">
        <v>9112</v>
      </c>
      <c r="I73" s="52">
        <v>0</v>
      </c>
      <c r="J73" s="52">
        <v>0</v>
      </c>
      <c r="K73" s="52">
        <v>1656</v>
      </c>
      <c r="L73" s="52">
        <v>2995</v>
      </c>
      <c r="M73" s="52">
        <v>2506</v>
      </c>
      <c r="N73" s="52">
        <v>2007</v>
      </c>
      <c r="O73" s="52">
        <v>2290</v>
      </c>
      <c r="P73" s="52">
        <v>5218</v>
      </c>
      <c r="Q73" s="52">
        <v>1960</v>
      </c>
      <c r="R73" s="52">
        <v>2435</v>
      </c>
      <c r="S73" s="52">
        <v>3033</v>
      </c>
      <c r="T73" s="52">
        <v>3420</v>
      </c>
      <c r="U73" s="52">
        <v>2892</v>
      </c>
      <c r="V73" s="52">
        <v>4240</v>
      </c>
      <c r="W73" s="52">
        <v>0</v>
      </c>
      <c r="X73" s="52">
        <v>8828</v>
      </c>
      <c r="Y73" s="52">
        <v>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74482</v>
      </c>
      <c r="D78" s="52">
        <v>92452</v>
      </c>
      <c r="E78" s="52">
        <v>68702</v>
      </c>
      <c r="F78" s="52">
        <v>55824</v>
      </c>
      <c r="G78" s="52">
        <v>34995</v>
      </c>
      <c r="H78" s="52">
        <v>54230</v>
      </c>
      <c r="I78" s="52">
        <v>13638</v>
      </c>
      <c r="J78" s="52">
        <v>29933</v>
      </c>
      <c r="K78" s="52">
        <v>44710</v>
      </c>
      <c r="L78" s="52">
        <v>72412</v>
      </c>
      <c r="M78" s="52">
        <v>97813</v>
      </c>
      <c r="N78" s="52">
        <v>85185</v>
      </c>
      <c r="O78" s="52">
        <v>77138</v>
      </c>
      <c r="P78" s="52">
        <v>63313</v>
      </c>
      <c r="Q78" s="52">
        <v>94833</v>
      </c>
      <c r="R78" s="52">
        <v>92660</v>
      </c>
      <c r="S78" s="52">
        <v>95702</v>
      </c>
      <c r="T78" s="52">
        <v>92959</v>
      </c>
      <c r="U78" s="52">
        <v>81725</v>
      </c>
      <c r="V78" s="52">
        <v>99517</v>
      </c>
      <c r="W78" s="52">
        <v>99832</v>
      </c>
      <c r="X78" s="52">
        <v>58632</v>
      </c>
      <c r="Y78" s="52">
        <v>51863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10765</v>
      </c>
      <c r="D79" s="36">
        <v>8687</v>
      </c>
      <c r="E79" s="36">
        <v>9041</v>
      </c>
      <c r="F79" s="36">
        <v>9714</v>
      </c>
      <c r="G79" s="36">
        <v>9742</v>
      </c>
      <c r="H79" s="36">
        <v>9631</v>
      </c>
      <c r="I79" s="36">
        <v>579</v>
      </c>
      <c r="J79" s="36">
        <v>568</v>
      </c>
      <c r="K79" s="36">
        <v>937</v>
      </c>
      <c r="L79" s="36">
        <v>142</v>
      </c>
      <c r="M79" s="36">
        <v>413</v>
      </c>
      <c r="N79" s="36">
        <v>357</v>
      </c>
      <c r="O79" s="36">
        <v>3310</v>
      </c>
      <c r="P79" s="36">
        <v>2576</v>
      </c>
      <c r="Q79" s="36">
        <v>1165</v>
      </c>
      <c r="R79" s="36">
        <v>1124</v>
      </c>
      <c r="S79" s="36">
        <v>1126</v>
      </c>
      <c r="T79" s="36">
        <v>1029</v>
      </c>
      <c r="U79" s="36">
        <v>1206</v>
      </c>
      <c r="V79" s="36">
        <v>1681</v>
      </c>
      <c r="W79" s="36">
        <v>2496</v>
      </c>
      <c r="X79" s="36">
        <v>1074</v>
      </c>
      <c r="Y79" s="36">
        <v>188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9659</v>
      </c>
      <c r="D83" s="52">
        <v>87092</v>
      </c>
      <c r="E83" s="52">
        <v>132984</v>
      </c>
      <c r="F83" s="52">
        <v>162513</v>
      </c>
      <c r="G83" s="52">
        <v>191387</v>
      </c>
      <c r="H83" s="52">
        <v>126484</v>
      </c>
      <c r="I83" s="52">
        <v>143862</v>
      </c>
      <c r="J83" s="52">
        <v>121843</v>
      </c>
      <c r="K83" s="52">
        <v>106725</v>
      </c>
      <c r="L83" s="52">
        <v>64295</v>
      </c>
      <c r="M83" s="52">
        <v>46489</v>
      </c>
      <c r="N83" s="52">
        <v>59729</v>
      </c>
      <c r="O83" s="52">
        <v>82830</v>
      </c>
      <c r="P83" s="52">
        <v>133480</v>
      </c>
      <c r="Q83" s="52">
        <v>82655</v>
      </c>
      <c r="R83" s="52">
        <v>85061</v>
      </c>
      <c r="S83" s="52">
        <v>79959</v>
      </c>
      <c r="T83" s="52">
        <v>111549</v>
      </c>
      <c r="U83" s="52">
        <v>91873</v>
      </c>
      <c r="V83" s="52">
        <v>127695</v>
      </c>
      <c r="W83" s="52">
        <v>136250</v>
      </c>
      <c r="X83" s="52">
        <v>113169</v>
      </c>
      <c r="Y83" s="52">
        <v>127445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1383</v>
      </c>
      <c r="D86" s="52">
        <v>17671</v>
      </c>
      <c r="E86" s="52">
        <v>34382</v>
      </c>
      <c r="F86" s="52">
        <v>17982</v>
      </c>
      <c r="G86" s="52">
        <v>32013</v>
      </c>
      <c r="H86" s="52">
        <v>21904</v>
      </c>
      <c r="I86" s="52">
        <v>29806</v>
      </c>
      <c r="J86" s="52">
        <v>12850</v>
      </c>
      <c r="K86" s="52">
        <v>12351</v>
      </c>
      <c r="L86" s="52">
        <v>14222</v>
      </c>
      <c r="M86" s="52">
        <v>5047</v>
      </c>
      <c r="N86" s="52">
        <v>10874</v>
      </c>
      <c r="O86" s="52">
        <v>3684</v>
      </c>
      <c r="P86" s="52">
        <v>31542</v>
      </c>
      <c r="Q86" s="52">
        <v>31303</v>
      </c>
      <c r="R86" s="52">
        <v>17513</v>
      </c>
      <c r="S86" s="52">
        <v>22529</v>
      </c>
      <c r="T86" s="52">
        <v>27554</v>
      </c>
      <c r="U86" s="52">
        <v>10919</v>
      </c>
      <c r="V86" s="52">
        <v>4472</v>
      </c>
      <c r="W86" s="52">
        <v>1475</v>
      </c>
      <c r="X86" s="52">
        <v>8481</v>
      </c>
      <c r="Y86" s="52">
        <v>9249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9659</v>
      </c>
      <c r="D88" s="52">
        <v>63951</v>
      </c>
      <c r="E88" s="52">
        <v>94536</v>
      </c>
      <c r="F88" s="52">
        <v>133852</v>
      </c>
      <c r="G88" s="52">
        <v>96032</v>
      </c>
      <c r="H88" s="52">
        <v>100696</v>
      </c>
      <c r="I88" s="52">
        <v>112312</v>
      </c>
      <c r="J88" s="52">
        <v>87723</v>
      </c>
      <c r="K88" s="52">
        <v>81383</v>
      </c>
      <c r="L88" s="52">
        <v>49198</v>
      </c>
      <c r="M88" s="52">
        <v>19346</v>
      </c>
      <c r="N88" s="52">
        <v>32092</v>
      </c>
      <c r="O88" s="52">
        <v>43161</v>
      </c>
      <c r="P88" s="52">
        <v>71187</v>
      </c>
      <c r="Q88" s="52">
        <v>30768</v>
      </c>
      <c r="R88" s="52">
        <v>48631</v>
      </c>
      <c r="S88" s="52">
        <v>50909</v>
      </c>
      <c r="T88" s="52">
        <v>95609</v>
      </c>
      <c r="U88" s="52">
        <v>79409</v>
      </c>
      <c r="V88" s="52">
        <v>105325</v>
      </c>
      <c r="W88" s="52">
        <v>93984</v>
      </c>
      <c r="X88" s="52">
        <v>79647</v>
      </c>
      <c r="Y88" s="52">
        <v>92324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23141</v>
      </c>
      <c r="E92" s="52">
        <v>38448</v>
      </c>
      <c r="F92" s="52">
        <v>28661</v>
      </c>
      <c r="G92" s="52">
        <v>95355</v>
      </c>
      <c r="H92" s="52">
        <v>14687</v>
      </c>
      <c r="I92" s="52">
        <v>14471</v>
      </c>
      <c r="J92" s="52">
        <v>13390</v>
      </c>
      <c r="K92" s="52">
        <v>1570</v>
      </c>
      <c r="L92" s="52">
        <v>4287</v>
      </c>
      <c r="M92" s="52">
        <v>17474</v>
      </c>
      <c r="N92" s="52">
        <v>14717</v>
      </c>
      <c r="O92" s="52">
        <v>26361</v>
      </c>
      <c r="P92" s="52">
        <v>30211</v>
      </c>
      <c r="Q92" s="52">
        <v>29597</v>
      </c>
      <c r="R92" s="52">
        <v>21988</v>
      </c>
      <c r="S92" s="52">
        <v>17557</v>
      </c>
      <c r="T92" s="52">
        <v>15940</v>
      </c>
      <c r="U92" s="52">
        <v>11197</v>
      </c>
      <c r="V92" s="52">
        <v>15036</v>
      </c>
      <c r="W92" s="52">
        <v>21838</v>
      </c>
      <c r="X92" s="52">
        <v>21492</v>
      </c>
      <c r="Y92" s="52">
        <v>20001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11101</v>
      </c>
      <c r="I96" s="52">
        <v>17079</v>
      </c>
      <c r="J96" s="52">
        <v>20730</v>
      </c>
      <c r="K96" s="52">
        <v>23772</v>
      </c>
      <c r="L96" s="52">
        <v>10810</v>
      </c>
      <c r="M96" s="52">
        <v>9669</v>
      </c>
      <c r="N96" s="52">
        <v>12920</v>
      </c>
      <c r="O96" s="52">
        <v>13308</v>
      </c>
      <c r="P96" s="52">
        <v>32082</v>
      </c>
      <c r="Q96" s="52">
        <v>22290</v>
      </c>
      <c r="R96" s="52">
        <v>14442</v>
      </c>
      <c r="S96" s="52">
        <v>11493</v>
      </c>
      <c r="T96" s="52">
        <v>0</v>
      </c>
      <c r="U96" s="52">
        <v>1267</v>
      </c>
      <c r="V96" s="52">
        <v>7334</v>
      </c>
      <c r="W96" s="52">
        <v>20428</v>
      </c>
      <c r="X96" s="52">
        <v>12030</v>
      </c>
      <c r="Y96" s="52">
        <v>15120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201</v>
      </c>
      <c r="D101" s="52">
        <v>4214</v>
      </c>
      <c r="E101" s="52">
        <v>10977</v>
      </c>
      <c r="F101" s="52">
        <v>24311</v>
      </c>
      <c r="G101" s="52">
        <v>24901</v>
      </c>
      <c r="H101" s="52">
        <v>26877</v>
      </c>
      <c r="I101" s="52">
        <v>11012</v>
      </c>
      <c r="J101" s="52">
        <v>34292</v>
      </c>
      <c r="K101" s="52">
        <v>10871</v>
      </c>
      <c r="L101" s="52">
        <v>13345</v>
      </c>
      <c r="M101" s="52">
        <v>6882</v>
      </c>
      <c r="N101" s="52">
        <v>12670</v>
      </c>
      <c r="O101" s="52">
        <v>12881</v>
      </c>
      <c r="P101" s="52">
        <v>18381</v>
      </c>
      <c r="Q101" s="52">
        <v>6409</v>
      </c>
      <c r="R101" s="52">
        <v>10586</v>
      </c>
      <c r="S101" s="52">
        <v>7651</v>
      </c>
      <c r="T101" s="52">
        <v>19803</v>
      </c>
      <c r="U101" s="52">
        <v>19206</v>
      </c>
      <c r="V101" s="52">
        <v>27453</v>
      </c>
      <c r="W101" s="52">
        <v>20390</v>
      </c>
      <c r="X101" s="52">
        <v>12149</v>
      </c>
      <c r="Y101" s="52">
        <v>14164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8863</v>
      </c>
      <c r="D102" s="52">
        <v>79645</v>
      </c>
      <c r="E102" s="52">
        <v>114673</v>
      </c>
      <c r="F102" s="52">
        <v>135092</v>
      </c>
      <c r="G102" s="52">
        <v>160335</v>
      </c>
      <c r="H102" s="52">
        <v>90881</v>
      </c>
      <c r="I102" s="52">
        <v>132431</v>
      </c>
      <c r="J102" s="52">
        <v>86780</v>
      </c>
      <c r="K102" s="52">
        <v>95598</v>
      </c>
      <c r="L102" s="52">
        <v>48715</v>
      </c>
      <c r="M102" s="52">
        <v>38701</v>
      </c>
      <c r="N102" s="52">
        <v>45799</v>
      </c>
      <c r="O102" s="52">
        <v>69949</v>
      </c>
      <c r="P102" s="52">
        <v>115099</v>
      </c>
      <c r="Q102" s="52">
        <v>75140</v>
      </c>
      <c r="R102" s="52">
        <v>72738</v>
      </c>
      <c r="S102" s="52">
        <v>70653</v>
      </c>
      <c r="T102" s="52">
        <v>90765</v>
      </c>
      <c r="U102" s="52">
        <v>72100</v>
      </c>
      <c r="V102" s="52">
        <v>99049</v>
      </c>
      <c r="W102" s="52">
        <v>115085</v>
      </c>
      <c r="X102" s="52">
        <v>99193</v>
      </c>
      <c r="Y102" s="52">
        <v>110586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595</v>
      </c>
      <c r="D103" s="36">
        <v>3233</v>
      </c>
      <c r="E103" s="36">
        <v>7334</v>
      </c>
      <c r="F103" s="36">
        <v>3110</v>
      </c>
      <c r="G103" s="36">
        <v>6151</v>
      </c>
      <c r="H103" s="36">
        <v>8726</v>
      </c>
      <c r="I103" s="36">
        <v>419</v>
      </c>
      <c r="J103" s="36">
        <v>771</v>
      </c>
      <c r="K103" s="36">
        <v>256</v>
      </c>
      <c r="L103" s="36">
        <v>2235</v>
      </c>
      <c r="M103" s="36">
        <v>906</v>
      </c>
      <c r="N103" s="36">
        <v>1260</v>
      </c>
      <c r="O103" s="36">
        <v>0</v>
      </c>
      <c r="P103" s="36">
        <v>0</v>
      </c>
      <c r="Q103" s="36">
        <v>1106</v>
      </c>
      <c r="R103" s="36">
        <v>1737</v>
      </c>
      <c r="S103" s="36">
        <v>1655</v>
      </c>
      <c r="T103" s="36">
        <v>981</v>
      </c>
      <c r="U103" s="36">
        <v>567</v>
      </c>
      <c r="V103" s="36">
        <v>1193</v>
      </c>
      <c r="W103" s="36">
        <v>775</v>
      </c>
      <c r="X103" s="36">
        <v>1827</v>
      </c>
      <c r="Y103" s="36">
        <v>2695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737</v>
      </c>
      <c r="D107" s="52">
        <v>941</v>
      </c>
      <c r="E107" s="52">
        <v>405</v>
      </c>
      <c r="F107" s="52">
        <v>162</v>
      </c>
      <c r="G107" s="52">
        <v>118</v>
      </c>
      <c r="H107" s="52">
        <v>379</v>
      </c>
      <c r="I107" s="52">
        <v>594</v>
      </c>
      <c r="J107" s="52">
        <v>723</v>
      </c>
      <c r="K107" s="52">
        <v>918</v>
      </c>
      <c r="L107" s="52">
        <v>788</v>
      </c>
      <c r="M107" s="52">
        <v>82</v>
      </c>
      <c r="N107" s="52">
        <v>0</v>
      </c>
      <c r="O107" s="52">
        <v>0</v>
      </c>
      <c r="P107" s="52">
        <v>2</v>
      </c>
      <c r="Q107" s="52">
        <v>0</v>
      </c>
      <c r="R107" s="52">
        <v>0</v>
      </c>
      <c r="S107" s="52">
        <v>77</v>
      </c>
      <c r="T107" s="52">
        <v>16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106</v>
      </c>
      <c r="D110" s="52">
        <v>191</v>
      </c>
      <c r="E110" s="52">
        <v>105</v>
      </c>
      <c r="F110" s="52">
        <v>18</v>
      </c>
      <c r="G110" s="52">
        <v>20</v>
      </c>
      <c r="H110" s="52">
        <v>66</v>
      </c>
      <c r="I110" s="52">
        <v>123</v>
      </c>
      <c r="J110" s="52">
        <v>76</v>
      </c>
      <c r="K110" s="52">
        <v>106</v>
      </c>
      <c r="L110" s="52">
        <v>174</v>
      </c>
      <c r="M110" s="52">
        <v>9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22</v>
      </c>
      <c r="T110" s="52">
        <v>4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687</v>
      </c>
      <c r="D112" s="52">
        <v>938</v>
      </c>
      <c r="E112" s="52">
        <v>394</v>
      </c>
      <c r="F112" s="52">
        <v>158</v>
      </c>
      <c r="G112" s="52">
        <v>115</v>
      </c>
      <c r="H112" s="52">
        <v>371</v>
      </c>
      <c r="I112" s="52">
        <v>583</v>
      </c>
      <c r="J112" s="52">
        <v>699</v>
      </c>
      <c r="K112" s="52">
        <v>886</v>
      </c>
      <c r="L112" s="52">
        <v>771</v>
      </c>
      <c r="M112" s="52">
        <v>78</v>
      </c>
      <c r="N112" s="52">
        <v>0</v>
      </c>
      <c r="O112" s="52">
        <v>0</v>
      </c>
      <c r="P112" s="52">
        <v>2</v>
      </c>
      <c r="Q112" s="52">
        <v>0</v>
      </c>
      <c r="R112" s="52">
        <v>0</v>
      </c>
      <c r="S112" s="52">
        <v>61</v>
      </c>
      <c r="T112" s="52">
        <v>14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50</v>
      </c>
      <c r="D116" s="52">
        <v>3</v>
      </c>
      <c r="E116" s="52">
        <v>11</v>
      </c>
      <c r="F116" s="52">
        <v>4</v>
      </c>
      <c r="G116" s="52">
        <v>3</v>
      </c>
      <c r="H116" s="52">
        <v>8</v>
      </c>
      <c r="I116" s="52">
        <v>11</v>
      </c>
      <c r="J116" s="52">
        <v>24</v>
      </c>
      <c r="K116" s="52">
        <v>32</v>
      </c>
      <c r="L116" s="52">
        <v>17</v>
      </c>
      <c r="M116" s="52">
        <v>4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16</v>
      </c>
      <c r="T116" s="52">
        <v>2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691</v>
      </c>
      <c r="D121" s="52">
        <v>904</v>
      </c>
      <c r="E121" s="52">
        <v>381</v>
      </c>
      <c r="F121" s="52">
        <v>158</v>
      </c>
      <c r="G121" s="52">
        <v>114</v>
      </c>
      <c r="H121" s="52">
        <v>346</v>
      </c>
      <c r="I121" s="52">
        <v>592</v>
      </c>
      <c r="J121" s="52">
        <v>717</v>
      </c>
      <c r="K121" s="52">
        <v>916</v>
      </c>
      <c r="L121" s="52">
        <v>753</v>
      </c>
      <c r="M121" s="52">
        <v>80</v>
      </c>
      <c r="N121" s="52">
        <v>0</v>
      </c>
      <c r="O121" s="52">
        <v>0</v>
      </c>
      <c r="P121" s="52">
        <v>2</v>
      </c>
      <c r="Q121" s="52">
        <v>0</v>
      </c>
      <c r="R121" s="52">
        <v>0</v>
      </c>
      <c r="S121" s="52">
        <v>75</v>
      </c>
      <c r="T121" s="52">
        <v>16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46</v>
      </c>
      <c r="D122" s="36">
        <v>37</v>
      </c>
      <c r="E122" s="36">
        <v>24</v>
      </c>
      <c r="F122" s="36">
        <v>4</v>
      </c>
      <c r="G122" s="36">
        <v>4</v>
      </c>
      <c r="H122" s="36">
        <v>33</v>
      </c>
      <c r="I122" s="36">
        <v>2</v>
      </c>
      <c r="J122" s="36">
        <v>6</v>
      </c>
      <c r="K122" s="36">
        <v>2</v>
      </c>
      <c r="L122" s="36">
        <v>35</v>
      </c>
      <c r="M122" s="36">
        <v>2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2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96632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36744</v>
      </c>
      <c r="J126" s="52">
        <v>34616</v>
      </c>
      <c r="K126" s="52">
        <v>58158</v>
      </c>
      <c r="L126" s="52">
        <v>53713</v>
      </c>
      <c r="M126" s="52">
        <v>65583</v>
      </c>
      <c r="N126" s="52">
        <v>43743</v>
      </c>
      <c r="O126" s="52">
        <v>57313</v>
      </c>
      <c r="P126" s="52">
        <v>0</v>
      </c>
      <c r="Q126" s="52">
        <v>9615</v>
      </c>
      <c r="R126" s="52">
        <v>14271</v>
      </c>
      <c r="S126" s="52">
        <v>11470</v>
      </c>
      <c r="T126" s="52">
        <v>1</v>
      </c>
      <c r="U126" s="52">
        <v>0</v>
      </c>
      <c r="V126" s="52">
        <v>0</v>
      </c>
      <c r="W126" s="52">
        <v>1426</v>
      </c>
      <c r="X126" s="52">
        <v>18632</v>
      </c>
      <c r="Y126" s="52">
        <v>36436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13841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7613</v>
      </c>
      <c r="J129" s="52">
        <v>3650</v>
      </c>
      <c r="K129" s="52">
        <v>6730</v>
      </c>
      <c r="L129" s="52">
        <v>11882</v>
      </c>
      <c r="M129" s="52">
        <v>7120</v>
      </c>
      <c r="N129" s="52">
        <v>7964</v>
      </c>
      <c r="O129" s="52">
        <v>2549</v>
      </c>
      <c r="P129" s="52">
        <v>0</v>
      </c>
      <c r="Q129" s="52">
        <v>3641</v>
      </c>
      <c r="R129" s="52">
        <v>2938</v>
      </c>
      <c r="S129" s="52">
        <v>3232</v>
      </c>
      <c r="T129" s="52">
        <v>0</v>
      </c>
      <c r="U129" s="52">
        <v>0</v>
      </c>
      <c r="V129" s="52">
        <v>0</v>
      </c>
      <c r="W129" s="52">
        <v>16</v>
      </c>
      <c r="X129" s="52">
        <v>1396</v>
      </c>
      <c r="Y129" s="52">
        <v>2644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89520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35768</v>
      </c>
      <c r="J131" s="52">
        <v>33421</v>
      </c>
      <c r="K131" s="52">
        <v>55225</v>
      </c>
      <c r="L131" s="52">
        <v>52806</v>
      </c>
      <c r="M131" s="52">
        <v>65276</v>
      </c>
      <c r="N131" s="52">
        <v>43507</v>
      </c>
      <c r="O131" s="52">
        <v>56275</v>
      </c>
      <c r="P131" s="52">
        <v>0</v>
      </c>
      <c r="Q131" s="52">
        <v>7491</v>
      </c>
      <c r="R131" s="52">
        <v>12561</v>
      </c>
      <c r="S131" s="52">
        <v>10222</v>
      </c>
      <c r="T131" s="52">
        <v>1</v>
      </c>
      <c r="U131" s="52">
        <v>0</v>
      </c>
      <c r="V131" s="52">
        <v>0</v>
      </c>
      <c r="W131" s="52">
        <v>1219</v>
      </c>
      <c r="X131" s="52">
        <v>17609</v>
      </c>
      <c r="Y131" s="52">
        <v>34800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7112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976</v>
      </c>
      <c r="J135" s="52">
        <v>1195</v>
      </c>
      <c r="K135" s="52">
        <v>2933</v>
      </c>
      <c r="L135" s="52">
        <v>907</v>
      </c>
      <c r="M135" s="52">
        <v>307</v>
      </c>
      <c r="N135" s="52">
        <v>236</v>
      </c>
      <c r="O135" s="52">
        <v>1038</v>
      </c>
      <c r="P135" s="52">
        <v>0</v>
      </c>
      <c r="Q135" s="52">
        <v>2124</v>
      </c>
      <c r="R135" s="52">
        <v>1710</v>
      </c>
      <c r="S135" s="52">
        <v>1248</v>
      </c>
      <c r="T135" s="52">
        <v>0</v>
      </c>
      <c r="U135" s="52">
        <v>0</v>
      </c>
      <c r="V135" s="52">
        <v>0</v>
      </c>
      <c r="W135" s="52">
        <v>207</v>
      </c>
      <c r="X135" s="52">
        <v>1023</v>
      </c>
      <c r="Y135" s="52">
        <v>1636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90551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36628</v>
      </c>
      <c r="J140" s="52">
        <v>34311</v>
      </c>
      <c r="K140" s="52">
        <v>58002</v>
      </c>
      <c r="L140" s="52">
        <v>51357</v>
      </c>
      <c r="M140" s="52">
        <v>64084</v>
      </c>
      <c r="N140" s="52">
        <v>42572</v>
      </c>
      <c r="O140" s="52">
        <v>57313</v>
      </c>
      <c r="P140" s="52">
        <v>0</v>
      </c>
      <c r="Q140" s="52">
        <v>9476</v>
      </c>
      <c r="R140" s="52">
        <v>13938</v>
      </c>
      <c r="S140" s="52">
        <v>11207</v>
      </c>
      <c r="T140" s="52">
        <v>1</v>
      </c>
      <c r="U140" s="52">
        <v>0</v>
      </c>
      <c r="V140" s="52">
        <v>0</v>
      </c>
      <c r="W140" s="52">
        <v>1416</v>
      </c>
      <c r="X140" s="52">
        <v>18295</v>
      </c>
      <c r="Y140" s="52">
        <v>35569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6081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116</v>
      </c>
      <c r="J141" s="36">
        <v>305</v>
      </c>
      <c r="K141" s="36">
        <v>156</v>
      </c>
      <c r="L141" s="36">
        <v>2356</v>
      </c>
      <c r="M141" s="36">
        <v>1499</v>
      </c>
      <c r="N141" s="36">
        <v>1171</v>
      </c>
      <c r="O141" s="36">
        <v>0</v>
      </c>
      <c r="P141" s="36">
        <v>0</v>
      </c>
      <c r="Q141" s="36">
        <v>139</v>
      </c>
      <c r="R141" s="36">
        <v>333</v>
      </c>
      <c r="S141" s="36">
        <v>263</v>
      </c>
      <c r="T141" s="36">
        <v>0</v>
      </c>
      <c r="U141" s="36">
        <v>0</v>
      </c>
      <c r="V141" s="36">
        <v>0</v>
      </c>
      <c r="W141" s="36">
        <v>10</v>
      </c>
      <c r="X141" s="36">
        <v>337</v>
      </c>
      <c r="Y141" s="36">
        <v>867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8694</v>
      </c>
      <c r="V145" s="52">
        <v>6977</v>
      </c>
      <c r="W145" s="52">
        <v>9806</v>
      </c>
      <c r="X145" s="52">
        <v>10095</v>
      </c>
      <c r="Y145" s="52">
        <v>10439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6873</v>
      </c>
      <c r="V147" s="52">
        <v>2406</v>
      </c>
      <c r="W147" s="52">
        <v>1039</v>
      </c>
      <c r="X147" s="52">
        <v>7275</v>
      </c>
      <c r="Y147" s="52">
        <v>7489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7810</v>
      </c>
      <c r="V149" s="52">
        <v>4690</v>
      </c>
      <c r="W149" s="52">
        <v>5067</v>
      </c>
      <c r="X149" s="52">
        <v>6472</v>
      </c>
      <c r="Y149" s="52">
        <v>5945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884</v>
      </c>
      <c r="V153" s="52">
        <v>2287</v>
      </c>
      <c r="W153" s="52">
        <v>4739</v>
      </c>
      <c r="X153" s="52">
        <v>3623</v>
      </c>
      <c r="Y153" s="52">
        <v>4494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8626</v>
      </c>
      <c r="V158" s="52">
        <v>6894</v>
      </c>
      <c r="W158" s="52">
        <v>9740</v>
      </c>
      <c r="X158" s="52">
        <v>9912</v>
      </c>
      <c r="Y158" s="52">
        <v>10191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68</v>
      </c>
      <c r="V159" s="36">
        <v>83</v>
      </c>
      <c r="W159" s="36">
        <v>66</v>
      </c>
      <c r="X159" s="36">
        <v>183</v>
      </c>
      <c r="Y159" s="36">
        <v>248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338</v>
      </c>
      <c r="E163" s="52">
        <v>403</v>
      </c>
      <c r="F163" s="52">
        <v>453</v>
      </c>
      <c r="G163" s="52">
        <v>1102</v>
      </c>
      <c r="H163" s="52">
        <v>1009</v>
      </c>
      <c r="I163" s="52">
        <v>1925</v>
      </c>
      <c r="J163" s="52">
        <v>1746</v>
      </c>
      <c r="K163" s="52">
        <v>2344</v>
      </c>
      <c r="L163" s="52">
        <v>1178</v>
      </c>
      <c r="M163" s="52">
        <v>960</v>
      </c>
      <c r="N163" s="52">
        <v>237</v>
      </c>
      <c r="O163" s="52">
        <v>913</v>
      </c>
      <c r="P163" s="52">
        <v>752</v>
      </c>
      <c r="Q163" s="52">
        <v>1186</v>
      </c>
      <c r="R163" s="52">
        <v>2134</v>
      </c>
      <c r="S163" s="52">
        <v>4756</v>
      </c>
      <c r="T163" s="52">
        <v>8311</v>
      </c>
      <c r="U163" s="52">
        <v>7428</v>
      </c>
      <c r="V163" s="52">
        <v>4508</v>
      </c>
      <c r="W163" s="52">
        <v>0</v>
      </c>
      <c r="X163" s="52">
        <v>0</v>
      </c>
      <c r="Y163" s="52">
        <v>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69</v>
      </c>
      <c r="E165" s="52">
        <v>104</v>
      </c>
      <c r="F165" s="52">
        <v>128</v>
      </c>
      <c r="G165" s="52">
        <v>354</v>
      </c>
      <c r="H165" s="52">
        <v>357</v>
      </c>
      <c r="I165" s="52">
        <v>756</v>
      </c>
      <c r="J165" s="52">
        <v>722</v>
      </c>
      <c r="K165" s="52">
        <v>1024</v>
      </c>
      <c r="L165" s="52">
        <v>564</v>
      </c>
      <c r="M165" s="52">
        <v>478</v>
      </c>
      <c r="N165" s="52">
        <v>126</v>
      </c>
      <c r="O165" s="52">
        <v>203</v>
      </c>
      <c r="P165" s="52">
        <v>439</v>
      </c>
      <c r="Q165" s="52">
        <v>777</v>
      </c>
      <c r="R165" s="52">
        <v>1480</v>
      </c>
      <c r="S165" s="52">
        <v>3568</v>
      </c>
      <c r="T165" s="52">
        <v>6555</v>
      </c>
      <c r="U165" s="52">
        <v>4409</v>
      </c>
      <c r="V165" s="52">
        <v>784</v>
      </c>
      <c r="W165" s="52">
        <v>0</v>
      </c>
      <c r="X165" s="52">
        <v>0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338</v>
      </c>
      <c r="E167" s="52">
        <v>403</v>
      </c>
      <c r="F167" s="52">
        <v>453</v>
      </c>
      <c r="G167" s="52">
        <v>1102</v>
      </c>
      <c r="H167" s="52">
        <v>575</v>
      </c>
      <c r="I167" s="52">
        <v>883</v>
      </c>
      <c r="J167" s="52">
        <v>685</v>
      </c>
      <c r="K167" s="52">
        <v>145</v>
      </c>
      <c r="L167" s="52">
        <v>335</v>
      </c>
      <c r="M167" s="52">
        <v>618</v>
      </c>
      <c r="N167" s="52">
        <v>126</v>
      </c>
      <c r="O167" s="52">
        <v>607</v>
      </c>
      <c r="P167" s="52">
        <v>365</v>
      </c>
      <c r="Q167" s="52">
        <v>676</v>
      </c>
      <c r="R167" s="52">
        <v>1288</v>
      </c>
      <c r="S167" s="52">
        <v>2874</v>
      </c>
      <c r="T167" s="52">
        <v>8311</v>
      </c>
      <c r="U167" s="52">
        <v>6673</v>
      </c>
      <c r="V167" s="52">
        <v>3030</v>
      </c>
      <c r="W167" s="52">
        <v>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434</v>
      </c>
      <c r="I171" s="52">
        <v>1042</v>
      </c>
      <c r="J171" s="52">
        <v>1061</v>
      </c>
      <c r="K171" s="52">
        <v>2199</v>
      </c>
      <c r="L171" s="52">
        <v>843</v>
      </c>
      <c r="M171" s="52">
        <v>342</v>
      </c>
      <c r="N171" s="52">
        <v>111</v>
      </c>
      <c r="O171" s="52">
        <v>306</v>
      </c>
      <c r="P171" s="52">
        <v>387</v>
      </c>
      <c r="Q171" s="52">
        <v>510</v>
      </c>
      <c r="R171" s="52">
        <v>846</v>
      </c>
      <c r="S171" s="52">
        <v>1882</v>
      </c>
      <c r="T171" s="52">
        <v>0</v>
      </c>
      <c r="U171" s="52">
        <v>755</v>
      </c>
      <c r="V171" s="52">
        <v>1478</v>
      </c>
      <c r="W171" s="52">
        <v>0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325</v>
      </c>
      <c r="E176" s="52">
        <v>379</v>
      </c>
      <c r="F176" s="52">
        <v>443</v>
      </c>
      <c r="G176" s="52">
        <v>1061</v>
      </c>
      <c r="H176" s="52">
        <v>921</v>
      </c>
      <c r="I176" s="52">
        <v>1919</v>
      </c>
      <c r="J176" s="52">
        <v>1731</v>
      </c>
      <c r="K176" s="52">
        <v>2338</v>
      </c>
      <c r="L176" s="52">
        <v>1126</v>
      </c>
      <c r="M176" s="52">
        <v>938</v>
      </c>
      <c r="N176" s="52">
        <v>231</v>
      </c>
      <c r="O176" s="52">
        <v>913</v>
      </c>
      <c r="P176" s="52">
        <v>752</v>
      </c>
      <c r="Q176" s="52">
        <v>1169</v>
      </c>
      <c r="R176" s="52">
        <v>2084</v>
      </c>
      <c r="S176" s="52">
        <v>4647</v>
      </c>
      <c r="T176" s="52">
        <v>8222</v>
      </c>
      <c r="U176" s="52">
        <v>7370</v>
      </c>
      <c r="V176" s="52">
        <v>4454</v>
      </c>
      <c r="W176" s="52">
        <v>0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0</v>
      </c>
      <c r="D177" s="36">
        <v>13</v>
      </c>
      <c r="E177" s="36">
        <v>24</v>
      </c>
      <c r="F177" s="36">
        <v>10</v>
      </c>
      <c r="G177" s="36">
        <v>41</v>
      </c>
      <c r="H177" s="36">
        <v>88</v>
      </c>
      <c r="I177" s="36">
        <v>6</v>
      </c>
      <c r="J177" s="36">
        <v>15</v>
      </c>
      <c r="K177" s="36">
        <v>6</v>
      </c>
      <c r="L177" s="36">
        <v>52</v>
      </c>
      <c r="M177" s="36">
        <v>22</v>
      </c>
      <c r="N177" s="36">
        <v>6</v>
      </c>
      <c r="O177" s="36">
        <v>0</v>
      </c>
      <c r="P177" s="36">
        <v>0</v>
      </c>
      <c r="Q177" s="36">
        <v>17</v>
      </c>
      <c r="R177" s="36">
        <v>50</v>
      </c>
      <c r="S177" s="36">
        <v>109</v>
      </c>
      <c r="T177" s="36">
        <v>89</v>
      </c>
      <c r="U177" s="36">
        <v>58</v>
      </c>
      <c r="V177" s="36">
        <v>54</v>
      </c>
      <c r="W177" s="36">
        <v>0</v>
      </c>
      <c r="X177" s="36">
        <v>0</v>
      </c>
      <c r="Y177" s="36">
        <v>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2038</v>
      </c>
      <c r="E5" s="52">
        <v>0</v>
      </c>
      <c r="F5" s="52">
        <v>2294</v>
      </c>
      <c r="G5" s="52">
        <v>1</v>
      </c>
      <c r="H5" s="52">
        <v>0</v>
      </c>
      <c r="I5" s="52">
        <v>1321</v>
      </c>
      <c r="J5" s="52">
        <v>7348</v>
      </c>
      <c r="K5" s="52">
        <v>0</v>
      </c>
      <c r="L5" s="52">
        <v>0</v>
      </c>
      <c r="M5" s="52">
        <v>2646</v>
      </c>
      <c r="N5" s="52">
        <v>10028</v>
      </c>
      <c r="O5" s="52">
        <v>12088</v>
      </c>
      <c r="P5" s="52">
        <v>9944</v>
      </c>
      <c r="Q5" s="52">
        <v>4009</v>
      </c>
      <c r="R5" s="52">
        <v>0</v>
      </c>
      <c r="S5" s="52">
        <v>0</v>
      </c>
      <c r="T5" s="52">
        <v>2</v>
      </c>
      <c r="U5" s="52">
        <v>70</v>
      </c>
      <c r="V5" s="52">
        <v>1822</v>
      </c>
      <c r="W5" s="52">
        <v>1663</v>
      </c>
      <c r="X5" s="52">
        <v>3655</v>
      </c>
      <c r="Y5" s="52">
        <v>6320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160</v>
      </c>
      <c r="D8" s="52">
        <v>217</v>
      </c>
      <c r="E8" s="52">
        <v>89</v>
      </c>
      <c r="F8" s="52">
        <v>64</v>
      </c>
      <c r="G8" s="52">
        <v>108</v>
      </c>
      <c r="H8" s="52">
        <v>100</v>
      </c>
      <c r="I8" s="52">
        <v>1</v>
      </c>
      <c r="J8" s="52">
        <v>135</v>
      </c>
      <c r="K8" s="52">
        <v>858</v>
      </c>
      <c r="L8" s="52">
        <v>514</v>
      </c>
      <c r="M8" s="52">
        <v>0</v>
      </c>
      <c r="N8" s="52">
        <v>325</v>
      </c>
      <c r="O8" s="52">
        <v>1246</v>
      </c>
      <c r="P8" s="52">
        <v>2603</v>
      </c>
      <c r="Q8" s="52">
        <v>6156</v>
      </c>
      <c r="R8" s="52">
        <v>3773</v>
      </c>
      <c r="S8" s="52">
        <v>3</v>
      </c>
      <c r="T8" s="52">
        <v>5</v>
      </c>
      <c r="U8" s="52">
        <v>4</v>
      </c>
      <c r="V8" s="52">
        <v>70</v>
      </c>
      <c r="W8" s="52">
        <v>679</v>
      </c>
      <c r="X8" s="52">
        <v>940</v>
      </c>
      <c r="Y8" s="52">
        <v>1399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5238</v>
      </c>
      <c r="D10" s="52">
        <f>RES_hhdet_in!D10-RES_hhdet_in_new!D10</f>
        <v>1963</v>
      </c>
      <c r="E10" s="52">
        <f>RES_hhdet_in!E10-RES_hhdet_in_new!E10</f>
        <v>1472</v>
      </c>
      <c r="F10" s="52">
        <f>RES_hhdet_in!F10-RES_hhdet_in_new!F10</f>
        <v>2288</v>
      </c>
      <c r="G10" s="52">
        <f>RES_hhdet_in!G10-RES_hhdet_in_new!G10</f>
        <v>5027</v>
      </c>
      <c r="H10" s="52">
        <f>RES_hhdet_in!H10-RES_hhdet_in_new!H10</f>
        <v>31</v>
      </c>
      <c r="I10" s="52">
        <f>RES_hhdet_in!I10-RES_hhdet_in_new!I10</f>
        <v>1280</v>
      </c>
      <c r="J10" s="52">
        <f>RES_hhdet_in!J10-RES_hhdet_in_new!J10</f>
        <v>7218</v>
      </c>
      <c r="K10" s="52">
        <f>RES_hhdet_in!K10-RES_hhdet_in_new!K10</f>
        <v>4844</v>
      </c>
      <c r="L10" s="52">
        <f>RES_hhdet_in!L10-RES_hhdet_in_new!L10</f>
        <v>1819</v>
      </c>
      <c r="M10" s="52">
        <f>RES_hhdet_in!M10-RES_hhdet_in_new!M10</f>
        <v>2630</v>
      </c>
      <c r="N10" s="52">
        <f>RES_hhdet_in!N10-RES_hhdet_in_new!N10</f>
        <v>9854</v>
      </c>
      <c r="O10" s="52">
        <f>RES_hhdet_in!O10-RES_hhdet_in_new!O10</f>
        <v>11856</v>
      </c>
      <c r="P10" s="52">
        <f>RES_hhdet_in!P10-RES_hhdet_in_new!P10</f>
        <v>9780</v>
      </c>
      <c r="Q10" s="52">
        <f>RES_hhdet_in!Q10-RES_hhdet_in_new!Q10</f>
        <v>4021</v>
      </c>
      <c r="R10" s="52">
        <f>RES_hhdet_in!R10-RES_hhdet_in_new!R10</f>
        <v>8565</v>
      </c>
      <c r="S10" s="52">
        <f>RES_hhdet_in!S10-RES_hhdet_in_new!S10</f>
        <v>12407</v>
      </c>
      <c r="T10" s="52">
        <f>RES_hhdet_in!T10-RES_hhdet_in_new!T10</f>
        <v>6730</v>
      </c>
      <c r="U10" s="52">
        <f>RES_hhdet_in!U10-RES_hhdet_in_new!U10</f>
        <v>413</v>
      </c>
      <c r="V10" s="52">
        <f>RES_hhdet_in!V10-RES_hhdet_in_new!V10</f>
        <v>1910</v>
      </c>
      <c r="W10" s="52">
        <f>RES_hhdet_in!W10-RES_hhdet_in_new!W10</f>
        <v>3033</v>
      </c>
      <c r="X10" s="52">
        <f>RES_hhdet_in!X10-RES_hhdet_in_new!X10</f>
        <v>4628</v>
      </c>
      <c r="Y10" s="52">
        <f>RES_hhdet_in!Y10-RES_hhdet_in_new!Y10</f>
        <v>8588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187</v>
      </c>
      <c r="E11" s="52">
        <f>RES_hhdet_in!E11-RES_hhdet_in_new!E11</f>
        <v>96</v>
      </c>
      <c r="F11" s="52">
        <f>RES_hhdet_in!F11-RES_hhdet_in_new!F11</f>
        <v>164</v>
      </c>
      <c r="G11" s="52">
        <f>RES_hhdet_in!G11-RES_hhdet_in_new!G11</f>
        <v>0</v>
      </c>
      <c r="H11" s="52">
        <f>RES_hhdet_in!H11-RES_hhdet_in_new!H11</f>
        <v>18</v>
      </c>
      <c r="I11" s="52">
        <f>RES_hhdet_in!I11-RES_hhdet_in_new!I11</f>
        <v>37</v>
      </c>
      <c r="J11" s="52">
        <f>RES_hhdet_in!J11-RES_hhdet_in_new!J11</f>
        <v>114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25</v>
      </c>
      <c r="N11" s="52">
        <f>RES_hhdet_in!N11-RES_hhdet_in_new!N11</f>
        <v>150</v>
      </c>
      <c r="O11" s="52">
        <f>RES_hhdet_in!O11-RES_hhdet_in_new!O11</f>
        <v>209</v>
      </c>
      <c r="P11" s="52">
        <f>RES_hhdet_in!P11-RES_hhdet_in_new!P11</f>
        <v>142</v>
      </c>
      <c r="Q11" s="52">
        <f>RES_hhdet_in!Q11-RES_hhdet_in_new!Q11</f>
        <v>100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3</v>
      </c>
      <c r="U11" s="52">
        <f>RES_hhdet_in!U11-RES_hhdet_in_new!U11</f>
        <v>0</v>
      </c>
      <c r="V11" s="52">
        <f>RES_hhdet_in!V11-RES_hhdet_in_new!V11</f>
        <v>49</v>
      </c>
      <c r="W11" s="52">
        <f>RES_hhdet_in!W11-RES_hhdet_in_new!W11</f>
        <v>2592</v>
      </c>
      <c r="X11" s="52">
        <f>RES_hhdet_in!X11-RES_hhdet_in_new!X11</f>
        <v>4889</v>
      </c>
      <c r="Y11" s="52">
        <f>RES_hhdet_in!Y11-RES_hhdet_in_new!Y11</f>
        <v>12363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14</v>
      </c>
      <c r="I15" s="52">
        <f>RES_hhdet_in!I15-RES_hhdet_in_new!I15</f>
        <v>45</v>
      </c>
      <c r="J15" s="52">
        <f>RES_hhdet_in!J15-RES_hhdet_in_new!J15</f>
        <v>178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11</v>
      </c>
      <c r="N15" s="52">
        <f>RES_hhdet_in!N15-RES_hhdet_in_new!N15</f>
        <v>129</v>
      </c>
      <c r="O15" s="52">
        <f>RES_hhdet_in!O15-RES_hhdet_in_new!O15</f>
        <v>104</v>
      </c>
      <c r="P15" s="52">
        <f>RES_hhdet_in!P15-RES_hhdet_in_new!P15</f>
        <v>153</v>
      </c>
      <c r="Q15" s="52">
        <f>RES_hhdet_in!Q15-RES_hhdet_in_new!Q15</f>
        <v>73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22</v>
      </c>
      <c r="W15" s="52">
        <f>RES_hhdet_in!W15-RES_hhdet_in_new!W15</f>
        <v>2408</v>
      </c>
      <c r="X15" s="52">
        <f>RES_hhdet_in!X15-RES_hhdet_in_new!X15</f>
        <v>2730</v>
      </c>
      <c r="Y15" s="52">
        <f>RES_hhdet_in!Y15-RES_hhdet_in_new!Y15</f>
        <v>9337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972</v>
      </c>
      <c r="D20" s="52">
        <v>1109</v>
      </c>
      <c r="E20" s="52">
        <v>1123</v>
      </c>
      <c r="F20" s="52">
        <v>4914</v>
      </c>
      <c r="G20" s="52">
        <v>1629</v>
      </c>
      <c r="H20" s="52">
        <v>4265</v>
      </c>
      <c r="I20" s="52">
        <v>3386</v>
      </c>
      <c r="J20" s="52">
        <v>7406</v>
      </c>
      <c r="K20" s="52">
        <v>1186</v>
      </c>
      <c r="L20" s="52">
        <v>1094</v>
      </c>
      <c r="M20" s="52">
        <v>3265</v>
      </c>
      <c r="N20" s="52">
        <v>10798</v>
      </c>
      <c r="O20" s="52">
        <v>10988</v>
      </c>
      <c r="P20" s="52">
        <v>10940</v>
      </c>
      <c r="Q20" s="52">
        <v>5281</v>
      </c>
      <c r="R20" s="52">
        <v>1949</v>
      </c>
      <c r="S20" s="52">
        <v>4160</v>
      </c>
      <c r="T20" s="52">
        <v>3740</v>
      </c>
      <c r="U20" s="52">
        <v>6040</v>
      </c>
      <c r="V20" s="52">
        <v>9620</v>
      </c>
      <c r="W20" s="52">
        <v>10446</v>
      </c>
      <c r="X20" s="52">
        <v>10421</v>
      </c>
      <c r="Y20" s="52">
        <v>7145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8116</v>
      </c>
      <c r="D21" s="52">
        <v>911</v>
      </c>
      <c r="E21" s="52">
        <v>7716</v>
      </c>
      <c r="F21" s="52">
        <v>426</v>
      </c>
      <c r="G21" s="52">
        <v>6349</v>
      </c>
      <c r="H21" s="52">
        <v>4638</v>
      </c>
      <c r="I21" s="52">
        <v>3906</v>
      </c>
      <c r="J21" s="52">
        <v>136</v>
      </c>
      <c r="K21" s="52">
        <v>156</v>
      </c>
      <c r="L21" s="52">
        <v>2213</v>
      </c>
      <c r="M21" s="52">
        <v>61</v>
      </c>
      <c r="N21" s="52">
        <v>429</v>
      </c>
      <c r="O21" s="52">
        <v>1785</v>
      </c>
      <c r="P21" s="52">
        <v>1907</v>
      </c>
      <c r="Q21" s="52">
        <v>2758</v>
      </c>
      <c r="R21" s="52">
        <v>1265</v>
      </c>
      <c r="S21" s="52">
        <v>2567</v>
      </c>
      <c r="T21" s="52">
        <v>786</v>
      </c>
      <c r="U21" s="52">
        <v>4</v>
      </c>
      <c r="V21" s="52">
        <v>519</v>
      </c>
      <c r="W21" s="52">
        <v>862</v>
      </c>
      <c r="X21" s="52">
        <v>1433</v>
      </c>
      <c r="Y21" s="52">
        <v>2884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545</v>
      </c>
      <c r="D22" s="36">
        <v>37</v>
      </c>
      <c r="E22" s="36">
        <v>493</v>
      </c>
      <c r="F22" s="36">
        <v>10</v>
      </c>
      <c r="G22" s="36">
        <v>243</v>
      </c>
      <c r="H22" s="36">
        <v>445</v>
      </c>
      <c r="I22" s="36">
        <v>12</v>
      </c>
      <c r="J22" s="36">
        <v>1</v>
      </c>
      <c r="K22" s="36">
        <v>0</v>
      </c>
      <c r="L22" s="36">
        <v>100</v>
      </c>
      <c r="M22" s="36">
        <v>1</v>
      </c>
      <c r="N22" s="36">
        <v>10</v>
      </c>
      <c r="O22" s="36">
        <v>0</v>
      </c>
      <c r="P22" s="36">
        <v>0</v>
      </c>
      <c r="Q22" s="36">
        <v>40</v>
      </c>
      <c r="R22" s="36">
        <v>28</v>
      </c>
      <c r="S22" s="36">
        <v>59</v>
      </c>
      <c r="T22" s="36">
        <v>6</v>
      </c>
      <c r="U22" s="36">
        <v>0</v>
      </c>
      <c r="V22" s="36">
        <v>5</v>
      </c>
      <c r="W22" s="36">
        <v>5</v>
      </c>
      <c r="X22" s="36">
        <v>24</v>
      </c>
      <c r="Y22" s="36">
        <v>71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45</v>
      </c>
      <c r="D26" s="52">
        <v>50</v>
      </c>
      <c r="E26" s="52">
        <v>47</v>
      </c>
      <c r="F26" s="52">
        <v>40</v>
      </c>
      <c r="G26" s="52">
        <v>33</v>
      </c>
      <c r="H26" s="52">
        <v>32</v>
      </c>
      <c r="I26" s="52">
        <v>39</v>
      </c>
      <c r="J26" s="52">
        <v>44</v>
      </c>
      <c r="K26" s="52">
        <v>46</v>
      </c>
      <c r="L26" s="52">
        <v>47</v>
      </c>
      <c r="M26" s="52">
        <v>52</v>
      </c>
      <c r="N26" s="52">
        <v>59</v>
      </c>
      <c r="O26" s="52">
        <v>51</v>
      </c>
      <c r="P26" s="52">
        <v>15</v>
      </c>
      <c r="Q26" s="52">
        <v>11</v>
      </c>
      <c r="R26" s="52">
        <v>2</v>
      </c>
      <c r="S26" s="52">
        <v>0</v>
      </c>
      <c r="T26" s="52">
        <v>0</v>
      </c>
      <c r="U26" s="52">
        <v>8</v>
      </c>
      <c r="V26" s="52">
        <v>17</v>
      </c>
      <c r="W26" s="52">
        <v>27</v>
      </c>
      <c r="X26" s="52">
        <v>49</v>
      </c>
      <c r="Y26" s="52">
        <v>49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5</v>
      </c>
      <c r="D29" s="52">
        <v>6</v>
      </c>
      <c r="E29" s="52">
        <v>4</v>
      </c>
      <c r="F29" s="52">
        <v>4</v>
      </c>
      <c r="G29" s="52">
        <v>4</v>
      </c>
      <c r="H29" s="52">
        <v>5</v>
      </c>
      <c r="I29" s="52">
        <v>6</v>
      </c>
      <c r="J29" s="52">
        <v>7</v>
      </c>
      <c r="K29" s="52">
        <v>9</v>
      </c>
      <c r="L29" s="52">
        <v>10</v>
      </c>
      <c r="M29" s="52">
        <v>9</v>
      </c>
      <c r="N29" s="52">
        <v>9</v>
      </c>
      <c r="O29" s="52">
        <v>11</v>
      </c>
      <c r="P29" s="52">
        <v>11</v>
      </c>
      <c r="Q29" s="52">
        <v>13</v>
      </c>
      <c r="R29" s="52">
        <v>9</v>
      </c>
      <c r="S29" s="52">
        <v>2</v>
      </c>
      <c r="T29" s="52">
        <v>0</v>
      </c>
      <c r="U29" s="52">
        <v>0</v>
      </c>
      <c r="V29" s="52">
        <v>2</v>
      </c>
      <c r="W29" s="52">
        <v>6</v>
      </c>
      <c r="X29" s="52">
        <v>10</v>
      </c>
      <c r="Y29" s="52">
        <v>18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108</v>
      </c>
      <c r="D31" s="52">
        <f>RES_hhdet_in!D31-RES_hhdet_in_new!D31</f>
        <v>107</v>
      </c>
      <c r="E31" s="52">
        <f>RES_hhdet_in!E31-RES_hhdet_in_new!E31</f>
        <v>103</v>
      </c>
      <c r="F31" s="52">
        <f>RES_hhdet_in!F31-RES_hhdet_in_new!F31</f>
        <v>98</v>
      </c>
      <c r="G31" s="52">
        <f>RES_hhdet_in!G31-RES_hhdet_in_new!G31</f>
        <v>106</v>
      </c>
      <c r="H31" s="52">
        <f>RES_hhdet_in!H31-RES_hhdet_in_new!H31</f>
        <v>67</v>
      </c>
      <c r="I31" s="52">
        <f>RES_hhdet_in!I31-RES_hhdet_in_new!I31</f>
        <v>34</v>
      </c>
      <c r="J31" s="52">
        <f>RES_hhdet_in!J31-RES_hhdet_in_new!J31</f>
        <v>68</v>
      </c>
      <c r="K31" s="52">
        <f>RES_hhdet_in!K31-RES_hhdet_in_new!K31</f>
        <v>4</v>
      </c>
      <c r="L31" s="52">
        <f>RES_hhdet_in!L31-RES_hhdet_in_new!L31</f>
        <v>24</v>
      </c>
      <c r="M31" s="52">
        <f>RES_hhdet_in!M31-RES_hhdet_in_new!M31</f>
        <v>68</v>
      </c>
      <c r="N31" s="52">
        <f>RES_hhdet_in!N31-RES_hhdet_in_new!N31</f>
        <v>63</v>
      </c>
      <c r="O31" s="52">
        <f>RES_hhdet_in!O31-RES_hhdet_in_new!O31</f>
        <v>76</v>
      </c>
      <c r="P31" s="52">
        <f>RES_hhdet_in!P31-RES_hhdet_in_new!P31</f>
        <v>34</v>
      </c>
      <c r="Q31" s="52">
        <f>RES_hhdet_in!Q31-RES_hhdet_in_new!Q31</f>
        <v>47</v>
      </c>
      <c r="R31" s="52">
        <f>RES_hhdet_in!R31-RES_hhdet_in_new!R31</f>
        <v>43</v>
      </c>
      <c r="S31" s="52">
        <f>RES_hhdet_in!S31-RES_hhdet_in_new!S31</f>
        <v>29</v>
      </c>
      <c r="T31" s="52">
        <f>RES_hhdet_in!T31-RES_hhdet_in_new!T31</f>
        <v>60</v>
      </c>
      <c r="U31" s="52">
        <f>RES_hhdet_in!U31-RES_hhdet_in_new!U31</f>
        <v>71</v>
      </c>
      <c r="V31" s="52">
        <f>RES_hhdet_in!V31-RES_hhdet_in_new!V31</f>
        <v>53</v>
      </c>
      <c r="W31" s="52">
        <f>RES_hhdet_in!W31-RES_hhdet_in_new!W31</f>
        <v>43</v>
      </c>
      <c r="X31" s="52">
        <f>RES_hhdet_in!X31-RES_hhdet_in_new!X31</f>
        <v>52</v>
      </c>
      <c r="Y31" s="52">
        <f>RES_hhdet_in!Y31-RES_hhdet_in_new!Y31</f>
        <v>37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0</v>
      </c>
      <c r="G35" s="52">
        <f>RES_hhdet_in!G35-RES_hhdet_in_new!G35</f>
        <v>0</v>
      </c>
      <c r="H35" s="52">
        <f>RES_hhdet_in!H35-RES_hhdet_in_new!H35</f>
        <v>48</v>
      </c>
      <c r="I35" s="52">
        <f>RES_hhdet_in!I35-RES_hhdet_in_new!I35</f>
        <v>45</v>
      </c>
      <c r="J35" s="52">
        <f>RES_hhdet_in!J35-RES_hhdet_in_new!J35</f>
        <v>106</v>
      </c>
      <c r="K35" s="52">
        <f>RES_hhdet_in!K35-RES_hhdet_in_new!K35</f>
        <v>66</v>
      </c>
      <c r="L35" s="52">
        <f>RES_hhdet_in!L35-RES_hhdet_in_new!L35</f>
        <v>68</v>
      </c>
      <c r="M35" s="52">
        <f>RES_hhdet_in!M35-RES_hhdet_in_new!M35</f>
        <v>32</v>
      </c>
      <c r="N35" s="52">
        <f>RES_hhdet_in!N35-RES_hhdet_in_new!N35</f>
        <v>48</v>
      </c>
      <c r="O35" s="52">
        <f>RES_hhdet_in!O35-RES_hhdet_in_new!O35</f>
        <v>35</v>
      </c>
      <c r="P35" s="52">
        <f>RES_hhdet_in!P35-RES_hhdet_in_new!P35</f>
        <v>44</v>
      </c>
      <c r="Q35" s="52">
        <f>RES_hhdet_in!Q35-RES_hhdet_in_new!Q35</f>
        <v>29</v>
      </c>
      <c r="R35" s="52">
        <f>RES_hhdet_in!R35-RES_hhdet_in_new!R35</f>
        <v>26</v>
      </c>
      <c r="S35" s="52">
        <f>RES_hhdet_in!S35-RES_hhdet_in_new!S35</f>
        <v>15</v>
      </c>
      <c r="T35" s="52">
        <f>RES_hhdet_in!T35-RES_hhdet_in_new!T35</f>
        <v>0</v>
      </c>
      <c r="U35" s="52">
        <f>RES_hhdet_in!U35-RES_hhdet_in_new!U35</f>
        <v>6</v>
      </c>
      <c r="V35" s="52">
        <f>RES_hhdet_in!V35-RES_hhdet_in_new!V35</f>
        <v>22</v>
      </c>
      <c r="W35" s="52">
        <f>RES_hhdet_in!W35-RES_hhdet_in_new!W35</f>
        <v>27</v>
      </c>
      <c r="X35" s="52">
        <f>RES_hhdet_in!X35-RES_hhdet_in_new!X35</f>
        <v>21</v>
      </c>
      <c r="Y35" s="52">
        <f>RES_hhdet_in!Y35-RES_hhdet_in_new!Y35</f>
        <v>20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0</v>
      </c>
      <c r="G36" s="52">
        <f>RES_hhdet_in!G36-RES_hhdet_in_new!G36</f>
        <v>0</v>
      </c>
      <c r="H36" s="52">
        <f>RES_hhdet_in!H36-RES_hhdet_in_new!H36</f>
        <v>0</v>
      </c>
      <c r="I36" s="52">
        <f>RES_hhdet_in!I36-RES_hhdet_in_new!I36</f>
        <v>0</v>
      </c>
      <c r="J36" s="52">
        <f>RES_hhdet_in!J36-RES_hhdet_in_new!J36</f>
        <v>0</v>
      </c>
      <c r="K36" s="52">
        <f>RES_hhdet_in!K36-RES_hhdet_in_new!K36</f>
        <v>0</v>
      </c>
      <c r="L36" s="52">
        <f>RES_hhdet_in!L36-RES_hhdet_in_new!L36</f>
        <v>0</v>
      </c>
      <c r="M36" s="52">
        <f>RES_hhdet_in!M36-RES_hhdet_in_new!M36</f>
        <v>0</v>
      </c>
      <c r="N36" s="52">
        <f>RES_hhdet_in!N36-RES_hhdet_in_new!N36</f>
        <v>0</v>
      </c>
      <c r="O36" s="52">
        <f>RES_hhdet_in!O36-RES_hhdet_in_new!O36</f>
        <v>0</v>
      </c>
      <c r="P36" s="52">
        <f>RES_hhdet_in!P36-RES_hhdet_in_new!P36</f>
        <v>0</v>
      </c>
      <c r="Q36" s="52">
        <f>RES_hhdet_in!Q36-RES_hhdet_in_new!Q36</f>
        <v>0</v>
      </c>
      <c r="R36" s="52">
        <f>RES_hhdet_in!R36-RES_hhdet_in_new!R36</f>
        <v>0</v>
      </c>
      <c r="S36" s="52">
        <f>RES_hhdet_in!S36-RES_hhdet_in_new!S36</f>
        <v>0</v>
      </c>
      <c r="T36" s="52">
        <f>RES_hhdet_in!T36-RES_hhdet_in_new!T36</f>
        <v>0</v>
      </c>
      <c r="U36" s="52">
        <f>RES_hhdet_in!U36-RES_hhdet_in_new!U36</f>
        <v>0</v>
      </c>
      <c r="V36" s="52">
        <f>RES_hhdet_in!V36-RES_hhdet_in_new!V36</f>
        <v>0</v>
      </c>
      <c r="W36" s="52">
        <f>RES_hhdet_in!W36-RES_hhdet_in_new!W36</f>
        <v>0</v>
      </c>
      <c r="X36" s="52">
        <f>RES_hhdet_in!X36-RES_hhdet_in_new!X36</f>
        <v>0</v>
      </c>
      <c r="Y36" s="52">
        <f>RES_hhdet_in!Y36-RES_hhdet_in_new!Y36</f>
        <v>0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94</v>
      </c>
      <c r="D40" s="52">
        <v>103</v>
      </c>
      <c r="E40" s="52">
        <v>99</v>
      </c>
      <c r="F40" s="52">
        <v>101</v>
      </c>
      <c r="G40" s="52">
        <v>99</v>
      </c>
      <c r="H40" s="52">
        <v>108</v>
      </c>
      <c r="I40" s="52">
        <v>75</v>
      </c>
      <c r="J40" s="52">
        <v>84</v>
      </c>
      <c r="K40" s="52">
        <v>106</v>
      </c>
      <c r="L40" s="52">
        <v>101</v>
      </c>
      <c r="M40" s="52">
        <v>103</v>
      </c>
      <c r="N40" s="52">
        <v>112</v>
      </c>
      <c r="O40" s="52">
        <v>106</v>
      </c>
      <c r="P40" s="52">
        <v>74</v>
      </c>
      <c r="Q40" s="52">
        <v>70</v>
      </c>
      <c r="R40" s="52">
        <v>67</v>
      </c>
      <c r="S40" s="52">
        <v>43</v>
      </c>
      <c r="T40" s="52">
        <v>67</v>
      </c>
      <c r="U40" s="52">
        <v>78</v>
      </c>
      <c r="V40" s="52">
        <v>72</v>
      </c>
      <c r="W40" s="52">
        <v>66</v>
      </c>
      <c r="X40" s="52">
        <v>77</v>
      </c>
      <c r="Y40" s="52">
        <v>60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7</v>
      </c>
      <c r="D41" s="36">
        <v>4</v>
      </c>
      <c r="E41" s="36">
        <v>6</v>
      </c>
      <c r="F41" s="36">
        <v>2</v>
      </c>
      <c r="G41" s="36">
        <v>3</v>
      </c>
      <c r="H41" s="36">
        <v>10</v>
      </c>
      <c r="I41" s="36">
        <v>0</v>
      </c>
      <c r="J41" s="36">
        <v>0</v>
      </c>
      <c r="K41" s="36">
        <v>0</v>
      </c>
      <c r="L41" s="36">
        <v>3</v>
      </c>
      <c r="M41" s="36">
        <v>1</v>
      </c>
      <c r="N41" s="36">
        <v>1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1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22833</v>
      </c>
      <c r="F45" s="52">
        <v>52673</v>
      </c>
      <c r="G45" s="52">
        <v>18422</v>
      </c>
      <c r="H45" s="52">
        <v>9335</v>
      </c>
      <c r="I45" s="52">
        <v>0</v>
      </c>
      <c r="J45" s="52">
        <v>0</v>
      </c>
      <c r="K45" s="52">
        <v>0</v>
      </c>
      <c r="L45" s="52">
        <v>0</v>
      </c>
      <c r="M45" s="52">
        <v>1</v>
      </c>
      <c r="N45" s="52">
        <v>0</v>
      </c>
      <c r="O45" s="52">
        <v>5828</v>
      </c>
      <c r="P45" s="52">
        <v>880</v>
      </c>
      <c r="Q45" s="52">
        <v>762</v>
      </c>
      <c r="R45" s="52">
        <v>0</v>
      </c>
      <c r="S45" s="52">
        <v>1965</v>
      </c>
      <c r="T45" s="52">
        <v>3121</v>
      </c>
      <c r="U45" s="52">
        <v>7355</v>
      </c>
      <c r="V45" s="52">
        <v>8594</v>
      </c>
      <c r="W45" s="52">
        <v>4731</v>
      </c>
      <c r="X45" s="52">
        <v>7555</v>
      </c>
      <c r="Y45" s="52">
        <v>908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961</v>
      </c>
      <c r="D48" s="52">
        <v>1137</v>
      </c>
      <c r="E48" s="52">
        <v>57</v>
      </c>
      <c r="F48" s="52">
        <v>1044</v>
      </c>
      <c r="G48" s="52">
        <v>4290</v>
      </c>
      <c r="H48" s="52">
        <v>4735</v>
      </c>
      <c r="I48" s="52">
        <v>2659</v>
      </c>
      <c r="J48" s="52">
        <v>582</v>
      </c>
      <c r="K48" s="52">
        <v>8</v>
      </c>
      <c r="L48" s="52">
        <v>6</v>
      </c>
      <c r="M48" s="52">
        <v>2</v>
      </c>
      <c r="N48" s="52">
        <v>0</v>
      </c>
      <c r="O48" s="52">
        <v>1</v>
      </c>
      <c r="P48" s="52">
        <v>905</v>
      </c>
      <c r="Q48" s="52">
        <v>1107</v>
      </c>
      <c r="R48" s="52">
        <v>555</v>
      </c>
      <c r="S48" s="52">
        <v>136</v>
      </c>
      <c r="T48" s="52">
        <v>624</v>
      </c>
      <c r="U48" s="52">
        <v>1051</v>
      </c>
      <c r="V48" s="52">
        <v>2376</v>
      </c>
      <c r="W48" s="52">
        <v>3115</v>
      </c>
      <c r="X48" s="52">
        <v>2765</v>
      </c>
      <c r="Y48" s="52">
        <v>3092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X50" s="52">
        <f>RES_hhdet_in!X50-RES_hhdet_in_new!X50</f>
        <v>0</v>
      </c>
      <c r="Y50" s="52">
        <f>RES_hhdet_in!Y50-RES_hhdet_in_new!Y50</f>
        <v>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21390</v>
      </c>
      <c r="D54" s="52">
        <f>RES_hhdet_in!D54-RES_hhdet_in_new!D54</f>
        <v>32974</v>
      </c>
      <c r="E54" s="52">
        <f>RES_hhdet_in!E54-RES_hhdet_in_new!E54</f>
        <v>34851</v>
      </c>
      <c r="F54" s="52">
        <f>RES_hhdet_in!F54-RES_hhdet_in_new!F54</f>
        <v>56115</v>
      </c>
      <c r="G54" s="52">
        <f>RES_hhdet_in!G54-RES_hhdet_in_new!G54</f>
        <v>28029</v>
      </c>
      <c r="H54" s="52">
        <f>RES_hhdet_in!H54-RES_hhdet_in_new!H54</f>
        <v>22953</v>
      </c>
      <c r="I54" s="52">
        <f>RES_hhdet_in!I54-RES_hhdet_in_new!I54</f>
        <v>711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1</v>
      </c>
      <c r="M54" s="52">
        <f>RES_hhdet_in!M54-RES_hhdet_in_new!M54</f>
        <v>4151</v>
      </c>
      <c r="N54" s="52">
        <f>RES_hhdet_in!N54-RES_hhdet_in_new!N54</f>
        <v>12042</v>
      </c>
      <c r="O54" s="52">
        <f>RES_hhdet_in!O54-RES_hhdet_in_new!O54</f>
        <v>10423</v>
      </c>
      <c r="P54" s="52">
        <f>RES_hhdet_in!P54-RES_hhdet_in_new!P54</f>
        <v>3548</v>
      </c>
      <c r="Q54" s="52">
        <f>RES_hhdet_in!Q54-RES_hhdet_in_new!Q54</f>
        <v>1834</v>
      </c>
      <c r="R54" s="52">
        <f>RES_hhdet_in!R54-RES_hhdet_in_new!R54</f>
        <v>617</v>
      </c>
      <c r="S54" s="52">
        <f>RES_hhdet_in!S54-RES_hhdet_in_new!S54</f>
        <v>4907</v>
      </c>
      <c r="T54" s="52">
        <f>RES_hhdet_in!T54-RES_hhdet_in_new!T54</f>
        <v>8126</v>
      </c>
      <c r="U54" s="52">
        <f>RES_hhdet_in!U54-RES_hhdet_in_new!U54</f>
        <v>13147</v>
      </c>
      <c r="V54" s="52">
        <f>RES_hhdet_in!V54-RES_hhdet_in_new!V54</f>
        <v>12689</v>
      </c>
      <c r="W54" s="52">
        <f>RES_hhdet_in!W54-RES_hhdet_in_new!W54</f>
        <v>9011</v>
      </c>
      <c r="X54" s="52">
        <f>RES_hhdet_in!X54-RES_hhdet_in_new!X54</f>
        <v>9630</v>
      </c>
      <c r="Y54" s="52">
        <f>RES_hhdet_in!Y54-RES_hhdet_in_new!Y54</f>
        <v>3526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14675</v>
      </c>
      <c r="E59" s="52">
        <v>42493</v>
      </c>
      <c r="F59" s="52">
        <v>64051</v>
      </c>
      <c r="G59" s="52">
        <v>31208</v>
      </c>
      <c r="H59" s="52">
        <v>23865</v>
      </c>
      <c r="I59" s="52">
        <v>1150</v>
      </c>
      <c r="J59" s="52">
        <v>3</v>
      </c>
      <c r="K59" s="52">
        <v>0</v>
      </c>
      <c r="L59" s="52">
        <v>0</v>
      </c>
      <c r="M59" s="52">
        <v>4441</v>
      </c>
      <c r="N59" s="52">
        <v>12949</v>
      </c>
      <c r="O59" s="52">
        <v>10581</v>
      </c>
      <c r="P59" s="52">
        <v>3747</v>
      </c>
      <c r="Q59" s="52">
        <v>1887</v>
      </c>
      <c r="R59" s="52">
        <v>544</v>
      </c>
      <c r="S59" s="52">
        <v>4737</v>
      </c>
      <c r="T59" s="52">
        <v>7989</v>
      </c>
      <c r="U59" s="52">
        <v>13068</v>
      </c>
      <c r="V59" s="52">
        <v>12543</v>
      </c>
      <c r="W59" s="52">
        <v>8951</v>
      </c>
      <c r="X59" s="52">
        <v>9463</v>
      </c>
      <c r="Y59" s="52">
        <v>3448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596</v>
      </c>
      <c r="E60" s="36">
        <v>2718</v>
      </c>
      <c r="F60" s="36">
        <v>1474</v>
      </c>
      <c r="G60" s="36">
        <v>1197</v>
      </c>
      <c r="H60" s="36">
        <v>2290</v>
      </c>
      <c r="I60" s="36">
        <v>3</v>
      </c>
      <c r="J60" s="36">
        <v>0</v>
      </c>
      <c r="K60" s="36">
        <v>0</v>
      </c>
      <c r="L60" s="36">
        <v>0</v>
      </c>
      <c r="M60" s="36">
        <v>104</v>
      </c>
      <c r="N60" s="36">
        <v>356</v>
      </c>
      <c r="O60" s="36">
        <v>0</v>
      </c>
      <c r="P60" s="36">
        <v>0</v>
      </c>
      <c r="Q60" s="36">
        <v>25</v>
      </c>
      <c r="R60" s="36">
        <v>12</v>
      </c>
      <c r="S60" s="36">
        <v>108</v>
      </c>
      <c r="T60" s="36">
        <v>86</v>
      </c>
      <c r="U60" s="36">
        <v>99</v>
      </c>
      <c r="V60" s="36">
        <v>145</v>
      </c>
      <c r="W60" s="36">
        <v>56</v>
      </c>
      <c r="X60" s="36">
        <v>166</v>
      </c>
      <c r="Y60" s="36">
        <v>75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183273</v>
      </c>
      <c r="D64" s="52">
        <v>250771</v>
      </c>
      <c r="E64" s="52">
        <v>157428</v>
      </c>
      <c r="F64" s="52">
        <v>118251</v>
      </c>
      <c r="G64" s="52">
        <v>57645</v>
      </c>
      <c r="H64" s="52">
        <v>91879</v>
      </c>
      <c r="I64" s="52">
        <v>26796</v>
      </c>
      <c r="J64" s="52">
        <v>74047</v>
      </c>
      <c r="K64" s="52">
        <v>110375</v>
      </c>
      <c r="L64" s="52">
        <v>187533</v>
      </c>
      <c r="M64" s="52">
        <v>238566</v>
      </c>
      <c r="N64" s="52">
        <v>246394</v>
      </c>
      <c r="O64" s="52">
        <v>186183</v>
      </c>
      <c r="P64" s="52">
        <v>48803</v>
      </c>
      <c r="Q64" s="52">
        <v>97080</v>
      </c>
      <c r="R64" s="52">
        <v>154667</v>
      </c>
      <c r="S64" s="52">
        <v>213141</v>
      </c>
      <c r="T64" s="52">
        <v>197169</v>
      </c>
      <c r="U64" s="52">
        <v>183605</v>
      </c>
      <c r="V64" s="52">
        <v>169455</v>
      </c>
      <c r="W64" s="52">
        <v>155737</v>
      </c>
      <c r="X64" s="52">
        <v>127690</v>
      </c>
      <c r="Y64" s="52">
        <v>105757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13886</v>
      </c>
      <c r="D67" s="52">
        <v>18821</v>
      </c>
      <c r="E67" s="52">
        <v>22875</v>
      </c>
      <c r="F67" s="52">
        <v>15761</v>
      </c>
      <c r="G67" s="52">
        <v>14041</v>
      </c>
      <c r="H67" s="52">
        <v>12124</v>
      </c>
      <c r="I67" s="52">
        <v>15284</v>
      </c>
      <c r="J67" s="52">
        <v>12641</v>
      </c>
      <c r="K67" s="52">
        <v>12270</v>
      </c>
      <c r="L67" s="52">
        <v>22147</v>
      </c>
      <c r="M67" s="52">
        <v>29756</v>
      </c>
      <c r="N67" s="52">
        <v>41316</v>
      </c>
      <c r="O67" s="52">
        <v>45759</v>
      </c>
      <c r="P67" s="52">
        <v>46108</v>
      </c>
      <c r="Q67" s="52">
        <v>45368</v>
      </c>
      <c r="R67" s="52">
        <v>55950</v>
      </c>
      <c r="S67" s="52">
        <v>77294</v>
      </c>
      <c r="T67" s="52">
        <v>82942</v>
      </c>
      <c r="U67" s="52">
        <v>67496</v>
      </c>
      <c r="V67" s="52">
        <v>65545</v>
      </c>
      <c r="W67" s="52">
        <v>69132</v>
      </c>
      <c r="X67" s="52">
        <v>80786</v>
      </c>
      <c r="Y67" s="52">
        <v>70824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180679</v>
      </c>
      <c r="D69" s="52">
        <f>RES_hhdet_in!D69-RES_hhdet_in_new!D69</f>
        <v>248099</v>
      </c>
      <c r="E69" s="52">
        <f>RES_hhdet_in!E69-RES_hhdet_in_new!E69</f>
        <v>155970</v>
      </c>
      <c r="F69" s="52">
        <f>RES_hhdet_in!F69-RES_hhdet_in_new!F69</f>
        <v>117252</v>
      </c>
      <c r="G69" s="52">
        <f>RES_hhdet_in!G69-RES_hhdet_in_new!G69</f>
        <v>78666</v>
      </c>
      <c r="H69" s="52">
        <f>RES_hhdet_in!H69-RES_hhdet_in_new!H69</f>
        <v>78816</v>
      </c>
      <c r="I69" s="52">
        <f>RES_hhdet_in!I69-RES_hhdet_in_new!I69</f>
        <v>29573</v>
      </c>
      <c r="J69" s="52">
        <f>RES_hhdet_in!J69-RES_hhdet_in_new!J69</f>
        <v>75524</v>
      </c>
      <c r="K69" s="52">
        <f>RES_hhdet_in!K69-RES_hhdet_in_new!K69</f>
        <v>111189</v>
      </c>
      <c r="L69" s="52">
        <f>RES_hhdet_in!L69-RES_hhdet_in_new!L69</f>
        <v>188322</v>
      </c>
      <c r="M69" s="52">
        <f>RES_hhdet_in!M69-RES_hhdet_in_new!M69</f>
        <v>237823</v>
      </c>
      <c r="N69" s="52">
        <f>RES_hhdet_in!N69-RES_hhdet_in_new!N69</f>
        <v>245554</v>
      </c>
      <c r="O69" s="52">
        <f>RES_hhdet_in!O69-RES_hhdet_in_new!O69</f>
        <v>186558</v>
      </c>
      <c r="P69" s="52">
        <f>RES_hhdet_in!P69-RES_hhdet_in_new!P69</f>
        <v>53051</v>
      </c>
      <c r="Q69" s="52">
        <f>RES_hhdet_in!Q69-RES_hhdet_in_new!Q69</f>
        <v>98006</v>
      </c>
      <c r="R69" s="52">
        <f>RES_hhdet_in!R69-RES_hhdet_in_new!R69</f>
        <v>155308</v>
      </c>
      <c r="S69" s="52">
        <f>RES_hhdet_in!S69-RES_hhdet_in_new!S69</f>
        <v>213452</v>
      </c>
      <c r="T69" s="52">
        <f>RES_hhdet_in!T69-RES_hhdet_in_new!T69</f>
        <v>197783</v>
      </c>
      <c r="U69" s="52">
        <f>RES_hhdet_in!U69-RES_hhdet_in_new!U69</f>
        <v>184123</v>
      </c>
      <c r="V69" s="52">
        <f>RES_hhdet_in!V69-RES_hhdet_in_new!V69</f>
        <v>168976</v>
      </c>
      <c r="W69" s="52">
        <f>RES_hhdet_in!W69-RES_hhdet_in_new!W69</f>
        <v>170586</v>
      </c>
      <c r="X69" s="52">
        <f>RES_hhdet_in!X69-RES_hhdet_in_new!X69</f>
        <v>110925</v>
      </c>
      <c r="Y69" s="52">
        <f>RES_hhdet_in!Y69-RES_hhdet_in_new!Y69</f>
        <v>116271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0</v>
      </c>
      <c r="J70" s="52">
        <f>RES_hhdet_in!J70-RES_hhdet_in_new!J70</f>
        <v>0</v>
      </c>
      <c r="K70" s="52">
        <f>RES_hhdet_in!K70-RES_hhdet_in_new!K70</f>
        <v>0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X70" s="52">
        <f>RES_hhdet_in!X70-RES_hhdet_in_new!X70</f>
        <v>0</v>
      </c>
      <c r="Y70" s="52">
        <f>RES_hhdet_in!Y70-RES_hhdet_in_new!Y70</f>
        <v>0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11138</v>
      </c>
      <c r="D73" s="52">
        <f>RES_hhdet_in!D73-RES_hhdet_in_new!D73</f>
        <v>11907</v>
      </c>
      <c r="E73" s="52">
        <f>RES_hhdet_in!E73-RES_hhdet_in_new!E73</f>
        <v>4755</v>
      </c>
      <c r="F73" s="52">
        <f>RES_hhdet_in!F73-RES_hhdet_in_new!F73</f>
        <v>2547</v>
      </c>
      <c r="G73" s="52">
        <f>RES_hhdet_in!G73-RES_hhdet_in_new!G73</f>
        <v>0</v>
      </c>
      <c r="H73" s="52">
        <f>RES_hhdet_in!H73-RES_hhdet_in_new!H73</f>
        <v>13109</v>
      </c>
      <c r="I73" s="52">
        <f>RES_hhdet_in!I73-RES_hhdet_in_new!I73</f>
        <v>1</v>
      </c>
      <c r="J73" s="52">
        <f>RES_hhdet_in!J73-RES_hhdet_in_new!J73</f>
        <v>0</v>
      </c>
      <c r="K73" s="52">
        <f>RES_hhdet_in!K73-RES_hhdet_in_new!K73</f>
        <v>4003</v>
      </c>
      <c r="L73" s="52">
        <f>RES_hhdet_in!L73-RES_hhdet_in_new!L73</f>
        <v>7743</v>
      </c>
      <c r="M73" s="52">
        <f>RES_hhdet_in!M73-RES_hhdet_in_new!M73</f>
        <v>6085</v>
      </c>
      <c r="N73" s="52">
        <f>RES_hhdet_in!N73-RES_hhdet_in_new!N73</f>
        <v>5779</v>
      </c>
      <c r="O73" s="52">
        <f>RES_hhdet_in!O73-RES_hhdet_in_new!O73</f>
        <v>5300</v>
      </c>
      <c r="P73" s="52">
        <f>RES_hhdet_in!P73-RES_hhdet_in_new!P73</f>
        <v>3875</v>
      </c>
      <c r="Q73" s="52">
        <f>RES_hhdet_in!Q73-RES_hhdet_in_new!Q73</f>
        <v>1983</v>
      </c>
      <c r="R73" s="52">
        <f>RES_hhdet_in!R73-RES_hhdet_in_new!R73</f>
        <v>4014</v>
      </c>
      <c r="S73" s="52">
        <f>RES_hhdet_in!S73-RES_hhdet_in_new!S73</f>
        <v>6677</v>
      </c>
      <c r="T73" s="52">
        <f>RES_hhdet_in!T73-RES_hhdet_in_new!T73</f>
        <v>7175</v>
      </c>
      <c r="U73" s="52">
        <f>RES_hhdet_in!U73-RES_hhdet_in_new!U73</f>
        <v>6403</v>
      </c>
      <c r="V73" s="52">
        <f>RES_hhdet_in!V73-RES_hhdet_in_new!V73</f>
        <v>7099</v>
      </c>
      <c r="W73" s="52">
        <f>RES_hhdet_in!W73-RES_hhdet_in_new!W73</f>
        <v>0</v>
      </c>
      <c r="X73" s="52">
        <f>RES_hhdet_in!X73-RES_hhdet_in_new!X73</f>
        <v>18879</v>
      </c>
      <c r="Y73" s="52">
        <f>RES_hhdet_in!Y73-RES_hhdet_in_new!Y73</f>
        <v>0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0</v>
      </c>
      <c r="F74" s="52">
        <f>RES_hhdet_in!F74-RES_hhdet_in_new!F74</f>
        <v>0</v>
      </c>
      <c r="G74" s="52">
        <f>RES_hhdet_in!G74-RES_hhdet_in_new!G74</f>
        <v>0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0</v>
      </c>
      <c r="P74" s="52">
        <f>RES_hhdet_in!P74-RES_hhdet_in_new!P74</f>
        <v>0</v>
      </c>
      <c r="Q74" s="52">
        <f>RES_hhdet_in!Q74-RES_hhdet_in_new!Q74</f>
        <v>0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0</v>
      </c>
      <c r="W74" s="52">
        <f>RES_hhdet_in!W74-RES_hhdet_in_new!W74</f>
        <v>0</v>
      </c>
      <c r="X74" s="52">
        <f>RES_hhdet_in!X74-RES_hhdet_in_new!X74</f>
        <v>0</v>
      </c>
      <c r="Y74" s="52">
        <f>RES_hhdet_in!Y74-RES_hhdet_in_new!Y74</f>
        <v>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343228</v>
      </c>
      <c r="D78" s="52">
        <v>401167</v>
      </c>
      <c r="E78" s="52">
        <v>312753</v>
      </c>
      <c r="F78" s="52">
        <v>286437</v>
      </c>
      <c r="G78" s="52">
        <v>255207</v>
      </c>
      <c r="H78" s="52">
        <v>335251</v>
      </c>
      <c r="I78" s="52">
        <v>160591</v>
      </c>
      <c r="J78" s="52">
        <v>225705</v>
      </c>
      <c r="K78" s="52">
        <v>331643</v>
      </c>
      <c r="L78" s="52">
        <v>396679</v>
      </c>
      <c r="M78" s="52">
        <v>385857</v>
      </c>
      <c r="N78" s="52">
        <v>364910</v>
      </c>
      <c r="O78" s="52">
        <v>296387</v>
      </c>
      <c r="P78" s="52">
        <v>186191</v>
      </c>
      <c r="Q78" s="52">
        <v>241546</v>
      </c>
      <c r="R78" s="52">
        <v>347140</v>
      </c>
      <c r="S78" s="52">
        <v>440927</v>
      </c>
      <c r="T78" s="52">
        <v>457938</v>
      </c>
      <c r="U78" s="52">
        <v>444085</v>
      </c>
      <c r="V78" s="52">
        <v>402294</v>
      </c>
      <c r="W78" s="52">
        <v>355176</v>
      </c>
      <c r="X78" s="52">
        <v>317783</v>
      </c>
      <c r="Y78" s="52">
        <v>347631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23145</v>
      </c>
      <c r="D79" s="36">
        <v>21540</v>
      </c>
      <c r="E79" s="36">
        <v>18308</v>
      </c>
      <c r="F79" s="36">
        <v>17528</v>
      </c>
      <c r="G79" s="36">
        <v>16839</v>
      </c>
      <c r="H79" s="36">
        <v>16713</v>
      </c>
      <c r="I79" s="36">
        <v>2328</v>
      </c>
      <c r="J79" s="36">
        <v>2250</v>
      </c>
      <c r="K79" s="36">
        <v>3643</v>
      </c>
      <c r="L79" s="36">
        <v>470</v>
      </c>
      <c r="M79" s="36">
        <v>1158</v>
      </c>
      <c r="N79" s="36">
        <v>1168</v>
      </c>
      <c r="O79" s="36">
        <v>9235</v>
      </c>
      <c r="P79" s="36">
        <v>3880</v>
      </c>
      <c r="Q79" s="36">
        <v>1495</v>
      </c>
      <c r="R79" s="36">
        <v>2244</v>
      </c>
      <c r="S79" s="36">
        <v>2921</v>
      </c>
      <c r="T79" s="36">
        <v>2812</v>
      </c>
      <c r="U79" s="36">
        <v>3862</v>
      </c>
      <c r="V79" s="36">
        <v>4230</v>
      </c>
      <c r="W79" s="36">
        <v>5521</v>
      </c>
      <c r="X79" s="36">
        <v>3418</v>
      </c>
      <c r="Y79" s="36">
        <v>682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20768</v>
      </c>
      <c r="D83" s="52">
        <v>215953</v>
      </c>
      <c r="E83" s="52">
        <v>269285</v>
      </c>
      <c r="F83" s="52">
        <v>293203</v>
      </c>
      <c r="G83" s="52">
        <v>246595</v>
      </c>
      <c r="H83" s="52">
        <v>181966</v>
      </c>
      <c r="I83" s="52">
        <v>271116</v>
      </c>
      <c r="J83" s="52">
        <v>295771</v>
      </c>
      <c r="K83" s="52">
        <v>258054</v>
      </c>
      <c r="L83" s="52">
        <v>166197</v>
      </c>
      <c r="M83" s="52">
        <v>112917</v>
      </c>
      <c r="N83" s="52">
        <v>172049</v>
      </c>
      <c r="O83" s="52">
        <v>191681</v>
      </c>
      <c r="P83" s="52">
        <v>98861</v>
      </c>
      <c r="Q83" s="52">
        <v>83593</v>
      </c>
      <c r="R83" s="52">
        <v>140287</v>
      </c>
      <c r="S83" s="52">
        <v>176017</v>
      </c>
      <c r="T83" s="52">
        <v>234000</v>
      </c>
      <c r="U83" s="52">
        <v>203393</v>
      </c>
      <c r="V83" s="52">
        <v>213817</v>
      </c>
      <c r="W83" s="52">
        <v>207357</v>
      </c>
      <c r="X83" s="52">
        <v>242012</v>
      </c>
      <c r="Y83" s="52">
        <v>258932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12443</v>
      </c>
      <c r="D86" s="52">
        <v>16144</v>
      </c>
      <c r="E86" s="52">
        <v>12222</v>
      </c>
      <c r="F86" s="52">
        <v>19669</v>
      </c>
      <c r="G86" s="52">
        <v>29811</v>
      </c>
      <c r="H86" s="52">
        <v>39194</v>
      </c>
      <c r="I86" s="52">
        <v>43609</v>
      </c>
      <c r="J86" s="52">
        <v>45994</v>
      </c>
      <c r="K86" s="52">
        <v>66079</v>
      </c>
      <c r="L86" s="52">
        <v>62610</v>
      </c>
      <c r="M86" s="52">
        <v>39749</v>
      </c>
      <c r="N86" s="52">
        <v>24634</v>
      </c>
      <c r="O86" s="52">
        <v>27307</v>
      </c>
      <c r="P86" s="52">
        <v>42209</v>
      </c>
      <c r="Q86" s="52">
        <v>69816</v>
      </c>
      <c r="R86" s="52">
        <v>68461</v>
      </c>
      <c r="S86" s="52">
        <v>69432</v>
      </c>
      <c r="T86" s="52">
        <v>70225</v>
      </c>
      <c r="U86" s="52">
        <v>79096</v>
      </c>
      <c r="V86" s="52">
        <v>73479</v>
      </c>
      <c r="W86" s="52">
        <v>84928</v>
      </c>
      <c r="X86" s="52">
        <v>104168</v>
      </c>
      <c r="Y86" s="52">
        <v>113303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98896</v>
      </c>
      <c r="D88" s="52">
        <f>RES_hhdet_in!D88-RES_hhdet_in_new!D88</f>
        <v>193103</v>
      </c>
      <c r="E88" s="52">
        <f>RES_hhdet_in!E88-RES_hhdet_in_new!E88</f>
        <v>240802</v>
      </c>
      <c r="F88" s="52">
        <f>RES_hhdet_in!F88-RES_hhdet_in_new!F88</f>
        <v>292220</v>
      </c>
      <c r="G88" s="52">
        <f>RES_hhdet_in!G88-RES_hhdet_in_new!G88</f>
        <v>180742</v>
      </c>
      <c r="H88" s="52">
        <f>RES_hhdet_in!H88-RES_hhdet_in_new!H88</f>
        <v>209427</v>
      </c>
      <c r="I88" s="52">
        <f>RES_hhdet_in!I88-RES_hhdet_in_new!I88</f>
        <v>232749</v>
      </c>
      <c r="J88" s="52">
        <f>RES_hhdet_in!J88-RES_hhdet_in_new!J88</f>
        <v>353444</v>
      </c>
      <c r="K88" s="52">
        <f>RES_hhdet_in!K88-RES_hhdet_in_new!K88</f>
        <v>205993</v>
      </c>
      <c r="L88" s="52">
        <f>RES_hhdet_in!L88-RES_hhdet_in_new!L88</f>
        <v>184226</v>
      </c>
      <c r="M88" s="52">
        <f>RES_hhdet_in!M88-RES_hhdet_in_new!M88</f>
        <v>116084</v>
      </c>
      <c r="N88" s="52">
        <f>RES_hhdet_in!N88-RES_hhdet_in_new!N88</f>
        <v>178462</v>
      </c>
      <c r="O88" s="52">
        <f>RES_hhdet_in!O88-RES_hhdet_in_new!O88</f>
        <v>192731</v>
      </c>
      <c r="P88" s="52">
        <f>RES_hhdet_in!P88-RES_hhdet_in_new!P88</f>
        <v>124358</v>
      </c>
      <c r="Q88" s="52">
        <f>RES_hhdet_in!Q88-RES_hhdet_in_new!Q88</f>
        <v>95001</v>
      </c>
      <c r="R88" s="52">
        <f>RES_hhdet_in!R88-RES_hhdet_in_new!R88</f>
        <v>157397</v>
      </c>
      <c r="S88" s="52">
        <f>RES_hhdet_in!S88-RES_hhdet_in_new!S88</f>
        <v>184655</v>
      </c>
      <c r="T88" s="52">
        <f>RES_hhdet_in!T88-RES_hhdet_in_new!T88</f>
        <v>277852</v>
      </c>
      <c r="U88" s="52">
        <f>RES_hhdet_in!U88-RES_hhdet_in_new!U88</f>
        <v>266760</v>
      </c>
      <c r="V88" s="52">
        <f>RES_hhdet_in!V88-RES_hhdet_in_new!V88</f>
        <v>271783</v>
      </c>
      <c r="W88" s="52">
        <f>RES_hhdet_in!W88-RES_hhdet_in_new!W88</f>
        <v>232269</v>
      </c>
      <c r="X88" s="52">
        <f>RES_hhdet_in!X88-RES_hhdet_in_new!X88</f>
        <v>247801</v>
      </c>
      <c r="Y88" s="52">
        <f>RES_hhdet_in!Y88-RES_hhdet_in_new!Y88</f>
        <v>259425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0</v>
      </c>
      <c r="J89" s="52">
        <f>RES_hhdet_in!J89-RES_hhdet_in_new!J89</f>
        <v>0</v>
      </c>
      <c r="K89" s="52">
        <f>RES_hhdet_in!K89-RES_hhdet_in_new!K89</f>
        <v>0</v>
      </c>
      <c r="L89" s="52">
        <f>RES_hhdet_in!L89-RES_hhdet_in_new!L89</f>
        <v>0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0</v>
      </c>
      <c r="X89" s="52">
        <f>RES_hhdet_in!X89-RES_hhdet_in_new!X89</f>
        <v>0</v>
      </c>
      <c r="Y89" s="52">
        <f>RES_hhdet_in!Y89-RES_hhdet_in_new!Y89</f>
        <v>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57380</v>
      </c>
      <c r="E92" s="52">
        <f>RES_hhdet_in!E92-RES_hhdet_in_new!E92</f>
        <v>77855</v>
      </c>
      <c r="F92" s="52">
        <f>RES_hhdet_in!F92-RES_hhdet_in_new!F92</f>
        <v>51710</v>
      </c>
      <c r="G92" s="52">
        <f>RES_hhdet_in!G92-RES_hhdet_in_new!G92</f>
        <v>122862</v>
      </c>
      <c r="H92" s="52">
        <f>RES_hhdet_in!H92-RES_hhdet_in_new!H92</f>
        <v>21130</v>
      </c>
      <c r="I92" s="52">
        <f>RES_hhdet_in!I92-RES_hhdet_in_new!I92</f>
        <v>27270</v>
      </c>
      <c r="J92" s="52">
        <f>RES_hhdet_in!J92-RES_hhdet_in_new!J92</f>
        <v>32504</v>
      </c>
      <c r="K92" s="52">
        <f>RES_hhdet_in!K92-RES_hhdet_in_new!K92</f>
        <v>3797</v>
      </c>
      <c r="L92" s="52">
        <f>RES_hhdet_in!L92-RES_hhdet_in_new!L92</f>
        <v>11641</v>
      </c>
      <c r="M92" s="52">
        <f>RES_hhdet_in!M92-RES_hhdet_in_new!M92</f>
        <v>55941</v>
      </c>
      <c r="N92" s="52">
        <f>RES_hhdet_in!N92-RES_hhdet_in_new!N92</f>
        <v>48657</v>
      </c>
      <c r="O92" s="52">
        <f>RES_hhdet_in!O92-RES_hhdet_in_new!O92</f>
        <v>74290</v>
      </c>
      <c r="P92" s="52">
        <f>RES_hhdet_in!P92-RES_hhdet_in_new!P92</f>
        <v>23353</v>
      </c>
      <c r="Q92" s="52">
        <f>RES_hhdet_in!Q92-RES_hhdet_in_new!Q92</f>
        <v>40525</v>
      </c>
      <c r="R92" s="52">
        <f>RES_hhdet_in!R92-RES_hhdet_in_new!R92</f>
        <v>40154</v>
      </c>
      <c r="S92" s="52">
        <f>RES_hhdet_in!S92-RES_hhdet_in_new!S92</f>
        <v>40697</v>
      </c>
      <c r="T92" s="52">
        <f>RES_hhdet_in!T92-RES_hhdet_in_new!T92</f>
        <v>34229</v>
      </c>
      <c r="U92" s="52">
        <f>RES_hhdet_in!U92-RES_hhdet_in_new!U92</f>
        <v>26881</v>
      </c>
      <c r="V92" s="52">
        <f>RES_hhdet_in!V92-RES_hhdet_in_new!V92</f>
        <v>26539</v>
      </c>
      <c r="W92" s="52">
        <f>RES_hhdet_in!W92-RES_hhdet_in_new!W92</f>
        <v>36902</v>
      </c>
      <c r="X92" s="52">
        <f>RES_hhdet_in!X92-RES_hhdet_in_new!X92</f>
        <v>50390</v>
      </c>
      <c r="Y92" s="52">
        <f>RES_hhdet_in!Y92-RES_hhdet_in_new!Y92</f>
        <v>43585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0</v>
      </c>
      <c r="D96" s="52">
        <f>RES_hhdet_in!D96-RES_hhdet_in_new!D96</f>
        <v>0</v>
      </c>
      <c r="E96" s="52">
        <f>RES_hhdet_in!E96-RES_hhdet_in_new!E96</f>
        <v>0</v>
      </c>
      <c r="F96" s="52">
        <f>RES_hhdet_in!F96-RES_hhdet_in_new!F96</f>
        <v>0</v>
      </c>
      <c r="G96" s="52">
        <f>RES_hhdet_in!G96-RES_hhdet_in_new!G96</f>
        <v>0</v>
      </c>
      <c r="H96" s="52">
        <f>RES_hhdet_in!H96-RES_hhdet_in_new!H96</f>
        <v>15970</v>
      </c>
      <c r="I96" s="52">
        <f>RES_hhdet_in!I96-RES_hhdet_in_new!I96</f>
        <v>32188</v>
      </c>
      <c r="J96" s="52">
        <f>RES_hhdet_in!J96-RES_hhdet_in_new!J96</f>
        <v>50321</v>
      </c>
      <c r="K96" s="52">
        <f>RES_hhdet_in!K96-RES_hhdet_in_new!K96</f>
        <v>57478</v>
      </c>
      <c r="L96" s="52">
        <f>RES_hhdet_in!L96-RES_hhdet_in_new!L96</f>
        <v>29351</v>
      </c>
      <c r="M96" s="52">
        <f>RES_hhdet_in!M96-RES_hhdet_in_new!M96</f>
        <v>30954</v>
      </c>
      <c r="N96" s="52">
        <f>RES_hhdet_in!N96-RES_hhdet_in_new!N96</f>
        <v>42714</v>
      </c>
      <c r="O96" s="52">
        <f>RES_hhdet_in!O96-RES_hhdet_in_new!O96</f>
        <v>37503</v>
      </c>
      <c r="P96" s="52">
        <f>RES_hhdet_in!P96-RES_hhdet_in_new!P96</f>
        <v>24802</v>
      </c>
      <c r="Q96" s="52">
        <f>RES_hhdet_in!Q96-RES_hhdet_in_new!Q96</f>
        <v>30513</v>
      </c>
      <c r="R96" s="52">
        <f>RES_hhdet_in!R96-RES_hhdet_in_new!R96</f>
        <v>26372</v>
      </c>
      <c r="S96" s="52">
        <f>RES_hhdet_in!S96-RES_hhdet_in_new!S96</f>
        <v>26639</v>
      </c>
      <c r="T96" s="52">
        <f>RES_hhdet_in!T96-RES_hhdet_in_new!T96</f>
        <v>0</v>
      </c>
      <c r="U96" s="52">
        <f>RES_hhdet_in!U96-RES_hhdet_in_new!U96</f>
        <v>3044</v>
      </c>
      <c r="V96" s="52">
        <f>RES_hhdet_in!V96-RES_hhdet_in_new!V96</f>
        <v>12945</v>
      </c>
      <c r="W96" s="52">
        <f>RES_hhdet_in!W96-RES_hhdet_in_new!W96</f>
        <v>34520</v>
      </c>
      <c r="X96" s="52">
        <f>RES_hhdet_in!X96-RES_hhdet_in_new!X96</f>
        <v>28209</v>
      </c>
      <c r="Y96" s="52">
        <f>RES_hhdet_in!Y96-RES_hhdet_in_new!Y96</f>
        <v>32946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0</v>
      </c>
      <c r="F97" s="52">
        <f>RES_hhdet_in!F97-RES_hhdet_in_new!F97</f>
        <v>0</v>
      </c>
      <c r="G97" s="52">
        <f>RES_hhdet_in!G97-RES_hhdet_in_new!G97</f>
        <v>0</v>
      </c>
      <c r="H97" s="52">
        <f>RES_hhdet_in!H97-RES_hhdet_in_new!H97</f>
        <v>0</v>
      </c>
      <c r="I97" s="52">
        <f>RES_hhdet_in!I97-RES_hhdet_in_new!I97</f>
        <v>0</v>
      </c>
      <c r="J97" s="52">
        <f>RES_hhdet_in!J97-RES_hhdet_in_new!J97</f>
        <v>0</v>
      </c>
      <c r="K97" s="52">
        <f>RES_hhdet_in!K97-RES_hhdet_in_new!K97</f>
        <v>0</v>
      </c>
      <c r="L97" s="52">
        <f>RES_hhdet_in!L97-RES_hhdet_in_new!L97</f>
        <v>0</v>
      </c>
      <c r="M97" s="52">
        <f>RES_hhdet_in!M97-RES_hhdet_in_new!M97</f>
        <v>0</v>
      </c>
      <c r="N97" s="52">
        <f>RES_hhdet_in!N97-RES_hhdet_in_new!N97</f>
        <v>0</v>
      </c>
      <c r="O97" s="52">
        <f>RES_hhdet_in!O97-RES_hhdet_in_new!O97</f>
        <v>0</v>
      </c>
      <c r="P97" s="52">
        <f>RES_hhdet_in!P97-RES_hhdet_in_new!P97</f>
        <v>0</v>
      </c>
      <c r="Q97" s="52">
        <f>RES_hhdet_in!Q97-RES_hhdet_in_new!Q97</f>
        <v>0</v>
      </c>
      <c r="R97" s="52">
        <f>RES_hhdet_in!R97-RES_hhdet_in_new!R97</f>
        <v>0</v>
      </c>
      <c r="S97" s="52">
        <f>RES_hhdet_in!S97-RES_hhdet_in_new!S97</f>
        <v>0</v>
      </c>
      <c r="T97" s="52">
        <f>RES_hhdet_in!T97-RES_hhdet_in_new!T97</f>
        <v>0</v>
      </c>
      <c r="U97" s="52">
        <f>RES_hhdet_in!U97-RES_hhdet_in_new!U97</f>
        <v>0</v>
      </c>
      <c r="V97" s="52">
        <f>RES_hhdet_in!V97-RES_hhdet_in_new!V97</f>
        <v>0</v>
      </c>
      <c r="W97" s="52">
        <f>RES_hhdet_in!W97-RES_hhdet_in_new!W97</f>
        <v>0</v>
      </c>
      <c r="X97" s="52">
        <f>RES_hhdet_in!X97-RES_hhdet_in_new!X97</f>
        <v>0</v>
      </c>
      <c r="Y97" s="52">
        <f>RES_hhdet_in!Y97-RES_hhdet_in_new!Y97</f>
        <v>0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35170</v>
      </c>
      <c r="D101" s="52">
        <v>79558</v>
      </c>
      <c r="E101" s="52">
        <v>94942</v>
      </c>
      <c r="F101" s="52">
        <v>138214</v>
      </c>
      <c r="G101" s="52">
        <v>113933</v>
      </c>
      <c r="H101" s="52">
        <v>159545</v>
      </c>
      <c r="I101" s="52">
        <v>108303</v>
      </c>
      <c r="J101" s="52">
        <v>193298</v>
      </c>
      <c r="K101" s="52">
        <v>104947</v>
      </c>
      <c r="L101" s="52">
        <v>186989</v>
      </c>
      <c r="M101" s="52">
        <v>144691</v>
      </c>
      <c r="N101" s="52">
        <v>206039</v>
      </c>
      <c r="O101" s="52">
        <v>159322</v>
      </c>
      <c r="P101" s="52">
        <v>110855</v>
      </c>
      <c r="Q101" s="52">
        <v>71677</v>
      </c>
      <c r="R101" s="52">
        <v>114281</v>
      </c>
      <c r="S101" s="52">
        <v>87915</v>
      </c>
      <c r="T101" s="52">
        <v>139442</v>
      </c>
      <c r="U101" s="52">
        <v>143429</v>
      </c>
      <c r="V101" s="52">
        <v>165029</v>
      </c>
      <c r="W101" s="52">
        <v>131868</v>
      </c>
      <c r="X101" s="52">
        <v>105547</v>
      </c>
      <c r="Y101" s="52">
        <v>109819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119388</v>
      </c>
      <c r="D102" s="52">
        <v>267666</v>
      </c>
      <c r="E102" s="52">
        <v>300060</v>
      </c>
      <c r="F102" s="52">
        <v>302617</v>
      </c>
      <c r="G102" s="52">
        <v>298194</v>
      </c>
      <c r="H102" s="52">
        <v>219727</v>
      </c>
      <c r="I102" s="52">
        <v>292199</v>
      </c>
      <c r="J102" s="52">
        <v>248499</v>
      </c>
      <c r="K102" s="52">
        <v>388929</v>
      </c>
      <c r="L102" s="52">
        <v>298539</v>
      </c>
      <c r="M102" s="52">
        <v>328588</v>
      </c>
      <c r="N102" s="52">
        <v>326370</v>
      </c>
      <c r="O102" s="52">
        <v>387837</v>
      </c>
      <c r="P102" s="52">
        <v>308117</v>
      </c>
      <c r="Q102" s="52">
        <v>349721</v>
      </c>
      <c r="R102" s="52">
        <v>336910</v>
      </c>
      <c r="S102" s="52">
        <v>353605</v>
      </c>
      <c r="T102" s="52">
        <v>319576</v>
      </c>
      <c r="U102" s="52">
        <v>276718</v>
      </c>
      <c r="V102" s="52">
        <v>289275</v>
      </c>
      <c r="W102" s="52">
        <v>323829</v>
      </c>
      <c r="X102" s="52">
        <v>365989</v>
      </c>
      <c r="Y102" s="52">
        <v>374164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8018</v>
      </c>
      <c r="D103" s="36">
        <v>10865</v>
      </c>
      <c r="E103" s="36">
        <v>19189</v>
      </c>
      <c r="F103" s="36">
        <v>6968</v>
      </c>
      <c r="G103" s="36">
        <v>11441</v>
      </c>
      <c r="H103" s="36">
        <v>21097</v>
      </c>
      <c r="I103" s="36">
        <v>925</v>
      </c>
      <c r="J103" s="36">
        <v>2209</v>
      </c>
      <c r="K103" s="36">
        <v>1042</v>
      </c>
      <c r="L103" s="36">
        <v>13695</v>
      </c>
      <c r="M103" s="36">
        <v>7689</v>
      </c>
      <c r="N103" s="36">
        <v>8975</v>
      </c>
      <c r="O103" s="36">
        <v>0</v>
      </c>
      <c r="P103" s="36">
        <v>0</v>
      </c>
      <c r="Q103" s="36">
        <v>5147</v>
      </c>
      <c r="R103" s="36">
        <v>8041</v>
      </c>
      <c r="S103" s="36">
        <v>8283</v>
      </c>
      <c r="T103" s="36">
        <v>3452</v>
      </c>
      <c r="U103" s="36">
        <v>2176</v>
      </c>
      <c r="V103" s="36">
        <v>3481</v>
      </c>
      <c r="W103" s="36">
        <v>2178</v>
      </c>
      <c r="X103" s="36">
        <v>6743</v>
      </c>
      <c r="Y103" s="36">
        <v>9119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1587</v>
      </c>
      <c r="D107" s="52">
        <v>2336</v>
      </c>
      <c r="E107" s="52">
        <v>821</v>
      </c>
      <c r="F107" s="52">
        <v>295</v>
      </c>
      <c r="G107" s="52">
        <v>154</v>
      </c>
      <c r="H107" s="52">
        <v>546</v>
      </c>
      <c r="I107" s="52">
        <v>1120</v>
      </c>
      <c r="J107" s="52">
        <v>1758</v>
      </c>
      <c r="K107" s="52">
        <v>2221</v>
      </c>
      <c r="L107" s="52">
        <v>2040</v>
      </c>
      <c r="M107" s="52">
        <v>200</v>
      </c>
      <c r="N107" s="52">
        <v>0</v>
      </c>
      <c r="O107" s="52">
        <v>0</v>
      </c>
      <c r="P107" s="52">
        <v>2</v>
      </c>
      <c r="Q107" s="52">
        <v>0</v>
      </c>
      <c r="R107" s="52">
        <v>0</v>
      </c>
      <c r="S107" s="52">
        <v>170</v>
      </c>
      <c r="T107" s="52">
        <v>36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30</v>
      </c>
      <c r="D110" s="52">
        <v>62</v>
      </c>
      <c r="E110" s="52">
        <v>204</v>
      </c>
      <c r="F110" s="52">
        <v>117</v>
      </c>
      <c r="G110" s="52">
        <v>53</v>
      </c>
      <c r="H110" s="52">
        <v>30</v>
      </c>
      <c r="I110" s="52">
        <v>71</v>
      </c>
      <c r="J110" s="52">
        <v>167</v>
      </c>
      <c r="K110" s="52">
        <v>337</v>
      </c>
      <c r="L110" s="52">
        <v>460</v>
      </c>
      <c r="M110" s="52">
        <v>406</v>
      </c>
      <c r="N110" s="52">
        <v>138</v>
      </c>
      <c r="O110" s="52">
        <v>11</v>
      </c>
      <c r="P110" s="52">
        <v>0</v>
      </c>
      <c r="Q110" s="52">
        <v>1</v>
      </c>
      <c r="R110" s="52">
        <v>1</v>
      </c>
      <c r="S110" s="52">
        <v>0</v>
      </c>
      <c r="T110" s="52">
        <v>53</v>
      </c>
      <c r="U110" s="52">
        <v>10</v>
      </c>
      <c r="V110" s="52">
        <v>3</v>
      </c>
      <c r="W110" s="52">
        <v>7</v>
      </c>
      <c r="X110" s="52">
        <v>9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1488</v>
      </c>
      <c r="D112" s="52">
        <f>RES_hhdet_in!D112-RES_hhdet_in_new!D112</f>
        <v>2384</v>
      </c>
      <c r="E112" s="52">
        <f>RES_hhdet_in!E112-RES_hhdet_in_new!E112</f>
        <v>812</v>
      </c>
      <c r="F112" s="52">
        <f>RES_hhdet_in!F112-RES_hhdet_in_new!F112</f>
        <v>297</v>
      </c>
      <c r="G112" s="52">
        <f>RES_hhdet_in!G112-RES_hhdet_in_new!G112</f>
        <v>151</v>
      </c>
      <c r="H112" s="52">
        <f>RES_hhdet_in!H112-RES_hhdet_in_new!H112</f>
        <v>538</v>
      </c>
      <c r="I112" s="52">
        <f>RES_hhdet_in!I112-RES_hhdet_in_new!I112</f>
        <v>1101</v>
      </c>
      <c r="J112" s="52">
        <f>RES_hhdet_in!J112-RES_hhdet_in_new!J112</f>
        <v>1735</v>
      </c>
      <c r="K112" s="52">
        <f>RES_hhdet_in!K112-RES_hhdet_in_new!K112</f>
        <v>2202</v>
      </c>
      <c r="L112" s="52">
        <f>RES_hhdet_in!L112-RES_hhdet_in_new!L112</f>
        <v>2010</v>
      </c>
      <c r="M112" s="52">
        <f>RES_hhdet_in!M112-RES_hhdet_in_new!M112</f>
        <v>210</v>
      </c>
      <c r="N112" s="52">
        <f>RES_hhdet_in!N112-RES_hhdet_in_new!N112</f>
        <v>972</v>
      </c>
      <c r="O112" s="52">
        <f>RES_hhdet_in!O112-RES_hhdet_in_new!O112</f>
        <v>2248</v>
      </c>
      <c r="P112" s="52">
        <f>RES_hhdet_in!P112-RES_hhdet_in_new!P112</f>
        <v>2714</v>
      </c>
      <c r="Q112" s="52">
        <f>RES_hhdet_in!Q112-RES_hhdet_in_new!Q112</f>
        <v>1544</v>
      </c>
      <c r="R112" s="52">
        <f>RES_hhdet_in!R112-RES_hhdet_in_new!R112</f>
        <v>1027</v>
      </c>
      <c r="S112" s="52">
        <f>RES_hhdet_in!S112-RES_hhdet_in_new!S112</f>
        <v>455</v>
      </c>
      <c r="T112" s="52">
        <f>RES_hhdet_in!T112-RES_hhdet_in_new!T112</f>
        <v>739</v>
      </c>
      <c r="U112" s="52">
        <f>RES_hhdet_in!U112-RES_hhdet_in_new!U112</f>
        <v>636</v>
      </c>
      <c r="V112" s="52">
        <f>RES_hhdet_in!V112-RES_hhdet_in_new!V112</f>
        <v>795</v>
      </c>
      <c r="W112" s="52">
        <f>RES_hhdet_in!W112-RES_hhdet_in_new!W112</f>
        <v>305</v>
      </c>
      <c r="X112" s="52">
        <f>RES_hhdet_in!X112-RES_hhdet_in_new!X112</f>
        <v>436</v>
      </c>
      <c r="Y112" s="52">
        <f>RES_hhdet_in!Y112-RES_hhdet_in_new!Y112</f>
        <v>437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109</v>
      </c>
      <c r="D116" s="52">
        <f>RES_hhdet_in!D116-RES_hhdet_in_new!D116</f>
        <v>6</v>
      </c>
      <c r="E116" s="52">
        <f>RES_hhdet_in!E116-RES_hhdet_in_new!E116</f>
        <v>22</v>
      </c>
      <c r="F116" s="52">
        <f>RES_hhdet_in!F116-RES_hhdet_in_new!F116</f>
        <v>6</v>
      </c>
      <c r="G116" s="52">
        <f>RES_hhdet_in!G116-RES_hhdet_in_new!G116</f>
        <v>4</v>
      </c>
      <c r="H116" s="52">
        <f>RES_hhdet_in!H116-RES_hhdet_in_new!H116</f>
        <v>12</v>
      </c>
      <c r="I116" s="52">
        <f>RES_hhdet_in!I116-RES_hhdet_in_new!I116</f>
        <v>20</v>
      </c>
      <c r="J116" s="52">
        <f>RES_hhdet_in!J116-RES_hhdet_in_new!J116</f>
        <v>58</v>
      </c>
      <c r="K116" s="52">
        <f>RES_hhdet_in!K116-RES_hhdet_in_new!K116</f>
        <v>77</v>
      </c>
      <c r="L116" s="52">
        <f>RES_hhdet_in!L116-RES_hhdet_in_new!L116</f>
        <v>46</v>
      </c>
      <c r="M116" s="52">
        <f>RES_hhdet_in!M116-RES_hhdet_in_new!M116</f>
        <v>10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16</v>
      </c>
      <c r="S116" s="52">
        <f>RES_hhdet_in!S116-RES_hhdet_in_new!S116</f>
        <v>34</v>
      </c>
      <c r="T116" s="52">
        <f>RES_hhdet_in!T116-RES_hhdet_in_new!T116</f>
        <v>11</v>
      </c>
      <c r="U116" s="52">
        <f>RES_hhdet_in!U116-RES_hhdet_in_new!U116</f>
        <v>0</v>
      </c>
      <c r="V116" s="52">
        <f>RES_hhdet_in!V116-RES_hhdet_in_new!V116</f>
        <v>462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1682</v>
      </c>
      <c r="D121" s="52">
        <v>2450</v>
      </c>
      <c r="E121" s="52">
        <v>1002</v>
      </c>
      <c r="F121" s="52">
        <v>614</v>
      </c>
      <c r="G121" s="52">
        <v>635</v>
      </c>
      <c r="H121" s="52">
        <v>1188</v>
      </c>
      <c r="I121" s="52">
        <v>2044</v>
      </c>
      <c r="J121" s="52">
        <v>2961</v>
      </c>
      <c r="K121" s="52">
        <v>3995</v>
      </c>
      <c r="L121" s="52">
        <v>3380</v>
      </c>
      <c r="M121" s="52">
        <v>1017</v>
      </c>
      <c r="N121" s="52">
        <v>326</v>
      </c>
      <c r="O121" s="52">
        <v>228</v>
      </c>
      <c r="P121" s="52">
        <v>144</v>
      </c>
      <c r="Q121" s="52">
        <v>456</v>
      </c>
      <c r="R121" s="52">
        <v>840</v>
      </c>
      <c r="S121" s="52">
        <v>1568</v>
      </c>
      <c r="T121" s="52">
        <v>1179</v>
      </c>
      <c r="U121" s="52">
        <v>157</v>
      </c>
      <c r="V121" s="52">
        <v>32</v>
      </c>
      <c r="W121" s="52">
        <v>39</v>
      </c>
      <c r="X121" s="52">
        <v>3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113</v>
      </c>
      <c r="D122" s="36">
        <v>99</v>
      </c>
      <c r="E122" s="36">
        <v>65</v>
      </c>
      <c r="F122" s="36">
        <v>14</v>
      </c>
      <c r="G122" s="36">
        <v>25</v>
      </c>
      <c r="H122" s="36">
        <v>114</v>
      </c>
      <c r="I122" s="36">
        <v>5</v>
      </c>
      <c r="J122" s="36">
        <v>23</v>
      </c>
      <c r="K122" s="36">
        <v>9</v>
      </c>
      <c r="L122" s="36">
        <v>156</v>
      </c>
      <c r="M122" s="36">
        <v>24</v>
      </c>
      <c r="N122" s="36">
        <v>9</v>
      </c>
      <c r="O122" s="36">
        <v>0</v>
      </c>
      <c r="P122" s="36">
        <v>0</v>
      </c>
      <c r="Q122" s="36">
        <v>6</v>
      </c>
      <c r="R122" s="36">
        <v>19</v>
      </c>
      <c r="S122" s="36">
        <v>31</v>
      </c>
      <c r="T122" s="36">
        <v>10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207738</v>
      </c>
      <c r="D126" s="52">
        <v>0</v>
      </c>
      <c r="E126" s="52">
        <v>0</v>
      </c>
      <c r="F126" s="52">
        <v>1</v>
      </c>
      <c r="G126" s="52">
        <v>0</v>
      </c>
      <c r="H126" s="52">
        <v>0</v>
      </c>
      <c r="I126" s="52">
        <v>69249</v>
      </c>
      <c r="J126" s="52">
        <v>84034</v>
      </c>
      <c r="K126" s="52">
        <v>140627</v>
      </c>
      <c r="L126" s="52">
        <v>138843</v>
      </c>
      <c r="M126" s="52">
        <v>159292</v>
      </c>
      <c r="N126" s="52">
        <v>126001</v>
      </c>
      <c r="O126" s="52">
        <v>132639</v>
      </c>
      <c r="P126" s="52">
        <v>0</v>
      </c>
      <c r="Q126" s="52">
        <v>9726</v>
      </c>
      <c r="R126" s="52">
        <v>23538</v>
      </c>
      <c r="S126" s="52">
        <v>25250</v>
      </c>
      <c r="T126" s="52">
        <v>3</v>
      </c>
      <c r="U126" s="52">
        <v>0</v>
      </c>
      <c r="V126" s="52">
        <v>0</v>
      </c>
      <c r="W126" s="52">
        <v>2171</v>
      </c>
      <c r="X126" s="52">
        <v>39849</v>
      </c>
      <c r="Y126" s="52">
        <v>74033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25630</v>
      </c>
      <c r="D129" s="52">
        <v>28124</v>
      </c>
      <c r="E129" s="52">
        <v>10063</v>
      </c>
      <c r="F129" s="52">
        <v>30</v>
      </c>
      <c r="G129" s="52">
        <v>18</v>
      </c>
      <c r="H129" s="52">
        <v>35</v>
      </c>
      <c r="I129" s="52">
        <v>93</v>
      </c>
      <c r="J129" s="52">
        <v>6839</v>
      </c>
      <c r="K129" s="52">
        <v>18063</v>
      </c>
      <c r="L129" s="52">
        <v>27055</v>
      </c>
      <c r="M129" s="52">
        <v>26907</v>
      </c>
      <c r="N129" s="52">
        <v>28443</v>
      </c>
      <c r="O129" s="52">
        <v>26659</v>
      </c>
      <c r="P129" s="52">
        <v>28666</v>
      </c>
      <c r="Q129" s="52">
        <v>15546</v>
      </c>
      <c r="R129" s="52">
        <v>3968</v>
      </c>
      <c r="S129" s="52">
        <v>10932</v>
      </c>
      <c r="T129" s="52">
        <v>10139</v>
      </c>
      <c r="U129" s="52">
        <v>243</v>
      </c>
      <c r="V129" s="52">
        <v>1583</v>
      </c>
      <c r="W129" s="52">
        <v>2813</v>
      </c>
      <c r="X129" s="52">
        <v>4305</v>
      </c>
      <c r="Y129" s="52">
        <v>12223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206339</v>
      </c>
      <c r="D131" s="52">
        <f>RES_hhdet_in!D131-RES_hhdet_in_new!D131</f>
        <v>175080</v>
      </c>
      <c r="E131" s="52">
        <f>RES_hhdet_in!E131-RES_hhdet_in_new!E131</f>
        <v>302963</v>
      </c>
      <c r="F131" s="52">
        <f>RES_hhdet_in!F131-RES_hhdet_in_new!F131</f>
        <v>298229</v>
      </c>
      <c r="G131" s="52">
        <f>RES_hhdet_in!G131-RES_hhdet_in_new!G131</f>
        <v>185859</v>
      </c>
      <c r="H131" s="52">
        <f>RES_hhdet_in!H131-RES_hhdet_in_new!H131</f>
        <v>148158</v>
      </c>
      <c r="I131" s="52">
        <f>RES_hhdet_in!I131-RES_hhdet_in_new!I131</f>
        <v>89788</v>
      </c>
      <c r="J131" s="52">
        <f>RES_hhdet_in!J131-RES_hhdet_in_new!J131</f>
        <v>132859</v>
      </c>
      <c r="K131" s="52">
        <f>RES_hhdet_in!K131-RES_hhdet_in_new!K131</f>
        <v>178278</v>
      </c>
      <c r="L131" s="52">
        <f>RES_hhdet_in!L131-RES_hhdet_in_new!L131</f>
        <v>198444</v>
      </c>
      <c r="M131" s="52">
        <f>RES_hhdet_in!M131-RES_hhdet_in_new!M131</f>
        <v>211907</v>
      </c>
      <c r="N131" s="52">
        <f>RES_hhdet_in!N131-RES_hhdet_in_new!N131</f>
        <v>151871</v>
      </c>
      <c r="O131" s="52">
        <f>RES_hhdet_in!O131-RES_hhdet_in_new!O131</f>
        <v>130245</v>
      </c>
      <c r="P131" s="52">
        <f>RES_hhdet_in!P131-RES_hhdet_in_new!P131</f>
        <v>80896</v>
      </c>
      <c r="Q131" s="52">
        <f>RES_hhdet_in!Q131-RES_hhdet_in_new!Q131</f>
        <v>50000</v>
      </c>
      <c r="R131" s="52">
        <f>RES_hhdet_in!R131-RES_hhdet_in_new!R131</f>
        <v>60754</v>
      </c>
      <c r="S131" s="52">
        <f>RES_hhdet_in!S131-RES_hhdet_in_new!S131</f>
        <v>61411</v>
      </c>
      <c r="T131" s="52">
        <f>RES_hhdet_in!T131-RES_hhdet_in_new!T131</f>
        <v>63069</v>
      </c>
      <c r="U131" s="52">
        <f>RES_hhdet_in!U131-RES_hhdet_in_new!U131</f>
        <v>78301</v>
      </c>
      <c r="V131" s="52">
        <f>RES_hhdet_in!V131-RES_hhdet_in_new!V131</f>
        <v>66582</v>
      </c>
      <c r="W131" s="52">
        <f>RES_hhdet_in!W131-RES_hhdet_in_new!W131</f>
        <v>68687</v>
      </c>
      <c r="X131" s="52">
        <f>RES_hhdet_in!X131-RES_hhdet_in_new!X131</f>
        <v>63916</v>
      </c>
      <c r="Y131" s="52">
        <f>RES_hhdet_in!Y131-RES_hhdet_in_new!Y131</f>
        <v>76292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15290</v>
      </c>
      <c r="D135" s="52">
        <f>RES_hhdet_in!D135-RES_hhdet_in_new!D135</f>
        <v>12224</v>
      </c>
      <c r="E135" s="52">
        <f>RES_hhdet_in!E135-RES_hhdet_in_new!E135</f>
        <v>441</v>
      </c>
      <c r="F135" s="52">
        <f>RES_hhdet_in!F135-RES_hhdet_in_new!F135</f>
        <v>0</v>
      </c>
      <c r="G135" s="52">
        <f>RES_hhdet_in!G135-RES_hhdet_in_new!G135</f>
        <v>2442</v>
      </c>
      <c r="H135" s="52">
        <f>RES_hhdet_in!H135-RES_hhdet_in_new!H135</f>
        <v>6221</v>
      </c>
      <c r="I135" s="52">
        <f>RES_hhdet_in!I135-RES_hhdet_in_new!I135</f>
        <v>2092</v>
      </c>
      <c r="J135" s="52">
        <f>RES_hhdet_in!J135-RES_hhdet_in_new!J135</f>
        <v>3766</v>
      </c>
      <c r="K135" s="52">
        <f>RES_hhdet_in!K135-RES_hhdet_in_new!K135</f>
        <v>7093</v>
      </c>
      <c r="L135" s="52">
        <f>RES_hhdet_in!L135-RES_hhdet_in_new!L135</f>
        <v>2344</v>
      </c>
      <c r="M135" s="52">
        <f>RES_hhdet_in!M135-RES_hhdet_in_new!M135</f>
        <v>748</v>
      </c>
      <c r="N135" s="52">
        <f>RES_hhdet_in!N135-RES_hhdet_in_new!N135</f>
        <v>678</v>
      </c>
      <c r="O135" s="52">
        <f>RES_hhdet_in!O135-RES_hhdet_in_new!O135</f>
        <v>2401</v>
      </c>
      <c r="P135" s="52">
        <f>RES_hhdet_in!P135-RES_hhdet_in_new!P135</f>
        <v>3837</v>
      </c>
      <c r="Q135" s="52">
        <f>RES_hhdet_in!Q135-RES_hhdet_in_new!Q135</f>
        <v>2149</v>
      </c>
      <c r="R135" s="52">
        <f>RES_hhdet_in!R135-RES_hhdet_in_new!R135</f>
        <v>2820</v>
      </c>
      <c r="S135" s="52">
        <f>RES_hhdet_in!S135-RES_hhdet_in_new!S135</f>
        <v>2747</v>
      </c>
      <c r="T135" s="52">
        <f>RES_hhdet_in!T135-RES_hhdet_in_new!T135</f>
        <v>1234</v>
      </c>
      <c r="U135" s="52">
        <f>RES_hhdet_in!U135-RES_hhdet_in_new!U135</f>
        <v>725</v>
      </c>
      <c r="V135" s="52">
        <f>RES_hhdet_in!V135-RES_hhdet_in_new!V135</f>
        <v>1565</v>
      </c>
      <c r="W135" s="52">
        <f>RES_hhdet_in!W135-RES_hhdet_in_new!W135</f>
        <v>2981</v>
      </c>
      <c r="X135" s="52">
        <f>RES_hhdet_in!X135-RES_hhdet_in_new!X135</f>
        <v>2348</v>
      </c>
      <c r="Y135" s="52">
        <f>RES_hhdet_in!Y135-RES_hhdet_in_new!Y135</f>
        <v>3324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455043</v>
      </c>
      <c r="D140" s="52">
        <v>104149</v>
      </c>
      <c r="E140" s="52">
        <v>221273</v>
      </c>
      <c r="F140" s="52">
        <v>236893</v>
      </c>
      <c r="G140" s="52">
        <v>385965</v>
      </c>
      <c r="H140" s="52">
        <v>412596</v>
      </c>
      <c r="I140" s="52">
        <v>207222</v>
      </c>
      <c r="J140" s="52">
        <v>157607</v>
      </c>
      <c r="K140" s="52">
        <v>242075</v>
      </c>
      <c r="L140" s="52">
        <v>140191</v>
      </c>
      <c r="M140" s="52">
        <v>175252</v>
      </c>
      <c r="N140" s="52">
        <v>156783</v>
      </c>
      <c r="O140" s="52">
        <v>188524</v>
      </c>
      <c r="P140" s="52">
        <v>69691</v>
      </c>
      <c r="Q140" s="52">
        <v>151265</v>
      </c>
      <c r="R140" s="52">
        <v>178446</v>
      </c>
      <c r="S140" s="52">
        <v>192286</v>
      </c>
      <c r="T140" s="52">
        <v>143631</v>
      </c>
      <c r="U140" s="52">
        <v>125867</v>
      </c>
      <c r="V140" s="52">
        <v>103379</v>
      </c>
      <c r="W140" s="52">
        <v>89381</v>
      </c>
      <c r="X140" s="52">
        <v>69509</v>
      </c>
      <c r="Y140" s="52">
        <v>113683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30559</v>
      </c>
      <c r="D141" s="36">
        <v>4227</v>
      </c>
      <c r="E141" s="36">
        <v>14151</v>
      </c>
      <c r="F141" s="36">
        <v>5454</v>
      </c>
      <c r="G141" s="36">
        <v>14808</v>
      </c>
      <c r="H141" s="36">
        <v>39613</v>
      </c>
      <c r="I141" s="36">
        <v>656</v>
      </c>
      <c r="J141" s="36">
        <v>1401</v>
      </c>
      <c r="K141" s="36">
        <v>647</v>
      </c>
      <c r="L141" s="36">
        <v>6431</v>
      </c>
      <c r="M141" s="36">
        <v>4102</v>
      </c>
      <c r="N141" s="36">
        <v>4309</v>
      </c>
      <c r="O141" s="36">
        <v>0</v>
      </c>
      <c r="P141" s="36">
        <v>0</v>
      </c>
      <c r="Q141" s="36">
        <v>2223</v>
      </c>
      <c r="R141" s="36">
        <v>4258</v>
      </c>
      <c r="S141" s="36">
        <v>4505</v>
      </c>
      <c r="T141" s="36">
        <v>1549</v>
      </c>
      <c r="U141" s="36">
        <v>990</v>
      </c>
      <c r="V141" s="36">
        <v>1242</v>
      </c>
      <c r="W141" s="36">
        <v>594</v>
      </c>
      <c r="X141" s="36">
        <v>1277</v>
      </c>
      <c r="Y141" s="36">
        <v>2768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19248</v>
      </c>
      <c r="V145" s="52">
        <v>11685</v>
      </c>
      <c r="W145" s="52">
        <v>14925</v>
      </c>
      <c r="X145" s="52">
        <v>21591</v>
      </c>
      <c r="Y145" s="52">
        <v>21212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78</v>
      </c>
      <c r="V147" s="52">
        <v>7455</v>
      </c>
      <c r="W147" s="52">
        <v>7186</v>
      </c>
      <c r="X147" s="52">
        <v>11159</v>
      </c>
      <c r="Y147" s="52">
        <v>13067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17290</v>
      </c>
      <c r="V149" s="52">
        <f>RES_hhdet_in!V149-RES_hhdet_in_new!V149</f>
        <v>7889</v>
      </c>
      <c r="W149" s="52">
        <f>RES_hhdet_in!W149-RES_hhdet_in_new!W149</f>
        <v>7904</v>
      </c>
      <c r="X149" s="52">
        <f>RES_hhdet_in!X149-RES_hhdet_in_new!X149</f>
        <v>14591</v>
      </c>
      <c r="Y149" s="52">
        <f>RES_hhdet_in!Y149-RES_hhdet_in_new!Y149</f>
        <v>13637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0</v>
      </c>
      <c r="D153" s="52">
        <f>RES_hhdet_in!D153-RES_hhdet_in_new!D153</f>
        <v>0</v>
      </c>
      <c r="E153" s="52">
        <f>RES_hhdet_in!E153-RES_hhdet_in_new!E153</f>
        <v>0</v>
      </c>
      <c r="F153" s="52">
        <f>RES_hhdet_in!F153-RES_hhdet_in_new!F153</f>
        <v>0</v>
      </c>
      <c r="G153" s="52">
        <f>RES_hhdet_in!G153-RES_hhdet_in_new!G153</f>
        <v>0</v>
      </c>
      <c r="H153" s="52">
        <f>RES_hhdet_in!H153-RES_hhdet_in_new!H153</f>
        <v>0</v>
      </c>
      <c r="I153" s="52">
        <f>RES_hhdet_in!I153-RES_hhdet_in_new!I153</f>
        <v>0</v>
      </c>
      <c r="J153" s="52">
        <f>RES_hhdet_in!J153-RES_hhdet_in_new!J153</f>
        <v>0</v>
      </c>
      <c r="K153" s="52">
        <f>RES_hhdet_in!K153-RES_hhdet_in_new!K153</f>
        <v>0</v>
      </c>
      <c r="L153" s="52">
        <f>RES_hhdet_in!L153-RES_hhdet_in_new!L153</f>
        <v>0</v>
      </c>
      <c r="M153" s="52">
        <f>RES_hhdet_in!M153-RES_hhdet_in_new!M153</f>
        <v>0</v>
      </c>
      <c r="N153" s="52">
        <f>RES_hhdet_in!N153-RES_hhdet_in_new!N153</f>
        <v>0</v>
      </c>
      <c r="O153" s="52">
        <f>RES_hhdet_in!O153-RES_hhdet_in_new!O153</f>
        <v>0</v>
      </c>
      <c r="P153" s="52">
        <f>RES_hhdet_in!P153-RES_hhdet_in_new!P153</f>
        <v>0</v>
      </c>
      <c r="Q153" s="52">
        <f>RES_hhdet_in!Q153-RES_hhdet_in_new!Q153</f>
        <v>0</v>
      </c>
      <c r="R153" s="52">
        <f>RES_hhdet_in!R153-RES_hhdet_in_new!R153</f>
        <v>0</v>
      </c>
      <c r="S153" s="52">
        <f>RES_hhdet_in!S153-RES_hhdet_in_new!S153</f>
        <v>0</v>
      </c>
      <c r="T153" s="52">
        <f>RES_hhdet_in!T153-RES_hhdet_in_new!T153</f>
        <v>0</v>
      </c>
      <c r="U153" s="52">
        <f>RES_hhdet_in!U153-RES_hhdet_in_new!U153</f>
        <v>1958</v>
      </c>
      <c r="V153" s="52">
        <f>RES_hhdet_in!V153-RES_hhdet_in_new!V153</f>
        <v>3845</v>
      </c>
      <c r="W153" s="52">
        <f>RES_hhdet_in!W153-RES_hhdet_in_new!W153</f>
        <v>7383</v>
      </c>
      <c r="X153" s="52">
        <f>RES_hhdet_in!X153-RES_hhdet_in_new!X153</f>
        <v>8174</v>
      </c>
      <c r="Y153" s="52">
        <f>RES_hhdet_in!Y153-RES_hhdet_in_new!Y153</f>
        <v>10303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0</v>
      </c>
      <c r="F154" s="52">
        <f>RES_hhdet_in!F154-RES_hhdet_in_new!F154</f>
        <v>0</v>
      </c>
      <c r="G154" s="52">
        <f>RES_hhdet_in!G154-RES_hhdet_in_new!G154</f>
        <v>0</v>
      </c>
      <c r="H154" s="52">
        <f>RES_hhdet_in!H154-RES_hhdet_in_new!H154</f>
        <v>0</v>
      </c>
      <c r="I154" s="52">
        <f>RES_hhdet_in!I154-RES_hhdet_in_new!I154</f>
        <v>0</v>
      </c>
      <c r="J154" s="52">
        <f>RES_hhdet_in!J154-RES_hhdet_in_new!J154</f>
        <v>0</v>
      </c>
      <c r="K154" s="52">
        <f>RES_hhdet_in!K154-RES_hhdet_in_new!K154</f>
        <v>0</v>
      </c>
      <c r="L154" s="52">
        <f>RES_hhdet_in!L154-RES_hhdet_in_new!L154</f>
        <v>0</v>
      </c>
      <c r="M154" s="52">
        <f>RES_hhdet_in!M154-RES_hhdet_in_new!M154</f>
        <v>0</v>
      </c>
      <c r="N154" s="52">
        <f>RES_hhdet_in!N154-RES_hhdet_in_new!N154</f>
        <v>0</v>
      </c>
      <c r="O154" s="52">
        <f>RES_hhdet_in!O154-RES_hhdet_in_new!O154</f>
        <v>0</v>
      </c>
      <c r="P154" s="52">
        <f>RES_hhdet_in!P154-RES_hhdet_in_new!P154</f>
        <v>0</v>
      </c>
      <c r="Q154" s="52">
        <f>RES_hhdet_in!Q154-RES_hhdet_in_new!Q154</f>
        <v>0</v>
      </c>
      <c r="R154" s="52">
        <f>RES_hhdet_in!R154-RES_hhdet_in_new!R154</f>
        <v>0</v>
      </c>
      <c r="S154" s="52">
        <f>RES_hhdet_in!S154-RES_hhdet_in_new!S154</f>
        <v>0</v>
      </c>
      <c r="T154" s="52">
        <f>RES_hhdet_in!T154-RES_hhdet_in_new!T154</f>
        <v>0</v>
      </c>
      <c r="U154" s="52">
        <f>RES_hhdet_in!U154-RES_hhdet_in_new!U154</f>
        <v>0</v>
      </c>
      <c r="V154" s="52">
        <f>RES_hhdet_in!V154-RES_hhdet_in_new!V154</f>
        <v>0</v>
      </c>
      <c r="W154" s="52">
        <f>RES_hhdet_in!W154-RES_hhdet_in_new!W154</f>
        <v>0</v>
      </c>
      <c r="X154" s="52">
        <f>RES_hhdet_in!X154-RES_hhdet_in_new!X154</f>
        <v>0</v>
      </c>
      <c r="Y154" s="52">
        <f>RES_hhdet_in!Y154-RES_hhdet_in_new!Y154</f>
        <v>0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19099</v>
      </c>
      <c r="V158" s="52">
        <v>11596</v>
      </c>
      <c r="W158" s="52">
        <v>15187</v>
      </c>
      <c r="X158" s="52">
        <v>22354</v>
      </c>
      <c r="Y158" s="52">
        <v>23381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149</v>
      </c>
      <c r="V159" s="36">
        <v>139</v>
      </c>
      <c r="W159" s="36">
        <v>101</v>
      </c>
      <c r="X159" s="36">
        <v>408</v>
      </c>
      <c r="Y159" s="36">
        <v>563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0</v>
      </c>
      <c r="D163" s="52">
        <v>840</v>
      </c>
      <c r="E163" s="52">
        <v>818</v>
      </c>
      <c r="F163" s="52">
        <v>819</v>
      </c>
      <c r="G163" s="52">
        <v>1420</v>
      </c>
      <c r="H163" s="52">
        <v>1454</v>
      </c>
      <c r="I163" s="52">
        <v>3629</v>
      </c>
      <c r="J163" s="52">
        <v>4242</v>
      </c>
      <c r="K163" s="52">
        <v>5668</v>
      </c>
      <c r="L163" s="52">
        <v>3047</v>
      </c>
      <c r="M163" s="52">
        <v>2335</v>
      </c>
      <c r="N163" s="52">
        <v>685</v>
      </c>
      <c r="O163" s="52">
        <v>2115</v>
      </c>
      <c r="P163" s="52">
        <v>557</v>
      </c>
      <c r="Q163" s="52">
        <v>1201</v>
      </c>
      <c r="R163" s="52">
        <v>3520</v>
      </c>
      <c r="S163" s="52">
        <v>10471</v>
      </c>
      <c r="T163" s="52">
        <v>17436</v>
      </c>
      <c r="U163" s="52">
        <v>16445</v>
      </c>
      <c r="V163" s="52">
        <v>7549</v>
      </c>
      <c r="W163" s="52">
        <v>0</v>
      </c>
      <c r="X163" s="52">
        <v>0</v>
      </c>
      <c r="Y163" s="52">
        <v>0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177</v>
      </c>
      <c r="D165" s="52">
        <v>236</v>
      </c>
      <c r="E165" s="52">
        <v>92</v>
      </c>
      <c r="F165" s="52">
        <v>209</v>
      </c>
      <c r="G165" s="52">
        <v>265</v>
      </c>
      <c r="H165" s="52">
        <v>514</v>
      </c>
      <c r="I165" s="52">
        <v>727</v>
      </c>
      <c r="J165" s="52">
        <v>1106</v>
      </c>
      <c r="K165" s="52">
        <v>1416</v>
      </c>
      <c r="L165" s="52">
        <v>1644</v>
      </c>
      <c r="M165" s="52">
        <v>978</v>
      </c>
      <c r="N165" s="52">
        <v>572</v>
      </c>
      <c r="O165" s="52">
        <v>129</v>
      </c>
      <c r="P165" s="52">
        <v>551</v>
      </c>
      <c r="Q165" s="52">
        <v>906</v>
      </c>
      <c r="R165" s="52">
        <v>851</v>
      </c>
      <c r="S165" s="52">
        <v>1658</v>
      </c>
      <c r="T165" s="52">
        <v>3860</v>
      </c>
      <c r="U165" s="52">
        <v>6686</v>
      </c>
      <c r="V165" s="52">
        <v>6578</v>
      </c>
      <c r="W165" s="52">
        <v>4584</v>
      </c>
      <c r="X165" s="52">
        <v>1023</v>
      </c>
      <c r="Y165" s="52">
        <v>142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438</v>
      </c>
      <c r="D167" s="52">
        <f>RES_hhdet_in!D167-RES_hhdet_in_new!D167</f>
        <v>1351</v>
      </c>
      <c r="E167" s="52">
        <f>RES_hhdet_in!E167-RES_hhdet_in_new!E167</f>
        <v>1244</v>
      </c>
      <c r="F167" s="52">
        <f>RES_hhdet_in!F167-RES_hhdet_in_new!F167</f>
        <v>1281</v>
      </c>
      <c r="G167" s="52">
        <f>RES_hhdet_in!G167-RES_hhdet_in_new!G167</f>
        <v>1973</v>
      </c>
      <c r="H167" s="52">
        <f>RES_hhdet_in!H167-RES_hhdet_in_new!H167</f>
        <v>1222</v>
      </c>
      <c r="I167" s="52">
        <f>RES_hhdet_in!I167-RES_hhdet_in_new!I167</f>
        <v>1839</v>
      </c>
      <c r="J167" s="52">
        <f>RES_hhdet_in!J167-RES_hhdet_in_new!J167</f>
        <v>2743</v>
      </c>
      <c r="K167" s="52">
        <f>RES_hhdet_in!K167-RES_hhdet_in_new!K167</f>
        <v>362</v>
      </c>
      <c r="L167" s="52">
        <f>RES_hhdet_in!L167-RES_hhdet_in_new!L167</f>
        <v>1140</v>
      </c>
      <c r="M167" s="52">
        <f>RES_hhdet_in!M167-RES_hhdet_in_new!M167</f>
        <v>2551</v>
      </c>
      <c r="N167" s="52">
        <f>RES_hhdet_in!N167-RES_hhdet_in_new!N167</f>
        <v>1700</v>
      </c>
      <c r="O167" s="52">
        <f>RES_hhdet_in!O167-RES_hhdet_in_new!O167</f>
        <v>3827</v>
      </c>
      <c r="P167" s="52">
        <f>RES_hhdet_in!P167-RES_hhdet_in_new!P167</f>
        <v>2366</v>
      </c>
      <c r="Q167" s="52">
        <f>RES_hhdet_in!Q167-RES_hhdet_in_new!Q167</f>
        <v>3730</v>
      </c>
      <c r="R167" s="52">
        <f>RES_hhdet_in!R167-RES_hhdet_in_new!R167</f>
        <v>5245</v>
      </c>
      <c r="S167" s="52">
        <f>RES_hhdet_in!S167-RES_hhdet_in_new!S167</f>
        <v>8925</v>
      </c>
      <c r="T167" s="52">
        <f>RES_hhdet_in!T167-RES_hhdet_in_new!T167</f>
        <v>20189</v>
      </c>
      <c r="U167" s="52">
        <f>RES_hhdet_in!U167-RES_hhdet_in_new!U167</f>
        <v>17012</v>
      </c>
      <c r="V167" s="52">
        <f>RES_hhdet_in!V167-RES_hhdet_in_new!V167</f>
        <v>7055</v>
      </c>
      <c r="W167" s="52">
        <f>RES_hhdet_in!W167-RES_hhdet_in_new!W167</f>
        <v>1028</v>
      </c>
      <c r="X167" s="52">
        <f>RES_hhdet_in!X167-RES_hhdet_in_new!X167</f>
        <v>82</v>
      </c>
      <c r="Y167" s="52">
        <f>RES_hhdet_in!Y167-RES_hhdet_in_new!Y167</f>
        <v>80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0</v>
      </c>
      <c r="D171" s="52">
        <f>RES_hhdet_in!D171-RES_hhdet_in_new!D171</f>
        <v>0</v>
      </c>
      <c r="E171" s="52">
        <f>RES_hhdet_in!E171-RES_hhdet_in_new!E171</f>
        <v>0</v>
      </c>
      <c r="F171" s="52">
        <f>RES_hhdet_in!F171-RES_hhdet_in_new!F171</f>
        <v>0</v>
      </c>
      <c r="G171" s="52">
        <f>RES_hhdet_in!G171-RES_hhdet_in_new!G171</f>
        <v>0</v>
      </c>
      <c r="H171" s="52">
        <f>RES_hhdet_in!H171-RES_hhdet_in_new!H171</f>
        <v>921</v>
      </c>
      <c r="I171" s="52">
        <f>RES_hhdet_in!I171-RES_hhdet_in_new!I171</f>
        <v>2173</v>
      </c>
      <c r="J171" s="52">
        <f>RES_hhdet_in!J171-RES_hhdet_in_new!J171</f>
        <v>4242</v>
      </c>
      <c r="K171" s="52">
        <f>RES_hhdet_in!K171-RES_hhdet_in_new!K171</f>
        <v>5489</v>
      </c>
      <c r="L171" s="52">
        <f>RES_hhdet_in!L171-RES_hhdet_in_new!L171</f>
        <v>2880</v>
      </c>
      <c r="M171" s="52">
        <f>RES_hhdet_in!M171-RES_hhdet_in_new!M171</f>
        <v>1409</v>
      </c>
      <c r="N171" s="52">
        <f>RES_hhdet_in!N171-RES_hhdet_in_new!N171</f>
        <v>1482</v>
      </c>
      <c r="O171" s="52">
        <f>RES_hhdet_in!O171-RES_hhdet_in_new!O171</f>
        <v>1936</v>
      </c>
      <c r="P171" s="52">
        <f>RES_hhdet_in!P171-RES_hhdet_in_new!P171</f>
        <v>2534</v>
      </c>
      <c r="Q171" s="52">
        <f>RES_hhdet_in!Q171-RES_hhdet_in_new!Q171</f>
        <v>2801</v>
      </c>
      <c r="R171" s="52">
        <f>RES_hhdet_in!R171-RES_hhdet_in_new!R171</f>
        <v>3444</v>
      </c>
      <c r="S171" s="52">
        <f>RES_hhdet_in!S171-RES_hhdet_in_new!S171</f>
        <v>5841</v>
      </c>
      <c r="T171" s="52">
        <f>RES_hhdet_in!T171-RES_hhdet_in_new!T171</f>
        <v>0</v>
      </c>
      <c r="U171" s="52">
        <f>RES_hhdet_in!U171-RES_hhdet_in_new!U171</f>
        <v>1915</v>
      </c>
      <c r="V171" s="52">
        <f>RES_hhdet_in!V171-RES_hhdet_in_new!V171</f>
        <v>3443</v>
      </c>
      <c r="W171" s="52">
        <f>RES_hhdet_in!W171-RES_hhdet_in_new!W171</f>
        <v>938</v>
      </c>
      <c r="X171" s="52">
        <f>RES_hhdet_in!X171-RES_hhdet_in_new!X171</f>
        <v>37</v>
      </c>
      <c r="Y171" s="52">
        <f>RES_hhdet_in!Y171-RES_hhdet_in_new!Y171</f>
        <v>51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0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0</v>
      </c>
      <c r="J172" s="52">
        <f>RES_hhdet_in!J172-RES_hhdet_in_new!J172</f>
        <v>0</v>
      </c>
      <c r="K172" s="52">
        <f>RES_hhdet_in!K172-RES_hhdet_in_new!K172</f>
        <v>0</v>
      </c>
      <c r="L172" s="52">
        <f>RES_hhdet_in!L172-RES_hhdet_in_new!L172</f>
        <v>0</v>
      </c>
      <c r="M172" s="52">
        <f>RES_hhdet_in!M172-RES_hhdet_in_new!M172</f>
        <v>0</v>
      </c>
      <c r="N172" s="52">
        <f>RES_hhdet_in!N172-RES_hhdet_in_new!N172</f>
        <v>0</v>
      </c>
      <c r="O172" s="52">
        <f>RES_hhdet_in!O172-RES_hhdet_in_new!O172</f>
        <v>0</v>
      </c>
      <c r="P172" s="52">
        <f>RES_hhdet_in!P172-RES_hhdet_in_new!P172</f>
        <v>0</v>
      </c>
      <c r="Q172" s="52">
        <f>RES_hhdet_in!Q172-RES_hhdet_in_new!Q172</f>
        <v>0</v>
      </c>
      <c r="R172" s="52">
        <f>RES_hhdet_in!R172-RES_hhdet_in_new!R172</f>
        <v>0</v>
      </c>
      <c r="S172" s="52">
        <f>RES_hhdet_in!S172-RES_hhdet_in_new!S172</f>
        <v>0</v>
      </c>
      <c r="T172" s="52">
        <f>RES_hhdet_in!T172-RES_hhdet_in_new!T172</f>
        <v>0</v>
      </c>
      <c r="U172" s="52">
        <f>RES_hhdet_in!U172-RES_hhdet_in_new!U172</f>
        <v>0</v>
      </c>
      <c r="V172" s="52">
        <f>RES_hhdet_in!V172-RES_hhdet_in_new!V172</f>
        <v>0</v>
      </c>
      <c r="W172" s="52">
        <f>RES_hhdet_in!W172-RES_hhdet_in_new!W172</f>
        <v>0</v>
      </c>
      <c r="X172" s="52">
        <f>RES_hhdet_in!X172-RES_hhdet_in_new!X172</f>
        <v>0</v>
      </c>
      <c r="Y172" s="52">
        <f>RES_hhdet_in!Y172-RES_hhdet_in_new!Y172</f>
        <v>0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368</v>
      </c>
      <c r="D176" s="52">
        <v>1287</v>
      </c>
      <c r="E176" s="52">
        <v>1197</v>
      </c>
      <c r="F176" s="52">
        <v>1269</v>
      </c>
      <c r="G176" s="52">
        <v>1907</v>
      </c>
      <c r="H176" s="52">
        <v>1953</v>
      </c>
      <c r="I176" s="52">
        <v>4082</v>
      </c>
      <c r="J176" s="52">
        <v>4751</v>
      </c>
      <c r="K176" s="52">
        <v>6601</v>
      </c>
      <c r="L176" s="52">
        <v>4337</v>
      </c>
      <c r="M176" s="52">
        <v>4175</v>
      </c>
      <c r="N176" s="52">
        <v>3195</v>
      </c>
      <c r="O176" s="52">
        <v>5765</v>
      </c>
      <c r="P176" s="52">
        <v>4723</v>
      </c>
      <c r="Q176" s="52">
        <v>6198</v>
      </c>
      <c r="R176" s="52">
        <v>8244</v>
      </c>
      <c r="S176" s="52">
        <v>14547</v>
      </c>
      <c r="T176" s="52">
        <v>20142</v>
      </c>
      <c r="U176" s="52">
        <v>18927</v>
      </c>
      <c r="V176" s="52">
        <v>10397</v>
      </c>
      <c r="W176" s="52">
        <v>1917</v>
      </c>
      <c r="X176" s="52">
        <v>124</v>
      </c>
      <c r="Y176" s="52">
        <v>131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25</v>
      </c>
      <c r="D177" s="36">
        <v>51</v>
      </c>
      <c r="E177" s="36">
        <v>76</v>
      </c>
      <c r="F177" s="36">
        <v>28</v>
      </c>
      <c r="G177" s="36">
        <v>72</v>
      </c>
      <c r="H177" s="36">
        <v>186</v>
      </c>
      <c r="I177" s="36">
        <v>11</v>
      </c>
      <c r="J177" s="36">
        <v>38</v>
      </c>
      <c r="K177" s="36">
        <v>14</v>
      </c>
      <c r="L177" s="36">
        <v>199</v>
      </c>
      <c r="M177" s="36">
        <v>96</v>
      </c>
      <c r="N177" s="36">
        <v>85</v>
      </c>
      <c r="O177" s="36">
        <v>0</v>
      </c>
      <c r="P177" s="36">
        <v>0</v>
      </c>
      <c r="Q177" s="36">
        <v>86</v>
      </c>
      <c r="R177" s="36">
        <v>189</v>
      </c>
      <c r="S177" s="36">
        <v>336</v>
      </c>
      <c r="T177" s="36">
        <v>213</v>
      </c>
      <c r="U177" s="36">
        <v>142</v>
      </c>
      <c r="V177" s="36">
        <v>116</v>
      </c>
      <c r="W177" s="36">
        <v>9</v>
      </c>
      <c r="X177" s="36">
        <v>1</v>
      </c>
      <c r="Y177" s="36">
        <v>1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1826</v>
      </c>
      <c r="K5" s="52">
        <v>0</v>
      </c>
      <c r="L5" s="52">
        <v>0</v>
      </c>
      <c r="M5" s="52">
        <v>2070</v>
      </c>
      <c r="N5" s="52">
        <v>7601</v>
      </c>
      <c r="O5" s="52">
        <v>9825</v>
      </c>
      <c r="P5" s="52">
        <v>13329</v>
      </c>
      <c r="Q5" s="52">
        <v>4556</v>
      </c>
      <c r="R5" s="52">
        <v>0</v>
      </c>
      <c r="S5" s="52">
        <v>0</v>
      </c>
      <c r="T5" s="52">
        <v>2</v>
      </c>
      <c r="U5" s="52">
        <v>100</v>
      </c>
      <c r="V5" s="52">
        <v>2893</v>
      </c>
      <c r="W5" s="52">
        <v>2752</v>
      </c>
      <c r="X5" s="52">
        <v>5364</v>
      </c>
      <c r="Y5" s="52">
        <v>9430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1244</v>
      </c>
      <c r="S8" s="52">
        <v>3</v>
      </c>
      <c r="T8" s="52">
        <v>5</v>
      </c>
      <c r="U8" s="52">
        <v>8</v>
      </c>
      <c r="V8" s="52">
        <v>102</v>
      </c>
      <c r="W8" s="52">
        <v>680</v>
      </c>
      <c r="X8" s="52">
        <v>1065</v>
      </c>
      <c r="Y8" s="52">
        <v>1625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285</v>
      </c>
      <c r="K10" s="52">
        <v>113</v>
      </c>
      <c r="L10" s="52">
        <v>61</v>
      </c>
      <c r="M10" s="52">
        <v>232</v>
      </c>
      <c r="N10" s="52">
        <v>832</v>
      </c>
      <c r="O10" s="52">
        <v>1079</v>
      </c>
      <c r="P10" s="52">
        <v>1463</v>
      </c>
      <c r="Q10" s="52">
        <v>507</v>
      </c>
      <c r="R10" s="52">
        <v>698</v>
      </c>
      <c r="S10" s="52">
        <v>1720</v>
      </c>
      <c r="T10" s="52">
        <v>1310</v>
      </c>
      <c r="U10" s="52">
        <v>101</v>
      </c>
      <c r="V10" s="52">
        <v>612</v>
      </c>
      <c r="W10" s="52">
        <v>754</v>
      </c>
      <c r="X10" s="52">
        <v>1504</v>
      </c>
      <c r="Y10" s="52">
        <v>9118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1</v>
      </c>
      <c r="U11" s="52">
        <v>0</v>
      </c>
      <c r="V11" s="52">
        <v>75</v>
      </c>
      <c r="W11" s="52">
        <v>3061</v>
      </c>
      <c r="X11" s="52">
        <v>5812</v>
      </c>
      <c r="Y11" s="52">
        <v>13832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34</v>
      </c>
      <c r="W15" s="52">
        <v>2846</v>
      </c>
      <c r="X15" s="52">
        <v>3250</v>
      </c>
      <c r="Y15" s="52">
        <v>10448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490</v>
      </c>
      <c r="S20" s="52">
        <v>2268</v>
      </c>
      <c r="T20" s="52">
        <v>2499</v>
      </c>
      <c r="U20" s="52">
        <v>5123</v>
      </c>
      <c r="V20" s="52">
        <v>9917</v>
      </c>
      <c r="W20" s="52">
        <v>11074</v>
      </c>
      <c r="X20" s="52">
        <v>11803</v>
      </c>
      <c r="Y20" s="52">
        <v>9034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4</v>
      </c>
      <c r="V21" s="52">
        <v>581</v>
      </c>
      <c r="W21" s="52">
        <v>1007</v>
      </c>
      <c r="X21" s="52">
        <v>1730</v>
      </c>
      <c r="Y21" s="52">
        <v>4076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6</v>
      </c>
      <c r="W22" s="36">
        <v>6</v>
      </c>
      <c r="X22" s="36">
        <v>30</v>
      </c>
      <c r="Y22" s="36">
        <v>100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11</v>
      </c>
      <c r="K26" s="52">
        <v>21</v>
      </c>
      <c r="L26" s="52">
        <v>29</v>
      </c>
      <c r="M26" s="52">
        <v>42</v>
      </c>
      <c r="N26" s="52">
        <v>55</v>
      </c>
      <c r="O26" s="52">
        <v>56</v>
      </c>
      <c r="P26" s="52">
        <v>29</v>
      </c>
      <c r="Q26" s="52">
        <v>19</v>
      </c>
      <c r="R26" s="52">
        <v>2</v>
      </c>
      <c r="S26" s="52">
        <v>0</v>
      </c>
      <c r="T26" s="52">
        <v>0</v>
      </c>
      <c r="U26" s="52">
        <v>11</v>
      </c>
      <c r="V26" s="52">
        <v>27</v>
      </c>
      <c r="W26" s="52">
        <v>44</v>
      </c>
      <c r="X26" s="52">
        <v>71</v>
      </c>
      <c r="Y26" s="52">
        <v>72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3</v>
      </c>
      <c r="S29" s="52">
        <v>1</v>
      </c>
      <c r="T29" s="52">
        <v>0</v>
      </c>
      <c r="U29" s="52">
        <v>0</v>
      </c>
      <c r="V29" s="52">
        <v>2</v>
      </c>
      <c r="W29" s="52">
        <v>6</v>
      </c>
      <c r="X29" s="52">
        <v>12</v>
      </c>
      <c r="Y29" s="52">
        <v>20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10</v>
      </c>
      <c r="S31" s="52">
        <v>17</v>
      </c>
      <c r="T31" s="52">
        <v>42</v>
      </c>
      <c r="U31" s="52">
        <v>61</v>
      </c>
      <c r="V31" s="52">
        <v>54</v>
      </c>
      <c r="W31" s="52">
        <v>50</v>
      </c>
      <c r="X31" s="52">
        <v>64</v>
      </c>
      <c r="Y31" s="52">
        <v>50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7</v>
      </c>
      <c r="S35" s="52">
        <v>10</v>
      </c>
      <c r="T35" s="52">
        <v>0</v>
      </c>
      <c r="U35" s="52">
        <v>6</v>
      </c>
      <c r="V35" s="52">
        <v>24</v>
      </c>
      <c r="W35" s="52">
        <v>35</v>
      </c>
      <c r="X35" s="52">
        <v>29</v>
      </c>
      <c r="Y35" s="52">
        <v>30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17</v>
      </c>
      <c r="S40" s="52">
        <v>23</v>
      </c>
      <c r="T40" s="52">
        <v>45</v>
      </c>
      <c r="U40" s="52">
        <v>69</v>
      </c>
      <c r="V40" s="52">
        <v>74</v>
      </c>
      <c r="W40" s="52">
        <v>80</v>
      </c>
      <c r="X40" s="52">
        <v>97</v>
      </c>
      <c r="Y40" s="52">
        <v>82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2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1</v>
      </c>
      <c r="N45" s="52">
        <v>0</v>
      </c>
      <c r="O45" s="52">
        <v>6308</v>
      </c>
      <c r="P45" s="52">
        <v>1698</v>
      </c>
      <c r="Q45" s="52">
        <v>1325</v>
      </c>
      <c r="R45" s="52">
        <v>0</v>
      </c>
      <c r="S45" s="52">
        <v>2706</v>
      </c>
      <c r="T45" s="52">
        <v>4466</v>
      </c>
      <c r="U45" s="52">
        <v>10510</v>
      </c>
      <c r="V45" s="52">
        <v>13635</v>
      </c>
      <c r="W45" s="52">
        <v>7824</v>
      </c>
      <c r="X45" s="52">
        <v>11085</v>
      </c>
      <c r="Y45" s="52">
        <v>1354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183</v>
      </c>
      <c r="S48" s="52">
        <v>223</v>
      </c>
      <c r="T48" s="52">
        <v>745</v>
      </c>
      <c r="U48" s="52">
        <v>1263</v>
      </c>
      <c r="V48" s="52">
        <v>2413</v>
      </c>
      <c r="W48" s="52">
        <v>3093</v>
      </c>
      <c r="X48" s="52">
        <v>3024</v>
      </c>
      <c r="Y48" s="52">
        <v>3125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1942</v>
      </c>
      <c r="T54" s="52">
        <v>4339</v>
      </c>
      <c r="U54" s="52">
        <v>10945</v>
      </c>
      <c r="V54" s="52">
        <v>15354</v>
      </c>
      <c r="W54" s="52">
        <v>11240</v>
      </c>
      <c r="X54" s="52">
        <v>13120</v>
      </c>
      <c r="Y54" s="52">
        <v>3972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1898</v>
      </c>
      <c r="T59" s="52">
        <v>4296</v>
      </c>
      <c r="U59" s="52">
        <v>10861</v>
      </c>
      <c r="V59" s="52">
        <v>15176</v>
      </c>
      <c r="W59" s="52">
        <v>11161</v>
      </c>
      <c r="X59" s="52">
        <v>12890</v>
      </c>
      <c r="Y59" s="52">
        <v>3883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46</v>
      </c>
      <c r="T60" s="36">
        <v>47</v>
      </c>
      <c r="U60" s="36">
        <v>85</v>
      </c>
      <c r="V60" s="36">
        <v>180</v>
      </c>
      <c r="W60" s="36">
        <v>73</v>
      </c>
      <c r="X60" s="36">
        <v>230</v>
      </c>
      <c r="Y60" s="36">
        <v>86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18403</v>
      </c>
      <c r="K64" s="52">
        <v>51499</v>
      </c>
      <c r="L64" s="52">
        <v>120583</v>
      </c>
      <c r="M64" s="52">
        <v>194707</v>
      </c>
      <c r="N64" s="52">
        <v>224074</v>
      </c>
      <c r="O64" s="52">
        <v>201536</v>
      </c>
      <c r="P64" s="52">
        <v>94279</v>
      </c>
      <c r="Q64" s="52">
        <v>168945</v>
      </c>
      <c r="R64" s="52">
        <v>227651</v>
      </c>
      <c r="S64" s="52">
        <v>293626</v>
      </c>
      <c r="T64" s="52">
        <v>282271</v>
      </c>
      <c r="U64" s="52">
        <v>262369</v>
      </c>
      <c r="V64" s="52">
        <v>268869</v>
      </c>
      <c r="W64" s="52">
        <v>257562</v>
      </c>
      <c r="X64" s="52">
        <v>187351</v>
      </c>
      <c r="Y64" s="52">
        <v>157808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24824</v>
      </c>
      <c r="S67" s="52">
        <v>60432</v>
      </c>
      <c r="T67" s="52">
        <v>80196</v>
      </c>
      <c r="U67" s="52">
        <v>67665</v>
      </c>
      <c r="V67" s="52">
        <v>65318</v>
      </c>
      <c r="W67" s="52">
        <v>69027</v>
      </c>
      <c r="X67" s="52">
        <v>85071</v>
      </c>
      <c r="Y67" s="52">
        <v>74602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18403</v>
      </c>
      <c r="K69" s="52">
        <v>47308</v>
      </c>
      <c r="L69" s="52">
        <v>112178</v>
      </c>
      <c r="M69" s="52">
        <v>187668</v>
      </c>
      <c r="N69" s="52">
        <v>217689</v>
      </c>
      <c r="O69" s="52">
        <v>195609</v>
      </c>
      <c r="P69" s="52">
        <v>87405</v>
      </c>
      <c r="Q69" s="52">
        <v>167707</v>
      </c>
      <c r="R69" s="52">
        <v>225574</v>
      </c>
      <c r="S69" s="52">
        <v>290881</v>
      </c>
      <c r="T69" s="52">
        <v>279413</v>
      </c>
      <c r="U69" s="52">
        <v>259995</v>
      </c>
      <c r="V69" s="52">
        <v>264159</v>
      </c>
      <c r="W69" s="52">
        <v>272324</v>
      </c>
      <c r="X69" s="52">
        <v>161763</v>
      </c>
      <c r="Y69" s="52">
        <v>168322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596</v>
      </c>
      <c r="T73" s="52">
        <v>8009</v>
      </c>
      <c r="U73" s="52">
        <v>8136</v>
      </c>
      <c r="V73" s="52">
        <v>10740</v>
      </c>
      <c r="W73" s="52">
        <v>0</v>
      </c>
      <c r="X73" s="52">
        <v>27654</v>
      </c>
      <c r="Y73" s="52">
        <v>0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138374</v>
      </c>
      <c r="S78" s="52">
        <v>302260</v>
      </c>
      <c r="T78" s="52">
        <v>407214</v>
      </c>
      <c r="U78" s="52">
        <v>451030</v>
      </c>
      <c r="V78" s="52">
        <v>466096</v>
      </c>
      <c r="W78" s="52">
        <v>442654</v>
      </c>
      <c r="X78" s="52">
        <v>374862</v>
      </c>
      <c r="Y78" s="52">
        <v>399494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1111</v>
      </c>
      <c r="S79" s="36">
        <v>2341</v>
      </c>
      <c r="T79" s="36">
        <v>2905</v>
      </c>
      <c r="U79" s="36">
        <v>4431</v>
      </c>
      <c r="V79" s="36">
        <v>5572</v>
      </c>
      <c r="W79" s="36">
        <v>7842</v>
      </c>
      <c r="X79" s="36">
        <v>4477</v>
      </c>
      <c r="Y79" s="36">
        <v>870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73510</v>
      </c>
      <c r="K83" s="52">
        <v>120407</v>
      </c>
      <c r="L83" s="52">
        <v>106863</v>
      </c>
      <c r="M83" s="52">
        <v>92156</v>
      </c>
      <c r="N83" s="52">
        <v>156461</v>
      </c>
      <c r="O83" s="52">
        <v>207491</v>
      </c>
      <c r="P83" s="52">
        <v>190988</v>
      </c>
      <c r="Q83" s="52">
        <v>145466</v>
      </c>
      <c r="R83" s="52">
        <v>206478</v>
      </c>
      <c r="S83" s="52">
        <v>242476</v>
      </c>
      <c r="T83" s="52">
        <v>335003</v>
      </c>
      <c r="U83" s="52">
        <v>290653</v>
      </c>
      <c r="V83" s="52">
        <v>339263</v>
      </c>
      <c r="W83" s="52">
        <v>342936</v>
      </c>
      <c r="X83" s="52">
        <v>355094</v>
      </c>
      <c r="Y83" s="52">
        <v>386377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28341</v>
      </c>
      <c r="S86" s="52">
        <v>53064</v>
      </c>
      <c r="T86" s="52">
        <v>73712</v>
      </c>
      <c r="U86" s="52">
        <v>78638</v>
      </c>
      <c r="V86" s="52">
        <v>73232</v>
      </c>
      <c r="W86" s="52">
        <v>84449</v>
      </c>
      <c r="X86" s="52">
        <v>112112</v>
      </c>
      <c r="Y86" s="52">
        <v>122552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36525</v>
      </c>
      <c r="K88" s="52">
        <v>75570</v>
      </c>
      <c r="L88" s="52">
        <v>72707</v>
      </c>
      <c r="M88" s="52">
        <v>35708</v>
      </c>
      <c r="N88" s="52">
        <v>82250</v>
      </c>
      <c r="O88" s="52">
        <v>112380</v>
      </c>
      <c r="P88" s="52">
        <v>117569</v>
      </c>
      <c r="Q88" s="52">
        <v>81093</v>
      </c>
      <c r="R88" s="52">
        <v>164420</v>
      </c>
      <c r="S88" s="52">
        <v>208039</v>
      </c>
      <c r="T88" s="52">
        <v>350546</v>
      </c>
      <c r="U88" s="52">
        <v>329437</v>
      </c>
      <c r="V88" s="52">
        <v>367747</v>
      </c>
      <c r="W88" s="52">
        <v>322429</v>
      </c>
      <c r="X88" s="52">
        <v>326636</v>
      </c>
      <c r="Y88" s="52">
        <v>351749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20132</v>
      </c>
      <c r="S92" s="52">
        <v>33505</v>
      </c>
      <c r="T92" s="52">
        <v>37849</v>
      </c>
      <c r="U92" s="52">
        <v>33044</v>
      </c>
      <c r="V92" s="52">
        <v>39257</v>
      </c>
      <c r="W92" s="52">
        <v>57626</v>
      </c>
      <c r="X92" s="52">
        <v>71671</v>
      </c>
      <c r="Y92" s="52">
        <v>63586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13222</v>
      </c>
      <c r="S96" s="52">
        <v>21930</v>
      </c>
      <c r="T96" s="52">
        <v>0</v>
      </c>
      <c r="U96" s="52">
        <v>3747</v>
      </c>
      <c r="V96" s="52">
        <v>19151</v>
      </c>
      <c r="W96" s="52">
        <v>53905</v>
      </c>
      <c r="X96" s="52">
        <v>40126</v>
      </c>
      <c r="Y96" s="52">
        <v>48066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34896</v>
      </c>
      <c r="S101" s="52">
        <v>45209</v>
      </c>
      <c r="T101" s="52">
        <v>102773</v>
      </c>
      <c r="U101" s="52">
        <v>123418</v>
      </c>
      <c r="V101" s="52">
        <v>164192</v>
      </c>
      <c r="W101" s="52">
        <v>142130</v>
      </c>
      <c r="X101" s="52">
        <v>117144</v>
      </c>
      <c r="Y101" s="52">
        <v>123983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131099</v>
      </c>
      <c r="S102" s="52">
        <v>235584</v>
      </c>
      <c r="T102" s="52">
        <v>301749</v>
      </c>
      <c r="U102" s="52">
        <v>297129</v>
      </c>
      <c r="V102" s="52">
        <v>359629</v>
      </c>
      <c r="W102" s="52">
        <v>423269</v>
      </c>
      <c r="X102" s="52">
        <v>462852</v>
      </c>
      <c r="Y102" s="52">
        <v>484750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3133</v>
      </c>
      <c r="S103" s="36">
        <v>5521</v>
      </c>
      <c r="T103" s="36">
        <v>3265</v>
      </c>
      <c r="U103" s="36">
        <v>2350</v>
      </c>
      <c r="V103" s="36">
        <v>4338</v>
      </c>
      <c r="W103" s="36">
        <v>2861</v>
      </c>
      <c r="X103" s="36">
        <v>8534</v>
      </c>
      <c r="Y103" s="36">
        <v>11814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258</v>
      </c>
      <c r="K107" s="52">
        <v>321</v>
      </c>
      <c r="L107" s="52">
        <v>306</v>
      </c>
      <c r="M107" s="52">
        <v>35</v>
      </c>
      <c r="N107" s="52">
        <v>0</v>
      </c>
      <c r="O107" s="52">
        <v>0</v>
      </c>
      <c r="P107" s="52">
        <v>2</v>
      </c>
      <c r="Q107" s="52">
        <v>0</v>
      </c>
      <c r="R107" s="52">
        <v>0</v>
      </c>
      <c r="S107" s="52">
        <v>80</v>
      </c>
      <c r="T107" s="52">
        <v>20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7</v>
      </c>
      <c r="T110" s="52">
        <v>18</v>
      </c>
      <c r="U110" s="52">
        <v>4</v>
      </c>
      <c r="V110" s="52">
        <v>3</v>
      </c>
      <c r="W110" s="52">
        <v>6</v>
      </c>
      <c r="X110" s="52">
        <v>8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10</v>
      </c>
      <c r="K112" s="52">
        <v>13</v>
      </c>
      <c r="L112" s="52">
        <v>10</v>
      </c>
      <c r="M112" s="52">
        <v>7</v>
      </c>
      <c r="N112" s="52">
        <v>7</v>
      </c>
      <c r="O112" s="52">
        <v>14</v>
      </c>
      <c r="P112" s="52">
        <v>29</v>
      </c>
      <c r="Q112" s="52">
        <v>35</v>
      </c>
      <c r="R112" s="52">
        <v>33</v>
      </c>
      <c r="S112" s="52">
        <v>30</v>
      </c>
      <c r="T112" s="52">
        <v>40</v>
      </c>
      <c r="U112" s="52">
        <v>42</v>
      </c>
      <c r="V112" s="52">
        <v>95</v>
      </c>
      <c r="W112" s="52">
        <v>56</v>
      </c>
      <c r="X112" s="52">
        <v>112</v>
      </c>
      <c r="Y112" s="52">
        <v>437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52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201</v>
      </c>
      <c r="S121" s="52">
        <v>416</v>
      </c>
      <c r="T121" s="52">
        <v>350</v>
      </c>
      <c r="U121" s="52">
        <v>34</v>
      </c>
      <c r="V121" s="52">
        <v>1</v>
      </c>
      <c r="W121" s="52">
        <v>2</v>
      </c>
      <c r="X121" s="52">
        <v>2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4</v>
      </c>
      <c r="S122" s="36">
        <v>9</v>
      </c>
      <c r="T122" s="36">
        <v>3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20885</v>
      </c>
      <c r="K126" s="52">
        <v>65615</v>
      </c>
      <c r="L126" s="52">
        <v>89275</v>
      </c>
      <c r="M126" s="52">
        <v>130006</v>
      </c>
      <c r="N126" s="52">
        <v>114585</v>
      </c>
      <c r="O126" s="52">
        <v>143576</v>
      </c>
      <c r="P126" s="52">
        <v>0</v>
      </c>
      <c r="Q126" s="52">
        <v>16924</v>
      </c>
      <c r="R126" s="52">
        <v>34643</v>
      </c>
      <c r="S126" s="52">
        <v>33839</v>
      </c>
      <c r="T126" s="52">
        <v>4</v>
      </c>
      <c r="U126" s="52">
        <v>0</v>
      </c>
      <c r="V126" s="52">
        <v>0</v>
      </c>
      <c r="W126" s="52">
        <v>3591</v>
      </c>
      <c r="X126" s="52">
        <v>58468</v>
      </c>
      <c r="Y126" s="52">
        <v>110469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2277</v>
      </c>
      <c r="S129" s="52">
        <v>8182</v>
      </c>
      <c r="T129" s="52">
        <v>7654</v>
      </c>
      <c r="U129" s="52">
        <v>204</v>
      </c>
      <c r="V129" s="52">
        <v>1429</v>
      </c>
      <c r="W129" s="52">
        <v>2676</v>
      </c>
      <c r="X129" s="52">
        <v>5610</v>
      </c>
      <c r="Y129" s="52">
        <v>14867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12298</v>
      </c>
      <c r="K131" s="52">
        <v>40459</v>
      </c>
      <c r="L131" s="52">
        <v>58417</v>
      </c>
      <c r="M131" s="52">
        <v>81460</v>
      </c>
      <c r="N131" s="52">
        <v>66167</v>
      </c>
      <c r="O131" s="52">
        <v>68034</v>
      </c>
      <c r="P131" s="52">
        <v>26119</v>
      </c>
      <c r="Q131" s="52">
        <v>21349</v>
      </c>
      <c r="R131" s="52">
        <v>31480</v>
      </c>
      <c r="S131" s="52">
        <v>33164</v>
      </c>
      <c r="T131" s="52">
        <v>30744</v>
      </c>
      <c r="U131" s="52">
        <v>44739</v>
      </c>
      <c r="V131" s="52">
        <v>44574</v>
      </c>
      <c r="W131" s="52">
        <v>55240</v>
      </c>
      <c r="X131" s="52">
        <v>78507</v>
      </c>
      <c r="Y131" s="52">
        <v>111092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1495</v>
      </c>
      <c r="S135" s="52">
        <v>2311</v>
      </c>
      <c r="T135" s="52">
        <v>890</v>
      </c>
      <c r="U135" s="52">
        <v>604</v>
      </c>
      <c r="V135" s="52">
        <v>1393</v>
      </c>
      <c r="W135" s="52">
        <v>3017</v>
      </c>
      <c r="X135" s="52">
        <v>3367</v>
      </c>
      <c r="Y135" s="52">
        <v>4960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62064</v>
      </c>
      <c r="S140" s="52">
        <v>117349</v>
      </c>
      <c r="T140" s="52">
        <v>108084</v>
      </c>
      <c r="U140" s="52">
        <v>109265</v>
      </c>
      <c r="V140" s="52">
        <v>92956</v>
      </c>
      <c r="W140" s="52">
        <v>82093</v>
      </c>
      <c r="X140" s="52">
        <v>87626</v>
      </c>
      <c r="Y140" s="52">
        <v>149252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1482</v>
      </c>
      <c r="S141" s="36">
        <v>2753</v>
      </c>
      <c r="T141" s="36">
        <v>1169</v>
      </c>
      <c r="U141" s="36">
        <v>865</v>
      </c>
      <c r="V141" s="36">
        <v>1122</v>
      </c>
      <c r="W141" s="36">
        <v>553</v>
      </c>
      <c r="X141" s="36">
        <v>1612</v>
      </c>
      <c r="Y141" s="36">
        <v>3635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0</v>
      </c>
      <c r="K145" s="52">
        <v>0</v>
      </c>
      <c r="L145" s="52">
        <v>0</v>
      </c>
      <c r="M145" s="52">
        <v>0</v>
      </c>
      <c r="N145" s="52">
        <v>0</v>
      </c>
      <c r="O145" s="52">
        <v>0</v>
      </c>
      <c r="P145" s="52">
        <v>0</v>
      </c>
      <c r="Q145" s="52">
        <v>0</v>
      </c>
      <c r="R145" s="52">
        <v>0</v>
      </c>
      <c r="S145" s="52">
        <v>0</v>
      </c>
      <c r="T145" s="52">
        <v>0</v>
      </c>
      <c r="U145" s="52">
        <v>27505</v>
      </c>
      <c r="V145" s="52">
        <v>18542</v>
      </c>
      <c r="W145" s="52">
        <v>24683</v>
      </c>
      <c r="X145" s="52">
        <v>31682</v>
      </c>
      <c r="Y145" s="52">
        <v>31651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0</v>
      </c>
      <c r="S147" s="52">
        <v>0</v>
      </c>
      <c r="T147" s="52">
        <v>0</v>
      </c>
      <c r="U147" s="52">
        <v>4311</v>
      </c>
      <c r="V147" s="52">
        <v>6893</v>
      </c>
      <c r="W147" s="52">
        <v>7410</v>
      </c>
      <c r="X147" s="52">
        <v>18399</v>
      </c>
      <c r="Y147" s="52">
        <v>20556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21964</v>
      </c>
      <c r="V149" s="52">
        <v>11917</v>
      </c>
      <c r="W149" s="52">
        <v>12770</v>
      </c>
      <c r="X149" s="52">
        <v>21022</v>
      </c>
      <c r="Y149" s="52">
        <v>19582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0</v>
      </c>
      <c r="S153" s="52">
        <v>0</v>
      </c>
      <c r="T153" s="52">
        <v>0</v>
      </c>
      <c r="U153" s="52">
        <v>2488</v>
      </c>
      <c r="V153" s="52">
        <v>5811</v>
      </c>
      <c r="W153" s="52">
        <v>11934</v>
      </c>
      <c r="X153" s="52">
        <v>11778</v>
      </c>
      <c r="Y153" s="52">
        <v>14797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0</v>
      </c>
      <c r="S154" s="52">
        <v>0</v>
      </c>
      <c r="T154" s="52">
        <v>0</v>
      </c>
      <c r="U154" s="52">
        <v>0</v>
      </c>
      <c r="V154" s="52">
        <v>0</v>
      </c>
      <c r="W154" s="52">
        <v>0</v>
      </c>
      <c r="X154" s="52">
        <v>0</v>
      </c>
      <c r="Y154" s="52">
        <v>0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24261</v>
      </c>
      <c r="V158" s="52">
        <v>17515</v>
      </c>
      <c r="W158" s="52">
        <v>24540</v>
      </c>
      <c r="X158" s="52">
        <v>32203</v>
      </c>
      <c r="Y158" s="52">
        <v>33572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192</v>
      </c>
      <c r="V159" s="36">
        <v>213</v>
      </c>
      <c r="W159" s="36">
        <v>165</v>
      </c>
      <c r="X159" s="36">
        <v>591</v>
      </c>
      <c r="Y159" s="36">
        <v>811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583</v>
      </c>
      <c r="K163" s="52">
        <v>1432</v>
      </c>
      <c r="L163" s="52">
        <v>941</v>
      </c>
      <c r="M163" s="52">
        <v>858</v>
      </c>
      <c r="N163" s="52">
        <v>270</v>
      </c>
      <c r="O163" s="52">
        <v>961</v>
      </c>
      <c r="P163" s="52">
        <v>436</v>
      </c>
      <c r="Q163" s="52">
        <v>828</v>
      </c>
      <c r="R163" s="52">
        <v>2004</v>
      </c>
      <c r="S163" s="52">
        <v>5480</v>
      </c>
      <c r="T163" s="52">
        <v>9345</v>
      </c>
      <c r="U163" s="52">
        <v>8707</v>
      </c>
      <c r="V163" s="52">
        <v>4402</v>
      </c>
      <c r="W163" s="52">
        <v>0</v>
      </c>
      <c r="X163" s="52">
        <v>0</v>
      </c>
      <c r="Y163" s="52">
        <v>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578</v>
      </c>
      <c r="S165" s="52">
        <v>1313</v>
      </c>
      <c r="T165" s="52">
        <v>2452</v>
      </c>
      <c r="U165" s="52">
        <v>2760</v>
      </c>
      <c r="V165" s="52">
        <v>2484</v>
      </c>
      <c r="W165" s="52">
        <v>2452</v>
      </c>
      <c r="X165" s="52">
        <v>1009</v>
      </c>
      <c r="Y165" s="52">
        <v>142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1521</v>
      </c>
      <c r="S167" s="52">
        <v>4024</v>
      </c>
      <c r="T167" s="52">
        <v>10234</v>
      </c>
      <c r="U167" s="52">
        <v>8733</v>
      </c>
      <c r="V167" s="52">
        <v>3894</v>
      </c>
      <c r="W167" s="52">
        <v>550</v>
      </c>
      <c r="X167" s="52">
        <v>55</v>
      </c>
      <c r="Y167" s="52">
        <v>80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1012</v>
      </c>
      <c r="S171" s="52">
        <v>2651</v>
      </c>
      <c r="T171" s="52">
        <v>0</v>
      </c>
      <c r="U171" s="52">
        <v>1006</v>
      </c>
      <c r="V171" s="52">
        <v>1916</v>
      </c>
      <c r="W171" s="52">
        <v>497</v>
      </c>
      <c r="X171" s="52">
        <v>23</v>
      </c>
      <c r="Y171" s="52">
        <v>51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0</v>
      </c>
      <c r="X172" s="52">
        <v>0</v>
      </c>
      <c r="Y172" s="52">
        <v>0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2465</v>
      </c>
      <c r="S176" s="52">
        <v>6517</v>
      </c>
      <c r="T176" s="52">
        <v>10155</v>
      </c>
      <c r="U176" s="52">
        <v>9661</v>
      </c>
      <c r="V176" s="52">
        <v>5704</v>
      </c>
      <c r="W176" s="52">
        <v>1042</v>
      </c>
      <c r="X176" s="52">
        <v>81</v>
      </c>
      <c r="Y176" s="52">
        <v>131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60</v>
      </c>
      <c r="S177" s="36">
        <v>157</v>
      </c>
      <c r="T177" s="36">
        <v>115</v>
      </c>
      <c r="U177" s="36">
        <v>78</v>
      </c>
      <c r="V177" s="36">
        <v>73</v>
      </c>
      <c r="W177" s="36">
        <v>6</v>
      </c>
      <c r="X177" s="36">
        <v>1</v>
      </c>
      <c r="Y177" s="36">
        <v>1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42.877943354657525</v>
      </c>
      <c r="C3" s="117">
        <f t="shared" si="0"/>
        <v>7.6367837836887791</v>
      </c>
      <c r="D3" s="117">
        <f t="shared" si="0"/>
        <v>24.306476008148397</v>
      </c>
      <c r="E3" s="117">
        <f t="shared" si="0"/>
        <v>16.571568941945351</v>
      </c>
      <c r="F3" s="117">
        <f t="shared" si="0"/>
        <v>37.154642368147002</v>
      </c>
      <c r="G3" s="117">
        <f t="shared" si="0"/>
        <v>14.410498644397082</v>
      </c>
      <c r="H3" s="117">
        <f t="shared" si="0"/>
        <v>10.416466827450028</v>
      </c>
      <c r="I3" s="117">
        <f t="shared" si="0"/>
        <v>11.1629384751662</v>
      </c>
      <c r="J3" s="117">
        <f t="shared" si="0"/>
        <v>47.266223768390219</v>
      </c>
      <c r="K3" s="117">
        <f t="shared" si="0"/>
        <v>14.216517223656558</v>
      </c>
      <c r="L3" s="117">
        <f t="shared" si="0"/>
        <v>10.228293467037005</v>
      </c>
      <c r="M3" s="117">
        <f t="shared" si="0"/>
        <v>19.583056354184553</v>
      </c>
      <c r="N3" s="117">
        <f t="shared" si="0"/>
        <v>28.185020123742987</v>
      </c>
      <c r="O3" s="117">
        <f t="shared" si="0"/>
        <v>25.788545218852484</v>
      </c>
      <c r="P3" s="117">
        <f t="shared" si="0"/>
        <v>70.565890496523437</v>
      </c>
      <c r="Q3" s="117">
        <f t="shared" si="0"/>
        <v>81.461427075162021</v>
      </c>
      <c r="R3" s="117">
        <f t="shared" ref="R3:V3" si="1">R4+R7+R9+R19</f>
        <v>57.742495646330958</v>
      </c>
      <c r="S3" s="117">
        <f t="shared" si="1"/>
        <v>35.312429695861226</v>
      </c>
      <c r="T3" s="117">
        <f t="shared" si="1"/>
        <v>34.277220272992636</v>
      </c>
      <c r="U3" s="117">
        <f t="shared" si="1"/>
        <v>41.18127618001774</v>
      </c>
      <c r="V3" s="117">
        <f t="shared" si="1"/>
        <v>45.337794915560913</v>
      </c>
      <c r="W3" s="117">
        <f t="shared" ref="W3:Y3" si="2">W4+W7+W9+W19</f>
        <v>47.587223793213575</v>
      </c>
      <c r="X3" s="117">
        <f t="shared" si="2"/>
        <v>47.696921795379041</v>
      </c>
      <c r="Y3" s="117">
        <f t="shared" si="2"/>
        <v>53.209100192887277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38.523140094239672</v>
      </c>
      <c r="C4" s="122">
        <f t="shared" si="3"/>
        <v>6.0731436154908121</v>
      </c>
      <c r="D4" s="122">
        <f t="shared" si="3"/>
        <v>19.842395783802012</v>
      </c>
      <c r="E4" s="122">
        <f t="shared" si="3"/>
        <v>13.2001247203278</v>
      </c>
      <c r="F4" s="122">
        <f t="shared" si="3"/>
        <v>32.20269476471681</v>
      </c>
      <c r="G4" s="122">
        <f t="shared" si="3"/>
        <v>10.990208763071935</v>
      </c>
      <c r="H4" s="122">
        <f t="shared" si="3"/>
        <v>8.2322256281872939</v>
      </c>
      <c r="I4" s="122">
        <f t="shared" si="3"/>
        <v>8.4602392307705188</v>
      </c>
      <c r="J4" s="122">
        <f t="shared" si="3"/>
        <v>39.684543169865563</v>
      </c>
      <c r="K4" s="122">
        <f t="shared" si="3"/>
        <v>11.530274687811733</v>
      </c>
      <c r="L4" s="122">
        <f t="shared" si="3"/>
        <v>8.3867455629254444</v>
      </c>
      <c r="M4" s="122">
        <f t="shared" si="3"/>
        <v>16.105396659200707</v>
      </c>
      <c r="N4" s="122">
        <f t="shared" si="3"/>
        <v>23.156269920462055</v>
      </c>
      <c r="O4" s="122">
        <f t="shared" si="3"/>
        <v>20.800577894465011</v>
      </c>
      <c r="P4" s="122">
        <f t="shared" si="3"/>
        <v>56.40237677096637</v>
      </c>
      <c r="Q4" s="122">
        <f t="shared" si="3"/>
        <v>64.299282057783728</v>
      </c>
      <c r="R4" s="122">
        <f t="shared" ref="R4:V4" si="4">SUM(R5:R6)</f>
        <v>45.677164165480349</v>
      </c>
      <c r="S4" s="122">
        <f t="shared" si="4"/>
        <v>27.230891537160339</v>
      </c>
      <c r="T4" s="122">
        <f t="shared" si="4"/>
        <v>26.748411787788267</v>
      </c>
      <c r="U4" s="122">
        <f t="shared" si="4"/>
        <v>32.360471163688302</v>
      </c>
      <c r="V4" s="122">
        <f t="shared" si="4"/>
        <v>36.057777793667348</v>
      </c>
      <c r="W4" s="122">
        <f t="shared" ref="W4:Y4" si="5">SUM(W5:W6)</f>
        <v>37.417606786108472</v>
      </c>
      <c r="X4" s="122">
        <f t="shared" si="5"/>
        <v>36.234161731288921</v>
      </c>
      <c r="Y4" s="122">
        <f t="shared" si="5"/>
        <v>44.84010080954755</v>
      </c>
      <c r="DA4" s="130" t="s">
        <v>1573</v>
      </c>
    </row>
    <row r="5" spans="1:105" ht="12" customHeight="1" x14ac:dyDescent="0.25">
      <c r="A5" s="97" t="s">
        <v>51</v>
      </c>
      <c r="B5" s="98">
        <v>38.487282924319821</v>
      </c>
      <c r="C5" s="98">
        <v>6.0674907092277284</v>
      </c>
      <c r="D5" s="98">
        <v>19.824546755467065</v>
      </c>
      <c r="E5" s="98">
        <v>13.188540276375067</v>
      </c>
      <c r="F5" s="98">
        <v>32.171886128473552</v>
      </c>
      <c r="G5" s="98">
        <v>10.980337369413235</v>
      </c>
      <c r="H5" s="98">
        <v>8.2253119256306313</v>
      </c>
      <c r="I5" s="98">
        <v>8.4537954234853423</v>
      </c>
      <c r="J5" s="98">
        <v>39.648098675982524</v>
      </c>
      <c r="K5" s="98">
        <v>11.519654074744107</v>
      </c>
      <c r="L5" s="98">
        <v>8.3796860175577059</v>
      </c>
      <c r="M5" s="98">
        <v>16.090789369125361</v>
      </c>
      <c r="N5" s="98">
        <v>23.138037919056877</v>
      </c>
      <c r="O5" s="98">
        <v>20.780957217933867</v>
      </c>
      <c r="P5" s="98">
        <v>56.347454056945374</v>
      </c>
      <c r="Q5" s="98">
        <v>64.243908551565781</v>
      </c>
      <c r="R5" s="98">
        <v>45.638175305102514</v>
      </c>
      <c r="S5" s="98">
        <v>27.207513828193957</v>
      </c>
      <c r="T5" s="98">
        <v>26.725773627421326</v>
      </c>
      <c r="U5" s="98">
        <v>32.33320412872478</v>
      </c>
      <c r="V5" s="98">
        <v>36.027525496439651</v>
      </c>
      <c r="W5" s="98">
        <v>37.386226838115363</v>
      </c>
      <c r="X5" s="98">
        <v>36.202761968084026</v>
      </c>
      <c r="Y5" s="98">
        <v>44.800300948362015</v>
      </c>
      <c r="DA5" s="63" t="s">
        <v>1574</v>
      </c>
    </row>
    <row r="6" spans="1:105" ht="12" customHeight="1" x14ac:dyDescent="0.25">
      <c r="A6" s="97" t="s">
        <v>53</v>
      </c>
      <c r="B6" s="98">
        <v>3.5857169919849427E-2</v>
      </c>
      <c r="C6" s="98">
        <v>5.6529062630836764E-3</v>
      </c>
      <c r="D6" s="98">
        <v>1.7849028334948093E-2</v>
      </c>
      <c r="E6" s="98">
        <v>1.158444395273346E-2</v>
      </c>
      <c r="F6" s="98">
        <v>3.0808636243256443E-2</v>
      </c>
      <c r="G6" s="98">
        <v>9.8713936587014276E-3</v>
      </c>
      <c r="H6" s="98">
        <v>6.9137025566620028E-3</v>
      </c>
      <c r="I6" s="98">
        <v>6.4438072851756671E-3</v>
      </c>
      <c r="J6" s="98">
        <v>3.6444493883041114E-2</v>
      </c>
      <c r="K6" s="98">
        <v>1.0620613067626466E-2</v>
      </c>
      <c r="L6" s="98">
        <v>7.0595453677386299E-3</v>
      </c>
      <c r="M6" s="98">
        <v>1.4607290075346698E-2</v>
      </c>
      <c r="N6" s="98">
        <v>1.8232001405176376E-2</v>
      </c>
      <c r="O6" s="98">
        <v>1.9620676531145295E-2</v>
      </c>
      <c r="P6" s="98">
        <v>5.4922714020994197E-2</v>
      </c>
      <c r="Q6" s="98">
        <v>5.5373506217954033E-2</v>
      </c>
      <c r="R6" s="98">
        <v>3.8988860377836783E-2</v>
      </c>
      <c r="S6" s="98">
        <v>2.3377708966382239E-2</v>
      </c>
      <c r="T6" s="98">
        <v>2.2638160366940059E-2</v>
      </c>
      <c r="U6" s="98">
        <v>2.7267034963518476E-2</v>
      </c>
      <c r="V6" s="98">
        <v>3.0252297227696359E-2</v>
      </c>
      <c r="W6" s="98">
        <v>3.1379947993106672E-2</v>
      </c>
      <c r="X6" s="98">
        <v>3.1399763204896104E-2</v>
      </c>
      <c r="Y6" s="98">
        <v>3.9799861185535572E-2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1.7519287351987656E-2</v>
      </c>
      <c r="C7" s="122">
        <f t="shared" si="6"/>
        <v>1.7747490905306699E-2</v>
      </c>
      <c r="D7" s="122">
        <f t="shared" si="6"/>
        <v>2.1571306981767201E-2</v>
      </c>
      <c r="E7" s="122">
        <f t="shared" si="6"/>
        <v>2.185494947780121E-2</v>
      </c>
      <c r="F7" s="122">
        <f t="shared" si="6"/>
        <v>1.6110981250106692E-2</v>
      </c>
      <c r="G7" s="122">
        <f t="shared" si="6"/>
        <v>1.5987000722042993E-2</v>
      </c>
      <c r="H7" s="122">
        <f t="shared" si="6"/>
        <v>1.8187445108236656E-2</v>
      </c>
      <c r="I7" s="122">
        <f t="shared" si="6"/>
        <v>3.567985080654186E-2</v>
      </c>
      <c r="J7" s="122">
        <f t="shared" si="6"/>
        <v>2.7532298118035779E-2</v>
      </c>
      <c r="K7" s="122">
        <f t="shared" si="6"/>
        <v>3.4960341383034908E-2</v>
      </c>
      <c r="L7" s="122">
        <f t="shared" si="6"/>
        <v>6.0079914769301093E-2</v>
      </c>
      <c r="M7" s="122">
        <f t="shared" si="6"/>
        <v>3.9583333350590895E-2</v>
      </c>
      <c r="N7" s="122">
        <f t="shared" si="6"/>
        <v>0.11432584186053014</v>
      </c>
      <c r="O7" s="122">
        <f t="shared" si="6"/>
        <v>7.8080003541515369E-2</v>
      </c>
      <c r="P7" s="122">
        <f t="shared" si="6"/>
        <v>0.13904956740301727</v>
      </c>
      <c r="Q7" s="122">
        <f t="shared" si="6"/>
        <v>0.39959775225229627</v>
      </c>
      <c r="R7" s="122">
        <f t="shared" si="6"/>
        <v>0.45196968522205078</v>
      </c>
      <c r="S7" s="122">
        <f t="shared" si="6"/>
        <v>0.3997281903008425</v>
      </c>
      <c r="T7" s="122">
        <f t="shared" si="6"/>
        <v>0.32828260318782498</v>
      </c>
      <c r="U7" s="122">
        <f t="shared" si="6"/>
        <v>0.31075232828848237</v>
      </c>
      <c r="V7" s="122">
        <f t="shared" si="6"/>
        <v>0.28774236891895227</v>
      </c>
      <c r="W7" s="122">
        <f t="shared" si="6"/>
        <v>0.23945182153820316</v>
      </c>
      <c r="X7" s="122">
        <f t="shared" si="6"/>
        <v>0.14469602952342581</v>
      </c>
      <c r="Y7" s="122">
        <f t="shared" si="6"/>
        <v>9.1092460796592153E-2</v>
      </c>
      <c r="DA7" s="130" t="s">
        <v>1576</v>
      </c>
    </row>
    <row r="8" spans="1:105" ht="12" customHeight="1" x14ac:dyDescent="0.25">
      <c r="A8" s="97" t="s">
        <v>53</v>
      </c>
      <c r="B8" s="98">
        <v>1.7519287351987656E-2</v>
      </c>
      <c r="C8" s="98">
        <v>1.7747490905306699E-2</v>
      </c>
      <c r="D8" s="98">
        <v>2.1571306981767201E-2</v>
      </c>
      <c r="E8" s="98">
        <v>2.185494947780121E-2</v>
      </c>
      <c r="F8" s="98">
        <v>1.6110981250106692E-2</v>
      </c>
      <c r="G8" s="98">
        <v>1.5987000722042993E-2</v>
      </c>
      <c r="H8" s="98">
        <v>1.8187445108236656E-2</v>
      </c>
      <c r="I8" s="98">
        <v>3.567985080654186E-2</v>
      </c>
      <c r="J8" s="98">
        <v>2.7532298118035779E-2</v>
      </c>
      <c r="K8" s="98">
        <v>3.4960341383034908E-2</v>
      </c>
      <c r="L8" s="98">
        <v>6.0079914769301093E-2</v>
      </c>
      <c r="M8" s="98">
        <v>3.9583333350590895E-2</v>
      </c>
      <c r="N8" s="98">
        <v>0.11432584186053014</v>
      </c>
      <c r="O8" s="98">
        <v>7.8080003541515369E-2</v>
      </c>
      <c r="P8" s="98">
        <v>0.13904956740301727</v>
      </c>
      <c r="Q8" s="98">
        <v>0.39959775225229627</v>
      </c>
      <c r="R8" s="98">
        <v>0.45196968522205078</v>
      </c>
      <c r="S8" s="98">
        <v>0.3997281903008425</v>
      </c>
      <c r="T8" s="98">
        <v>0.32828260318782498</v>
      </c>
      <c r="U8" s="98">
        <v>0.31075232828848237</v>
      </c>
      <c r="V8" s="98">
        <v>0.28774236891895227</v>
      </c>
      <c r="W8" s="98">
        <v>0.23945182153820316</v>
      </c>
      <c r="X8" s="98">
        <v>0.14469602952342581</v>
      </c>
      <c r="Y8" s="98">
        <v>9.1092460796592153E-2</v>
      </c>
      <c r="DA8" s="63" t="s">
        <v>1577</v>
      </c>
    </row>
    <row r="9" spans="1:105" ht="12" customHeight="1" x14ac:dyDescent="0.25">
      <c r="A9" s="121" t="s">
        <v>55</v>
      </c>
      <c r="B9" s="122">
        <v>2.5135261363377714</v>
      </c>
      <c r="C9" s="122">
        <v>0.85930614255887294</v>
      </c>
      <c r="D9" s="122">
        <v>2.9217718093316289</v>
      </c>
      <c r="E9" s="122">
        <v>2.0798674342088135</v>
      </c>
      <c r="F9" s="122">
        <v>3.3510868708356809</v>
      </c>
      <c r="G9" s="122">
        <v>1.8469755251538842</v>
      </c>
      <c r="H9" s="122">
        <v>1.3666107035872661</v>
      </c>
      <c r="I9" s="122">
        <v>1.7150336841599771</v>
      </c>
      <c r="J9" s="122">
        <v>5.5209931410670565</v>
      </c>
      <c r="K9" s="122">
        <v>1.8452553192122576</v>
      </c>
      <c r="L9" s="122">
        <v>1.2472465209010815</v>
      </c>
      <c r="M9" s="122">
        <v>2.4876933256571623</v>
      </c>
      <c r="N9" s="122">
        <v>3.6315275828785687</v>
      </c>
      <c r="O9" s="122">
        <v>3.5756447976720809</v>
      </c>
      <c r="P9" s="122">
        <v>10.297674676211425</v>
      </c>
      <c r="Q9" s="122">
        <v>12.209394873218676</v>
      </c>
      <c r="R9" s="122">
        <v>8.5908974823962492</v>
      </c>
      <c r="S9" s="122">
        <v>5.2772036442034524</v>
      </c>
      <c r="T9" s="122">
        <v>4.9403742631074818</v>
      </c>
      <c r="U9" s="122">
        <v>5.8725387041298847</v>
      </c>
      <c r="V9" s="122">
        <v>6.4223803583736219</v>
      </c>
      <c r="W9" s="122">
        <v>7.2879395315147262</v>
      </c>
      <c r="X9" s="122">
        <v>8.4388762948695568</v>
      </c>
      <c r="Y9" s="122">
        <v>5.0959516988628257</v>
      </c>
      <c r="DA9" s="130" t="s">
        <v>1578</v>
      </c>
    </row>
    <row r="10" spans="1:105" ht="12" customHeight="1" x14ac:dyDescent="0.25">
      <c r="A10" s="97" t="s">
        <v>143</v>
      </c>
      <c r="B10" s="98">
        <v>2.4373320886122629</v>
      </c>
      <c r="C10" s="98">
        <v>0.77224323883293577</v>
      </c>
      <c r="D10" s="98">
        <v>2.80736154455363</v>
      </c>
      <c r="E10" s="98">
        <v>1.9508488632260861</v>
      </c>
      <c r="F10" s="98">
        <v>3.2548632347366855</v>
      </c>
      <c r="G10" s="98">
        <v>1.7193018337043799</v>
      </c>
      <c r="H10" s="98">
        <v>1.2938457516929747</v>
      </c>
      <c r="I10" s="98">
        <v>1.6023366337548357</v>
      </c>
      <c r="J10" s="98">
        <v>5.4320655371965545</v>
      </c>
      <c r="K10" s="98">
        <v>1.7484156285951407</v>
      </c>
      <c r="L10" s="98">
        <v>1.1781635370731163</v>
      </c>
      <c r="M10" s="98">
        <v>2.4121485633648434</v>
      </c>
      <c r="N10" s="98">
        <v>3.5189018250596305</v>
      </c>
      <c r="O10" s="98">
        <v>3.4202146220233711</v>
      </c>
      <c r="P10" s="98">
        <v>10.074981319739162</v>
      </c>
      <c r="Q10" s="98">
        <v>11.955647195066529</v>
      </c>
      <c r="R10" s="98">
        <v>8.3863408678025024</v>
      </c>
      <c r="S10" s="98">
        <v>5.1039216530223372</v>
      </c>
      <c r="T10" s="98">
        <v>4.8163861746474579</v>
      </c>
      <c r="U10" s="98">
        <v>5.7662299199044584</v>
      </c>
      <c r="V10" s="98">
        <v>6.3252507335294315</v>
      </c>
      <c r="W10" s="98">
        <v>6.5163866388883083</v>
      </c>
      <c r="X10" s="98">
        <v>6.5803798767657149</v>
      </c>
      <c r="Y10" s="98">
        <v>0.768048924722461</v>
      </c>
      <c r="DA10" s="63" t="s">
        <v>1579</v>
      </c>
    </row>
    <row r="11" spans="1:105" ht="12" customHeight="1" x14ac:dyDescent="0.25">
      <c r="A11" s="97" t="s">
        <v>124</v>
      </c>
      <c r="B11" s="98">
        <v>7.254120891168063E-2</v>
      </c>
      <c r="C11" s="98">
        <v>8.4703295519004559E-2</v>
      </c>
      <c r="D11" s="98">
        <v>0.11252214864216041</v>
      </c>
      <c r="E11" s="98">
        <v>0.12627261060738673</v>
      </c>
      <c r="F11" s="98">
        <v>9.5158685583188365E-2</v>
      </c>
      <c r="G11" s="98">
        <v>0.1270984381279146</v>
      </c>
      <c r="H11" s="98">
        <v>7.0175876692951084E-2</v>
      </c>
      <c r="I11" s="98">
        <v>0.10154267170115613</v>
      </c>
      <c r="J11" s="98">
        <v>5.567060678114865E-2</v>
      </c>
      <c r="K11" s="98">
        <v>5.1380040577073995E-2</v>
      </c>
      <c r="L11" s="98">
        <v>3.4097853148898891E-2</v>
      </c>
      <c r="M11" s="98">
        <v>3.9361052459852428E-2</v>
      </c>
      <c r="N11" s="98">
        <v>4.947088764548771E-2</v>
      </c>
      <c r="O11" s="98">
        <v>8.411068383187742E-2</v>
      </c>
      <c r="P11" s="98">
        <v>0.11249639277806049</v>
      </c>
      <c r="Q11" s="98">
        <v>0.13350785305028703</v>
      </c>
      <c r="R11" s="98">
        <v>0.1131727519366601</v>
      </c>
      <c r="S11" s="98">
        <v>8.5630099550644392E-2</v>
      </c>
      <c r="T11" s="98">
        <v>6.2006309112374335E-2</v>
      </c>
      <c r="U11" s="98">
        <v>5.4876504924009757E-2</v>
      </c>
      <c r="V11" s="98">
        <v>4.927846228307356E-2</v>
      </c>
      <c r="W11" s="98">
        <v>0.3674329994842282</v>
      </c>
      <c r="X11" s="98">
        <v>0.98976335226159928</v>
      </c>
      <c r="Y11" s="98">
        <v>2.2811978541046294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3.6528388138281588E-3</v>
      </c>
      <c r="C15" s="101">
        <v>2.3596082069325965E-3</v>
      </c>
      <c r="D15" s="101">
        <v>1.8881161358383111E-3</v>
      </c>
      <c r="E15" s="101">
        <v>2.7459603753404488E-3</v>
      </c>
      <c r="F15" s="101">
        <v>1.064950515806984E-3</v>
      </c>
      <c r="G15" s="101">
        <v>5.7525332158980076E-4</v>
      </c>
      <c r="H15" s="101">
        <v>2.5890752013403955E-3</v>
      </c>
      <c r="I15" s="101">
        <v>1.1154378703985361E-2</v>
      </c>
      <c r="J15" s="101">
        <v>3.3256997089353355E-2</v>
      </c>
      <c r="K15" s="101">
        <v>4.5459650040042952E-2</v>
      </c>
      <c r="L15" s="101">
        <v>3.4985130679066272E-2</v>
      </c>
      <c r="M15" s="101">
        <v>3.6183709832466299E-2</v>
      </c>
      <c r="N15" s="101">
        <v>6.3154870173450672E-2</v>
      </c>
      <c r="O15" s="101">
        <v>7.1319491816832351E-2</v>
      </c>
      <c r="P15" s="101">
        <v>0.11019696369420132</v>
      </c>
      <c r="Q15" s="101">
        <v>0.12023982510185999</v>
      </c>
      <c r="R15" s="101">
        <v>9.1383862657087908E-2</v>
      </c>
      <c r="S15" s="101">
        <v>8.7651891630470824E-2</v>
      </c>
      <c r="T15" s="101">
        <v>6.1981779347650243E-2</v>
      </c>
      <c r="U15" s="101">
        <v>5.1432279301416549E-2</v>
      </c>
      <c r="V15" s="101">
        <v>4.7851162561116954E-2</v>
      </c>
      <c r="W15" s="101">
        <v>0.40411989314219043</v>
      </c>
      <c r="X15" s="101">
        <v>0.86873306584224286</v>
      </c>
      <c r="Y15" s="101">
        <v>2.0467049200357352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1.8237578367280951</v>
      </c>
      <c r="C19" s="122">
        <v>0.68658653473378728</v>
      </c>
      <c r="D19" s="122">
        <v>1.5207371080329923</v>
      </c>
      <c r="E19" s="122">
        <v>1.2697218379309361</v>
      </c>
      <c r="F19" s="122">
        <v>1.5847497513444029</v>
      </c>
      <c r="G19" s="122">
        <v>1.5573273554492191</v>
      </c>
      <c r="H19" s="122">
        <v>0.79944305056723186</v>
      </c>
      <c r="I19" s="122">
        <v>0.95198570942916239</v>
      </c>
      <c r="J19" s="122">
        <v>2.033155159339564</v>
      </c>
      <c r="K19" s="122">
        <v>0.80602687524953054</v>
      </c>
      <c r="L19" s="122">
        <v>0.53422146844117901</v>
      </c>
      <c r="M19" s="122">
        <v>0.95038303597609297</v>
      </c>
      <c r="N19" s="122">
        <v>1.282896778541833</v>
      </c>
      <c r="O19" s="122">
        <v>1.3342425231738784</v>
      </c>
      <c r="P19" s="122">
        <v>3.7267894819426215</v>
      </c>
      <c r="Q19" s="122">
        <v>4.5531523919073278</v>
      </c>
      <c r="R19" s="122">
        <v>3.0224643132323061</v>
      </c>
      <c r="S19" s="122">
        <v>2.4046063241965956</v>
      </c>
      <c r="T19" s="122">
        <v>2.2601516189090645</v>
      </c>
      <c r="U19" s="122">
        <v>2.6375139839110671</v>
      </c>
      <c r="V19" s="122">
        <v>2.569894394600988</v>
      </c>
      <c r="W19" s="122">
        <v>2.6422256540521731</v>
      </c>
      <c r="X19" s="122">
        <v>2.8791877396971373</v>
      </c>
      <c r="Y19" s="122">
        <v>3.1819552236803048</v>
      </c>
      <c r="DA19" s="130" t="s">
        <v>1588</v>
      </c>
    </row>
    <row r="20" spans="1:105" ht="12" customHeight="1" x14ac:dyDescent="0.25">
      <c r="A20" s="97" t="s">
        <v>51</v>
      </c>
      <c r="B20" s="98">
        <v>1.2387555803611174</v>
      </c>
      <c r="C20" s="98">
        <v>0.2490020794543826</v>
      </c>
      <c r="D20" s="98">
        <v>0.96705988570587387</v>
      </c>
      <c r="E20" s="98">
        <v>0.63928669874794897</v>
      </c>
      <c r="F20" s="98">
        <v>1.1425541621551822</v>
      </c>
      <c r="G20" s="98">
        <v>0.8723298424541811</v>
      </c>
      <c r="H20" s="98">
        <v>0.52108307934019393</v>
      </c>
      <c r="I20" s="98">
        <v>0.60130560398079946</v>
      </c>
      <c r="J20" s="98">
        <v>1.8711685469240926</v>
      </c>
      <c r="K20" s="98">
        <v>0.59684861136410705</v>
      </c>
      <c r="L20" s="98">
        <v>0.41970848492205537</v>
      </c>
      <c r="M20" s="98">
        <v>0.84461150861040613</v>
      </c>
      <c r="N20" s="98">
        <v>1.1813233685232107</v>
      </c>
      <c r="O20" s="98">
        <v>1.1463776011433577</v>
      </c>
      <c r="P20" s="98">
        <v>3.353660925980992</v>
      </c>
      <c r="Q20" s="98">
        <v>3.9229721983376291</v>
      </c>
      <c r="R20" s="98">
        <v>2.3759997342316805</v>
      </c>
      <c r="S20" s="98">
        <v>2.001548181724385</v>
      </c>
      <c r="T20" s="98">
        <v>2.0848393380859922</v>
      </c>
      <c r="U20" s="98">
        <v>2.5908497002959572</v>
      </c>
      <c r="V20" s="98">
        <v>2.5377654725244865</v>
      </c>
      <c r="W20" s="98">
        <v>2.5534484318527575</v>
      </c>
      <c r="X20" s="98">
        <v>2.6889991697676732</v>
      </c>
      <c r="Y20" s="98">
        <v>2.7995778999164105</v>
      </c>
      <c r="DA20" s="63" t="s">
        <v>1589</v>
      </c>
    </row>
    <row r="21" spans="1:105" ht="12" customHeight="1" x14ac:dyDescent="0.25">
      <c r="A21" s="97" t="s">
        <v>50</v>
      </c>
      <c r="B21" s="98">
        <v>0.57604461072960633</v>
      </c>
      <c r="C21" s="98">
        <v>0.41456553863872347</v>
      </c>
      <c r="D21" s="98">
        <v>0.53268905914511089</v>
      </c>
      <c r="E21" s="98">
        <v>0.59601209588452642</v>
      </c>
      <c r="F21" s="98">
        <v>0.42450092091641994</v>
      </c>
      <c r="G21" s="98">
        <v>0.67584684113115256</v>
      </c>
      <c r="H21" s="98">
        <v>0.24711585225448798</v>
      </c>
      <c r="I21" s="98">
        <v>0.35002243422345736</v>
      </c>
      <c r="J21" s="98">
        <v>0.16158220772397267</v>
      </c>
      <c r="K21" s="98">
        <v>0.20884664154337726</v>
      </c>
      <c r="L21" s="98">
        <v>0.11138550647221722</v>
      </c>
      <c r="M21" s="98">
        <v>0.10267625315912257</v>
      </c>
      <c r="N21" s="98">
        <v>9.7251065112440374E-2</v>
      </c>
      <c r="O21" s="98">
        <v>0.18769001981318628</v>
      </c>
      <c r="P21" s="98">
        <v>0.37189946069763397</v>
      </c>
      <c r="Q21" s="98">
        <v>0.62489154498137311</v>
      </c>
      <c r="R21" s="98">
        <v>0.6414427576005961</v>
      </c>
      <c r="S21" s="98">
        <v>0.3977089275469089</v>
      </c>
      <c r="T21" s="98">
        <v>0.172991581168875</v>
      </c>
      <c r="U21" s="98">
        <v>4.6436966224658413E-2</v>
      </c>
      <c r="V21" s="98">
        <v>3.1905062356191387E-2</v>
      </c>
      <c r="W21" s="98">
        <v>8.8321062026014738E-2</v>
      </c>
      <c r="X21" s="98">
        <v>0.18854925105002404</v>
      </c>
      <c r="Y21" s="98">
        <v>0.37729557640403522</v>
      </c>
      <c r="DA21" s="63" t="s">
        <v>1590</v>
      </c>
    </row>
    <row r="22" spans="1:105" ht="12" customHeight="1" x14ac:dyDescent="0.25">
      <c r="A22" s="109" t="s">
        <v>120</v>
      </c>
      <c r="B22" s="33">
        <v>8.9576456373713746E-3</v>
      </c>
      <c r="C22" s="33">
        <v>2.3018916640681182E-2</v>
      </c>
      <c r="D22" s="33">
        <v>2.0988163182007368E-2</v>
      </c>
      <c r="E22" s="33">
        <v>3.4423043298460701E-2</v>
      </c>
      <c r="F22" s="33">
        <v>1.769466827280081E-2</v>
      </c>
      <c r="G22" s="33">
        <v>9.15067186388549E-3</v>
      </c>
      <c r="H22" s="33">
        <v>3.1244118972549941E-2</v>
      </c>
      <c r="I22" s="33">
        <v>6.5767122490551215E-4</v>
      </c>
      <c r="J22" s="33">
        <v>4.0440469149875683E-4</v>
      </c>
      <c r="K22" s="33">
        <v>3.3162234204621698E-4</v>
      </c>
      <c r="L22" s="33">
        <v>3.1274770469063721E-3</v>
      </c>
      <c r="M22" s="33">
        <v>3.0952742065643041E-3</v>
      </c>
      <c r="N22" s="33">
        <v>4.3223449061820796E-3</v>
      </c>
      <c r="O22" s="33">
        <v>1.7490221733423497E-4</v>
      </c>
      <c r="P22" s="33">
        <v>1.2290952639956733E-3</v>
      </c>
      <c r="Q22" s="33">
        <v>5.2886485883258914E-3</v>
      </c>
      <c r="R22" s="33">
        <v>5.0218214000294073E-3</v>
      </c>
      <c r="S22" s="33">
        <v>5.3492149253020274E-3</v>
      </c>
      <c r="T22" s="33">
        <v>2.3206996541974812E-3</v>
      </c>
      <c r="U22" s="33">
        <v>2.2731739045132168E-4</v>
      </c>
      <c r="V22" s="33">
        <v>2.2385972031002967E-4</v>
      </c>
      <c r="W22" s="33">
        <v>4.561601734011965E-4</v>
      </c>
      <c r="X22" s="33">
        <v>1.639318879440249E-3</v>
      </c>
      <c r="Y22" s="33">
        <v>5.0817473598589449E-3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0.79299373574905119</v>
      </c>
      <c r="C24" s="117">
        <f t="shared" si="7"/>
        <v>0.70423920369623583</v>
      </c>
      <c r="D24" s="117">
        <f t="shared" si="7"/>
        <v>0.6995364014343034</v>
      </c>
      <c r="E24" s="117">
        <f t="shared" si="7"/>
        <v>0.77310797548272048</v>
      </c>
      <c r="F24" s="117">
        <f t="shared" si="7"/>
        <v>0.76535196111007775</v>
      </c>
      <c r="G24" s="117">
        <f t="shared" si="7"/>
        <v>0.79010055531593537</v>
      </c>
      <c r="H24" s="117">
        <f t="shared" si="7"/>
        <v>0.69730437709803694</v>
      </c>
      <c r="I24" s="117">
        <f t="shared" si="7"/>
        <v>0.70699731830755463</v>
      </c>
      <c r="J24" s="117">
        <f t="shared" si="7"/>
        <v>0.71519331775536299</v>
      </c>
      <c r="K24" s="117">
        <f t="shared" si="7"/>
        <v>0.74430107914154897</v>
      </c>
      <c r="L24" s="117">
        <f t="shared" si="7"/>
        <v>0.72301368148027689</v>
      </c>
      <c r="M24" s="117">
        <f t="shared" si="7"/>
        <v>0.6983527016154496</v>
      </c>
      <c r="N24" s="117">
        <f t="shared" si="7"/>
        <v>0.72002026759344628</v>
      </c>
      <c r="O24" s="117">
        <f t="shared" si="7"/>
        <v>0.68000619268863516</v>
      </c>
      <c r="P24" s="117">
        <f t="shared" si="7"/>
        <v>0.64717331410402867</v>
      </c>
      <c r="Q24" s="117">
        <f t="shared" si="7"/>
        <v>0.64822092649133067</v>
      </c>
      <c r="R24" s="117">
        <f t="shared" ref="R24:V24" si="8">R25+R28+R30+R39</f>
        <v>0.63333285748845403</v>
      </c>
      <c r="S24" s="117">
        <f t="shared" si="8"/>
        <v>0.49158707640681004</v>
      </c>
      <c r="T24" s="117">
        <f t="shared" si="8"/>
        <v>0.48073163079360465</v>
      </c>
      <c r="U24" s="117">
        <f t="shared" si="8"/>
        <v>0.48611589601513577</v>
      </c>
      <c r="V24" s="117">
        <f t="shared" si="8"/>
        <v>0.42329958283854202</v>
      </c>
      <c r="W24" s="117">
        <f t="shared" ref="W24:Y24" si="9">W25+W28+W30+W39</f>
        <v>0.43268366326176128</v>
      </c>
      <c r="X24" s="117">
        <f t="shared" si="9"/>
        <v>0.45045683885967025</v>
      </c>
      <c r="Y24" s="117">
        <f t="shared" si="9"/>
        <v>0.4128413156047378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0.7039299153054176</v>
      </c>
      <c r="C25" s="122">
        <f t="shared" si="10"/>
        <v>0.58660379789513184</v>
      </c>
      <c r="D25" s="122">
        <f t="shared" si="10"/>
        <v>0.56712300293703255</v>
      </c>
      <c r="E25" s="122">
        <f t="shared" si="10"/>
        <v>0.61203250298938827</v>
      </c>
      <c r="F25" s="122">
        <f t="shared" si="10"/>
        <v>0.65678003345875391</v>
      </c>
      <c r="G25" s="122">
        <f t="shared" si="10"/>
        <v>0.57885374016207658</v>
      </c>
      <c r="H25" s="122">
        <f t="shared" si="10"/>
        <v>0.57119483768896795</v>
      </c>
      <c r="I25" s="122">
        <f t="shared" si="10"/>
        <v>0.52158491763074089</v>
      </c>
      <c r="J25" s="122">
        <f t="shared" si="10"/>
        <v>0.60974103423900616</v>
      </c>
      <c r="K25" s="122">
        <f t="shared" si="10"/>
        <v>0.59379835496882771</v>
      </c>
      <c r="L25" s="122">
        <f t="shared" si="10"/>
        <v>0.60066412572101524</v>
      </c>
      <c r="M25" s="122">
        <f t="shared" si="10"/>
        <v>0.57349517693171936</v>
      </c>
      <c r="N25" s="122">
        <f t="shared" si="10"/>
        <v>0.59110258060587662</v>
      </c>
      <c r="O25" s="122">
        <f t="shared" si="10"/>
        <v>0.55271463925390929</v>
      </c>
      <c r="P25" s="122">
        <f t="shared" si="10"/>
        <v>0.51757757396594806</v>
      </c>
      <c r="Q25" s="122">
        <f t="shared" si="10"/>
        <v>0.51314492278262513</v>
      </c>
      <c r="R25" s="122">
        <f t="shared" ref="R25:V25" si="11">SUM(R26:R27)</f>
        <v>0.51376783935899284</v>
      </c>
      <c r="S25" s="122">
        <f t="shared" si="11"/>
        <v>0.37330664387866813</v>
      </c>
      <c r="T25" s="122">
        <f t="shared" si="11"/>
        <v>0.37908650812087757</v>
      </c>
      <c r="U25" s="122">
        <f t="shared" si="11"/>
        <v>0.39169644661097103</v>
      </c>
      <c r="V25" s="122">
        <f t="shared" si="11"/>
        <v>0.34218110450072758</v>
      </c>
      <c r="W25" s="122">
        <f t="shared" ref="W25:Y25" si="12">SUM(W26:W27)</f>
        <v>0.35143154499616458</v>
      </c>
      <c r="X25" s="122">
        <f t="shared" si="12"/>
        <v>0.36413292854360907</v>
      </c>
      <c r="Y25" s="122">
        <f t="shared" si="12"/>
        <v>0.33306421542597009</v>
      </c>
      <c r="DA25" s="130" t="s">
        <v>1593</v>
      </c>
    </row>
    <row r="26" spans="1:105" ht="12" customHeight="1" x14ac:dyDescent="0.25">
      <c r="A26" s="97" t="s">
        <v>74</v>
      </c>
      <c r="B26" s="98">
        <v>0.70244265991788102</v>
      </c>
      <c r="C26" s="98">
        <v>0.58535290783183624</v>
      </c>
      <c r="D26" s="98">
        <v>0.56595095918883598</v>
      </c>
      <c r="E26" s="98">
        <v>0.61078472489618851</v>
      </c>
      <c r="F26" s="98">
        <v>0.65532055760750973</v>
      </c>
      <c r="G26" s="98">
        <v>0.57763388333881616</v>
      </c>
      <c r="H26" s="98">
        <v>0.5700565432831618</v>
      </c>
      <c r="I26" s="98">
        <v>0.52063996360269382</v>
      </c>
      <c r="J26" s="98">
        <v>0.60844185564907871</v>
      </c>
      <c r="K26" s="98">
        <v>0.59251859566484055</v>
      </c>
      <c r="L26" s="98">
        <v>0.5994662415779165</v>
      </c>
      <c r="M26" s="98">
        <v>0.57226611495519997</v>
      </c>
      <c r="N26" s="98">
        <v>0.59001689000908808</v>
      </c>
      <c r="O26" s="98">
        <v>0.55149505091396844</v>
      </c>
      <c r="P26" s="98">
        <v>0.51639909645381254</v>
      </c>
      <c r="Q26" s="98">
        <v>0.51210591062372357</v>
      </c>
      <c r="R26" s="98">
        <v>0.51273182382729487</v>
      </c>
      <c r="S26" s="98">
        <v>0.3725443348381533</v>
      </c>
      <c r="T26" s="98">
        <v>0.37831905290437362</v>
      </c>
      <c r="U26" s="98">
        <v>0.39089869036024533</v>
      </c>
      <c r="V26" s="98">
        <v>0.34148220884679847</v>
      </c>
      <c r="W26" s="98">
        <v>0.35070437919182479</v>
      </c>
      <c r="X26" s="98">
        <v>0.36334442036883263</v>
      </c>
      <c r="Y26" s="98">
        <v>0.33232337274290558</v>
      </c>
      <c r="DA26" s="63" t="s">
        <v>1594</v>
      </c>
    </row>
    <row r="27" spans="1:105" ht="12" customHeight="1" x14ac:dyDescent="0.25">
      <c r="A27" s="97" t="s">
        <v>53</v>
      </c>
      <c r="B27" s="98">
        <v>1.4872553875366179E-3</v>
      </c>
      <c r="C27" s="98">
        <v>1.2508900632956321E-3</v>
      </c>
      <c r="D27" s="98">
        <v>1.1720437481966064E-3</v>
      </c>
      <c r="E27" s="98">
        <v>1.2477780931997807E-3</v>
      </c>
      <c r="F27" s="98">
        <v>1.4594758512441811E-3</v>
      </c>
      <c r="G27" s="98">
        <v>1.2198568232604642E-3</v>
      </c>
      <c r="H27" s="98">
        <v>1.1382944058061836E-3</v>
      </c>
      <c r="I27" s="98">
        <v>9.4495402804710784E-4</v>
      </c>
      <c r="J27" s="98">
        <v>1.2991785899274537E-3</v>
      </c>
      <c r="K27" s="98">
        <v>1.2797593039871327E-3</v>
      </c>
      <c r="L27" s="98">
        <v>1.1978841430986989E-3</v>
      </c>
      <c r="M27" s="98">
        <v>1.2290619765194515E-3</v>
      </c>
      <c r="N27" s="98">
        <v>1.0856905967884904E-3</v>
      </c>
      <c r="O27" s="98">
        <v>1.2195883399408428E-3</v>
      </c>
      <c r="P27" s="98">
        <v>1.1784775121355543E-3</v>
      </c>
      <c r="Q27" s="98">
        <v>1.0390121589015546E-3</v>
      </c>
      <c r="R27" s="98">
        <v>1.036015531697956E-3</v>
      </c>
      <c r="S27" s="98">
        <v>7.6230904051485544E-4</v>
      </c>
      <c r="T27" s="98">
        <v>7.6745521650394097E-4</v>
      </c>
      <c r="U27" s="98">
        <v>7.9775625072572474E-4</v>
      </c>
      <c r="V27" s="98">
        <v>6.9889565392909745E-4</v>
      </c>
      <c r="W27" s="98">
        <v>7.271658043397813E-4</v>
      </c>
      <c r="X27" s="98">
        <v>7.8850817477641886E-4</v>
      </c>
      <c r="Y27" s="98">
        <v>7.4084268306452618E-4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4.0142393277876794E-4</v>
      </c>
      <c r="C28" s="122">
        <f t="shared" si="13"/>
        <v>5.0975177158133714E-4</v>
      </c>
      <c r="D28" s="122">
        <f t="shared" si="13"/>
        <v>6.1731477385282491E-4</v>
      </c>
      <c r="E28" s="122">
        <f t="shared" si="13"/>
        <v>7.7868158529314363E-4</v>
      </c>
      <c r="F28" s="122">
        <f t="shared" si="13"/>
        <v>5.8475056894854451E-4</v>
      </c>
      <c r="G28" s="122">
        <f t="shared" si="13"/>
        <v>6.6794814175969038E-4</v>
      </c>
      <c r="H28" s="122">
        <f t="shared" si="13"/>
        <v>9.0187323832452762E-4</v>
      </c>
      <c r="I28" s="122">
        <f t="shared" si="13"/>
        <v>1.9459300785941199E-3</v>
      </c>
      <c r="J28" s="122">
        <f t="shared" si="13"/>
        <v>1.2203435162815898E-3</v>
      </c>
      <c r="K28" s="122">
        <f t="shared" si="13"/>
        <v>1.0725399196936569E-3</v>
      </c>
      <c r="L28" s="122">
        <f t="shared" si="13"/>
        <v>1.7683522207554213E-3</v>
      </c>
      <c r="M28" s="122">
        <f t="shared" si="13"/>
        <v>1.212388330686798E-3</v>
      </c>
      <c r="N28" s="122">
        <f t="shared" si="13"/>
        <v>2.7952710007897691E-3</v>
      </c>
      <c r="O28" s="122">
        <f t="shared" si="13"/>
        <v>1.4248324320306905E-3</v>
      </c>
      <c r="P28" s="122">
        <f t="shared" si="13"/>
        <v>1.2425903509917097E-3</v>
      </c>
      <c r="Q28" s="122">
        <f t="shared" si="13"/>
        <v>2.2113140462435218E-3</v>
      </c>
      <c r="R28" s="122">
        <f t="shared" si="13"/>
        <v>2.048630205148868E-3</v>
      </c>
      <c r="S28" s="122">
        <f t="shared" si="13"/>
        <v>1.7252771026593494E-3</v>
      </c>
      <c r="T28" s="122">
        <f t="shared" si="13"/>
        <v>1.4068297933921992E-3</v>
      </c>
      <c r="U28" s="122">
        <f t="shared" si="13"/>
        <v>1.0764698769644102E-3</v>
      </c>
      <c r="V28" s="122">
        <f t="shared" si="13"/>
        <v>8.6767069454747635E-4</v>
      </c>
      <c r="W28" s="122">
        <f t="shared" si="13"/>
        <v>7.2573251773489606E-4</v>
      </c>
      <c r="X28" s="122">
        <f t="shared" si="13"/>
        <v>6.5927521954316248E-4</v>
      </c>
      <c r="Y28" s="122">
        <f t="shared" si="13"/>
        <v>8.122754800237394E-4</v>
      </c>
      <c r="DA28" s="130" t="s">
        <v>1596</v>
      </c>
    </row>
    <row r="29" spans="1:105" ht="12" customHeight="1" x14ac:dyDescent="0.25">
      <c r="A29" s="97" t="s">
        <v>53</v>
      </c>
      <c r="B29" s="98">
        <v>4.0142393277876794E-4</v>
      </c>
      <c r="C29" s="98">
        <v>5.0975177158133714E-4</v>
      </c>
      <c r="D29" s="98">
        <v>6.1731477385282491E-4</v>
      </c>
      <c r="E29" s="98">
        <v>7.7868158529314363E-4</v>
      </c>
      <c r="F29" s="98">
        <v>5.8475056894854451E-4</v>
      </c>
      <c r="G29" s="98">
        <v>6.6794814175969038E-4</v>
      </c>
      <c r="H29" s="98">
        <v>9.0187323832452762E-4</v>
      </c>
      <c r="I29" s="98">
        <v>1.9459300785941199E-3</v>
      </c>
      <c r="J29" s="98">
        <v>1.2203435162815898E-3</v>
      </c>
      <c r="K29" s="98">
        <v>1.0725399196936569E-3</v>
      </c>
      <c r="L29" s="98">
        <v>1.7683522207554213E-3</v>
      </c>
      <c r="M29" s="98">
        <v>1.212388330686798E-3</v>
      </c>
      <c r="N29" s="98">
        <v>2.7952710007897691E-3</v>
      </c>
      <c r="O29" s="98">
        <v>1.4248324320306905E-3</v>
      </c>
      <c r="P29" s="98">
        <v>1.2425903509917097E-3</v>
      </c>
      <c r="Q29" s="98">
        <v>2.2113140462435218E-3</v>
      </c>
      <c r="R29" s="98">
        <v>2.048630205148868E-3</v>
      </c>
      <c r="S29" s="98">
        <v>1.7252771026593494E-3</v>
      </c>
      <c r="T29" s="98">
        <v>1.4068297933921992E-3</v>
      </c>
      <c r="U29" s="98">
        <v>1.0764698769644102E-3</v>
      </c>
      <c r="V29" s="98">
        <v>8.6767069454747635E-4</v>
      </c>
      <c r="W29" s="98">
        <v>7.2573251773489606E-4</v>
      </c>
      <c r="X29" s="98">
        <v>6.5927521954316248E-4</v>
      </c>
      <c r="Y29" s="98">
        <v>8.122754800237394E-4</v>
      </c>
      <c r="DA29" s="63" t="s">
        <v>1597</v>
      </c>
    </row>
    <row r="30" spans="1:105" ht="12" customHeight="1" x14ac:dyDescent="0.25">
      <c r="A30" s="121" t="s">
        <v>55</v>
      </c>
      <c r="B30" s="122">
        <v>5.4325352447612031E-2</v>
      </c>
      <c r="C30" s="122">
        <v>7.9586898078223112E-2</v>
      </c>
      <c r="D30" s="122">
        <v>8.9690171532864113E-2</v>
      </c>
      <c r="E30" s="122">
        <v>0.1092762661971428</v>
      </c>
      <c r="F30" s="122">
        <v>7.4287304113961269E-2</v>
      </c>
      <c r="G30" s="122">
        <v>0.13724155968902768</v>
      </c>
      <c r="H30" s="122">
        <v>8.4028240428205669E-2</v>
      </c>
      <c r="I30" s="122">
        <v>0.12454294878136436</v>
      </c>
      <c r="J30" s="122">
        <v>7.5245138312375448E-2</v>
      </c>
      <c r="K30" s="122">
        <v>0.10807224698590862</v>
      </c>
      <c r="L30" s="122">
        <v>8.7869671126034082E-2</v>
      </c>
      <c r="M30" s="122">
        <v>9.0632236401313404E-2</v>
      </c>
      <c r="N30" s="122">
        <v>9.6687025594221293E-2</v>
      </c>
      <c r="O30" s="122">
        <v>9.5154532476830922E-2</v>
      </c>
      <c r="P30" s="122">
        <v>9.6830967450988709E-2</v>
      </c>
      <c r="Q30" s="122">
        <v>9.7841390384678817E-2</v>
      </c>
      <c r="R30" s="122">
        <v>8.4344714662888398E-2</v>
      </c>
      <c r="S30" s="122">
        <v>8.4057428730944461E-2</v>
      </c>
      <c r="T30" s="122">
        <v>6.9931082870652972E-2</v>
      </c>
      <c r="U30" s="122">
        <v>6.3589044218500701E-2</v>
      </c>
      <c r="V30" s="122">
        <v>5.5313165323266814E-2</v>
      </c>
      <c r="W30" s="122">
        <v>5.5344752920267463E-2</v>
      </c>
      <c r="X30" s="122">
        <v>5.8663592917235323E-2</v>
      </c>
      <c r="Y30" s="122">
        <v>5.3914479297902697E-2</v>
      </c>
      <c r="DA30" s="130" t="s">
        <v>1598</v>
      </c>
    </row>
    <row r="31" spans="1:105" ht="12" customHeight="1" x14ac:dyDescent="0.25">
      <c r="A31" s="97" t="s">
        <v>141</v>
      </c>
      <c r="B31" s="98">
        <v>5.1675253700324934E-2</v>
      </c>
      <c r="C31" s="98">
        <v>7.7799316103274174E-2</v>
      </c>
      <c r="D31" s="98">
        <v>8.8274084430985375E-2</v>
      </c>
      <c r="E31" s="98">
        <v>0.10727920410598611</v>
      </c>
      <c r="F31" s="98">
        <v>7.350260373389296E-2</v>
      </c>
      <c r="G31" s="98">
        <v>0.13647455526024127</v>
      </c>
      <c r="H31" s="98">
        <v>7.5117479456649289E-2</v>
      </c>
      <c r="I31" s="98">
        <v>0.10930489373835904</v>
      </c>
      <c r="J31" s="98">
        <v>5.2262003699801211E-2</v>
      </c>
      <c r="K31" s="98">
        <v>6.6490420094441324E-2</v>
      </c>
      <c r="L31" s="98">
        <v>4.8181462619515628E-2</v>
      </c>
      <c r="M31" s="98">
        <v>4.7361213741861689E-2</v>
      </c>
      <c r="N31" s="98">
        <v>4.0956071166624496E-2</v>
      </c>
      <c r="O31" s="98">
        <v>4.5209156660694125E-2</v>
      </c>
      <c r="P31" s="98">
        <v>4.4503459392883339E-2</v>
      </c>
      <c r="Q31" s="98">
        <v>4.8738690507370466E-2</v>
      </c>
      <c r="R31" s="98">
        <v>4.5823291486243409E-2</v>
      </c>
      <c r="S31" s="98">
        <v>4.4625011959323037E-2</v>
      </c>
      <c r="T31" s="98">
        <v>4.3325820847907023E-2</v>
      </c>
      <c r="U31" s="98">
        <v>4.2575112488388168E-2</v>
      </c>
      <c r="V31" s="98">
        <v>3.6588693030103946E-2</v>
      </c>
      <c r="W31" s="98">
        <v>3.7180600827100244E-2</v>
      </c>
      <c r="X31" s="98">
        <v>3.9900174589364783E-2</v>
      </c>
      <c r="Y31" s="98">
        <v>3.6043699539435453E-2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2.6500987472870955E-3</v>
      </c>
      <c r="C35" s="101">
        <v>1.7875819749489368E-3</v>
      </c>
      <c r="D35" s="101">
        <v>1.416087101878733E-3</v>
      </c>
      <c r="E35" s="101">
        <v>1.9970620911566902E-3</v>
      </c>
      <c r="F35" s="101">
        <v>7.8470038006830402E-4</v>
      </c>
      <c r="G35" s="101">
        <v>7.6700442878640108E-4</v>
      </c>
      <c r="H35" s="101">
        <v>8.9107609715563842E-3</v>
      </c>
      <c r="I35" s="101">
        <v>1.523805504300532E-2</v>
      </c>
      <c r="J35" s="101">
        <v>2.298313461257423E-2</v>
      </c>
      <c r="K35" s="101">
        <v>4.1581826891467291E-2</v>
      </c>
      <c r="L35" s="101">
        <v>3.9688208506518455E-2</v>
      </c>
      <c r="M35" s="101">
        <v>4.3271022659451715E-2</v>
      </c>
      <c r="N35" s="101">
        <v>5.5730954427596797E-2</v>
      </c>
      <c r="O35" s="101">
        <v>4.9945375816136804E-2</v>
      </c>
      <c r="P35" s="101">
        <v>5.2327508058105369E-2</v>
      </c>
      <c r="Q35" s="101">
        <v>4.9102699877308344E-2</v>
      </c>
      <c r="R35" s="101">
        <v>3.8521423176644982E-2</v>
      </c>
      <c r="S35" s="101">
        <v>3.9432416771621431E-2</v>
      </c>
      <c r="T35" s="101">
        <v>2.6605262022745952E-2</v>
      </c>
      <c r="U35" s="101">
        <v>2.1013931730112539E-2</v>
      </c>
      <c r="V35" s="101">
        <v>1.8724472293162868E-2</v>
      </c>
      <c r="W35" s="101">
        <v>1.816415209316722E-2</v>
      </c>
      <c r="X35" s="101">
        <v>1.876341832787054E-2</v>
      </c>
      <c r="Y35" s="101">
        <v>1.7870779758467244E-2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1606</v>
      </c>
    </row>
    <row r="39" spans="1:105" ht="12" customHeight="1" x14ac:dyDescent="0.25">
      <c r="A39" s="121" t="s">
        <v>54</v>
      </c>
      <c r="B39" s="122">
        <v>3.4337044063242776E-2</v>
      </c>
      <c r="C39" s="122">
        <v>3.7538755951299477E-2</v>
      </c>
      <c r="D39" s="122">
        <v>4.2105912190553881E-2</v>
      </c>
      <c r="E39" s="122">
        <v>5.102052471089627E-2</v>
      </c>
      <c r="F39" s="122">
        <v>3.3699872968414042E-2</v>
      </c>
      <c r="G39" s="122">
        <v>7.333730732307131E-2</v>
      </c>
      <c r="H39" s="122">
        <v>4.1179425742538744E-2</v>
      </c>
      <c r="I39" s="122">
        <v>5.892352181685527E-2</v>
      </c>
      <c r="J39" s="122">
        <v>2.8986801687699685E-2</v>
      </c>
      <c r="K39" s="122">
        <v>4.1357937267118922E-2</v>
      </c>
      <c r="L39" s="122">
        <v>3.2711532412472204E-2</v>
      </c>
      <c r="M39" s="122">
        <v>3.3012899951730033E-2</v>
      </c>
      <c r="N39" s="122">
        <v>2.9435390392558616E-2</v>
      </c>
      <c r="O39" s="122">
        <v>3.0712188525864242E-2</v>
      </c>
      <c r="P39" s="122">
        <v>3.1522182336100206E-2</v>
      </c>
      <c r="Q39" s="122">
        <v>3.5023299277783151E-2</v>
      </c>
      <c r="R39" s="122">
        <v>3.3171673261423847E-2</v>
      </c>
      <c r="S39" s="122">
        <v>3.2497726694538084E-2</v>
      </c>
      <c r="T39" s="122">
        <v>3.0307210008681917E-2</v>
      </c>
      <c r="U39" s="122">
        <v>2.9753935308699644E-2</v>
      </c>
      <c r="V39" s="122">
        <v>2.4937642320000179E-2</v>
      </c>
      <c r="W39" s="122">
        <v>2.518163282759436E-2</v>
      </c>
      <c r="X39" s="122">
        <v>2.7001042179282661E-2</v>
      </c>
      <c r="Y39" s="122">
        <v>2.5050345400841275E-2</v>
      </c>
      <c r="DA39" s="130" t="s">
        <v>1607</v>
      </c>
    </row>
    <row r="40" spans="1:105" ht="12" customHeight="1" x14ac:dyDescent="0.25">
      <c r="A40" s="97" t="s">
        <v>50</v>
      </c>
      <c r="B40" s="98">
        <v>3.3806220618065215E-2</v>
      </c>
      <c r="C40" s="98">
        <v>3.6599420608391366E-2</v>
      </c>
      <c r="D40" s="98">
        <v>4.1254281339984343E-2</v>
      </c>
      <c r="E40" s="98">
        <v>4.9164982266948709E-2</v>
      </c>
      <c r="F40" s="98">
        <v>3.2803922099640212E-2</v>
      </c>
      <c r="G40" s="98">
        <v>7.2253443887675614E-2</v>
      </c>
      <c r="H40" s="98">
        <v>3.8569896262101784E-2</v>
      </c>
      <c r="I40" s="98">
        <v>5.7317030935110827E-2</v>
      </c>
      <c r="J40" s="98">
        <v>2.8231761300660584E-2</v>
      </c>
      <c r="K40" s="98">
        <v>4.0721691493227193E-2</v>
      </c>
      <c r="L40" s="98">
        <v>3.209328995167466E-2</v>
      </c>
      <c r="M40" s="98">
        <v>3.2465353892773156E-2</v>
      </c>
      <c r="N40" s="98">
        <v>2.8744747745761509E-2</v>
      </c>
      <c r="O40" s="98">
        <v>3.0682446940716198E-2</v>
      </c>
      <c r="P40" s="98">
        <v>3.136004174869738E-2</v>
      </c>
      <c r="Q40" s="98">
        <v>3.4701358651780576E-2</v>
      </c>
      <c r="R40" s="98">
        <v>3.2939627900275395E-2</v>
      </c>
      <c r="S40" s="98">
        <v>3.2337697064171965E-2</v>
      </c>
      <c r="T40" s="98">
        <v>3.022762249018051E-2</v>
      </c>
      <c r="U40" s="98">
        <v>2.9753935308699644E-2</v>
      </c>
      <c r="V40" s="98">
        <v>2.4937642320000179E-2</v>
      </c>
      <c r="W40" s="98">
        <v>2.518163282759436E-2</v>
      </c>
      <c r="X40" s="98">
        <v>2.7001042179282661E-2</v>
      </c>
      <c r="Y40" s="98">
        <v>2.4979021272697972E-2</v>
      </c>
      <c r="DA40" s="63" t="s">
        <v>1608</v>
      </c>
    </row>
    <row r="41" spans="1:105" ht="12" customHeight="1" x14ac:dyDescent="0.25">
      <c r="A41" s="109" t="s">
        <v>120</v>
      </c>
      <c r="B41" s="33">
        <v>5.3082344517756293E-4</v>
      </c>
      <c r="C41" s="33">
        <v>9.3933534290811089E-4</v>
      </c>
      <c r="D41" s="33">
        <v>8.5163085056953487E-4</v>
      </c>
      <c r="E41" s="33">
        <v>1.8555424439475575E-3</v>
      </c>
      <c r="F41" s="33">
        <v>8.959508687738317E-4</v>
      </c>
      <c r="G41" s="33">
        <v>1.0838634353956924E-3</v>
      </c>
      <c r="H41" s="33">
        <v>2.6095294804369573E-3</v>
      </c>
      <c r="I41" s="33">
        <v>1.6064908817444415E-3</v>
      </c>
      <c r="J41" s="33">
        <v>7.550403870391001E-4</v>
      </c>
      <c r="K41" s="33">
        <v>6.3624577389173088E-4</v>
      </c>
      <c r="L41" s="33">
        <v>6.1824246079754126E-4</v>
      </c>
      <c r="M41" s="33">
        <v>5.4754605895688028E-4</v>
      </c>
      <c r="N41" s="33">
        <v>6.9064264679710859E-4</v>
      </c>
      <c r="O41" s="33">
        <v>2.9741585148045552E-5</v>
      </c>
      <c r="P41" s="33">
        <v>1.6214058740282662E-4</v>
      </c>
      <c r="Q41" s="33">
        <v>3.2194062600257264E-4</v>
      </c>
      <c r="R41" s="33">
        <v>2.3204536114845235E-4</v>
      </c>
      <c r="S41" s="33">
        <v>1.6002963036611641E-4</v>
      </c>
      <c r="T41" s="33">
        <v>7.9587518501408471E-5</v>
      </c>
      <c r="U41" s="33">
        <v>0</v>
      </c>
      <c r="V41" s="33">
        <v>0</v>
      </c>
      <c r="W41" s="33">
        <v>0</v>
      </c>
      <c r="X41" s="33">
        <v>0</v>
      </c>
      <c r="Y41" s="33">
        <v>7.1324128143301495E-5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223.32065096701157</v>
      </c>
      <c r="C43" s="117">
        <f t="shared" si="14"/>
        <v>158.94440233359336</v>
      </c>
      <c r="D43" s="117">
        <f t="shared" si="14"/>
        <v>83.092427997945393</v>
      </c>
      <c r="E43" s="117">
        <f t="shared" si="14"/>
        <v>131.16955285311215</v>
      </c>
      <c r="F43" s="117">
        <f t="shared" si="14"/>
        <v>349.45766868169903</v>
      </c>
      <c r="G43" s="117">
        <f t="shared" si="14"/>
        <v>261.47916392773271</v>
      </c>
      <c r="H43" s="117">
        <f t="shared" si="14"/>
        <v>262.21275734197172</v>
      </c>
      <c r="I43" s="117">
        <f t="shared" si="14"/>
        <v>296.39313336727275</v>
      </c>
      <c r="J43" s="117">
        <f t="shared" si="14"/>
        <v>183.53931780076078</v>
      </c>
      <c r="K43" s="117">
        <f t="shared" si="14"/>
        <v>51.412668010952835</v>
      </c>
      <c r="L43" s="117">
        <f t="shared" si="14"/>
        <v>29.83365347394583</v>
      </c>
      <c r="M43" s="117">
        <f t="shared" si="14"/>
        <v>40.807431158527912</v>
      </c>
      <c r="N43" s="117">
        <f t="shared" si="14"/>
        <v>39.558898308207162</v>
      </c>
      <c r="O43" s="117">
        <f t="shared" si="14"/>
        <v>26.051660837901608</v>
      </c>
      <c r="P43" s="117">
        <f t="shared" si="14"/>
        <v>34.510902877357509</v>
      </c>
      <c r="Q43" s="117">
        <f t="shared" si="14"/>
        <v>39.876183353407811</v>
      </c>
      <c r="R43" s="117">
        <f t="shared" ref="R43:V43" si="15">R44+R47+R49+R58</f>
        <v>27.96213125649998</v>
      </c>
      <c r="S43" s="117">
        <f t="shared" si="15"/>
        <v>35.49080853764152</v>
      </c>
      <c r="T43" s="117">
        <f t="shared" si="15"/>
        <v>41.526826076474386</v>
      </c>
      <c r="U43" s="117">
        <f t="shared" si="15"/>
        <v>53.817508712424043</v>
      </c>
      <c r="V43" s="117">
        <f t="shared" si="15"/>
        <v>45.867594634195875</v>
      </c>
      <c r="W43" s="117">
        <f t="shared" ref="W43:Y43" si="16">W44+W47+W49+W58</f>
        <v>48.532963894784857</v>
      </c>
      <c r="X43" s="117">
        <f t="shared" si="16"/>
        <v>65.948272309249816</v>
      </c>
      <c r="Y43" s="117">
        <f t="shared" si="16"/>
        <v>52.243920289085473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204.1115791179011</v>
      </c>
      <c r="C44" s="122">
        <f t="shared" si="17"/>
        <v>142.76295865583634</v>
      </c>
      <c r="D44" s="122">
        <f t="shared" si="17"/>
        <v>66.097114945731462</v>
      </c>
      <c r="E44" s="122">
        <f t="shared" si="17"/>
        <v>101.25095992643135</v>
      </c>
      <c r="F44" s="122">
        <f t="shared" si="17"/>
        <v>326.98455193194275</v>
      </c>
      <c r="G44" s="122">
        <f t="shared" si="17"/>
        <v>214.70596285544374</v>
      </c>
      <c r="H44" s="122">
        <f t="shared" si="17"/>
        <v>210.42698806709504</v>
      </c>
      <c r="I44" s="122">
        <f t="shared" si="17"/>
        <v>247.03536347322361</v>
      </c>
      <c r="J44" s="122">
        <f t="shared" si="17"/>
        <v>160.95339092727957</v>
      </c>
      <c r="K44" s="122">
        <f t="shared" si="17"/>
        <v>34.518921854363228</v>
      </c>
      <c r="L44" s="122">
        <f t="shared" si="17"/>
        <v>22.910136805379356</v>
      </c>
      <c r="M44" s="122">
        <f t="shared" si="17"/>
        <v>35.66931543519572</v>
      </c>
      <c r="N44" s="122">
        <f t="shared" si="17"/>
        <v>33.873479575205899</v>
      </c>
      <c r="O44" s="122">
        <f t="shared" si="17"/>
        <v>20.924414953122014</v>
      </c>
      <c r="P44" s="122">
        <f t="shared" si="17"/>
        <v>28.827032199185307</v>
      </c>
      <c r="Q44" s="122">
        <f t="shared" si="17"/>
        <v>33.51594672139948</v>
      </c>
      <c r="R44" s="122">
        <f t="shared" ref="R44:V44" si="18">SUM(R45:R46)</f>
        <v>22.264037286117489</v>
      </c>
      <c r="S44" s="122">
        <f t="shared" si="18"/>
        <v>27.836788381470676</v>
      </c>
      <c r="T44" s="122">
        <f t="shared" si="18"/>
        <v>33.735541275487435</v>
      </c>
      <c r="U44" s="122">
        <f t="shared" si="18"/>
        <v>45.025459035677194</v>
      </c>
      <c r="V44" s="122">
        <f t="shared" si="18"/>
        <v>36.836964103772821</v>
      </c>
      <c r="W44" s="122">
        <f t="shared" ref="W44:Y44" si="19">SUM(W45:W46)</f>
        <v>38.605976661017486</v>
      </c>
      <c r="X44" s="122">
        <f t="shared" si="19"/>
        <v>53.670009759431281</v>
      </c>
      <c r="Y44" s="122">
        <f t="shared" si="19"/>
        <v>41.1447632506136</v>
      </c>
      <c r="DA44" s="130" t="s">
        <v>1611</v>
      </c>
    </row>
    <row r="45" spans="1:105" ht="12" customHeight="1" x14ac:dyDescent="0.25">
      <c r="A45" s="97" t="s">
        <v>211</v>
      </c>
      <c r="B45" s="98">
        <v>203.76152165736175</v>
      </c>
      <c r="C45" s="98">
        <v>142.51811371454482</v>
      </c>
      <c r="D45" s="98">
        <v>65.988408345411813</v>
      </c>
      <c r="E45" s="98">
        <v>101.08382895809794</v>
      </c>
      <c r="F45" s="98">
        <v>326.37651517772321</v>
      </c>
      <c r="G45" s="98">
        <v>214.32577788856901</v>
      </c>
      <c r="H45" s="98">
        <v>210.07519955319654</v>
      </c>
      <c r="I45" s="98">
        <v>246.66267209972594</v>
      </c>
      <c r="J45" s="98">
        <v>160.67032567254392</v>
      </c>
      <c r="K45" s="98">
        <v>34.458406833894294</v>
      </c>
      <c r="L45" s="98">
        <v>22.873561387514428</v>
      </c>
      <c r="M45" s="98">
        <v>35.60925628039228</v>
      </c>
      <c r="N45" s="98">
        <v>33.825712644687847</v>
      </c>
      <c r="O45" s="98">
        <v>20.886354706859549</v>
      </c>
      <c r="P45" s="98">
        <v>28.772740250784778</v>
      </c>
      <c r="Q45" s="98">
        <v>33.459735470684073</v>
      </c>
      <c r="R45" s="98">
        <v>22.227055048899778</v>
      </c>
      <c r="S45" s="98">
        <v>27.78939920738549</v>
      </c>
      <c r="T45" s="98">
        <v>33.677473565073797</v>
      </c>
      <c r="U45" s="98">
        <v>44.943488330482168</v>
      </c>
      <c r="V45" s="98">
        <v>36.764806052577349</v>
      </c>
      <c r="W45" s="98">
        <v>38.528283562124926</v>
      </c>
      <c r="X45" s="98">
        <v>53.558170311212486</v>
      </c>
      <c r="Y45" s="98">
        <v>41.059041382670408</v>
      </c>
      <c r="DA45" s="63" t="s">
        <v>1612</v>
      </c>
    </row>
    <row r="46" spans="1:105" ht="12" customHeight="1" x14ac:dyDescent="0.25">
      <c r="A46" s="97" t="s">
        <v>53</v>
      </c>
      <c r="B46" s="98">
        <v>0.35005746053935599</v>
      </c>
      <c r="C46" s="98">
        <v>0.24484494129150927</v>
      </c>
      <c r="D46" s="98">
        <v>0.1087066003196539</v>
      </c>
      <c r="E46" s="98">
        <v>0.16713096833340793</v>
      </c>
      <c r="F46" s="98">
        <v>0.60803675421951831</v>
      </c>
      <c r="G46" s="98">
        <v>0.38018496687473236</v>
      </c>
      <c r="H46" s="98">
        <v>0.35178851389850141</v>
      </c>
      <c r="I46" s="98">
        <v>0.37269137349766157</v>
      </c>
      <c r="J46" s="98">
        <v>0.28306525473564537</v>
      </c>
      <c r="K46" s="98">
        <v>6.0515020468932992E-2</v>
      </c>
      <c r="L46" s="98">
        <v>3.6575417864926012E-2</v>
      </c>
      <c r="M46" s="98">
        <v>6.0059154803443635E-2</v>
      </c>
      <c r="N46" s="98">
        <v>4.7766930518048208E-2</v>
      </c>
      <c r="O46" s="98">
        <v>3.8060246262463737E-2</v>
      </c>
      <c r="P46" s="98">
        <v>5.4291948400528645E-2</v>
      </c>
      <c r="Q46" s="98">
        <v>5.6211250715407828E-2</v>
      </c>
      <c r="R46" s="98">
        <v>3.6982237217709629E-2</v>
      </c>
      <c r="S46" s="98">
        <v>4.7389174085185524E-2</v>
      </c>
      <c r="T46" s="98">
        <v>5.8067710413641484E-2</v>
      </c>
      <c r="U46" s="98">
        <v>8.1970705195022753E-2</v>
      </c>
      <c r="V46" s="98">
        <v>7.2158051195469197E-2</v>
      </c>
      <c r="W46" s="98">
        <v>7.7693098892559515E-2</v>
      </c>
      <c r="X46" s="98">
        <v>0.11183944821879307</v>
      </c>
      <c r="Y46" s="98">
        <v>8.5721867943193905E-2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8.9173459352997711E-2</v>
      </c>
      <c r="C47" s="122">
        <f t="shared" si="20"/>
        <v>9.3442524017325002E-2</v>
      </c>
      <c r="D47" s="122">
        <f t="shared" si="20"/>
        <v>9.5109639991011283E-2</v>
      </c>
      <c r="E47" s="122">
        <f t="shared" si="20"/>
        <v>0.15043462309429709</v>
      </c>
      <c r="F47" s="122">
        <f t="shared" si="20"/>
        <v>0.15742983180086501</v>
      </c>
      <c r="G47" s="122">
        <f t="shared" si="20"/>
        <v>0.25050072132887885</v>
      </c>
      <c r="H47" s="122">
        <f t="shared" si="20"/>
        <v>0.3948378020515777</v>
      </c>
      <c r="I47" s="122">
        <f t="shared" si="20"/>
        <v>0.81940836905819059</v>
      </c>
      <c r="J47" s="122">
        <f t="shared" si="20"/>
        <v>0.46108246503238165</v>
      </c>
      <c r="K47" s="122">
        <f t="shared" si="20"/>
        <v>0.34974532948068998</v>
      </c>
      <c r="L47" s="122">
        <f t="shared" si="20"/>
        <v>0.31161373334106696</v>
      </c>
      <c r="M47" s="122">
        <f t="shared" si="20"/>
        <v>0.14080098061121327</v>
      </c>
      <c r="N47" s="122">
        <f t="shared" si="20"/>
        <v>0.23370643492209059</v>
      </c>
      <c r="O47" s="122">
        <f t="shared" si="20"/>
        <v>6.2391242996986285E-2</v>
      </c>
      <c r="P47" s="122">
        <f t="shared" si="20"/>
        <v>3.520457067328963E-2</v>
      </c>
      <c r="Q47" s="122">
        <f t="shared" si="20"/>
        <v>6.7371236213601471E-2</v>
      </c>
      <c r="R47" s="122">
        <f t="shared" si="20"/>
        <v>7.1834212392669461E-2</v>
      </c>
      <c r="S47" s="122">
        <f t="shared" si="20"/>
        <v>7.8158761325953049E-2</v>
      </c>
      <c r="T47" s="122">
        <f t="shared" si="20"/>
        <v>9.2407495852037377E-2</v>
      </c>
      <c r="U47" s="122">
        <f t="shared" si="20"/>
        <v>0.11429942003887315</v>
      </c>
      <c r="V47" s="122">
        <f t="shared" si="20"/>
        <v>0.16146636227858527</v>
      </c>
      <c r="W47" s="122">
        <f t="shared" si="20"/>
        <v>0.21943501559511983</v>
      </c>
      <c r="X47" s="122">
        <f t="shared" si="20"/>
        <v>0.24304537159345188</v>
      </c>
      <c r="Y47" s="122">
        <f t="shared" si="20"/>
        <v>0.27173392283380471</v>
      </c>
      <c r="DA47" s="130" t="s">
        <v>1614</v>
      </c>
    </row>
    <row r="48" spans="1:105" ht="12" customHeight="1" x14ac:dyDescent="0.25">
      <c r="A48" s="97" t="s">
        <v>53</v>
      </c>
      <c r="B48" s="98">
        <v>8.9173459352997711E-2</v>
      </c>
      <c r="C48" s="98">
        <v>9.3442524017325002E-2</v>
      </c>
      <c r="D48" s="98">
        <v>9.5109639991011283E-2</v>
      </c>
      <c r="E48" s="98">
        <v>0.15043462309429709</v>
      </c>
      <c r="F48" s="98">
        <v>0.15742983180086501</v>
      </c>
      <c r="G48" s="98">
        <v>0.25050072132887885</v>
      </c>
      <c r="H48" s="98">
        <v>0.3948378020515777</v>
      </c>
      <c r="I48" s="98">
        <v>0.81940836905819059</v>
      </c>
      <c r="J48" s="98">
        <v>0.46108246503238165</v>
      </c>
      <c r="K48" s="98">
        <v>0.34974532948068998</v>
      </c>
      <c r="L48" s="98">
        <v>0.31161373334106696</v>
      </c>
      <c r="M48" s="98">
        <v>0.14080098061121327</v>
      </c>
      <c r="N48" s="98">
        <v>0.23370643492209059</v>
      </c>
      <c r="O48" s="98">
        <v>6.2391242996986285E-2</v>
      </c>
      <c r="P48" s="98">
        <v>3.520457067328963E-2</v>
      </c>
      <c r="Q48" s="98">
        <v>6.7371236213601471E-2</v>
      </c>
      <c r="R48" s="98">
        <v>7.1834212392669461E-2</v>
      </c>
      <c r="S48" s="98">
        <v>7.8158761325953049E-2</v>
      </c>
      <c r="T48" s="98">
        <v>9.2407495852037377E-2</v>
      </c>
      <c r="U48" s="98">
        <v>0.11429942003887315</v>
      </c>
      <c r="V48" s="98">
        <v>0.16146636227858527</v>
      </c>
      <c r="W48" s="98">
        <v>0.21943501559511983</v>
      </c>
      <c r="X48" s="98">
        <v>0.24304537159345188</v>
      </c>
      <c r="Y48" s="98">
        <v>0.27173392283380471</v>
      </c>
      <c r="DA48" s="63" t="s">
        <v>1615</v>
      </c>
    </row>
    <row r="49" spans="1:105" ht="12" customHeight="1" x14ac:dyDescent="0.25">
      <c r="A49" s="121" t="s">
        <v>55</v>
      </c>
      <c r="B49" s="122">
        <v>11.496414862893289</v>
      </c>
      <c r="C49" s="122">
        <v>9.3366305142445913</v>
      </c>
      <c r="D49" s="122">
        <v>9.7613239863938261</v>
      </c>
      <c r="E49" s="122">
        <v>19.212865624523094</v>
      </c>
      <c r="F49" s="122">
        <v>12.325438138408938</v>
      </c>
      <c r="G49" s="122">
        <v>22.82964625805262</v>
      </c>
      <c r="H49" s="122">
        <v>37.894283415931341</v>
      </c>
      <c r="I49" s="122">
        <v>30.844968318661344</v>
      </c>
      <c r="J49" s="122">
        <v>16.052305537950591</v>
      </c>
      <c r="K49" s="122">
        <v>11.87204881451599</v>
      </c>
      <c r="L49" s="122">
        <v>4.725716947648583</v>
      </c>
      <c r="M49" s="122">
        <v>3.5982347599990416</v>
      </c>
      <c r="N49" s="122">
        <v>4.2332819446423455</v>
      </c>
      <c r="O49" s="122">
        <v>3.8134194543838817</v>
      </c>
      <c r="P49" s="122">
        <v>4.2784481509682584</v>
      </c>
      <c r="Q49" s="122">
        <v>4.6508061072906051</v>
      </c>
      <c r="R49" s="122">
        <v>4.0331188983231305</v>
      </c>
      <c r="S49" s="122">
        <v>5.6173625377593712</v>
      </c>
      <c r="T49" s="122">
        <v>5.4363436553016795</v>
      </c>
      <c r="U49" s="122">
        <v>5.9305966971143977</v>
      </c>
      <c r="V49" s="122">
        <v>6.2857172838560267</v>
      </c>
      <c r="W49" s="122">
        <v>6.8619109141866499</v>
      </c>
      <c r="X49" s="122">
        <v>8.6255235772785124</v>
      </c>
      <c r="Y49" s="122">
        <v>7.7181604715800916</v>
      </c>
      <c r="DA49" s="130" t="s">
        <v>1616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11.496414862893289</v>
      </c>
      <c r="C54" s="101">
        <v>9.3366305142445913</v>
      </c>
      <c r="D54" s="101">
        <v>9.7613239863938261</v>
      </c>
      <c r="E54" s="101">
        <v>19.212865624523094</v>
      </c>
      <c r="F54" s="101">
        <v>12.325438138408938</v>
      </c>
      <c r="G54" s="101">
        <v>22.82964625805262</v>
      </c>
      <c r="H54" s="101">
        <v>37.894283415931341</v>
      </c>
      <c r="I54" s="101">
        <v>30.844968318661344</v>
      </c>
      <c r="J54" s="101">
        <v>16.052305537950591</v>
      </c>
      <c r="K54" s="101">
        <v>11.87204881451599</v>
      </c>
      <c r="L54" s="101">
        <v>4.725716947648583</v>
      </c>
      <c r="M54" s="101">
        <v>3.5982347599990416</v>
      </c>
      <c r="N54" s="101">
        <v>4.2332819446423455</v>
      </c>
      <c r="O54" s="101">
        <v>3.8134194543838817</v>
      </c>
      <c r="P54" s="101">
        <v>4.2784481509682584</v>
      </c>
      <c r="Q54" s="101">
        <v>4.6508061072906051</v>
      </c>
      <c r="R54" s="101">
        <v>4.0331188983231305</v>
      </c>
      <c r="S54" s="101">
        <v>5.6173625377593712</v>
      </c>
      <c r="T54" s="101">
        <v>5.4363436553016795</v>
      </c>
      <c r="U54" s="101">
        <v>5.9305966971143977</v>
      </c>
      <c r="V54" s="101">
        <v>6.2857172838560267</v>
      </c>
      <c r="W54" s="101">
        <v>6.8619109141866499</v>
      </c>
      <c r="X54" s="101">
        <v>8.6255235772785124</v>
      </c>
      <c r="Y54" s="101">
        <v>7.7181604715800916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1624</v>
      </c>
    </row>
    <row r="58" spans="1:105" ht="12" customHeight="1" x14ac:dyDescent="0.25">
      <c r="A58" s="121" t="s">
        <v>54</v>
      </c>
      <c r="B58" s="122">
        <v>7.6234835268641827</v>
      </c>
      <c r="C58" s="122">
        <v>6.7513706394951054</v>
      </c>
      <c r="D58" s="122">
        <v>7.1388794258290993</v>
      </c>
      <c r="E58" s="122">
        <v>10.555292679063422</v>
      </c>
      <c r="F58" s="122">
        <v>9.9902487795464854</v>
      </c>
      <c r="G58" s="122">
        <v>23.69305409290747</v>
      </c>
      <c r="H58" s="122">
        <v>13.496648056893788</v>
      </c>
      <c r="I58" s="122">
        <v>17.693393206329638</v>
      </c>
      <c r="J58" s="122">
        <v>6.0725388704982519</v>
      </c>
      <c r="K58" s="122">
        <v>4.6719520125929233</v>
      </c>
      <c r="L58" s="122">
        <v>1.886185987576825</v>
      </c>
      <c r="M58" s="122">
        <v>1.3990799827219371</v>
      </c>
      <c r="N58" s="122">
        <v>1.2184303534368275</v>
      </c>
      <c r="O58" s="122">
        <v>1.2514351873987215</v>
      </c>
      <c r="P58" s="122">
        <v>1.3702179565306551</v>
      </c>
      <c r="Q58" s="122">
        <v>1.6420592885041188</v>
      </c>
      <c r="R58" s="122">
        <v>1.5931408596666894</v>
      </c>
      <c r="S58" s="122">
        <v>1.9584988570855215</v>
      </c>
      <c r="T58" s="122">
        <v>2.2625336498332373</v>
      </c>
      <c r="U58" s="122">
        <v>2.7471535595935812</v>
      </c>
      <c r="V58" s="122">
        <v>2.5834468842884397</v>
      </c>
      <c r="W58" s="122">
        <v>2.8456413039856043</v>
      </c>
      <c r="X58" s="122">
        <v>3.4096936009465622</v>
      </c>
      <c r="Y58" s="122">
        <v>3.1092626440579796</v>
      </c>
      <c r="DA58" s="130" t="s">
        <v>1625</v>
      </c>
    </row>
    <row r="59" spans="1:105" ht="12" customHeight="1" x14ac:dyDescent="0.25">
      <c r="A59" s="97" t="s">
        <v>50</v>
      </c>
      <c r="B59" s="98">
        <v>7.5067023689251187</v>
      </c>
      <c r="C59" s="98">
        <v>6.6277311451347174</v>
      </c>
      <c r="D59" s="98">
        <v>7.0312297648038031</v>
      </c>
      <c r="E59" s="98">
        <v>10.180605503717056</v>
      </c>
      <c r="F59" s="98">
        <v>9.7531310001671141</v>
      </c>
      <c r="G59" s="98">
        <v>23.385647359345633</v>
      </c>
      <c r="H59" s="98">
        <v>12.747095425743519</v>
      </c>
      <c r="I59" s="98">
        <v>17.300153144797854</v>
      </c>
      <c r="J59" s="98">
        <v>5.9178540911213222</v>
      </c>
      <c r="K59" s="98">
        <v>4.5997862938025733</v>
      </c>
      <c r="L59" s="98">
        <v>1.8480374647383031</v>
      </c>
      <c r="M59" s="98">
        <v>1.3722919893122576</v>
      </c>
      <c r="N59" s="98">
        <v>1.1724872509656774</v>
      </c>
      <c r="O59" s="98">
        <v>1.2501002039252112</v>
      </c>
      <c r="P59" s="98">
        <v>1.3633905937981334</v>
      </c>
      <c r="Q59" s="98">
        <v>1.6269454372330701</v>
      </c>
      <c r="R59" s="98">
        <v>1.5799823747157562</v>
      </c>
      <c r="S59" s="98">
        <v>1.9407748320346603</v>
      </c>
      <c r="T59" s="98">
        <v>2.244162543671413</v>
      </c>
      <c r="U59" s="98">
        <v>2.7295158853210566</v>
      </c>
      <c r="V59" s="98">
        <v>2.5654016474222097</v>
      </c>
      <c r="W59" s="98">
        <v>2.8258576157674624</v>
      </c>
      <c r="X59" s="98">
        <v>3.381922387128637</v>
      </c>
      <c r="Y59" s="98">
        <v>3.0819676138842116</v>
      </c>
      <c r="DA59" s="63" t="s">
        <v>1626</v>
      </c>
    </row>
    <row r="60" spans="1:105" ht="12" customHeight="1" x14ac:dyDescent="0.25">
      <c r="A60" s="109" t="s">
        <v>120</v>
      </c>
      <c r="B60" s="33">
        <v>0.11678115793906384</v>
      </c>
      <c r="C60" s="33">
        <v>0.12363949436038764</v>
      </c>
      <c r="D60" s="33">
        <v>0.10764966102529641</v>
      </c>
      <c r="E60" s="33">
        <v>0.37468717534636731</v>
      </c>
      <c r="F60" s="33">
        <v>0.23711777937937203</v>
      </c>
      <c r="G60" s="33">
        <v>0.30740673356183884</v>
      </c>
      <c r="H60" s="33">
        <v>0.74955263115026916</v>
      </c>
      <c r="I60" s="33">
        <v>0.39324006153178348</v>
      </c>
      <c r="J60" s="33">
        <v>0.15468477937692973</v>
      </c>
      <c r="K60" s="33">
        <v>7.2165718790350109E-2</v>
      </c>
      <c r="L60" s="33">
        <v>3.8148522838521971E-2</v>
      </c>
      <c r="M60" s="33">
        <v>2.6787993409679623E-2</v>
      </c>
      <c r="N60" s="33">
        <v>4.5943102471150125E-2</v>
      </c>
      <c r="O60" s="33">
        <v>1.3349834735102534E-3</v>
      </c>
      <c r="P60" s="33">
        <v>6.8273627325217889E-3</v>
      </c>
      <c r="Q60" s="33">
        <v>1.5113851271048667E-2</v>
      </c>
      <c r="R60" s="33">
        <v>1.315848495093324E-2</v>
      </c>
      <c r="S60" s="33">
        <v>1.7724025050861257E-2</v>
      </c>
      <c r="T60" s="33">
        <v>1.8371106161824489E-2</v>
      </c>
      <c r="U60" s="33">
        <v>1.7637674272524436E-2</v>
      </c>
      <c r="V60" s="33">
        <v>1.8045236866230146E-2</v>
      </c>
      <c r="W60" s="33">
        <v>1.9783688218142019E-2</v>
      </c>
      <c r="X60" s="33">
        <v>2.7771213817924963E-2</v>
      </c>
      <c r="Y60" s="33">
        <v>2.7295030173768036E-2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2225.7889432495854</v>
      </c>
      <c r="C62" s="117">
        <f t="shared" si="21"/>
        <v>2003.7780310362248</v>
      </c>
      <c r="D62" s="117">
        <f t="shared" si="21"/>
        <v>2361.9792633997968</v>
      </c>
      <c r="E62" s="117">
        <f t="shared" si="21"/>
        <v>2575.3239990499451</v>
      </c>
      <c r="F62" s="117">
        <f t="shared" si="21"/>
        <v>2553.5111457747525</v>
      </c>
      <c r="G62" s="117">
        <f t="shared" si="21"/>
        <v>2309.4536583218128</v>
      </c>
      <c r="H62" s="117">
        <f t="shared" si="21"/>
        <v>2562.90289101084</v>
      </c>
      <c r="I62" s="117">
        <f t="shared" si="21"/>
        <v>2082.6997362926427</v>
      </c>
      <c r="J62" s="117">
        <f t="shared" si="21"/>
        <v>2200.1682433182445</v>
      </c>
      <c r="K62" s="117">
        <f t="shared" si="21"/>
        <v>2158.949400320651</v>
      </c>
      <c r="L62" s="117">
        <f t="shared" si="21"/>
        <v>2218.1204390935268</v>
      </c>
      <c r="M62" s="117">
        <f t="shared" si="21"/>
        <v>2344.2425831458854</v>
      </c>
      <c r="N62" s="117">
        <f t="shared" si="21"/>
        <v>2562.193343069106</v>
      </c>
      <c r="O62" s="117">
        <f t="shared" si="21"/>
        <v>2458.8160895697401</v>
      </c>
      <c r="P62" s="117">
        <f t="shared" si="21"/>
        <v>2187.5660345113142</v>
      </c>
      <c r="Q62" s="117">
        <f t="shared" si="21"/>
        <v>2261.8258609585941</v>
      </c>
      <c r="R62" s="117">
        <f t="shared" ref="R62:V62" si="22">R63+R66+R68+R77</f>
        <v>2306.7591064247736</v>
      </c>
      <c r="S62" s="117">
        <f t="shared" si="22"/>
        <v>2496.6251602865746</v>
      </c>
      <c r="T62" s="117">
        <f t="shared" si="22"/>
        <v>2561.9375849101348</v>
      </c>
      <c r="U62" s="117">
        <f t="shared" si="22"/>
        <v>2553.1186480640263</v>
      </c>
      <c r="V62" s="117">
        <f t="shared" si="22"/>
        <v>2770.5994622896274</v>
      </c>
      <c r="W62" s="117">
        <f t="shared" ref="W62:Y62" si="23">W63+W66+W68+W77</f>
        <v>3262.6568161944883</v>
      </c>
      <c r="X62" s="117">
        <f t="shared" si="23"/>
        <v>2736.0733612764016</v>
      </c>
      <c r="Y62" s="117">
        <f t="shared" si="23"/>
        <v>2642.7937294197382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2004.9421160439297</v>
      </c>
      <c r="C63" s="122">
        <f t="shared" si="24"/>
        <v>1679.051571349069</v>
      </c>
      <c r="D63" s="122">
        <f t="shared" si="24"/>
        <v>1936.8710261145854</v>
      </c>
      <c r="E63" s="122">
        <f t="shared" si="24"/>
        <v>2081.8972574390418</v>
      </c>
      <c r="F63" s="122">
        <f t="shared" si="24"/>
        <v>2210.8121663664488</v>
      </c>
      <c r="G63" s="122">
        <f t="shared" si="24"/>
        <v>1806.0209835156611</v>
      </c>
      <c r="H63" s="122">
        <f t="shared" si="24"/>
        <v>2067.1740510844606</v>
      </c>
      <c r="I63" s="122">
        <f t="shared" si="24"/>
        <v>1598.0453684028025</v>
      </c>
      <c r="J63" s="122">
        <f t="shared" si="24"/>
        <v>1852.0882872833406</v>
      </c>
      <c r="K63" s="122">
        <f t="shared" si="24"/>
        <v>1768.167065906475</v>
      </c>
      <c r="L63" s="122">
        <f t="shared" si="24"/>
        <v>1854.0683266529968</v>
      </c>
      <c r="M63" s="122">
        <f t="shared" si="24"/>
        <v>1943.3208083789157</v>
      </c>
      <c r="N63" s="122">
        <f t="shared" si="24"/>
        <v>2129.016635124824</v>
      </c>
      <c r="O63" s="122">
        <f t="shared" si="24"/>
        <v>2022.1326569773867</v>
      </c>
      <c r="P63" s="122">
        <f t="shared" si="24"/>
        <v>1771.8637985323496</v>
      </c>
      <c r="Q63" s="122">
        <f t="shared" si="24"/>
        <v>1803.3954914046581</v>
      </c>
      <c r="R63" s="122">
        <f t="shared" ref="R63:V63" si="25">SUM(R64:R65)</f>
        <v>1838.9518960062037</v>
      </c>
      <c r="S63" s="122">
        <f t="shared" si="25"/>
        <v>1967.7075093135732</v>
      </c>
      <c r="T63" s="122">
        <f t="shared" si="25"/>
        <v>2025.3806280049357</v>
      </c>
      <c r="U63" s="122">
        <f t="shared" si="25"/>
        <v>2018.3618740154034</v>
      </c>
      <c r="V63" s="122">
        <f t="shared" si="25"/>
        <v>2212.2832245965787</v>
      </c>
      <c r="W63" s="122">
        <f t="shared" ref="W63:Y63" si="26">SUM(W64:W65)</f>
        <v>2615.2639635288447</v>
      </c>
      <c r="X63" s="122">
        <f t="shared" si="26"/>
        <v>2164.0337288295937</v>
      </c>
      <c r="Y63" s="122">
        <f t="shared" si="26"/>
        <v>2099.4399321042079</v>
      </c>
      <c r="DA63" s="130" t="s">
        <v>1629</v>
      </c>
    </row>
    <row r="64" spans="1:105" ht="12" customHeight="1" x14ac:dyDescent="0.25">
      <c r="A64" s="97" t="s">
        <v>212</v>
      </c>
      <c r="B64" s="98">
        <v>2001.1509863263361</v>
      </c>
      <c r="C64" s="98">
        <v>1675.834789666186</v>
      </c>
      <c r="D64" s="98">
        <v>1933.2548441724143</v>
      </c>
      <c r="E64" s="98">
        <v>2078.0626554918831</v>
      </c>
      <c r="F64" s="98">
        <v>2206.3778859686331</v>
      </c>
      <c r="G64" s="98">
        <v>1802.5981135707229</v>
      </c>
      <c r="H64" s="98">
        <v>2063.4728717538369</v>
      </c>
      <c r="I64" s="98">
        <v>1595.4602729796386</v>
      </c>
      <c r="J64" s="98">
        <v>1848.5766304583256</v>
      </c>
      <c r="K64" s="98">
        <v>1764.7790689965752</v>
      </c>
      <c r="L64" s="98">
        <v>1850.7686372874919</v>
      </c>
      <c r="M64" s="98">
        <v>1939.5805150893882</v>
      </c>
      <c r="N64" s="98">
        <v>2125.4871787190204</v>
      </c>
      <c r="O64" s="98">
        <v>2018.0900602196764</v>
      </c>
      <c r="P64" s="98">
        <v>1768.1974150446165</v>
      </c>
      <c r="Q64" s="98">
        <v>1800.0294834178458</v>
      </c>
      <c r="R64" s="98">
        <v>1835.4493068699662</v>
      </c>
      <c r="S64" s="98">
        <v>1963.8024255796456</v>
      </c>
      <c r="T64" s="98">
        <v>2021.2908228607321</v>
      </c>
      <c r="U64" s="98">
        <v>2014.1976269701693</v>
      </c>
      <c r="V64" s="98">
        <v>2207.67678005466</v>
      </c>
      <c r="W64" s="98">
        <v>2609.7534077666951</v>
      </c>
      <c r="X64" s="98">
        <v>2159.3226750019194</v>
      </c>
      <c r="Y64" s="98">
        <v>2094.8045998825928</v>
      </c>
      <c r="DA64" s="63" t="s">
        <v>1630</v>
      </c>
    </row>
    <row r="65" spans="1:105" ht="12" customHeight="1" x14ac:dyDescent="0.25">
      <c r="A65" s="97" t="s">
        <v>53</v>
      </c>
      <c r="B65" s="98">
        <v>3.7911297175934777</v>
      </c>
      <c r="C65" s="98">
        <v>3.2167816828831439</v>
      </c>
      <c r="D65" s="98">
        <v>3.6161819421711283</v>
      </c>
      <c r="E65" s="98">
        <v>3.8346019471585162</v>
      </c>
      <c r="F65" s="98">
        <v>4.4342803978156242</v>
      </c>
      <c r="G65" s="98">
        <v>3.4228699449381428</v>
      </c>
      <c r="H65" s="98">
        <v>3.7011793306237335</v>
      </c>
      <c r="I65" s="98">
        <v>2.5850954231638812</v>
      </c>
      <c r="J65" s="98">
        <v>3.511656825015014</v>
      </c>
      <c r="K65" s="98">
        <v>3.3879969098998211</v>
      </c>
      <c r="L65" s="98">
        <v>3.2996893655049391</v>
      </c>
      <c r="M65" s="98">
        <v>3.7402932895275449</v>
      </c>
      <c r="N65" s="98">
        <v>3.5294564058037539</v>
      </c>
      <c r="O65" s="98">
        <v>4.0425967577103608</v>
      </c>
      <c r="P65" s="98">
        <v>3.6663834877331172</v>
      </c>
      <c r="Q65" s="98">
        <v>3.3660079868123409</v>
      </c>
      <c r="R65" s="98">
        <v>3.5025891362374182</v>
      </c>
      <c r="S65" s="98">
        <v>3.9050837339275639</v>
      </c>
      <c r="T65" s="98">
        <v>4.0898051442035666</v>
      </c>
      <c r="U65" s="98">
        <v>4.16424704523416</v>
      </c>
      <c r="V65" s="98">
        <v>4.6064445419186271</v>
      </c>
      <c r="W65" s="98">
        <v>5.5105557621496191</v>
      </c>
      <c r="X65" s="98">
        <v>4.7110538276740881</v>
      </c>
      <c r="Y65" s="98">
        <v>4.6353322216149948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1.0270718051525332</v>
      </c>
      <c r="C66" s="122">
        <f t="shared" si="27"/>
        <v>1.4193967190955925</v>
      </c>
      <c r="D66" s="122">
        <f t="shared" si="27"/>
        <v>1.9592695147135291</v>
      </c>
      <c r="E66" s="122">
        <f t="shared" si="27"/>
        <v>2.803100301094906</v>
      </c>
      <c r="F66" s="122">
        <f t="shared" si="27"/>
        <v>2.1309643803700609</v>
      </c>
      <c r="G66" s="122">
        <f t="shared" si="27"/>
        <v>2.3428920368990758</v>
      </c>
      <c r="H66" s="122">
        <f t="shared" si="27"/>
        <v>3.0230948335164354</v>
      </c>
      <c r="I66" s="122">
        <f t="shared" si="27"/>
        <v>5.9059949608524684</v>
      </c>
      <c r="J66" s="122">
        <f t="shared" si="27"/>
        <v>3.3326047868544646</v>
      </c>
      <c r="K66" s="122">
        <f t="shared" si="27"/>
        <v>2.5915796840451</v>
      </c>
      <c r="L66" s="122">
        <f t="shared" si="27"/>
        <v>4.0256020024314276</v>
      </c>
      <c r="M66" s="122">
        <f t="shared" si="27"/>
        <v>2.8774323712386565</v>
      </c>
      <c r="N66" s="122">
        <f t="shared" si="27"/>
        <v>7.576202658347218</v>
      </c>
      <c r="O66" s="122">
        <f t="shared" si="27"/>
        <v>4.2122446542426042</v>
      </c>
      <c r="P66" s="122">
        <f t="shared" si="27"/>
        <v>3.9913668038268502</v>
      </c>
      <c r="Q66" s="122">
        <f t="shared" si="27"/>
        <v>8.0542417799275121</v>
      </c>
      <c r="R66" s="122">
        <f t="shared" si="27"/>
        <v>8.7103190857254074</v>
      </c>
      <c r="S66" s="122">
        <f t="shared" si="27"/>
        <v>9.9882712405145515</v>
      </c>
      <c r="T66" s="122">
        <f t="shared" si="27"/>
        <v>10.706294887505081</v>
      </c>
      <c r="U66" s="122">
        <f t="shared" si="27"/>
        <v>10.959495273592694</v>
      </c>
      <c r="V66" s="122">
        <f t="shared" si="27"/>
        <v>11.508975070714161</v>
      </c>
      <c r="W66" s="122">
        <f t="shared" si="27"/>
        <v>12.077337380022946</v>
      </c>
      <c r="X66" s="122">
        <f t="shared" si="27"/>
        <v>11.388327213597082</v>
      </c>
      <c r="Y66" s="122">
        <f t="shared" si="27"/>
        <v>10.638698543620086</v>
      </c>
      <c r="DA66" s="130" t="s">
        <v>1632</v>
      </c>
    </row>
    <row r="67" spans="1:105" ht="12" customHeight="1" x14ac:dyDescent="0.25">
      <c r="A67" s="97" t="s">
        <v>53</v>
      </c>
      <c r="B67" s="98">
        <v>1.0270718051525332</v>
      </c>
      <c r="C67" s="98">
        <v>1.4193967190955925</v>
      </c>
      <c r="D67" s="98">
        <v>1.9592695147135291</v>
      </c>
      <c r="E67" s="98">
        <v>2.803100301094906</v>
      </c>
      <c r="F67" s="98">
        <v>2.1309643803700609</v>
      </c>
      <c r="G67" s="98">
        <v>2.3428920368990758</v>
      </c>
      <c r="H67" s="98">
        <v>3.0230948335164354</v>
      </c>
      <c r="I67" s="98">
        <v>5.9059949608524684</v>
      </c>
      <c r="J67" s="98">
        <v>3.3326047868544646</v>
      </c>
      <c r="K67" s="98">
        <v>2.5915796840451</v>
      </c>
      <c r="L67" s="98">
        <v>4.0256020024314276</v>
      </c>
      <c r="M67" s="98">
        <v>2.8774323712386565</v>
      </c>
      <c r="N67" s="98">
        <v>7.576202658347218</v>
      </c>
      <c r="O67" s="98">
        <v>4.2122446542426042</v>
      </c>
      <c r="P67" s="98">
        <v>3.9913668038268502</v>
      </c>
      <c r="Q67" s="98">
        <v>8.0542417799275121</v>
      </c>
      <c r="R67" s="98">
        <v>8.7103190857254074</v>
      </c>
      <c r="S67" s="98">
        <v>9.9882712405145515</v>
      </c>
      <c r="T67" s="98">
        <v>10.706294887505081</v>
      </c>
      <c r="U67" s="98">
        <v>10.959495273592694</v>
      </c>
      <c r="V67" s="98">
        <v>11.508975070714161</v>
      </c>
      <c r="W67" s="98">
        <v>12.077337380022946</v>
      </c>
      <c r="X67" s="98">
        <v>11.388327213597082</v>
      </c>
      <c r="Y67" s="98">
        <v>10.638698543620086</v>
      </c>
      <c r="DA67" s="63" t="s">
        <v>1633</v>
      </c>
    </row>
    <row r="68" spans="1:105" ht="12" customHeight="1" x14ac:dyDescent="0.25">
      <c r="A68" s="121" t="s">
        <v>55</v>
      </c>
      <c r="B68" s="122">
        <v>133.44333819515415</v>
      </c>
      <c r="C68" s="122">
        <v>227.77991840749931</v>
      </c>
      <c r="D68" s="122">
        <v>291.15675343869611</v>
      </c>
      <c r="E68" s="122">
        <v>329.24494791850208</v>
      </c>
      <c r="F68" s="122">
        <v>235.79548624782689</v>
      </c>
      <c r="G68" s="122">
        <v>300.44450531182548</v>
      </c>
      <c r="H68" s="122">
        <v>349.55999359832401</v>
      </c>
      <c r="I68" s="122">
        <v>322.94094715849502</v>
      </c>
      <c r="J68" s="122">
        <v>264.03209576337281</v>
      </c>
      <c r="K68" s="122">
        <v>280.66914806513518</v>
      </c>
      <c r="L68" s="122">
        <v>270.54731493921804</v>
      </c>
      <c r="M68" s="122">
        <v>298.34784084043923</v>
      </c>
      <c r="N68" s="122">
        <v>325.87380446435407</v>
      </c>
      <c r="O68" s="122">
        <v>330.98077935259454</v>
      </c>
      <c r="P68" s="122">
        <v>314.14385467426257</v>
      </c>
      <c r="Q68" s="122">
        <v>332.97334096044716</v>
      </c>
      <c r="R68" s="122">
        <v>336.42682162849331</v>
      </c>
      <c r="S68" s="122">
        <v>373.79697417785547</v>
      </c>
      <c r="T68" s="122">
        <v>372.31128290705993</v>
      </c>
      <c r="U68" s="122">
        <v>364.91794370324692</v>
      </c>
      <c r="V68" s="122">
        <v>391.4173280381346</v>
      </c>
      <c r="W68" s="122">
        <v>455.97193477052582</v>
      </c>
      <c r="X68" s="122">
        <v>396.33291929603098</v>
      </c>
      <c r="Y68" s="122">
        <v>377.94703804446095</v>
      </c>
      <c r="DA68" s="130" t="s">
        <v>1634</v>
      </c>
    </row>
    <row r="69" spans="1:105" ht="12" customHeight="1" x14ac:dyDescent="0.25">
      <c r="A69" s="97" t="s">
        <v>134</v>
      </c>
      <c r="B69" s="98">
        <v>130.86737058850062</v>
      </c>
      <c r="C69" s="98">
        <v>224.88973949244041</v>
      </c>
      <c r="D69" s="98">
        <v>287.6429621776856</v>
      </c>
      <c r="E69" s="98">
        <v>323.47333558263369</v>
      </c>
      <c r="F69" s="98">
        <v>233.22314344465707</v>
      </c>
      <c r="G69" s="98">
        <v>298.37676731875803</v>
      </c>
      <c r="H69" s="98">
        <v>342.82346195679514</v>
      </c>
      <c r="I69" s="98">
        <v>317.30045195756588</v>
      </c>
      <c r="J69" s="98">
        <v>259.99261600667222</v>
      </c>
      <c r="K69" s="98">
        <v>275.23814030158553</v>
      </c>
      <c r="L69" s="98">
        <v>266.20192533144024</v>
      </c>
      <c r="M69" s="98">
        <v>293.56897641326191</v>
      </c>
      <c r="N69" s="98">
        <v>319.76916458585413</v>
      </c>
      <c r="O69" s="98">
        <v>325.17892787735843</v>
      </c>
      <c r="P69" s="98">
        <v>308.12394154261233</v>
      </c>
      <c r="Q69" s="98">
        <v>326.65070094514891</v>
      </c>
      <c r="R69" s="98">
        <v>330.62248714575077</v>
      </c>
      <c r="S69" s="98">
        <v>366.15093962266252</v>
      </c>
      <c r="T69" s="98">
        <v>365.54434435277545</v>
      </c>
      <c r="U69" s="98">
        <v>358.2475968651089</v>
      </c>
      <c r="V69" s="98">
        <v>384.13501990032421</v>
      </c>
      <c r="W69" s="98">
        <v>450.5416486403426</v>
      </c>
      <c r="X69" s="98">
        <v>386.91620648022837</v>
      </c>
      <c r="Y69" s="98">
        <v>371.00247219352235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1638</v>
      </c>
    </row>
    <row r="73" spans="1:105" ht="12" customHeight="1" x14ac:dyDescent="0.25">
      <c r="A73" s="106" t="s">
        <v>122</v>
      </c>
      <c r="B73" s="101">
        <v>2.5759676066535242</v>
      </c>
      <c r="C73" s="101">
        <v>2.8901789150588884</v>
      </c>
      <c r="D73" s="101">
        <v>3.5137912610105166</v>
      </c>
      <c r="E73" s="101">
        <v>5.7716123358683884</v>
      </c>
      <c r="F73" s="101">
        <v>2.5723428031698203</v>
      </c>
      <c r="G73" s="101">
        <v>2.0677379930674595</v>
      </c>
      <c r="H73" s="101">
        <v>6.7365316415288872</v>
      </c>
      <c r="I73" s="101">
        <v>5.6404952009291556</v>
      </c>
      <c r="J73" s="101">
        <v>4.0394797567005938</v>
      </c>
      <c r="K73" s="101">
        <v>5.4310077635496228</v>
      </c>
      <c r="L73" s="101">
        <v>4.3453896077777951</v>
      </c>
      <c r="M73" s="101">
        <v>4.7788644271773197</v>
      </c>
      <c r="N73" s="101">
        <v>6.1046398784999569</v>
      </c>
      <c r="O73" s="101">
        <v>5.8018514752360897</v>
      </c>
      <c r="P73" s="101">
        <v>6.0199131316502195</v>
      </c>
      <c r="Q73" s="101">
        <v>6.3226400152982398</v>
      </c>
      <c r="R73" s="101">
        <v>5.8043344827425631</v>
      </c>
      <c r="S73" s="101">
        <v>7.6460345551929567</v>
      </c>
      <c r="T73" s="101">
        <v>6.7669385542844651</v>
      </c>
      <c r="U73" s="101">
        <v>6.6703468381379993</v>
      </c>
      <c r="V73" s="101">
        <v>7.282308137810384</v>
      </c>
      <c r="W73" s="101">
        <v>5.430286130183231</v>
      </c>
      <c r="X73" s="101">
        <v>9.4167128158026117</v>
      </c>
      <c r="Y73" s="101">
        <v>6.9445658509386199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1642</v>
      </c>
    </row>
    <row r="77" spans="1:105" ht="12" customHeight="1" x14ac:dyDescent="0.25">
      <c r="A77" s="121" t="s">
        <v>54</v>
      </c>
      <c r="B77" s="122">
        <v>86.3764172053491</v>
      </c>
      <c r="C77" s="122">
        <v>95.527144560560856</v>
      </c>
      <c r="D77" s="122">
        <v>131.99221433180188</v>
      </c>
      <c r="E77" s="122">
        <v>161.37869339130614</v>
      </c>
      <c r="F77" s="122">
        <v>104.7725287801066</v>
      </c>
      <c r="G77" s="122">
        <v>200.64527745742708</v>
      </c>
      <c r="H77" s="122">
        <v>143.14575149453881</v>
      </c>
      <c r="I77" s="122">
        <v>155.80742577049284</v>
      </c>
      <c r="J77" s="122">
        <v>80.715255484676732</v>
      </c>
      <c r="K77" s="122">
        <v>107.5216066649955</v>
      </c>
      <c r="L77" s="122">
        <v>89.479195498880657</v>
      </c>
      <c r="M77" s="122">
        <v>99.696501555291761</v>
      </c>
      <c r="N77" s="122">
        <v>99.726700821580792</v>
      </c>
      <c r="O77" s="122">
        <v>101.49040858551642</v>
      </c>
      <c r="P77" s="122">
        <v>97.567014500875231</v>
      </c>
      <c r="Q77" s="122">
        <v>117.40278681356148</v>
      </c>
      <c r="R77" s="122">
        <v>122.67006970435096</v>
      </c>
      <c r="S77" s="122">
        <v>145.13240555463153</v>
      </c>
      <c r="T77" s="122">
        <v>153.53937911063386</v>
      </c>
      <c r="U77" s="122">
        <v>158.87933507178332</v>
      </c>
      <c r="V77" s="122">
        <v>155.38993458419944</v>
      </c>
      <c r="W77" s="122">
        <v>179.34358051509497</v>
      </c>
      <c r="X77" s="122">
        <v>164.31838593717998</v>
      </c>
      <c r="Y77" s="122">
        <v>154.76806072744904</v>
      </c>
      <c r="DA77" s="130" t="s">
        <v>1643</v>
      </c>
    </row>
    <row r="78" spans="1:105" ht="12" customHeight="1" x14ac:dyDescent="0.25">
      <c r="A78" s="97" t="s">
        <v>189</v>
      </c>
      <c r="B78" s="98">
        <v>84.85610568189523</v>
      </c>
      <c r="C78" s="98">
        <v>94.094903343523242</v>
      </c>
      <c r="D78" s="98">
        <v>130.92936475910022</v>
      </c>
      <c r="E78" s="98">
        <v>159.64199688765035</v>
      </c>
      <c r="F78" s="98">
        <v>103.90713911637386</v>
      </c>
      <c r="G78" s="98">
        <v>199.69149916211035</v>
      </c>
      <c r="H78" s="98">
        <v>141.29609965136385</v>
      </c>
      <c r="I78" s="98">
        <v>154.62964479624449</v>
      </c>
      <c r="J78" s="98">
        <v>80.016308135174242</v>
      </c>
      <c r="K78" s="98">
        <v>106.80136335876159</v>
      </c>
      <c r="L78" s="98">
        <v>88.725912015633952</v>
      </c>
      <c r="M78" s="98">
        <v>98.81525484300694</v>
      </c>
      <c r="N78" s="98">
        <v>98.402298139663998</v>
      </c>
      <c r="O78" s="98">
        <v>101.39997149023959</v>
      </c>
      <c r="P78" s="98">
        <v>96.937456826357845</v>
      </c>
      <c r="Q78" s="98">
        <v>116.14010798438304</v>
      </c>
      <c r="R78" s="98">
        <v>121.58942696450747</v>
      </c>
      <c r="S78" s="98">
        <v>143.98498389485496</v>
      </c>
      <c r="T78" s="98">
        <v>152.37085170308791</v>
      </c>
      <c r="U78" s="98">
        <v>157.66105303488555</v>
      </c>
      <c r="V78" s="98">
        <v>154.15836341560913</v>
      </c>
      <c r="W78" s="98">
        <v>178.07923422064951</v>
      </c>
      <c r="X78" s="98">
        <v>163.02302737425731</v>
      </c>
      <c r="Y78" s="98">
        <v>153.67865449310082</v>
      </c>
      <c r="DA78" s="63" t="s">
        <v>1644</v>
      </c>
    </row>
    <row r="79" spans="1:105" ht="12" customHeight="1" x14ac:dyDescent="0.25">
      <c r="A79" s="109" t="s">
        <v>120</v>
      </c>
      <c r="B79" s="33">
        <v>1.5203115234538636</v>
      </c>
      <c r="C79" s="33">
        <v>1.4322412170376124</v>
      </c>
      <c r="D79" s="33">
        <v>1.0628495727016516</v>
      </c>
      <c r="E79" s="33">
        <v>1.7366965036557804</v>
      </c>
      <c r="F79" s="33">
        <v>0.86538966373274628</v>
      </c>
      <c r="G79" s="33">
        <v>0.95377829531673086</v>
      </c>
      <c r="H79" s="33">
        <v>1.8496518431749562</v>
      </c>
      <c r="I79" s="33">
        <v>1.1777809742483538</v>
      </c>
      <c r="J79" s="33">
        <v>0.69894734950249426</v>
      </c>
      <c r="K79" s="33">
        <v>0.72024330623391553</v>
      </c>
      <c r="L79" s="33">
        <v>0.75328348324670025</v>
      </c>
      <c r="M79" s="33">
        <v>0.88124671228481355</v>
      </c>
      <c r="N79" s="33">
        <v>1.3244026819167933</v>
      </c>
      <c r="O79" s="33">
        <v>9.0437095276828583E-2</v>
      </c>
      <c r="P79" s="33">
        <v>0.62955767451738431</v>
      </c>
      <c r="Q79" s="33">
        <v>1.2626788291784425</v>
      </c>
      <c r="R79" s="33">
        <v>1.0806427398434935</v>
      </c>
      <c r="S79" s="33">
        <v>1.1474216597765652</v>
      </c>
      <c r="T79" s="33">
        <v>1.1685274075459609</v>
      </c>
      <c r="U79" s="33">
        <v>1.2182820368977592</v>
      </c>
      <c r="V79" s="33">
        <v>1.2315711685903046</v>
      </c>
      <c r="W79" s="33">
        <v>1.2643462944454615</v>
      </c>
      <c r="X79" s="33">
        <v>1.2953585629226618</v>
      </c>
      <c r="Y79" s="33">
        <v>1.0894062343482136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2571.5911783262454</v>
      </c>
      <c r="C81" s="117">
        <f t="shared" si="28"/>
        <v>1878.5162533486077</v>
      </c>
      <c r="D81" s="117">
        <f t="shared" si="28"/>
        <v>1924.9092642353537</v>
      </c>
      <c r="E81" s="117">
        <f t="shared" si="28"/>
        <v>2388.1696826292418</v>
      </c>
      <c r="F81" s="117">
        <f t="shared" si="28"/>
        <v>2799.2281313739927</v>
      </c>
      <c r="G81" s="117">
        <f t="shared" si="28"/>
        <v>3053.9515058072284</v>
      </c>
      <c r="H81" s="117">
        <f t="shared" si="28"/>
        <v>2758.6635775930849</v>
      </c>
      <c r="I81" s="117">
        <f t="shared" si="28"/>
        <v>2979.091048093243</v>
      </c>
      <c r="J81" s="117">
        <f t="shared" si="28"/>
        <v>3585.7930732797959</v>
      </c>
      <c r="K81" s="117">
        <f t="shared" si="28"/>
        <v>3642.1439819226507</v>
      </c>
      <c r="L81" s="117">
        <f t="shared" si="28"/>
        <v>3727.9914566176963</v>
      </c>
      <c r="M81" s="117">
        <f t="shared" si="28"/>
        <v>3346.324498103329</v>
      </c>
      <c r="N81" s="117">
        <f t="shared" si="28"/>
        <v>3481.3573884035159</v>
      </c>
      <c r="O81" s="117">
        <f t="shared" si="28"/>
        <v>3305.006597284204</v>
      </c>
      <c r="P81" s="117">
        <f t="shared" si="28"/>
        <v>3323.6154182136465</v>
      </c>
      <c r="Q81" s="117">
        <f t="shared" si="28"/>
        <v>3183.2930376988857</v>
      </c>
      <c r="R81" s="117">
        <f t="shared" ref="R81:V81" si="29">R82+R85+R87+R100</f>
        <v>3202.9834099140216</v>
      </c>
      <c r="S81" s="117">
        <f t="shared" si="29"/>
        <v>3309.5834714202197</v>
      </c>
      <c r="T81" s="117">
        <f t="shared" si="29"/>
        <v>3274.4888380434213</v>
      </c>
      <c r="U81" s="117">
        <f t="shared" si="29"/>
        <v>3288.2559468693271</v>
      </c>
      <c r="V81" s="117">
        <f t="shared" si="29"/>
        <v>3276.3874471643549</v>
      </c>
      <c r="W81" s="117">
        <f t="shared" ref="W81:Y81" si="30">W82+W85+W87+W100</f>
        <v>3475.3276968637551</v>
      </c>
      <c r="X81" s="117">
        <f t="shared" si="30"/>
        <v>3304.3896347806226</v>
      </c>
      <c r="Y81" s="117">
        <f t="shared" si="30"/>
        <v>3154.3490548360355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2337.6113651940104</v>
      </c>
      <c r="C82" s="122">
        <f t="shared" si="31"/>
        <v>1572.3378516881187</v>
      </c>
      <c r="D82" s="122">
        <f t="shared" si="31"/>
        <v>1583.8887764715766</v>
      </c>
      <c r="E82" s="122">
        <f t="shared" si="31"/>
        <v>1951.3531063685211</v>
      </c>
      <c r="F82" s="122">
        <f t="shared" si="31"/>
        <v>2408.4922152842637</v>
      </c>
      <c r="G82" s="122">
        <f t="shared" si="31"/>
        <v>2379.1652031345084</v>
      </c>
      <c r="H82" s="122">
        <f t="shared" si="31"/>
        <v>2228.1044198105697</v>
      </c>
      <c r="I82" s="122">
        <f t="shared" si="31"/>
        <v>2262.7176678681058</v>
      </c>
      <c r="J82" s="122">
        <f t="shared" si="31"/>
        <v>3003.8643548708546</v>
      </c>
      <c r="K82" s="122">
        <f t="shared" si="31"/>
        <v>2975.4664572002766</v>
      </c>
      <c r="L82" s="122">
        <f t="shared" si="31"/>
        <v>3097.8876634651465</v>
      </c>
      <c r="M82" s="122">
        <f t="shared" si="31"/>
        <v>2750.1539950613042</v>
      </c>
      <c r="N82" s="122">
        <f t="shared" si="31"/>
        <v>2876.1098690113436</v>
      </c>
      <c r="O82" s="122">
        <f t="shared" si="31"/>
        <v>2699.1156461988026</v>
      </c>
      <c r="P82" s="122">
        <f t="shared" si="31"/>
        <v>2678.7709653706315</v>
      </c>
      <c r="Q82" s="122">
        <f t="shared" si="31"/>
        <v>2529.1694450889931</v>
      </c>
      <c r="R82" s="122">
        <f t="shared" ref="R82:V82" si="32">SUM(R83:R84)</f>
        <v>2549.5836899669248</v>
      </c>
      <c r="S82" s="122">
        <f t="shared" si="32"/>
        <v>2614.5623355562911</v>
      </c>
      <c r="T82" s="122">
        <f t="shared" si="32"/>
        <v>2592.2872623540129</v>
      </c>
      <c r="U82" s="122">
        <f t="shared" si="32"/>
        <v>2608.121509215975</v>
      </c>
      <c r="V82" s="122">
        <f t="shared" si="32"/>
        <v>2623.3660760537341</v>
      </c>
      <c r="W82" s="122">
        <f t="shared" ref="W82:Y82" si="33">SUM(W83:W84)</f>
        <v>2787.5088281354501</v>
      </c>
      <c r="X82" s="122">
        <f t="shared" si="33"/>
        <v>2632.7619824554536</v>
      </c>
      <c r="Y82" s="122">
        <f t="shared" si="33"/>
        <v>2518.412966910676</v>
      </c>
      <c r="DA82" s="130" t="s">
        <v>1647</v>
      </c>
    </row>
    <row r="83" spans="1:105" ht="12" customHeight="1" x14ac:dyDescent="0.25">
      <c r="A83" s="97" t="s">
        <v>199</v>
      </c>
      <c r="B83" s="98">
        <v>2336.007199958945</v>
      </c>
      <c r="C83" s="98">
        <v>1571.2546579109526</v>
      </c>
      <c r="D83" s="98">
        <v>1582.8011574313571</v>
      </c>
      <c r="E83" s="98">
        <v>1949.9855140562529</v>
      </c>
      <c r="F83" s="98">
        <v>2406.5904060994071</v>
      </c>
      <c r="G83" s="98">
        <v>2377.3366778793184</v>
      </c>
      <c r="H83" s="98">
        <v>2226.4596604087196</v>
      </c>
      <c r="I83" s="98">
        <v>2261.1714153112948</v>
      </c>
      <c r="J83" s="98">
        <v>3001.4131071330412</v>
      </c>
      <c r="K83" s="98">
        <v>2972.9844518123032</v>
      </c>
      <c r="L83" s="98">
        <v>3095.4861808868282</v>
      </c>
      <c r="M83" s="98">
        <v>2747.8623405648063</v>
      </c>
      <c r="N83" s="98">
        <v>2874.0570460305125</v>
      </c>
      <c r="O83" s="98">
        <v>2696.8051158714284</v>
      </c>
      <c r="P83" s="98">
        <v>2676.4064520455026</v>
      </c>
      <c r="Q83" s="98">
        <v>2527.1858794305931</v>
      </c>
      <c r="R83" s="98">
        <v>2547.5792108531582</v>
      </c>
      <c r="S83" s="98">
        <v>2612.4647081303133</v>
      </c>
      <c r="T83" s="98">
        <v>2590.1955717970768</v>
      </c>
      <c r="U83" s="98">
        <v>2605.9860227381287</v>
      </c>
      <c r="V83" s="98">
        <v>2621.2052068405465</v>
      </c>
      <c r="W83" s="98">
        <v>2785.1893761345164</v>
      </c>
      <c r="X83" s="98">
        <v>2630.4983710709844</v>
      </c>
      <c r="Y83" s="98">
        <v>2516.2131413012321</v>
      </c>
      <c r="DA83" s="63" t="s">
        <v>1648</v>
      </c>
    </row>
    <row r="84" spans="1:105" ht="12" customHeight="1" x14ac:dyDescent="0.25">
      <c r="A84" s="97" t="s">
        <v>53</v>
      </c>
      <c r="B84" s="98">
        <v>1.6041652350653082</v>
      </c>
      <c r="C84" s="98">
        <v>1.0831937771660158</v>
      </c>
      <c r="D84" s="98">
        <v>1.0876190402195649</v>
      </c>
      <c r="E84" s="98">
        <v>1.3675923122682763</v>
      </c>
      <c r="F84" s="98">
        <v>1.9018091848563616</v>
      </c>
      <c r="G84" s="98">
        <v>1.8285252551898288</v>
      </c>
      <c r="H84" s="98">
        <v>1.6447594018499148</v>
      </c>
      <c r="I84" s="98">
        <v>1.5462525568109762</v>
      </c>
      <c r="J84" s="98">
        <v>2.4512477378136066</v>
      </c>
      <c r="K84" s="98">
        <v>2.4820053879736381</v>
      </c>
      <c r="L84" s="98">
        <v>2.4014825783182894</v>
      </c>
      <c r="M84" s="98">
        <v>2.2916544964979231</v>
      </c>
      <c r="N84" s="98">
        <v>2.0528229808310452</v>
      </c>
      <c r="O84" s="98">
        <v>2.3105303273741096</v>
      </c>
      <c r="P84" s="98">
        <v>2.3645133251290202</v>
      </c>
      <c r="Q84" s="98">
        <v>1.983565658400241</v>
      </c>
      <c r="R84" s="98">
        <v>2.0044791137665863</v>
      </c>
      <c r="S84" s="98">
        <v>2.0976274259779655</v>
      </c>
      <c r="T84" s="98">
        <v>2.0916905569360629</v>
      </c>
      <c r="U84" s="98">
        <v>2.1354864778463138</v>
      </c>
      <c r="V84" s="98">
        <v>2.1608692131877936</v>
      </c>
      <c r="W84" s="98">
        <v>2.3194520009339268</v>
      </c>
      <c r="X84" s="98">
        <v>2.2636113844693528</v>
      </c>
      <c r="Y84" s="98">
        <v>2.1998256094440283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1.0083769191402649</v>
      </c>
      <c r="C85" s="122">
        <f t="shared" si="34"/>
        <v>1.1227607809983717</v>
      </c>
      <c r="D85" s="122">
        <f t="shared" si="34"/>
        <v>1.5772152157533219</v>
      </c>
      <c r="E85" s="122">
        <f t="shared" si="34"/>
        <v>2.5008634613102672</v>
      </c>
      <c r="F85" s="122">
        <f t="shared" si="34"/>
        <v>2.1525649631488282</v>
      </c>
      <c r="G85" s="122">
        <f t="shared" si="34"/>
        <v>2.9919283267087935</v>
      </c>
      <c r="H85" s="122">
        <f t="shared" si="34"/>
        <v>4.5401331579990627</v>
      </c>
      <c r="I85" s="122">
        <f t="shared" si="34"/>
        <v>10.841348148467159</v>
      </c>
      <c r="J85" s="122">
        <f t="shared" si="34"/>
        <v>7.110947573693962</v>
      </c>
      <c r="K85" s="122">
        <f t="shared" si="34"/>
        <v>6.8269305398822189</v>
      </c>
      <c r="L85" s="122">
        <f t="shared" si="34"/>
        <v>11.077821097386188</v>
      </c>
      <c r="M85" s="122">
        <f t="shared" si="34"/>
        <v>7.2617970532815672</v>
      </c>
      <c r="N85" s="122">
        <f t="shared" si="34"/>
        <v>15.130999014415158</v>
      </c>
      <c r="O85" s="122">
        <f t="shared" si="34"/>
        <v>6.8057838129838526</v>
      </c>
      <c r="P85" s="122">
        <f t="shared" si="34"/>
        <v>5.6047187940471366</v>
      </c>
      <c r="Q85" s="122">
        <f t="shared" si="34"/>
        <v>10.049318348781666</v>
      </c>
      <c r="R85" s="122">
        <f t="shared" si="34"/>
        <v>9.9518563818476871</v>
      </c>
      <c r="S85" s="122">
        <f t="shared" si="34"/>
        <v>10.23519972225875</v>
      </c>
      <c r="T85" s="122">
        <f t="shared" si="34"/>
        <v>10.528821937013779</v>
      </c>
      <c r="U85" s="122">
        <f t="shared" si="34"/>
        <v>11.135113894217314</v>
      </c>
      <c r="V85" s="122">
        <f t="shared" si="34"/>
        <v>12.058065526662164</v>
      </c>
      <c r="W85" s="122">
        <f t="shared" si="34"/>
        <v>12.987262577402207</v>
      </c>
      <c r="X85" s="122">
        <f t="shared" si="34"/>
        <v>12.550578731964663</v>
      </c>
      <c r="Y85" s="122">
        <f t="shared" si="34"/>
        <v>12.422324592085959</v>
      </c>
      <c r="DA85" s="130" t="s">
        <v>1650</v>
      </c>
    </row>
    <row r="86" spans="1:105" ht="12" customHeight="1" x14ac:dyDescent="0.25">
      <c r="A86" s="97" t="s">
        <v>53</v>
      </c>
      <c r="B86" s="98">
        <v>1.0083769191402649</v>
      </c>
      <c r="C86" s="98">
        <v>1.1227607809983717</v>
      </c>
      <c r="D86" s="98">
        <v>1.5772152157533219</v>
      </c>
      <c r="E86" s="98">
        <v>2.5008634613102672</v>
      </c>
      <c r="F86" s="98">
        <v>2.1525649631488282</v>
      </c>
      <c r="G86" s="98">
        <v>2.9919283267087935</v>
      </c>
      <c r="H86" s="98">
        <v>4.5401331579990627</v>
      </c>
      <c r="I86" s="98">
        <v>10.841348148467159</v>
      </c>
      <c r="J86" s="98">
        <v>7.110947573693962</v>
      </c>
      <c r="K86" s="98">
        <v>6.8269305398822189</v>
      </c>
      <c r="L86" s="98">
        <v>11.077821097386188</v>
      </c>
      <c r="M86" s="98">
        <v>7.2617970532815672</v>
      </c>
      <c r="N86" s="98">
        <v>15.130999014415158</v>
      </c>
      <c r="O86" s="98">
        <v>6.8057838129838526</v>
      </c>
      <c r="P86" s="98">
        <v>5.6047187940471366</v>
      </c>
      <c r="Q86" s="98">
        <v>10.049318348781666</v>
      </c>
      <c r="R86" s="98">
        <v>9.9518563818476871</v>
      </c>
      <c r="S86" s="98">
        <v>10.23519972225875</v>
      </c>
      <c r="T86" s="98">
        <v>10.528821937013779</v>
      </c>
      <c r="U86" s="98">
        <v>11.135113894217314</v>
      </c>
      <c r="V86" s="98">
        <v>12.058065526662164</v>
      </c>
      <c r="W86" s="98">
        <v>12.987262577402207</v>
      </c>
      <c r="X86" s="98">
        <v>12.550578731964663</v>
      </c>
      <c r="Y86" s="98">
        <v>12.422324592085959</v>
      </c>
      <c r="DA86" s="63" t="s">
        <v>1651</v>
      </c>
    </row>
    <row r="87" spans="1:105" ht="12" customHeight="1" x14ac:dyDescent="0.25">
      <c r="A87" s="121" t="s">
        <v>55</v>
      </c>
      <c r="B87" s="122">
        <v>145.21202903797229</v>
      </c>
      <c r="C87" s="122">
        <v>219.26169071965114</v>
      </c>
      <c r="D87" s="122">
        <v>234.90967072946253</v>
      </c>
      <c r="E87" s="122">
        <v>294.30089094276889</v>
      </c>
      <c r="F87" s="122">
        <v>279.00308450163288</v>
      </c>
      <c r="G87" s="122">
        <v>411.55267773661456</v>
      </c>
      <c r="H87" s="122">
        <v>364.97294878832713</v>
      </c>
      <c r="I87" s="122">
        <v>470.88739524774201</v>
      </c>
      <c r="J87" s="122">
        <v>435.80195335644959</v>
      </c>
      <c r="K87" s="122">
        <v>467.77686579948084</v>
      </c>
      <c r="L87" s="122">
        <v>458.18667723425318</v>
      </c>
      <c r="M87" s="122">
        <v>432.96457777467361</v>
      </c>
      <c r="N87" s="122">
        <v>447.87123805265333</v>
      </c>
      <c r="O87" s="122">
        <v>451.21429751621724</v>
      </c>
      <c r="P87" s="122">
        <v>482.50379957140859</v>
      </c>
      <c r="Q87" s="122">
        <v>471.52698650433842</v>
      </c>
      <c r="R87" s="122">
        <v>467.29359003382314</v>
      </c>
      <c r="S87" s="122">
        <v>489.79879317399855</v>
      </c>
      <c r="T87" s="122">
        <v>472.70440070190875</v>
      </c>
      <c r="U87" s="122">
        <v>464.93735563516179</v>
      </c>
      <c r="V87" s="122">
        <v>455.21482976280686</v>
      </c>
      <c r="W87" s="122">
        <v>480.67914655515926</v>
      </c>
      <c r="X87" s="122">
        <v>460.26075175621355</v>
      </c>
      <c r="Y87" s="122">
        <v>437.34911816189526</v>
      </c>
      <c r="DA87" s="130" t="s">
        <v>1652</v>
      </c>
    </row>
    <row r="88" spans="1:105" ht="12" customHeight="1" x14ac:dyDescent="0.25">
      <c r="A88" s="97" t="s">
        <v>132</v>
      </c>
      <c r="B88" s="98">
        <v>94.666173810631307</v>
      </c>
      <c r="C88" s="98">
        <v>160.05450637033124</v>
      </c>
      <c r="D88" s="98">
        <v>170.05033099309779</v>
      </c>
      <c r="E88" s="98">
        <v>214.76857840626647</v>
      </c>
      <c r="F88" s="98">
        <v>227.56749653407729</v>
      </c>
      <c r="G88" s="98">
        <v>297.93960602411329</v>
      </c>
      <c r="H88" s="98">
        <v>301.55006255962917</v>
      </c>
      <c r="I88" s="98">
        <v>371.23697066841783</v>
      </c>
      <c r="J88" s="98">
        <v>378.47395833487724</v>
      </c>
      <c r="K88" s="98">
        <v>374.87636701233896</v>
      </c>
      <c r="L88" s="98">
        <v>383.32607577856822</v>
      </c>
      <c r="M88" s="98">
        <v>354.88842722231078</v>
      </c>
      <c r="N88" s="98">
        <v>365.12122801946271</v>
      </c>
      <c r="O88" s="98">
        <v>367.23185399773729</v>
      </c>
      <c r="P88" s="98">
        <v>394.590913964072</v>
      </c>
      <c r="Q88" s="98">
        <v>377.42536065730383</v>
      </c>
      <c r="R88" s="98">
        <v>380.47114741568777</v>
      </c>
      <c r="S88" s="98">
        <v>390.16141205694123</v>
      </c>
      <c r="T88" s="98">
        <v>386.83560236935125</v>
      </c>
      <c r="U88" s="98">
        <v>389.19384732970337</v>
      </c>
      <c r="V88" s="98">
        <v>391.46677653577876</v>
      </c>
      <c r="W88" s="98">
        <v>415.95717493073391</v>
      </c>
      <c r="X88" s="98">
        <v>392.85466227190233</v>
      </c>
      <c r="Y88" s="98">
        <v>375.78661507595314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1656</v>
      </c>
    </row>
    <row r="92" spans="1:105" ht="12" customHeight="1" x14ac:dyDescent="0.25">
      <c r="A92" s="106" t="s">
        <v>124</v>
      </c>
      <c r="B92" s="101">
        <v>48.110414478584154</v>
      </c>
      <c r="C92" s="101">
        <v>57.60300828500074</v>
      </c>
      <c r="D92" s="101">
        <v>63.612868400688825</v>
      </c>
      <c r="E92" s="101">
        <v>77.786006554166562</v>
      </c>
      <c r="F92" s="101">
        <v>50.757382639067998</v>
      </c>
      <c r="G92" s="101">
        <v>112.89994934483715</v>
      </c>
      <c r="H92" s="101">
        <v>59.021216672071503</v>
      </c>
      <c r="I92" s="101">
        <v>89.402092510111572</v>
      </c>
      <c r="J92" s="101">
        <v>42.639989059829425</v>
      </c>
      <c r="K92" s="101">
        <v>61.962764186659776</v>
      </c>
      <c r="L92" s="101">
        <v>46.884747497531812</v>
      </c>
      <c r="M92" s="101">
        <v>45.672589170488834</v>
      </c>
      <c r="N92" s="101">
        <v>38.392931459308002</v>
      </c>
      <c r="O92" s="101">
        <v>40.418412441975462</v>
      </c>
      <c r="P92" s="101">
        <v>41.328788551649822</v>
      </c>
      <c r="Q92" s="101">
        <v>47.210800403793471</v>
      </c>
      <c r="R92" s="101">
        <v>47.626217496418015</v>
      </c>
      <c r="S92" s="101">
        <v>52.632840953791295</v>
      </c>
      <c r="T92" s="101">
        <v>51.069692759154798</v>
      </c>
      <c r="U92" s="101">
        <v>47.705140622337993</v>
      </c>
      <c r="V92" s="101">
        <v>39.29679975354302</v>
      </c>
      <c r="W92" s="101">
        <v>38.883296857084559</v>
      </c>
      <c r="X92" s="101">
        <v>40.328682036186933</v>
      </c>
      <c r="Y92" s="101">
        <v>36.476362626246875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2.4354407487568412</v>
      </c>
      <c r="C96" s="101">
        <v>1.6041760643191756</v>
      </c>
      <c r="D96" s="101">
        <v>1.2464713356759249</v>
      </c>
      <c r="E96" s="101">
        <v>1.7463059823358282</v>
      </c>
      <c r="F96" s="101">
        <v>0.67820532848760551</v>
      </c>
      <c r="G96" s="101">
        <v>0.71312236766415649</v>
      </c>
      <c r="H96" s="101">
        <v>4.4016695566264783</v>
      </c>
      <c r="I96" s="101">
        <v>10.2483320692126</v>
      </c>
      <c r="J96" s="101">
        <v>14.688005961742913</v>
      </c>
      <c r="K96" s="101">
        <v>30.937734600482074</v>
      </c>
      <c r="L96" s="101">
        <v>27.975853958153174</v>
      </c>
      <c r="M96" s="101">
        <v>32.403561381873999</v>
      </c>
      <c r="N96" s="101">
        <v>44.357078573882617</v>
      </c>
      <c r="O96" s="101">
        <v>43.564031076504506</v>
      </c>
      <c r="P96" s="101">
        <v>46.58409705568674</v>
      </c>
      <c r="Q96" s="101">
        <v>46.89082544324112</v>
      </c>
      <c r="R96" s="101">
        <v>39.196225121717376</v>
      </c>
      <c r="S96" s="101">
        <v>47.004540163266057</v>
      </c>
      <c r="T96" s="101">
        <v>34.799105573402692</v>
      </c>
      <c r="U96" s="101">
        <v>28.038367683120438</v>
      </c>
      <c r="V96" s="101">
        <v>24.451253473485032</v>
      </c>
      <c r="W96" s="101">
        <v>25.83867476734077</v>
      </c>
      <c r="X96" s="101">
        <v>27.077407448124269</v>
      </c>
      <c r="Y96" s="101">
        <v>25.086140459695248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1664</v>
      </c>
    </row>
    <row r="100" spans="1:105" ht="12" customHeight="1" x14ac:dyDescent="0.25">
      <c r="A100" s="121" t="s">
        <v>54</v>
      </c>
      <c r="B100" s="122">
        <v>87.759407175122618</v>
      </c>
      <c r="C100" s="122">
        <v>85.793950159839667</v>
      </c>
      <c r="D100" s="122">
        <v>104.53360181856134</v>
      </c>
      <c r="E100" s="122">
        <v>140.01482185664165</v>
      </c>
      <c r="F100" s="122">
        <v>109.58026662494711</v>
      </c>
      <c r="G100" s="122">
        <v>260.24169660939697</v>
      </c>
      <c r="H100" s="122">
        <v>161.04607583618923</v>
      </c>
      <c r="I100" s="122">
        <v>234.64463682892813</v>
      </c>
      <c r="J100" s="122">
        <v>139.0158174787976</v>
      </c>
      <c r="K100" s="122">
        <v>192.07372838301131</v>
      </c>
      <c r="L100" s="122">
        <v>160.83929482091006</v>
      </c>
      <c r="M100" s="122">
        <v>155.94412821406976</v>
      </c>
      <c r="N100" s="122">
        <v>142.24528232510426</v>
      </c>
      <c r="O100" s="122">
        <v>147.87086975620028</v>
      </c>
      <c r="P100" s="122">
        <v>156.73593447755897</v>
      </c>
      <c r="Q100" s="122">
        <v>172.54728775677276</v>
      </c>
      <c r="R100" s="122">
        <v>176.15427353142596</v>
      </c>
      <c r="S100" s="122">
        <v>194.98714296767147</v>
      </c>
      <c r="T100" s="122">
        <v>198.96835305048648</v>
      </c>
      <c r="U100" s="122">
        <v>204.06196812397303</v>
      </c>
      <c r="V100" s="122">
        <v>185.74847582115163</v>
      </c>
      <c r="W100" s="122">
        <v>194.15245959574338</v>
      </c>
      <c r="X100" s="122">
        <v>198.81632183699031</v>
      </c>
      <c r="Y100" s="122">
        <v>186.16464517137811</v>
      </c>
      <c r="DA100" s="130" t="s">
        <v>1665</v>
      </c>
    </row>
    <row r="101" spans="1:105" ht="12" customHeight="1" x14ac:dyDescent="0.25">
      <c r="A101" s="97" t="s">
        <v>202</v>
      </c>
      <c r="B101" s="98">
        <v>22.871080228703775</v>
      </c>
      <c r="C101" s="98">
        <v>19.574584643909329</v>
      </c>
      <c r="D101" s="98">
        <v>23.254358523094393</v>
      </c>
      <c r="E101" s="98">
        <v>28.376689996638021</v>
      </c>
      <c r="F101" s="98">
        <v>26.394289971846682</v>
      </c>
      <c r="G101" s="98">
        <v>57.001360120642723</v>
      </c>
      <c r="H101" s="98">
        <v>42.903604632682423</v>
      </c>
      <c r="I101" s="98">
        <v>48.732370684087243</v>
      </c>
      <c r="J101" s="98">
        <v>43.515084145150496</v>
      </c>
      <c r="K101" s="98">
        <v>46.712611957818204</v>
      </c>
      <c r="L101" s="98">
        <v>47.389119086968115</v>
      </c>
      <c r="M101" s="98">
        <v>43.924468670319293</v>
      </c>
      <c r="N101" s="98">
        <v>44.522843748820804</v>
      </c>
      <c r="O101" s="98">
        <v>44.996220156628894</v>
      </c>
      <c r="P101" s="98">
        <v>48.043390654227338</v>
      </c>
      <c r="Q101" s="98">
        <v>46.329774529473639</v>
      </c>
      <c r="R101" s="98">
        <v>46.703640011464692</v>
      </c>
      <c r="S101" s="98">
        <v>47.893140345848899</v>
      </c>
      <c r="T101" s="98">
        <v>47.484904939333198</v>
      </c>
      <c r="U101" s="98">
        <v>47.774386166045588</v>
      </c>
      <c r="V101" s="98">
        <v>48.053382057896172</v>
      </c>
      <c r="W101" s="98">
        <v>51.059639820387837</v>
      </c>
      <c r="X101" s="98">
        <v>48.223750835960594</v>
      </c>
      <c r="Y101" s="98">
        <v>46.128618515333933</v>
      </c>
      <c r="DA101" s="63" t="s">
        <v>1666</v>
      </c>
    </row>
    <row r="102" spans="1:105" ht="12" customHeight="1" x14ac:dyDescent="0.25">
      <c r="A102" s="97" t="s">
        <v>50</v>
      </c>
      <c r="B102" s="98">
        <v>63.894426398254517</v>
      </c>
      <c r="C102" s="98">
        <v>64.769676844092885</v>
      </c>
      <c r="D102" s="98">
        <v>79.742917187288768</v>
      </c>
      <c r="E102" s="98">
        <v>107.48718534917417</v>
      </c>
      <c r="F102" s="98">
        <v>80.955730895536391</v>
      </c>
      <c r="G102" s="98">
        <v>200.31260138678837</v>
      </c>
      <c r="H102" s="98">
        <v>110.87264505001842</v>
      </c>
      <c r="I102" s="98">
        <v>182.05616982349895</v>
      </c>
      <c r="J102" s="98">
        <v>93.466709462340361</v>
      </c>
      <c r="K102" s="98">
        <v>143.78097328760515</v>
      </c>
      <c r="L102" s="98">
        <v>111.58706625243551</v>
      </c>
      <c r="M102" s="98">
        <v>110.06427014912965</v>
      </c>
      <c r="N102" s="98">
        <v>94.836017389997252</v>
      </c>
      <c r="O102" s="98">
        <v>102.76166976368062</v>
      </c>
      <c r="P102" s="98">
        <v>108.03358663165655</v>
      </c>
      <c r="Q102" s="98">
        <v>124.69667133292999</v>
      </c>
      <c r="R102" s="98">
        <v>127.94835338192397</v>
      </c>
      <c r="S102" s="98">
        <v>145.40255939302003</v>
      </c>
      <c r="T102" s="98">
        <v>150.02071265743766</v>
      </c>
      <c r="U102" s="98">
        <v>154.94966757309595</v>
      </c>
      <c r="V102" s="98">
        <v>136.37973256671879</v>
      </c>
      <c r="W102" s="98">
        <v>141.76136296543547</v>
      </c>
      <c r="X102" s="98">
        <v>149.08478000675788</v>
      </c>
      <c r="Y102" s="98">
        <v>138.49778596166985</v>
      </c>
      <c r="DA102" s="63" t="s">
        <v>1667</v>
      </c>
    </row>
    <row r="103" spans="1:105" ht="12" customHeight="1" x14ac:dyDescent="0.25">
      <c r="A103" s="109" t="s">
        <v>120</v>
      </c>
      <c r="B103" s="33">
        <v>0.99390054816433926</v>
      </c>
      <c r="C103" s="33">
        <v>1.4496886718374531</v>
      </c>
      <c r="D103" s="33">
        <v>1.5363261081781716</v>
      </c>
      <c r="E103" s="33">
        <v>4.1509465108294767</v>
      </c>
      <c r="F103" s="33">
        <v>2.2302457575640378</v>
      </c>
      <c r="G103" s="33">
        <v>2.9277351019658675</v>
      </c>
      <c r="H103" s="33">
        <v>7.2698261534883972</v>
      </c>
      <c r="I103" s="33">
        <v>3.8560963213419281</v>
      </c>
      <c r="J103" s="33">
        <v>2.0340238713067564</v>
      </c>
      <c r="K103" s="33">
        <v>1.5801431375879635</v>
      </c>
      <c r="L103" s="33">
        <v>1.8631094815064135</v>
      </c>
      <c r="M103" s="33">
        <v>1.9553893946208203</v>
      </c>
      <c r="N103" s="33">
        <v>2.8864211862862215</v>
      </c>
      <c r="O103" s="33">
        <v>0.11297983589075666</v>
      </c>
      <c r="P103" s="33">
        <v>0.65895719167508138</v>
      </c>
      <c r="Q103" s="33">
        <v>1.520841894369112</v>
      </c>
      <c r="R103" s="33">
        <v>1.5022801380373041</v>
      </c>
      <c r="S103" s="33">
        <v>1.691443228802531</v>
      </c>
      <c r="T103" s="33">
        <v>1.4627354537156221</v>
      </c>
      <c r="U103" s="33">
        <v>1.3379143848315045</v>
      </c>
      <c r="V103" s="33">
        <v>1.3153611965366574</v>
      </c>
      <c r="W103" s="33">
        <v>1.3314568099200672</v>
      </c>
      <c r="X103" s="33">
        <v>1.5077909942718215</v>
      </c>
      <c r="Y103" s="33">
        <v>1.5382406943743496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2.0670934822288398</v>
      </c>
      <c r="C105" s="117">
        <f t="shared" si="35"/>
        <v>2.3403465445500138</v>
      </c>
      <c r="D105" s="117">
        <f t="shared" si="35"/>
        <v>7.1268995460182634</v>
      </c>
      <c r="E105" s="117">
        <f t="shared" si="35"/>
        <v>7.1520601628923064</v>
      </c>
      <c r="F105" s="117">
        <f t="shared" si="35"/>
        <v>6.4669668819865329</v>
      </c>
      <c r="G105" s="117">
        <f t="shared" si="35"/>
        <v>6.4668965595115759</v>
      </c>
      <c r="H105" s="117">
        <f t="shared" si="35"/>
        <v>6.7867505890223834</v>
      </c>
      <c r="I105" s="117">
        <f t="shared" si="35"/>
        <v>7.744101134608818</v>
      </c>
      <c r="J105" s="117">
        <f t="shared" si="35"/>
        <v>8.8007964182976757</v>
      </c>
      <c r="K105" s="117">
        <f t="shared" si="35"/>
        <v>11.692265479687901</v>
      </c>
      <c r="L105" s="117">
        <f t="shared" si="35"/>
        <v>15.904610835401945</v>
      </c>
      <c r="M105" s="117">
        <f t="shared" si="35"/>
        <v>12.92149002775615</v>
      </c>
      <c r="N105" s="117">
        <f t="shared" si="35"/>
        <v>12.498572948444913</v>
      </c>
      <c r="O105" s="117">
        <f t="shared" si="35"/>
        <v>10.916431480263553</v>
      </c>
      <c r="P105" s="117">
        <f t="shared" si="35"/>
        <v>4.5306693334152746</v>
      </c>
      <c r="Q105" s="117">
        <f t="shared" si="35"/>
        <v>4.4131200163324769</v>
      </c>
      <c r="R105" s="117">
        <f t="shared" ref="R105:V105" si="36">R106+R109+R111+R120</f>
        <v>3.8625418865939456</v>
      </c>
      <c r="S105" s="117">
        <f t="shared" si="36"/>
        <v>3.8132653631693176</v>
      </c>
      <c r="T105" s="117">
        <f t="shared" si="36"/>
        <v>3.8484394227544061</v>
      </c>
      <c r="U105" s="117">
        <f t="shared" si="36"/>
        <v>3.8067121171537122</v>
      </c>
      <c r="V105" s="117">
        <f t="shared" si="36"/>
        <v>0.30962469727552189</v>
      </c>
      <c r="W105" s="117">
        <f t="shared" ref="W105:Y105" si="37">W106+W109+W111+W120</f>
        <v>3.3663780747709029</v>
      </c>
      <c r="X105" s="117">
        <f t="shared" si="37"/>
        <v>1.4363222470357226</v>
      </c>
      <c r="Y105" s="117">
        <f t="shared" si="37"/>
        <v>0.54617593836519107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1.83100087545501</v>
      </c>
      <c r="C106" s="122">
        <f t="shared" si="38"/>
        <v>1.8601657537341365</v>
      </c>
      <c r="D106" s="122">
        <f t="shared" si="38"/>
        <v>5.8963050941956725</v>
      </c>
      <c r="E106" s="122">
        <f t="shared" si="38"/>
        <v>5.7376642105169608</v>
      </c>
      <c r="F106" s="122">
        <f t="shared" si="38"/>
        <v>5.5310066353338918</v>
      </c>
      <c r="G106" s="122">
        <f t="shared" si="38"/>
        <v>4.8580907146446366</v>
      </c>
      <c r="H106" s="122">
        <f t="shared" si="38"/>
        <v>5.4171788126295892</v>
      </c>
      <c r="I106" s="122">
        <f t="shared" si="38"/>
        <v>5.7886818251329073</v>
      </c>
      <c r="J106" s="122">
        <f t="shared" si="38"/>
        <v>7.3259016070268972</v>
      </c>
      <c r="K106" s="122">
        <f t="shared" si="38"/>
        <v>9.4345545299124396</v>
      </c>
      <c r="L106" s="122">
        <f t="shared" si="38"/>
        <v>13.304649094907134</v>
      </c>
      <c r="M106" s="122">
        <f t="shared" si="38"/>
        <v>10.612810223847248</v>
      </c>
      <c r="N106" s="122">
        <f t="shared" si="38"/>
        <v>10.343911306517759</v>
      </c>
      <c r="O106" s="122">
        <f t="shared" si="38"/>
        <v>9.0114075612412829</v>
      </c>
      <c r="P106" s="122">
        <f t="shared" si="38"/>
        <v>3.5568355064771211</v>
      </c>
      <c r="Q106" s="122">
        <f t="shared" si="38"/>
        <v>3.4792852481552656</v>
      </c>
      <c r="R106" s="122">
        <f t="shared" ref="R106:V106" si="39">SUM(R107:R108)</f>
        <v>3.0729441455198359</v>
      </c>
      <c r="S106" s="122">
        <f t="shared" si="39"/>
        <v>3.0049226026311189</v>
      </c>
      <c r="T106" s="122">
        <f t="shared" si="39"/>
        <v>3.0818936289516481</v>
      </c>
      <c r="U106" s="122">
        <f t="shared" si="39"/>
        <v>3.0789935672311244</v>
      </c>
      <c r="V106" s="122">
        <f t="shared" si="39"/>
        <v>6.2627643208894426E-2</v>
      </c>
      <c r="W106" s="122">
        <f t="shared" ref="W106:Y106" si="40">SUM(W107:W108)</f>
        <v>2.7769581507050414</v>
      </c>
      <c r="X106" s="122">
        <f t="shared" si="40"/>
        <v>1.1352012051971085</v>
      </c>
      <c r="Y106" s="122">
        <f t="shared" si="40"/>
        <v>0.42109971962951226</v>
      </c>
      <c r="DA106" s="130" t="s">
        <v>1670</v>
      </c>
    </row>
    <row r="107" spans="1:105" ht="12" customHeight="1" x14ac:dyDescent="0.25">
      <c r="A107" s="97" t="s">
        <v>197</v>
      </c>
      <c r="B107" s="98">
        <v>1.8299839472163844</v>
      </c>
      <c r="C107" s="98">
        <v>1.8590969567591389</v>
      </c>
      <c r="D107" s="98">
        <v>5.8929907055642783</v>
      </c>
      <c r="E107" s="98">
        <v>5.7344983170038306</v>
      </c>
      <c r="F107" s="98">
        <v>5.5277040732113667</v>
      </c>
      <c r="G107" s="98">
        <v>4.8553624569442571</v>
      </c>
      <c r="H107" s="98">
        <v>5.4143163341186344</v>
      </c>
      <c r="I107" s="98">
        <v>5.7859090353525184</v>
      </c>
      <c r="J107" s="98">
        <v>7.3217827074398008</v>
      </c>
      <c r="K107" s="98">
        <v>9.4292066535521819</v>
      </c>
      <c r="L107" s="98">
        <v>13.297720220104198</v>
      </c>
      <c r="M107" s="98">
        <v>10.606964430848375</v>
      </c>
      <c r="N107" s="98">
        <v>10.339128926831586</v>
      </c>
      <c r="O107" s="98">
        <v>9.0065108576123194</v>
      </c>
      <c r="P107" s="98">
        <v>3.5548615806769366</v>
      </c>
      <c r="Q107" s="98">
        <v>3.4775844398631039</v>
      </c>
      <c r="R107" s="98">
        <v>3.0714544447106156</v>
      </c>
      <c r="S107" s="98">
        <v>3.0034450908726531</v>
      </c>
      <c r="T107" s="98">
        <v>3.0803886346839131</v>
      </c>
      <c r="U107" s="98">
        <v>3.0774935775338172</v>
      </c>
      <c r="V107" s="98">
        <v>6.2597558908543335E-2</v>
      </c>
      <c r="W107" s="98">
        <v>2.7756354245527088</v>
      </c>
      <c r="X107" s="98">
        <v>1.1346513108121661</v>
      </c>
      <c r="Y107" s="98">
        <v>0.42089545817018631</v>
      </c>
      <c r="DA107" s="63" t="s">
        <v>1671</v>
      </c>
    </row>
    <row r="108" spans="1:105" ht="12" customHeight="1" x14ac:dyDescent="0.25">
      <c r="A108" s="97" t="s">
        <v>53</v>
      </c>
      <c r="B108" s="98">
        <v>1.0169282386256139E-3</v>
      </c>
      <c r="C108" s="98">
        <v>1.0687969749975331E-3</v>
      </c>
      <c r="D108" s="98">
        <v>3.3143886313941693E-3</v>
      </c>
      <c r="E108" s="98">
        <v>3.1658935131301056E-3</v>
      </c>
      <c r="F108" s="98">
        <v>3.302562122524685E-3</v>
      </c>
      <c r="G108" s="98">
        <v>2.7282577003792221E-3</v>
      </c>
      <c r="H108" s="98">
        <v>2.8624785109551088E-3</v>
      </c>
      <c r="I108" s="98">
        <v>2.7727897803889292E-3</v>
      </c>
      <c r="J108" s="98">
        <v>4.1188995870964605E-3</v>
      </c>
      <c r="K108" s="98">
        <v>5.3478763602576749E-3</v>
      </c>
      <c r="L108" s="98">
        <v>6.9288748029364923E-3</v>
      </c>
      <c r="M108" s="98">
        <v>5.8457929988732019E-3</v>
      </c>
      <c r="N108" s="98">
        <v>4.782379686173505E-3</v>
      </c>
      <c r="O108" s="98">
        <v>4.8967036289630141E-3</v>
      </c>
      <c r="P108" s="98">
        <v>1.9739258001844734E-3</v>
      </c>
      <c r="Q108" s="98">
        <v>1.700808292161669E-3</v>
      </c>
      <c r="R108" s="98">
        <v>1.4897008092202015E-3</v>
      </c>
      <c r="S108" s="98">
        <v>1.4775117584659094E-3</v>
      </c>
      <c r="T108" s="98">
        <v>1.5049942677351112E-3</v>
      </c>
      <c r="U108" s="98">
        <v>1.4999896973069938E-3</v>
      </c>
      <c r="V108" s="98">
        <v>3.0084300351093506E-5</v>
      </c>
      <c r="W108" s="98">
        <v>1.3227261523326981E-3</v>
      </c>
      <c r="X108" s="98">
        <v>5.4989438494236834E-4</v>
      </c>
      <c r="Y108" s="98">
        <v>2.0426145932596804E-4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1.4910031788925664E-3</v>
      </c>
      <c r="C109" s="122">
        <f t="shared" si="41"/>
        <v>4.3167627865634732E-3</v>
      </c>
      <c r="D109" s="122">
        <f t="shared" si="41"/>
        <v>9.0384514387257565E-3</v>
      </c>
      <c r="E109" s="122">
        <f t="shared" si="41"/>
        <v>1.574233426463174E-2</v>
      </c>
      <c r="F109" s="122">
        <f t="shared" si="41"/>
        <v>1.2448348064635002E-2</v>
      </c>
      <c r="G109" s="122">
        <f t="shared" si="41"/>
        <v>1.3328838793077447E-2</v>
      </c>
      <c r="H109" s="122">
        <f t="shared" si="41"/>
        <v>1.6996967504152024E-2</v>
      </c>
      <c r="I109" s="122">
        <f t="shared" si="41"/>
        <v>3.6788522716971341E-2</v>
      </c>
      <c r="J109" s="122">
        <f t="shared" si="41"/>
        <v>2.3798515511937072E-2</v>
      </c>
      <c r="K109" s="122">
        <f t="shared" si="41"/>
        <v>2.4618500143582054E-2</v>
      </c>
      <c r="L109" s="122">
        <f t="shared" si="41"/>
        <v>4.790402380200285E-2</v>
      </c>
      <c r="M109" s="122">
        <f t="shared" si="41"/>
        <v>3.5793130593279723E-2</v>
      </c>
      <c r="N109" s="122">
        <f t="shared" si="41"/>
        <v>7.8369860735795258E-2</v>
      </c>
      <c r="O109" s="122">
        <f t="shared" si="41"/>
        <v>3.5869888716194509E-2</v>
      </c>
      <c r="P109" s="122">
        <f t="shared" si="41"/>
        <v>2.4832839573277501E-2</v>
      </c>
      <c r="Q109" s="122">
        <f t="shared" si="41"/>
        <v>3.0678838681543016E-2</v>
      </c>
      <c r="R109" s="122">
        <f t="shared" si="41"/>
        <v>2.1306540974670517E-2</v>
      </c>
      <c r="S109" s="122">
        <f t="shared" si="41"/>
        <v>1.4157044066978612E-2</v>
      </c>
      <c r="T109" s="122">
        <f t="shared" si="41"/>
        <v>7.1463873383061675E-3</v>
      </c>
      <c r="U109" s="122">
        <f t="shared" si="41"/>
        <v>2.9942435708849554E-3</v>
      </c>
      <c r="V109" s="122">
        <f t="shared" si="41"/>
        <v>1.7137026900082865E-3</v>
      </c>
      <c r="W109" s="122">
        <f t="shared" si="41"/>
        <v>1.6369517270610054E-3</v>
      </c>
      <c r="X109" s="122">
        <f t="shared" si="41"/>
        <v>1.4711589719802771E-3</v>
      </c>
      <c r="Y109" s="122">
        <f t="shared" si="41"/>
        <v>9.4288553911060118E-4</v>
      </c>
      <c r="DA109" s="130" t="s">
        <v>1673</v>
      </c>
    </row>
    <row r="110" spans="1:105" ht="12" customHeight="1" x14ac:dyDescent="0.25">
      <c r="A110" s="97" t="s">
        <v>53</v>
      </c>
      <c r="B110" s="98">
        <v>1.4910031788925664E-3</v>
      </c>
      <c r="C110" s="98">
        <v>4.3167627865634732E-3</v>
      </c>
      <c r="D110" s="98">
        <v>9.0384514387257565E-3</v>
      </c>
      <c r="E110" s="98">
        <v>1.574233426463174E-2</v>
      </c>
      <c r="F110" s="98">
        <v>1.2448348064635002E-2</v>
      </c>
      <c r="G110" s="98">
        <v>1.3328838793077447E-2</v>
      </c>
      <c r="H110" s="98">
        <v>1.6996967504152024E-2</v>
      </c>
      <c r="I110" s="98">
        <v>3.6788522716971341E-2</v>
      </c>
      <c r="J110" s="98">
        <v>2.3798515511937072E-2</v>
      </c>
      <c r="K110" s="98">
        <v>2.4618500143582054E-2</v>
      </c>
      <c r="L110" s="98">
        <v>4.790402380200285E-2</v>
      </c>
      <c r="M110" s="98">
        <v>3.5793130593279723E-2</v>
      </c>
      <c r="N110" s="98">
        <v>7.8369860735795258E-2</v>
      </c>
      <c r="O110" s="98">
        <v>3.5869888716194509E-2</v>
      </c>
      <c r="P110" s="98">
        <v>2.4832839573277501E-2</v>
      </c>
      <c r="Q110" s="98">
        <v>3.0678838681543016E-2</v>
      </c>
      <c r="R110" s="98">
        <v>2.1306540974670517E-2</v>
      </c>
      <c r="S110" s="98">
        <v>1.4157044066978612E-2</v>
      </c>
      <c r="T110" s="98">
        <v>7.1463873383061675E-3</v>
      </c>
      <c r="U110" s="98">
        <v>2.9942435708849554E-3</v>
      </c>
      <c r="V110" s="98">
        <v>1.7137026900082865E-3</v>
      </c>
      <c r="W110" s="98">
        <v>1.6369517270610054E-3</v>
      </c>
      <c r="X110" s="98">
        <v>1.4711589719802771E-3</v>
      </c>
      <c r="Y110" s="98">
        <v>9.4288553911060118E-4</v>
      </c>
      <c r="DA110" s="63" t="s">
        <v>1674</v>
      </c>
    </row>
    <row r="111" spans="1:105" ht="12" customHeight="1" x14ac:dyDescent="0.25">
      <c r="A111" s="121" t="s">
        <v>55</v>
      </c>
      <c r="B111" s="122">
        <v>0.1077476599564232</v>
      </c>
      <c r="C111" s="122">
        <v>0.23197921828605525</v>
      </c>
      <c r="D111" s="122">
        <v>0.78160361140574475</v>
      </c>
      <c r="E111" s="122">
        <v>0.80523349663741006</v>
      </c>
      <c r="F111" s="122">
        <v>0.52375965410020509</v>
      </c>
      <c r="G111" s="122">
        <v>0.72448203566050806</v>
      </c>
      <c r="H111" s="122">
        <v>0.82173117392014972</v>
      </c>
      <c r="I111" s="122">
        <v>1.0479263280339723</v>
      </c>
      <c r="J111" s="122">
        <v>0.94176673985495629</v>
      </c>
      <c r="K111" s="122">
        <v>1.3569206104508562</v>
      </c>
      <c r="L111" s="122">
        <v>1.759999306438538</v>
      </c>
      <c r="M111" s="122">
        <v>1.4895847461901666</v>
      </c>
      <c r="N111" s="122">
        <v>1.4507874176430631</v>
      </c>
      <c r="O111" s="122">
        <v>1.3411808798579212</v>
      </c>
      <c r="P111" s="122">
        <v>0.57493898759351603</v>
      </c>
      <c r="Q111" s="122">
        <v>0.57624999026686752</v>
      </c>
      <c r="R111" s="122">
        <v>0.50012168306066573</v>
      </c>
      <c r="S111" s="122">
        <v>0.50986262864213872</v>
      </c>
      <c r="T111" s="122">
        <v>0.50450198148541903</v>
      </c>
      <c r="U111" s="122">
        <v>0.49409369424941912</v>
      </c>
      <c r="V111" s="122">
        <v>7.7236738824566942E-2</v>
      </c>
      <c r="W111" s="122">
        <v>0.44142147083587058</v>
      </c>
      <c r="X111" s="122">
        <v>0.18587625403324473</v>
      </c>
      <c r="Y111" s="122">
        <v>7.0964478732305533E-2</v>
      </c>
      <c r="DA111" s="130" t="s">
        <v>1675</v>
      </c>
    </row>
    <row r="112" spans="1:105" ht="12" customHeight="1" x14ac:dyDescent="0.25">
      <c r="A112" s="97" t="s">
        <v>130</v>
      </c>
      <c r="B112" s="98">
        <v>0.10466781546633279</v>
      </c>
      <c r="C112" s="98">
        <v>0.21889100540767123</v>
      </c>
      <c r="D112" s="98">
        <v>0.770809810342858</v>
      </c>
      <c r="E112" s="98">
        <v>0.78596599941921108</v>
      </c>
      <c r="F112" s="98">
        <v>0.51511621913601024</v>
      </c>
      <c r="G112" s="98">
        <v>0.70972782680466739</v>
      </c>
      <c r="H112" s="98">
        <v>0.79565787052453008</v>
      </c>
      <c r="I112" s="98">
        <v>1.0212276800387114</v>
      </c>
      <c r="J112" s="98">
        <v>0.91837206470120958</v>
      </c>
      <c r="K112" s="98">
        <v>1.3188586946851359</v>
      </c>
      <c r="L112" s="98">
        <v>1.7256675700935598</v>
      </c>
      <c r="M112" s="98">
        <v>1.4547724565118927</v>
      </c>
      <c r="N112" s="98">
        <v>1.4121178487488013</v>
      </c>
      <c r="O112" s="98">
        <v>1.3116318766955077</v>
      </c>
      <c r="P112" s="98">
        <v>0.55330694898772448</v>
      </c>
      <c r="Q112" s="98">
        <v>0.55887299779811728</v>
      </c>
      <c r="R112" s="98">
        <v>0.48735896887493946</v>
      </c>
      <c r="S112" s="98">
        <v>0.49560907937670229</v>
      </c>
      <c r="T112" s="98">
        <v>0.49424593109424647</v>
      </c>
      <c r="U112" s="98">
        <v>0.48458724791760116</v>
      </c>
      <c r="V112" s="98">
        <v>9.4574711860395764E-3</v>
      </c>
      <c r="W112" s="98">
        <v>0.41482029341805765</v>
      </c>
      <c r="X112" s="98">
        <v>0.1767846307183587</v>
      </c>
      <c r="Y112" s="98">
        <v>6.4143234865067233E-2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3.0798444900904083E-3</v>
      </c>
      <c r="C116" s="101">
        <v>1.3088212878384011E-2</v>
      </c>
      <c r="D116" s="101">
        <v>1.0793801062886747E-2</v>
      </c>
      <c r="E116" s="101">
        <v>1.9267497218198947E-2</v>
      </c>
      <c r="F116" s="101">
        <v>8.6434349641948006E-3</v>
      </c>
      <c r="G116" s="101">
        <v>1.4754208855840712E-2</v>
      </c>
      <c r="H116" s="101">
        <v>2.6073303395619609E-2</v>
      </c>
      <c r="I116" s="101">
        <v>2.6698647995260782E-2</v>
      </c>
      <c r="J116" s="101">
        <v>2.3394675153746665E-2</v>
      </c>
      <c r="K116" s="101">
        <v>3.8061915765720176E-2</v>
      </c>
      <c r="L116" s="101">
        <v>3.4331736344978263E-2</v>
      </c>
      <c r="M116" s="101">
        <v>3.4812289678273982E-2</v>
      </c>
      <c r="N116" s="101">
        <v>3.8669568894261791E-2</v>
      </c>
      <c r="O116" s="101">
        <v>2.9549003162413597E-2</v>
      </c>
      <c r="P116" s="101">
        <v>2.1632038605791531E-2</v>
      </c>
      <c r="Q116" s="101">
        <v>1.7376992468750244E-2</v>
      </c>
      <c r="R116" s="101">
        <v>1.2762714185726227E-2</v>
      </c>
      <c r="S116" s="101">
        <v>1.4253549265436436E-2</v>
      </c>
      <c r="T116" s="101">
        <v>1.0256050391172607E-2</v>
      </c>
      <c r="U116" s="101">
        <v>9.5064463318179741E-3</v>
      </c>
      <c r="V116" s="101">
        <v>6.777926763852736E-2</v>
      </c>
      <c r="W116" s="101">
        <v>2.6601177417812944E-2</v>
      </c>
      <c r="X116" s="101">
        <v>9.0916233148860184E-3</v>
      </c>
      <c r="Y116" s="101">
        <v>6.8212438672382988E-3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0.12685394363851427</v>
      </c>
      <c r="C120" s="122">
        <v>0.24388480974325849</v>
      </c>
      <c r="D120" s="122">
        <v>0.43995238897812111</v>
      </c>
      <c r="E120" s="122">
        <v>0.59342012147330392</v>
      </c>
      <c r="F120" s="122">
        <v>0.39975224448780133</v>
      </c>
      <c r="G120" s="122">
        <v>0.87099497041335394</v>
      </c>
      <c r="H120" s="122">
        <v>0.53084363496849218</v>
      </c>
      <c r="I120" s="122">
        <v>0.87070445872496616</v>
      </c>
      <c r="J120" s="122">
        <v>0.50932955590388618</v>
      </c>
      <c r="K120" s="122">
        <v>0.87617183918102215</v>
      </c>
      <c r="L120" s="122">
        <v>0.79205841025427071</v>
      </c>
      <c r="M120" s="122">
        <v>0.78330192712545466</v>
      </c>
      <c r="N120" s="122">
        <v>0.62550436354829531</v>
      </c>
      <c r="O120" s="122">
        <v>0.52797315044815518</v>
      </c>
      <c r="P120" s="122">
        <v>0.37406199977136029</v>
      </c>
      <c r="Q120" s="122">
        <v>0.32690593922880085</v>
      </c>
      <c r="R120" s="122">
        <v>0.2681695170387734</v>
      </c>
      <c r="S120" s="122">
        <v>0.28432308782908161</v>
      </c>
      <c r="T120" s="122">
        <v>0.25489742497903317</v>
      </c>
      <c r="U120" s="122">
        <v>0.23063061210228347</v>
      </c>
      <c r="V120" s="122">
        <v>0.16804661255205222</v>
      </c>
      <c r="W120" s="122">
        <v>0.14636150150293023</v>
      </c>
      <c r="X120" s="122">
        <v>0.11377362883338893</v>
      </c>
      <c r="Y120" s="122">
        <v>5.3168854464262685E-2</v>
      </c>
      <c r="DA120" s="130" t="s">
        <v>1684</v>
      </c>
    </row>
    <row r="121" spans="1:105" ht="12" customHeight="1" x14ac:dyDescent="0.25">
      <c r="A121" s="97" t="s">
        <v>50</v>
      </c>
      <c r="B121" s="98">
        <v>0.124896532184422</v>
      </c>
      <c r="C121" s="98">
        <v>0.23502118852698983</v>
      </c>
      <c r="D121" s="98">
        <v>0.42810156356872081</v>
      </c>
      <c r="E121" s="98">
        <v>0.56716892632523219</v>
      </c>
      <c r="F121" s="98">
        <v>0.38654118873909954</v>
      </c>
      <c r="G121" s="98">
        <v>0.85598578597575459</v>
      </c>
      <c r="H121" s="98">
        <v>0.49401178174081323</v>
      </c>
      <c r="I121" s="98">
        <v>0.85160670503942715</v>
      </c>
      <c r="J121" s="98">
        <v>0.49930895491331706</v>
      </c>
      <c r="K121" s="98">
        <v>0.86924064321747774</v>
      </c>
      <c r="L121" s="98">
        <v>0.78072719894914255</v>
      </c>
      <c r="M121" s="98">
        <v>0.77115910965628576</v>
      </c>
      <c r="N121" s="98">
        <v>0.60904161706438953</v>
      </c>
      <c r="O121" s="98">
        <v>0.52725828061118818</v>
      </c>
      <c r="P121" s="98">
        <v>0.37078712214833243</v>
      </c>
      <c r="Q121" s="98">
        <v>0.32133749571770659</v>
      </c>
      <c r="R121" s="98">
        <v>0.26359991521632148</v>
      </c>
      <c r="S121" s="98">
        <v>0.27918668806138125</v>
      </c>
      <c r="T121" s="98">
        <v>0.25211658476292276</v>
      </c>
      <c r="U121" s="98">
        <v>0.22853209819509507</v>
      </c>
      <c r="V121" s="98">
        <v>0.16622900143704927</v>
      </c>
      <c r="W121" s="98">
        <v>0.14478344417979389</v>
      </c>
      <c r="X121" s="98">
        <v>0.1125154894260931</v>
      </c>
      <c r="Y121" s="98">
        <v>5.2550334768361691E-2</v>
      </c>
      <c r="DA121" s="63" t="s">
        <v>1685</v>
      </c>
    </row>
    <row r="122" spans="1:105" ht="12" customHeight="1" x14ac:dyDescent="0.25">
      <c r="A122" s="109" t="s">
        <v>120</v>
      </c>
      <c r="B122" s="33">
        <v>1.957411454092263E-3</v>
      </c>
      <c r="C122" s="33">
        <v>8.8636212162686578E-3</v>
      </c>
      <c r="D122" s="33">
        <v>1.1850825409400323E-2</v>
      </c>
      <c r="E122" s="33">
        <v>2.6251195148071733E-2</v>
      </c>
      <c r="F122" s="33">
        <v>1.3211055748701812E-2</v>
      </c>
      <c r="G122" s="33">
        <v>1.5009184437599375E-2</v>
      </c>
      <c r="H122" s="33">
        <v>3.6831853227678943E-2</v>
      </c>
      <c r="I122" s="33">
        <v>1.9097753685539058E-2</v>
      </c>
      <c r="J122" s="33">
        <v>1.0020600990569164E-2</v>
      </c>
      <c r="K122" s="33">
        <v>6.9311959635443661E-3</v>
      </c>
      <c r="L122" s="33">
        <v>1.1331211305128104E-2</v>
      </c>
      <c r="M122" s="33">
        <v>1.2142817469168891E-2</v>
      </c>
      <c r="N122" s="33">
        <v>1.646274648390578E-2</v>
      </c>
      <c r="O122" s="33">
        <v>7.1486983696701699E-4</v>
      </c>
      <c r="P122" s="33">
        <v>3.2748776230278609E-3</v>
      </c>
      <c r="Q122" s="33">
        <v>5.5684435110942539E-3</v>
      </c>
      <c r="R122" s="33">
        <v>4.5696018224519264E-3</v>
      </c>
      <c r="S122" s="33">
        <v>5.1363997677003866E-3</v>
      </c>
      <c r="T122" s="33">
        <v>2.7808402161104205E-3</v>
      </c>
      <c r="U122" s="33">
        <v>2.0985139071883984E-3</v>
      </c>
      <c r="V122" s="33">
        <v>1.8176111150029371E-3</v>
      </c>
      <c r="W122" s="33">
        <v>1.5780573231363461E-3</v>
      </c>
      <c r="X122" s="33">
        <v>1.2581394072958326E-3</v>
      </c>
      <c r="Y122" s="33">
        <v>6.1851969590099351E-4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2777.0959499678306</v>
      </c>
      <c r="C124" s="117">
        <f t="shared" si="42"/>
        <v>2695.8458279933666</v>
      </c>
      <c r="D124" s="117">
        <f t="shared" si="42"/>
        <v>2253.9199002730797</v>
      </c>
      <c r="E124" s="117">
        <f t="shared" si="42"/>
        <v>2092.5877572195704</v>
      </c>
      <c r="F124" s="117">
        <f t="shared" si="42"/>
        <v>1703.2186727432406</v>
      </c>
      <c r="G124" s="117">
        <f t="shared" si="42"/>
        <v>1684.8334928067784</v>
      </c>
      <c r="H124" s="117">
        <f t="shared" si="42"/>
        <v>1511.6770782477856</v>
      </c>
      <c r="I124" s="117">
        <f t="shared" si="42"/>
        <v>1412.7995601943314</v>
      </c>
      <c r="J124" s="117">
        <f t="shared" si="42"/>
        <v>1278.7685297054049</v>
      </c>
      <c r="K124" s="117">
        <f t="shared" si="42"/>
        <v>1280.4426493325404</v>
      </c>
      <c r="L124" s="117">
        <f t="shared" si="42"/>
        <v>1210.2069439791949</v>
      </c>
      <c r="M124" s="117">
        <f t="shared" si="42"/>
        <v>1194.072007372582</v>
      </c>
      <c r="N124" s="117">
        <f t="shared" si="42"/>
        <v>1024.865427329725</v>
      </c>
      <c r="O124" s="117">
        <f t="shared" si="42"/>
        <v>967.09985124705372</v>
      </c>
      <c r="P124" s="117">
        <f t="shared" si="42"/>
        <v>859.32025069887356</v>
      </c>
      <c r="Q124" s="117">
        <f t="shared" si="42"/>
        <v>870.40817965270753</v>
      </c>
      <c r="R124" s="117">
        <f t="shared" ref="R124:V124" si="43">R125+R128+R130+R139</f>
        <v>871.0933056962491</v>
      </c>
      <c r="S124" s="117">
        <f t="shared" si="43"/>
        <v>877.07915079557665</v>
      </c>
      <c r="T124" s="117">
        <f t="shared" si="43"/>
        <v>850.4925577796123</v>
      </c>
      <c r="U124" s="117">
        <f t="shared" si="43"/>
        <v>770.45654873281478</v>
      </c>
      <c r="V124" s="117">
        <f t="shared" si="43"/>
        <v>767.02754102613619</v>
      </c>
      <c r="W124" s="117">
        <f t="shared" ref="W124:Y124" si="44">W125+W128+W130+W139</f>
        <v>780.25082598257995</v>
      </c>
      <c r="X124" s="117">
        <f t="shared" si="44"/>
        <v>662.21642944332154</v>
      </c>
      <c r="Y124" s="117">
        <f t="shared" si="44"/>
        <v>603.79904225423275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2445.6151110476021</v>
      </c>
      <c r="C125" s="122">
        <f t="shared" si="45"/>
        <v>2214.3760603159981</v>
      </c>
      <c r="D125" s="122">
        <f t="shared" si="45"/>
        <v>1807.6475559829291</v>
      </c>
      <c r="E125" s="122">
        <f t="shared" si="45"/>
        <v>1647.594157938913</v>
      </c>
      <c r="F125" s="122">
        <f t="shared" si="45"/>
        <v>1444.7013545918539</v>
      </c>
      <c r="G125" s="122">
        <f t="shared" si="45"/>
        <v>1264.4504009967275</v>
      </c>
      <c r="H125" s="122">
        <f t="shared" si="45"/>
        <v>1201.1892239300139</v>
      </c>
      <c r="I125" s="122">
        <f t="shared" si="45"/>
        <v>1053.6623946649854</v>
      </c>
      <c r="J125" s="122">
        <f t="shared" si="45"/>
        <v>1061.9404435318802</v>
      </c>
      <c r="K125" s="122">
        <f t="shared" si="45"/>
        <v>1026.6041567080476</v>
      </c>
      <c r="L125" s="122">
        <f t="shared" si="45"/>
        <v>994.62565572441622</v>
      </c>
      <c r="M125" s="122">
        <f t="shared" si="45"/>
        <v>974.67991125379297</v>
      </c>
      <c r="N125" s="122">
        <f t="shared" si="45"/>
        <v>834.3121404841429</v>
      </c>
      <c r="O125" s="122">
        <f t="shared" si="45"/>
        <v>778.78033097711</v>
      </c>
      <c r="P125" s="122">
        <f t="shared" si="45"/>
        <v>680.18609729147408</v>
      </c>
      <c r="Q125" s="122">
        <f t="shared" si="45"/>
        <v>678.25015985723826</v>
      </c>
      <c r="R125" s="122">
        <f t="shared" ref="R125:V125" si="46">SUM(R126:R127)</f>
        <v>681.1465032774679</v>
      </c>
      <c r="S125" s="122">
        <f t="shared" si="46"/>
        <v>678.25554776716444</v>
      </c>
      <c r="T125" s="122">
        <f t="shared" si="46"/>
        <v>662.28742139979693</v>
      </c>
      <c r="U125" s="122">
        <f t="shared" si="46"/>
        <v>598.74468338108397</v>
      </c>
      <c r="V125" s="122">
        <f t="shared" si="46"/>
        <v>607.4945660822508</v>
      </c>
      <c r="W125" s="122">
        <f t="shared" ref="W125:Y125" si="47">SUM(W126:W127)</f>
        <v>621.85213776221667</v>
      </c>
      <c r="X125" s="122">
        <f t="shared" si="47"/>
        <v>519.08032077633538</v>
      </c>
      <c r="Y125" s="122">
        <f t="shared" si="47"/>
        <v>475.72710324451799</v>
      </c>
      <c r="DA125" s="130" t="s">
        <v>1688</v>
      </c>
    </row>
    <row r="126" spans="1:105" ht="12" customHeight="1" x14ac:dyDescent="0.25">
      <c r="A126" s="97" t="s">
        <v>198</v>
      </c>
      <c r="B126" s="98">
        <v>2444.185382580793</v>
      </c>
      <c r="C126" s="98">
        <v>2213.0773068599519</v>
      </c>
      <c r="D126" s="98">
        <v>1806.6306411023306</v>
      </c>
      <c r="E126" s="98">
        <v>1646.6897826945192</v>
      </c>
      <c r="F126" s="98">
        <v>1443.8459810425561</v>
      </c>
      <c r="G126" s="98">
        <v>1263.7481998802207</v>
      </c>
      <c r="H126" s="98">
        <v>1200.5653960205022</v>
      </c>
      <c r="I126" s="98">
        <v>1053.1685414814881</v>
      </c>
      <c r="J126" s="98">
        <v>1061.3584604756736</v>
      </c>
      <c r="K126" s="98">
        <v>1026.0358034223298</v>
      </c>
      <c r="L126" s="98">
        <v>994.11651069466473</v>
      </c>
      <c r="M126" s="98">
        <v>974.14312402351095</v>
      </c>
      <c r="N126" s="98">
        <v>833.91902768262571</v>
      </c>
      <c r="O126" s="98">
        <v>778.3387304288068</v>
      </c>
      <c r="P126" s="98">
        <v>679.79147069506689</v>
      </c>
      <c r="Q126" s="98">
        <v>677.9021838963439</v>
      </c>
      <c r="R126" s="98">
        <v>680.79803015052175</v>
      </c>
      <c r="S126" s="98">
        <v>677.90398058293397</v>
      </c>
      <c r="T126" s="98">
        <v>661.94897890817583</v>
      </c>
      <c r="U126" s="98">
        <v>598.44003499943506</v>
      </c>
      <c r="V126" s="98">
        <v>607.18973257890855</v>
      </c>
      <c r="W126" s="98">
        <v>621.54225039469998</v>
      </c>
      <c r="X126" s="98">
        <v>518.81421330666672</v>
      </c>
      <c r="Y126" s="98">
        <v>475.47745476248002</v>
      </c>
      <c r="DA126" s="63" t="s">
        <v>1689</v>
      </c>
    </row>
    <row r="127" spans="1:105" ht="12" customHeight="1" x14ac:dyDescent="0.25">
      <c r="A127" s="97" t="s">
        <v>53</v>
      </c>
      <c r="B127" s="98">
        <v>1.4297284668093071</v>
      </c>
      <c r="C127" s="98">
        <v>1.2987534560462863</v>
      </c>
      <c r="D127" s="98">
        <v>1.0169148805985753</v>
      </c>
      <c r="E127" s="98">
        <v>0.90437524439382067</v>
      </c>
      <c r="F127" s="98">
        <v>0.85537354929777509</v>
      </c>
      <c r="G127" s="98">
        <v>0.70220111650673889</v>
      </c>
      <c r="H127" s="98">
        <v>0.62382790951168987</v>
      </c>
      <c r="I127" s="98">
        <v>0.49385318349723101</v>
      </c>
      <c r="J127" s="98">
        <v>0.58198305620649804</v>
      </c>
      <c r="K127" s="98">
        <v>0.56835328571785337</v>
      </c>
      <c r="L127" s="98">
        <v>0.50914502975153297</v>
      </c>
      <c r="M127" s="98">
        <v>0.53678723028205522</v>
      </c>
      <c r="N127" s="98">
        <v>0.39311280151719691</v>
      </c>
      <c r="O127" s="98">
        <v>0.44160054830323403</v>
      </c>
      <c r="P127" s="98">
        <v>0.39462659640715902</v>
      </c>
      <c r="Q127" s="98">
        <v>0.34797596089440169</v>
      </c>
      <c r="R127" s="98">
        <v>0.3484731269461675</v>
      </c>
      <c r="S127" s="98">
        <v>0.3515671842305243</v>
      </c>
      <c r="T127" s="98">
        <v>0.33844249162105883</v>
      </c>
      <c r="U127" s="98">
        <v>0.30464838164896824</v>
      </c>
      <c r="V127" s="98">
        <v>0.30483350334222459</v>
      </c>
      <c r="W127" s="98">
        <v>0.30988736751672702</v>
      </c>
      <c r="X127" s="98">
        <v>0.26610746966872001</v>
      </c>
      <c r="Y127" s="98">
        <v>0.24964848203794179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1.9758659434132064</v>
      </c>
      <c r="C128" s="122">
        <f t="shared" si="48"/>
        <v>2.4842275480108182</v>
      </c>
      <c r="D128" s="122">
        <f t="shared" si="48"/>
        <v>2.5433933748171871</v>
      </c>
      <c r="E128" s="122">
        <f t="shared" si="48"/>
        <v>2.561711522549198</v>
      </c>
      <c r="F128" s="122">
        <f t="shared" si="48"/>
        <v>1.5334908701805778</v>
      </c>
      <c r="G128" s="122">
        <f t="shared" si="48"/>
        <v>1.313812132890164</v>
      </c>
      <c r="H128" s="122">
        <f t="shared" si="48"/>
        <v>1.2361247364407788</v>
      </c>
      <c r="I128" s="122">
        <f t="shared" si="48"/>
        <v>2.0956751021681983</v>
      </c>
      <c r="J128" s="122">
        <f t="shared" si="48"/>
        <v>1.118805153583653</v>
      </c>
      <c r="K128" s="122">
        <f t="shared" si="48"/>
        <v>1.0068920953182261</v>
      </c>
      <c r="L128" s="122">
        <f t="shared" si="48"/>
        <v>2.2201700206767367</v>
      </c>
      <c r="M128" s="122">
        <f t="shared" si="48"/>
        <v>1.9865096681270358</v>
      </c>
      <c r="N128" s="122">
        <f t="shared" si="48"/>
        <v>5.5867877177086491</v>
      </c>
      <c r="O128" s="122">
        <f t="shared" si="48"/>
        <v>3.1606693930964251</v>
      </c>
      <c r="P128" s="122">
        <f t="shared" si="48"/>
        <v>2.8405798981062302</v>
      </c>
      <c r="Q128" s="122">
        <f t="shared" si="48"/>
        <v>4.7966219451438636</v>
      </c>
      <c r="R128" s="122">
        <f t="shared" si="48"/>
        <v>4.1510089422525649</v>
      </c>
      <c r="S128" s="122">
        <f t="shared" si="48"/>
        <v>3.6233439203174407</v>
      </c>
      <c r="T128" s="122">
        <f t="shared" si="48"/>
        <v>2.8851877685964595</v>
      </c>
      <c r="U128" s="122">
        <f t="shared" si="48"/>
        <v>2.1478670405274705</v>
      </c>
      <c r="V128" s="122">
        <f t="shared" si="48"/>
        <v>1.6253412554310454</v>
      </c>
      <c r="W128" s="122">
        <f t="shared" si="48"/>
        <v>1.2289010366736208</v>
      </c>
      <c r="X128" s="122">
        <f t="shared" si="48"/>
        <v>0.86305881235920345</v>
      </c>
      <c r="Y128" s="122">
        <f t="shared" si="48"/>
        <v>0.83029886784047524</v>
      </c>
      <c r="DA128" s="130" t="s">
        <v>1691</v>
      </c>
    </row>
    <row r="129" spans="1:105" ht="12" customHeight="1" x14ac:dyDescent="0.25">
      <c r="A129" s="97" t="s">
        <v>53</v>
      </c>
      <c r="B129" s="98">
        <v>1.9758659434132064</v>
      </c>
      <c r="C129" s="98">
        <v>2.4842275480108182</v>
      </c>
      <c r="D129" s="98">
        <v>2.5433933748171871</v>
      </c>
      <c r="E129" s="98">
        <v>2.561711522549198</v>
      </c>
      <c r="F129" s="98">
        <v>1.5334908701805778</v>
      </c>
      <c r="G129" s="98">
        <v>1.313812132890164</v>
      </c>
      <c r="H129" s="98">
        <v>1.2361247364407788</v>
      </c>
      <c r="I129" s="98">
        <v>2.0956751021681983</v>
      </c>
      <c r="J129" s="98">
        <v>1.118805153583653</v>
      </c>
      <c r="K129" s="98">
        <v>1.0068920953182261</v>
      </c>
      <c r="L129" s="98">
        <v>2.2201700206767367</v>
      </c>
      <c r="M129" s="98">
        <v>1.9865096681270358</v>
      </c>
      <c r="N129" s="98">
        <v>5.5867877177086491</v>
      </c>
      <c r="O129" s="98">
        <v>3.1606693930964251</v>
      </c>
      <c r="P129" s="98">
        <v>2.8405798981062302</v>
      </c>
      <c r="Q129" s="98">
        <v>4.7966219451438636</v>
      </c>
      <c r="R129" s="98">
        <v>4.1510089422525649</v>
      </c>
      <c r="S129" s="98">
        <v>3.6233439203174407</v>
      </c>
      <c r="T129" s="98">
        <v>2.8851877685964595</v>
      </c>
      <c r="U129" s="98">
        <v>2.1478670405274705</v>
      </c>
      <c r="V129" s="98">
        <v>1.6253412554310454</v>
      </c>
      <c r="W129" s="98">
        <v>1.2289010366736208</v>
      </c>
      <c r="X129" s="98">
        <v>0.86305881235920345</v>
      </c>
      <c r="Y129" s="98">
        <v>0.83029886784047524</v>
      </c>
      <c r="DA129" s="63" t="s">
        <v>1692</v>
      </c>
    </row>
    <row r="130" spans="1:105" ht="12" customHeight="1" x14ac:dyDescent="0.25">
      <c r="A130" s="121" t="s">
        <v>55</v>
      </c>
      <c r="B130" s="122">
        <v>160.58033439641125</v>
      </c>
      <c r="C130" s="122">
        <v>295.18081326872266</v>
      </c>
      <c r="D130" s="122">
        <v>267.11032645442077</v>
      </c>
      <c r="E130" s="122">
        <v>255.73296833472884</v>
      </c>
      <c r="F130" s="122">
        <v>149.92297371462743</v>
      </c>
      <c r="G130" s="122">
        <v>205.83434927908095</v>
      </c>
      <c r="H130" s="122">
        <v>197.68306723032248</v>
      </c>
      <c r="I130" s="122">
        <v>206.92123481896144</v>
      </c>
      <c r="J130" s="122">
        <v>147.85205252219075</v>
      </c>
      <c r="K130" s="122">
        <v>160.24158225696982</v>
      </c>
      <c r="L130" s="122">
        <v>143.68413044272572</v>
      </c>
      <c r="M130" s="122">
        <v>149.46522055995035</v>
      </c>
      <c r="N130" s="122">
        <v>129.10665460083416</v>
      </c>
      <c r="O130" s="122">
        <v>129.82248633215309</v>
      </c>
      <c r="P130" s="122">
        <v>122.41981557174503</v>
      </c>
      <c r="Q130" s="122">
        <v>126.77049582431334</v>
      </c>
      <c r="R130" s="122">
        <v>125.89081227439661</v>
      </c>
      <c r="S130" s="122">
        <v>130.32551710443096</v>
      </c>
      <c r="T130" s="122">
        <v>122.53515084132859</v>
      </c>
      <c r="U130" s="122">
        <v>108.25655423080099</v>
      </c>
      <c r="V130" s="122">
        <v>106.76000444770352</v>
      </c>
      <c r="W130" s="122">
        <v>107.66887040334743</v>
      </c>
      <c r="X130" s="122">
        <v>94.199239751690769</v>
      </c>
      <c r="Y130" s="122">
        <v>85.0831435644712</v>
      </c>
      <c r="DA130" s="130" t="s">
        <v>1693</v>
      </c>
    </row>
    <row r="131" spans="1:105" ht="12" customHeight="1" x14ac:dyDescent="0.25">
      <c r="A131" s="97" t="s">
        <v>128</v>
      </c>
      <c r="B131" s="98">
        <v>156.3926053813739</v>
      </c>
      <c r="C131" s="98">
        <v>290.76809296807926</v>
      </c>
      <c r="D131" s="98">
        <v>262.75405365261321</v>
      </c>
      <c r="E131" s="98">
        <v>249.57943484632364</v>
      </c>
      <c r="F131" s="98">
        <v>147.89468963672186</v>
      </c>
      <c r="G131" s="98">
        <v>202.16848111719932</v>
      </c>
      <c r="H131" s="98">
        <v>192.14500810675494</v>
      </c>
      <c r="I131" s="98">
        <v>202.25329858729989</v>
      </c>
      <c r="J131" s="98">
        <v>144.69390409870257</v>
      </c>
      <c r="K131" s="98">
        <v>156.15585607896037</v>
      </c>
      <c r="L131" s="98">
        <v>140.66422877223118</v>
      </c>
      <c r="M131" s="98">
        <v>146.42626548637713</v>
      </c>
      <c r="N131" s="98">
        <v>125.64434291066692</v>
      </c>
      <c r="O131" s="98">
        <v>126.74390069759039</v>
      </c>
      <c r="P131" s="98">
        <v>119.31523609771087</v>
      </c>
      <c r="Q131" s="98">
        <v>123.6407223805264</v>
      </c>
      <c r="R131" s="98">
        <v>123.18116159496411</v>
      </c>
      <c r="S131" s="98">
        <v>127.03282079281898</v>
      </c>
      <c r="T131" s="98">
        <v>119.82591361117122</v>
      </c>
      <c r="U131" s="98">
        <v>105.79917394295491</v>
      </c>
      <c r="V131" s="98">
        <v>104.39479020699029</v>
      </c>
      <c r="W131" s="98">
        <v>105.30323541785322</v>
      </c>
      <c r="X131" s="98">
        <v>91.716569152490834</v>
      </c>
      <c r="Y131" s="98">
        <v>82.792278685499596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4.1877290150373492</v>
      </c>
      <c r="C135" s="101">
        <v>4.4127203006434259</v>
      </c>
      <c r="D135" s="101">
        <v>4.3562728018075809</v>
      </c>
      <c r="E135" s="101">
        <v>6.1535334884052082</v>
      </c>
      <c r="F135" s="101">
        <v>2.0282840779055573</v>
      </c>
      <c r="G135" s="101">
        <v>3.6658681618816411</v>
      </c>
      <c r="H135" s="101">
        <v>5.5380591235675265</v>
      </c>
      <c r="I135" s="101">
        <v>4.6679362316615345</v>
      </c>
      <c r="J135" s="101">
        <v>3.1581484234881843</v>
      </c>
      <c r="K135" s="101">
        <v>4.0857261780094509</v>
      </c>
      <c r="L135" s="101">
        <v>3.0199016704945336</v>
      </c>
      <c r="M135" s="101">
        <v>3.0389550735732165</v>
      </c>
      <c r="N135" s="101">
        <v>3.4623116901672386</v>
      </c>
      <c r="O135" s="101">
        <v>3.0785856345627072</v>
      </c>
      <c r="P135" s="101">
        <v>3.1045794740341743</v>
      </c>
      <c r="Q135" s="101">
        <v>3.1297734437869411</v>
      </c>
      <c r="R135" s="101">
        <v>2.709650679432495</v>
      </c>
      <c r="S135" s="101">
        <v>3.2926963116119716</v>
      </c>
      <c r="T135" s="101">
        <v>2.7092372301573722</v>
      </c>
      <c r="U135" s="101">
        <v>2.4573802878460764</v>
      </c>
      <c r="V135" s="101">
        <v>2.3652142407132235</v>
      </c>
      <c r="W135" s="101">
        <v>2.3656349854942058</v>
      </c>
      <c r="X135" s="101">
        <v>2.4826705991999365</v>
      </c>
      <c r="Y135" s="101">
        <v>2.2908648789716031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168.92463858040401</v>
      </c>
      <c r="C139" s="122">
        <v>183.80472686063493</v>
      </c>
      <c r="D139" s="122">
        <v>176.61862446091257</v>
      </c>
      <c r="E139" s="122">
        <v>186.69891942337961</v>
      </c>
      <c r="F139" s="122">
        <v>107.06085356657856</v>
      </c>
      <c r="G139" s="122">
        <v>213.2349303980798</v>
      </c>
      <c r="H139" s="122">
        <v>111.56866235100837</v>
      </c>
      <c r="I139" s="122">
        <v>150.12025560821635</v>
      </c>
      <c r="J139" s="122">
        <v>67.85722849775027</v>
      </c>
      <c r="K139" s="122">
        <v>92.590018272204674</v>
      </c>
      <c r="L139" s="122">
        <v>69.676987791376263</v>
      </c>
      <c r="M139" s="122">
        <v>67.940365890711732</v>
      </c>
      <c r="N139" s="122">
        <v>55.859844527039208</v>
      </c>
      <c r="O139" s="122">
        <v>55.336364544694277</v>
      </c>
      <c r="P139" s="122">
        <v>53.873757937548106</v>
      </c>
      <c r="Q139" s="122">
        <v>60.590902026012031</v>
      </c>
      <c r="R139" s="122">
        <v>59.904981202132078</v>
      </c>
      <c r="S139" s="122">
        <v>64.874742003663911</v>
      </c>
      <c r="T139" s="122">
        <v>62.784797769890396</v>
      </c>
      <c r="U139" s="122">
        <v>61.307444080402313</v>
      </c>
      <c r="V139" s="122">
        <v>51.14762924075076</v>
      </c>
      <c r="W139" s="122">
        <v>49.500916780342237</v>
      </c>
      <c r="X139" s="122">
        <v>48.073810102936172</v>
      </c>
      <c r="Y139" s="122">
        <v>42.158496577403035</v>
      </c>
      <c r="DA139" s="130" t="s">
        <v>1702</v>
      </c>
    </row>
    <row r="140" spans="1:105" ht="12" customHeight="1" x14ac:dyDescent="0.25">
      <c r="A140" s="97" t="s">
        <v>50</v>
      </c>
      <c r="B140" s="98">
        <v>166.33717287335131</v>
      </c>
      <c r="C140" s="98">
        <v>179.43018303042251</v>
      </c>
      <c r="D140" s="98">
        <v>173.29829495297474</v>
      </c>
      <c r="E140" s="98">
        <v>180.69062100228467</v>
      </c>
      <c r="F140" s="98">
        <v>104.35332188351157</v>
      </c>
      <c r="G140" s="98">
        <v>210.18812071563667</v>
      </c>
      <c r="H140" s="98">
        <v>103.93082050145723</v>
      </c>
      <c r="I140" s="98">
        <v>146.26829110870008</v>
      </c>
      <c r="J140" s="98">
        <v>66.068927385267642</v>
      </c>
      <c r="K140" s="98">
        <v>91.453920453601796</v>
      </c>
      <c r="L140" s="98">
        <v>68.497460586647506</v>
      </c>
      <c r="M140" s="98">
        <v>66.7761981441963</v>
      </c>
      <c r="N140" s="98">
        <v>54.334103494181925</v>
      </c>
      <c r="O140" s="98">
        <v>55.282040881809102</v>
      </c>
      <c r="P140" s="98">
        <v>53.494663402029033</v>
      </c>
      <c r="Q140" s="98">
        <v>59.760702659927652</v>
      </c>
      <c r="R140" s="98">
        <v>59.11711901794304</v>
      </c>
      <c r="S140" s="98">
        <v>64.036659668010174</v>
      </c>
      <c r="T140" s="98">
        <v>62.110075882501576</v>
      </c>
      <c r="U140" s="98">
        <v>60.726879328752041</v>
      </c>
      <c r="V140" s="98">
        <v>50.609375501423052</v>
      </c>
      <c r="W140" s="98">
        <v>48.971709106375904</v>
      </c>
      <c r="X140" s="98">
        <v>47.553063398993594</v>
      </c>
      <c r="Y140" s="98">
        <v>41.66870190205475</v>
      </c>
      <c r="DA140" s="63" t="s">
        <v>1703</v>
      </c>
    </row>
    <row r="141" spans="1:105" ht="12" customHeight="1" x14ac:dyDescent="0.25">
      <c r="A141" s="109" t="s">
        <v>120</v>
      </c>
      <c r="B141" s="33">
        <v>2.5874657070527065</v>
      </c>
      <c r="C141" s="33">
        <v>4.374543830212426</v>
      </c>
      <c r="D141" s="33">
        <v>3.3203295079378266</v>
      </c>
      <c r="E141" s="33">
        <v>6.0082984210949215</v>
      </c>
      <c r="F141" s="33">
        <v>2.7075316830669829</v>
      </c>
      <c r="G141" s="33">
        <v>3.0468096824431234</v>
      </c>
      <c r="H141" s="33">
        <v>7.6378418495511387</v>
      </c>
      <c r="I141" s="33">
        <v>3.851964499516257</v>
      </c>
      <c r="J141" s="33">
        <v>1.7883011124826265</v>
      </c>
      <c r="K141" s="33">
        <v>1.1360978186028838</v>
      </c>
      <c r="L141" s="33">
        <v>1.1795272047287571</v>
      </c>
      <c r="M141" s="33">
        <v>1.1641677465154352</v>
      </c>
      <c r="N141" s="33">
        <v>1.5257410328572822</v>
      </c>
      <c r="O141" s="33">
        <v>5.4323662885172527E-2</v>
      </c>
      <c r="P141" s="33">
        <v>0.37909453551907002</v>
      </c>
      <c r="Q141" s="33">
        <v>0.83019936608437905</v>
      </c>
      <c r="R141" s="33">
        <v>0.78786218418903708</v>
      </c>
      <c r="S141" s="33">
        <v>0.83808233565373669</v>
      </c>
      <c r="T141" s="33">
        <v>0.67472188738881989</v>
      </c>
      <c r="U141" s="33">
        <v>0.58056475165027455</v>
      </c>
      <c r="V141" s="33">
        <v>0.53825373932770937</v>
      </c>
      <c r="W141" s="33">
        <v>0.52920767396633517</v>
      </c>
      <c r="X141" s="33">
        <v>0.52074670394257527</v>
      </c>
      <c r="Y141" s="33">
        <v>0.48979467534828391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9.4369901282793052</v>
      </c>
      <c r="V143" s="117">
        <f t="shared" si="50"/>
        <v>14.539965069425653</v>
      </c>
      <c r="W143" s="117">
        <f t="shared" ref="W143:Y143" si="51">W144+W146+W148+W157</f>
        <v>22.369766038191546</v>
      </c>
      <c r="X143" s="117">
        <f t="shared" si="51"/>
        <v>33.77115134628464</v>
      </c>
      <c r="Y143" s="117">
        <f t="shared" si="51"/>
        <v>44.126307168807408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4.6269183683107782</v>
      </c>
      <c r="V144" s="122">
        <f t="shared" si="52"/>
        <v>6.9104855723529655</v>
      </c>
      <c r="W144" s="122">
        <f t="shared" si="52"/>
        <v>10.027643280219612</v>
      </c>
      <c r="X144" s="122">
        <f t="shared" si="52"/>
        <v>15.048324621451943</v>
      </c>
      <c r="Y144" s="122">
        <f t="shared" si="52"/>
        <v>21.76053243493957</v>
      </c>
      <c r="DA144" s="130" t="s">
        <v>1706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4.6269183683107782</v>
      </c>
      <c r="V145" s="98">
        <v>6.9104855723529655</v>
      </c>
      <c r="W145" s="98">
        <v>10.027643280219612</v>
      </c>
      <c r="X145" s="98">
        <v>15.048324621451943</v>
      </c>
      <c r="Y145" s="98">
        <v>21.76053243493957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0.13249492543271299</v>
      </c>
      <c r="V146" s="122">
        <f t="shared" si="53"/>
        <v>0.33625361896519812</v>
      </c>
      <c r="W146" s="122">
        <f t="shared" si="53"/>
        <v>0.41622628672513068</v>
      </c>
      <c r="X146" s="122">
        <f t="shared" si="53"/>
        <v>0.71107750120015578</v>
      </c>
      <c r="Y146" s="122">
        <f t="shared" si="53"/>
        <v>1.0453455747726652</v>
      </c>
      <c r="DA146" s="130" t="s">
        <v>1708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0.13249492543271299</v>
      </c>
      <c r="V147" s="98">
        <v>0.33625361896519812</v>
      </c>
      <c r="W147" s="98">
        <v>0.41622628672513068</v>
      </c>
      <c r="X147" s="98">
        <v>0.71107750120015578</v>
      </c>
      <c r="Y147" s="98">
        <v>1.0453455747726652</v>
      </c>
      <c r="DA147" s="63" t="s">
        <v>1709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3.0530419077176956</v>
      </c>
      <c r="V148" s="122">
        <v>4.8698379049079463</v>
      </c>
      <c r="W148" s="122">
        <v>8.0642661080454712</v>
      </c>
      <c r="X148" s="122">
        <v>12.24299641000996</v>
      </c>
      <c r="Y148" s="122">
        <v>14.499734731436947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2.7132230137307869</v>
      </c>
      <c r="V149" s="98">
        <v>3.7687856828671942</v>
      </c>
      <c r="W149" s="98">
        <v>5.3842056675540366</v>
      </c>
      <c r="X149" s="98">
        <v>7.7048188103210711</v>
      </c>
      <c r="Y149" s="98">
        <v>8.7388031470835603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0.33981889398690851</v>
      </c>
      <c r="V153" s="101">
        <v>1.1010522220407521</v>
      </c>
      <c r="W153" s="101">
        <v>2.6800604404914345</v>
      </c>
      <c r="X153" s="101">
        <v>4.5381775996888889</v>
      </c>
      <c r="Y153" s="101">
        <v>5.7609315843533864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1718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1.624534926818118</v>
      </c>
      <c r="V157" s="122">
        <v>2.4233879731995436</v>
      </c>
      <c r="W157" s="122">
        <v>3.8616303632013333</v>
      </c>
      <c r="X157" s="122">
        <v>5.768752813622581</v>
      </c>
      <c r="Y157" s="122">
        <v>6.8206944276582222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1.616461137316636</v>
      </c>
      <c r="V158" s="98">
        <v>2.4068879172912383</v>
      </c>
      <c r="W158" s="98">
        <v>3.8384912320776725</v>
      </c>
      <c r="X158" s="98">
        <v>5.7221794332670175</v>
      </c>
      <c r="Y158" s="98">
        <v>6.7496027362745714</v>
      </c>
      <c r="DA158" s="63" t="s">
        <v>1720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8.0737895014818557E-3</v>
      </c>
      <c r="V159" s="33">
        <v>1.6500055908305382E-2</v>
      </c>
      <c r="W159" s="33">
        <v>2.3139131123660662E-2</v>
      </c>
      <c r="X159" s="33">
        <v>4.6573380355563049E-2</v>
      </c>
      <c r="Y159" s="33">
        <v>7.1091691383650832E-2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5.9374204034759055</v>
      </c>
      <c r="C161" s="117">
        <f t="shared" si="54"/>
        <v>3.4731581463510266</v>
      </c>
      <c r="D161" s="117">
        <f t="shared" si="54"/>
        <v>4.9897649238870132</v>
      </c>
      <c r="E161" s="117">
        <f t="shared" si="54"/>
        <v>5.9838447017976941</v>
      </c>
      <c r="F161" s="117">
        <f t="shared" si="54"/>
        <v>5.5246781075995592</v>
      </c>
      <c r="G161" s="117">
        <f t="shared" si="54"/>
        <v>9.1078842475682471</v>
      </c>
      <c r="H161" s="117">
        <f t="shared" si="54"/>
        <v>7.6025640342205163</v>
      </c>
      <c r="I161" s="117">
        <f t="shared" si="54"/>
        <v>13.119646684004996</v>
      </c>
      <c r="J161" s="117">
        <f t="shared" si="54"/>
        <v>15.989346346195928</v>
      </c>
      <c r="K161" s="117">
        <f t="shared" si="54"/>
        <v>27.047384707362074</v>
      </c>
      <c r="L161" s="117">
        <f t="shared" si="54"/>
        <v>27.890027277718985</v>
      </c>
      <c r="M161" s="117">
        <f t="shared" si="54"/>
        <v>29.80120732377944</v>
      </c>
      <c r="N161" s="117">
        <f t="shared" si="54"/>
        <v>27.974272756404623</v>
      </c>
      <c r="O161" s="117">
        <f t="shared" si="54"/>
        <v>31.088925237364862</v>
      </c>
      <c r="P161" s="117">
        <f t="shared" si="54"/>
        <v>29.440981720480437</v>
      </c>
      <c r="Q161" s="117">
        <f t="shared" si="54"/>
        <v>30.881135125025438</v>
      </c>
      <c r="R161" s="117">
        <f t="shared" ref="R161:V161" si="55">R162+R164+R166+R175</f>
        <v>27.783599838935949</v>
      </c>
      <c r="S161" s="117">
        <f t="shared" si="55"/>
        <v>37.664242130429791</v>
      </c>
      <c r="T161" s="117">
        <f t="shared" si="55"/>
        <v>64.62440984159862</v>
      </c>
      <c r="U161" s="117">
        <f t="shared" si="55"/>
        <v>80.345627360055033</v>
      </c>
      <c r="V161" s="117">
        <f t="shared" si="55"/>
        <v>92.008984323833175</v>
      </c>
      <c r="W161" s="117">
        <f t="shared" ref="W161:Y161" si="56">W162+W164+W166+W175</f>
        <v>102.96135566184871</v>
      </c>
      <c r="X161" s="117">
        <f t="shared" si="56"/>
        <v>48.140684391328499</v>
      </c>
      <c r="Y161" s="117">
        <f t="shared" si="56"/>
        <v>21.080124730828036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5.2229337038644985</v>
      </c>
      <c r="C162" s="122">
        <f t="shared" si="57"/>
        <v>2.6226526123984542</v>
      </c>
      <c r="D162" s="122">
        <f t="shared" si="57"/>
        <v>3.9122968112145675</v>
      </c>
      <c r="E162" s="122">
        <f t="shared" si="57"/>
        <v>4.5382923877132697</v>
      </c>
      <c r="F162" s="122">
        <f t="shared" si="57"/>
        <v>4.4363712611995751</v>
      </c>
      <c r="G162" s="122">
        <f t="shared" si="57"/>
        <v>6.4344412422446755</v>
      </c>
      <c r="H162" s="122">
        <f t="shared" si="57"/>
        <v>5.6247905925935857</v>
      </c>
      <c r="I162" s="122">
        <f t="shared" si="57"/>
        <v>9.0266791426173523</v>
      </c>
      <c r="J162" s="122">
        <f t="shared" si="57"/>
        <v>12.830644322217989</v>
      </c>
      <c r="K162" s="122">
        <f t="shared" si="57"/>
        <v>21.138999798061729</v>
      </c>
      <c r="L162" s="122">
        <f t="shared" si="57"/>
        <v>22.444632121779478</v>
      </c>
      <c r="M162" s="122">
        <f t="shared" si="57"/>
        <v>23.844152144675316</v>
      </c>
      <c r="N162" s="122">
        <f t="shared" si="57"/>
        <v>21.580667948473849</v>
      </c>
      <c r="O162" s="122">
        <f t="shared" si="57"/>
        <v>24.634056028395033</v>
      </c>
      <c r="P162" s="122">
        <f t="shared" si="57"/>
        <v>22.860290973020472</v>
      </c>
      <c r="Q162" s="122">
        <f t="shared" si="57"/>
        <v>23.67750644147835</v>
      </c>
      <c r="R162" s="122">
        <f t="shared" si="57"/>
        <v>20.425357073541665</v>
      </c>
      <c r="S162" s="122">
        <f t="shared" si="57"/>
        <v>26.974653333826137</v>
      </c>
      <c r="T162" s="122">
        <f t="shared" si="57"/>
        <v>50.583643650639857</v>
      </c>
      <c r="U162" s="122">
        <f t="shared" si="57"/>
        <v>62.235833014685007</v>
      </c>
      <c r="V162" s="122">
        <f t="shared" si="57"/>
        <v>73.737653361703622</v>
      </c>
      <c r="W162" s="122">
        <f t="shared" si="57"/>
        <v>85.32342027037825</v>
      </c>
      <c r="X162" s="122">
        <f t="shared" si="57"/>
        <v>35.716763286291588</v>
      </c>
      <c r="Y162" s="122">
        <f t="shared" si="57"/>
        <v>14.905985183464843</v>
      </c>
      <c r="DA162" s="130" t="s">
        <v>1723</v>
      </c>
    </row>
    <row r="163" spans="1:105" ht="12" customHeight="1" x14ac:dyDescent="0.25">
      <c r="A163" s="97" t="s">
        <v>53</v>
      </c>
      <c r="B163" s="33">
        <v>5.2229337038644985</v>
      </c>
      <c r="C163" s="33">
        <v>2.6226526123984542</v>
      </c>
      <c r="D163" s="33">
        <v>3.9122968112145675</v>
      </c>
      <c r="E163" s="33">
        <v>4.5382923877132697</v>
      </c>
      <c r="F163" s="33">
        <v>4.4363712611995751</v>
      </c>
      <c r="G163" s="33">
        <v>6.4344412422446755</v>
      </c>
      <c r="H163" s="33">
        <v>5.6247905925935857</v>
      </c>
      <c r="I163" s="33">
        <v>9.0266791426173523</v>
      </c>
      <c r="J163" s="33">
        <v>12.830644322217989</v>
      </c>
      <c r="K163" s="33">
        <v>21.138999798061729</v>
      </c>
      <c r="L163" s="33">
        <v>22.444632121779478</v>
      </c>
      <c r="M163" s="33">
        <v>23.844152144675316</v>
      </c>
      <c r="N163" s="33">
        <v>21.580667948473849</v>
      </c>
      <c r="O163" s="33">
        <v>24.634056028395033</v>
      </c>
      <c r="P163" s="33">
        <v>22.860290973020472</v>
      </c>
      <c r="Q163" s="33">
        <v>23.67750644147835</v>
      </c>
      <c r="R163" s="33">
        <v>20.425357073541665</v>
      </c>
      <c r="S163" s="33">
        <v>26.974653333826137</v>
      </c>
      <c r="T163" s="33">
        <v>50.583643650639857</v>
      </c>
      <c r="U163" s="33">
        <v>62.235833014685007</v>
      </c>
      <c r="V163" s="33">
        <v>73.737653361703622</v>
      </c>
      <c r="W163" s="33">
        <v>85.32342027037825</v>
      </c>
      <c r="X163" s="33">
        <v>35.716763286291588</v>
      </c>
      <c r="Y163" s="33">
        <v>14.905985183464843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1.5827572206705706E-2</v>
      </c>
      <c r="C164" s="122">
        <f t="shared" si="58"/>
        <v>1.6731800975729481E-2</v>
      </c>
      <c r="D164" s="122">
        <f t="shared" si="58"/>
        <v>1.9159926582810138E-2</v>
      </c>
      <c r="E164" s="122">
        <f t="shared" si="58"/>
        <v>2.18494638841581E-2</v>
      </c>
      <c r="F164" s="122">
        <f t="shared" si="58"/>
        <v>1.8183762539353159E-2</v>
      </c>
      <c r="G164" s="122">
        <f t="shared" si="58"/>
        <v>2.59746721228633E-2</v>
      </c>
      <c r="H164" s="122">
        <f t="shared" si="58"/>
        <v>4.4876157732226987E-2</v>
      </c>
      <c r="I164" s="122">
        <f t="shared" si="58"/>
        <v>0.13425319157803556</v>
      </c>
      <c r="J164" s="122">
        <f t="shared" si="58"/>
        <v>0.11268371769415872</v>
      </c>
      <c r="K164" s="122">
        <f t="shared" si="58"/>
        <v>0.13284874803772392</v>
      </c>
      <c r="L164" s="122">
        <f t="shared" si="58"/>
        <v>0.24082365044166534</v>
      </c>
      <c r="M164" s="122">
        <f t="shared" si="58"/>
        <v>0.17388008005145889</v>
      </c>
      <c r="N164" s="122">
        <f t="shared" si="58"/>
        <v>0.37796639843373969</v>
      </c>
      <c r="O164" s="122">
        <f t="shared" si="58"/>
        <v>0.17506174480295628</v>
      </c>
      <c r="P164" s="122">
        <f t="shared" si="58"/>
        <v>0.1358793532106829</v>
      </c>
      <c r="Q164" s="122">
        <f t="shared" si="58"/>
        <v>0.22179407682294486</v>
      </c>
      <c r="R164" s="122">
        <f t="shared" si="58"/>
        <v>0.20715437176671844</v>
      </c>
      <c r="S164" s="122">
        <f t="shared" si="58"/>
        <v>0.26207181048332467</v>
      </c>
      <c r="T164" s="122">
        <f t="shared" si="58"/>
        <v>0.41089921023161957</v>
      </c>
      <c r="U164" s="122">
        <f t="shared" si="58"/>
        <v>0.55558444018596409</v>
      </c>
      <c r="V164" s="122">
        <f t="shared" si="58"/>
        <v>0.6204390457911404</v>
      </c>
      <c r="W164" s="122">
        <f t="shared" si="58"/>
        <v>0.64948273730309136</v>
      </c>
      <c r="X164" s="122">
        <f t="shared" si="58"/>
        <v>0.45879413142316355</v>
      </c>
      <c r="Y164" s="122">
        <f t="shared" si="58"/>
        <v>0.26880437851213923</v>
      </c>
      <c r="DA164" s="130" t="s">
        <v>1725</v>
      </c>
    </row>
    <row r="165" spans="1:105" ht="12" customHeight="1" x14ac:dyDescent="0.25">
      <c r="A165" s="97" t="s">
        <v>53</v>
      </c>
      <c r="B165" s="98">
        <v>1.5827572206705706E-2</v>
      </c>
      <c r="C165" s="98">
        <v>1.6731800975729481E-2</v>
      </c>
      <c r="D165" s="98">
        <v>1.9159926582810138E-2</v>
      </c>
      <c r="E165" s="98">
        <v>2.18494638841581E-2</v>
      </c>
      <c r="F165" s="98">
        <v>1.8183762539353159E-2</v>
      </c>
      <c r="G165" s="98">
        <v>2.59746721228633E-2</v>
      </c>
      <c r="H165" s="98">
        <v>4.4876157732226987E-2</v>
      </c>
      <c r="I165" s="98">
        <v>0.13425319157803556</v>
      </c>
      <c r="J165" s="98">
        <v>0.11268371769415872</v>
      </c>
      <c r="K165" s="98">
        <v>0.13284874803772392</v>
      </c>
      <c r="L165" s="98">
        <v>0.24082365044166534</v>
      </c>
      <c r="M165" s="98">
        <v>0.17388008005145889</v>
      </c>
      <c r="N165" s="98">
        <v>0.37796639843373969</v>
      </c>
      <c r="O165" s="98">
        <v>0.17506174480295628</v>
      </c>
      <c r="P165" s="98">
        <v>0.1358793532106829</v>
      </c>
      <c r="Q165" s="98">
        <v>0.22179407682294486</v>
      </c>
      <c r="R165" s="98">
        <v>0.20715437176671844</v>
      </c>
      <c r="S165" s="98">
        <v>0.26207181048332467</v>
      </c>
      <c r="T165" s="98">
        <v>0.41089921023161957</v>
      </c>
      <c r="U165" s="98">
        <v>0.55558444018596409</v>
      </c>
      <c r="V165" s="98">
        <v>0.6204390457911404</v>
      </c>
      <c r="W165" s="98">
        <v>0.64948273730309136</v>
      </c>
      <c r="X165" s="98">
        <v>0.45879413142316355</v>
      </c>
      <c r="Y165" s="98">
        <v>0.26880437851213923</v>
      </c>
      <c r="DA165" s="63" t="s">
        <v>1726</v>
      </c>
    </row>
    <row r="166" spans="1:105" ht="12" customHeight="1" x14ac:dyDescent="0.25">
      <c r="A166" s="121" t="s">
        <v>55</v>
      </c>
      <c r="B166" s="122">
        <v>0.42807888496222313</v>
      </c>
      <c r="C166" s="122">
        <v>0.56666331522553626</v>
      </c>
      <c r="D166" s="122">
        <v>0.71974037212270237</v>
      </c>
      <c r="E166" s="122">
        <v>0.96960363772758129</v>
      </c>
      <c r="F166" s="122">
        <v>0.73541591179201937</v>
      </c>
      <c r="G166" s="122">
        <v>1.7207420440500991</v>
      </c>
      <c r="H166" s="122">
        <v>1.3006065478333682</v>
      </c>
      <c r="I166" s="122">
        <v>2.651805500689024</v>
      </c>
      <c r="J166" s="122">
        <v>2.1931319339185702</v>
      </c>
      <c r="K166" s="122">
        <v>4.1470664251093892</v>
      </c>
      <c r="L166" s="122">
        <v>3.7615003425022322</v>
      </c>
      <c r="M166" s="122">
        <v>4.216992972577895</v>
      </c>
      <c r="N166" s="122">
        <v>4.6239833683594451</v>
      </c>
      <c r="O166" s="122">
        <v>4.7514782112868508</v>
      </c>
      <c r="P166" s="122">
        <v>4.8667201512420304</v>
      </c>
      <c r="Q166" s="122">
        <v>5.1238780274721893</v>
      </c>
      <c r="R166" s="122">
        <v>5.0785554327037197</v>
      </c>
      <c r="S166" s="122">
        <v>7.3819726673136916</v>
      </c>
      <c r="T166" s="122">
        <v>9.2341230345476575</v>
      </c>
      <c r="U166" s="122">
        <v>11.693464218592784</v>
      </c>
      <c r="V166" s="122">
        <v>11.966948207286919</v>
      </c>
      <c r="W166" s="122">
        <v>11.59191360264575</v>
      </c>
      <c r="X166" s="122">
        <v>8.1767702525003472</v>
      </c>
      <c r="Y166" s="122">
        <v>4.0357032247170963</v>
      </c>
      <c r="DA166" s="130" t="s">
        <v>1727</v>
      </c>
    </row>
    <row r="167" spans="1:105" ht="12" customHeight="1" x14ac:dyDescent="0.25">
      <c r="A167" s="97" t="s">
        <v>124</v>
      </c>
      <c r="B167" s="98">
        <v>0.4074510893076641</v>
      </c>
      <c r="C167" s="98">
        <v>0.55257716926293865</v>
      </c>
      <c r="D167" s="98">
        <v>0.70872636133031219</v>
      </c>
      <c r="E167" s="98">
        <v>0.95412640652111691</v>
      </c>
      <c r="F167" s="98">
        <v>0.72969880902295026</v>
      </c>
      <c r="G167" s="98">
        <v>1.7147018841734063</v>
      </c>
      <c r="H167" s="98">
        <v>1.0939813138280821</v>
      </c>
      <c r="I167" s="98">
        <v>2.0378743407078792</v>
      </c>
      <c r="J167" s="98">
        <v>1.2080775850937606</v>
      </c>
      <c r="K167" s="98">
        <v>1.7731705278412118</v>
      </c>
      <c r="L167" s="98">
        <v>1.5428866414469202</v>
      </c>
      <c r="M167" s="98">
        <v>1.7979384604688331</v>
      </c>
      <c r="N167" s="98">
        <v>1.6432075798921768</v>
      </c>
      <c r="O167" s="98">
        <v>1.9826632028814333</v>
      </c>
      <c r="P167" s="98">
        <v>2.0102342028419655</v>
      </c>
      <c r="Q167" s="98">
        <v>2.3329630925228977</v>
      </c>
      <c r="R167" s="98">
        <v>2.6594013450352705</v>
      </c>
      <c r="S167" s="98">
        <v>3.8577258919214064</v>
      </c>
      <c r="T167" s="98">
        <v>6.5219342253159702</v>
      </c>
      <c r="U167" s="98">
        <v>9.0116889910970102</v>
      </c>
      <c r="V167" s="98">
        <v>8.9204913659530618</v>
      </c>
      <c r="W167" s="98">
        <v>8.7647138819287669</v>
      </c>
      <c r="X167" s="98">
        <v>6.1697056208609959</v>
      </c>
      <c r="Y167" s="98">
        <v>3.0885791784711891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2.0627795654559012E-2</v>
      </c>
      <c r="C171" s="101">
        <v>1.4086145962597621E-2</v>
      </c>
      <c r="D171" s="101">
        <v>1.1014010792390148E-2</v>
      </c>
      <c r="E171" s="101">
        <v>1.5477231206464348E-2</v>
      </c>
      <c r="F171" s="101">
        <v>5.7171027690690714E-3</v>
      </c>
      <c r="G171" s="101">
        <v>6.040159876692909E-3</v>
      </c>
      <c r="H171" s="101">
        <v>0.20662523400528604</v>
      </c>
      <c r="I171" s="101">
        <v>0.61393115998114478</v>
      </c>
      <c r="J171" s="101">
        <v>0.9850543488248098</v>
      </c>
      <c r="K171" s="101">
        <v>2.3738958972681772</v>
      </c>
      <c r="L171" s="101">
        <v>2.218613701055312</v>
      </c>
      <c r="M171" s="101">
        <v>2.4190545121090619</v>
      </c>
      <c r="N171" s="101">
        <v>2.9807757884672679</v>
      </c>
      <c r="O171" s="101">
        <v>2.7688150084054177</v>
      </c>
      <c r="P171" s="101">
        <v>2.8564859484000649</v>
      </c>
      <c r="Q171" s="101">
        <v>2.7909149349492921</v>
      </c>
      <c r="R171" s="101">
        <v>2.4191540876684487</v>
      </c>
      <c r="S171" s="101">
        <v>3.5242467753922848</v>
      </c>
      <c r="T171" s="101">
        <v>2.7121888092316877</v>
      </c>
      <c r="U171" s="101">
        <v>2.6817752274957742</v>
      </c>
      <c r="V171" s="101">
        <v>3.0464568413338577</v>
      </c>
      <c r="W171" s="101">
        <v>2.8271997207169823</v>
      </c>
      <c r="X171" s="101">
        <v>2.0070646316393503</v>
      </c>
      <c r="Y171" s="101">
        <v>0.9471240462459074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1735</v>
      </c>
    </row>
    <row r="175" spans="1:105" ht="12" customHeight="1" x14ac:dyDescent="0.25">
      <c r="A175" s="121" t="s">
        <v>54</v>
      </c>
      <c r="B175" s="122">
        <v>0.27058024244247852</v>
      </c>
      <c r="C175" s="122">
        <v>0.26711041775130678</v>
      </c>
      <c r="D175" s="122">
        <v>0.33856781396693353</v>
      </c>
      <c r="E175" s="122">
        <v>0.45409921247268525</v>
      </c>
      <c r="F175" s="122">
        <v>0.3347071720686115</v>
      </c>
      <c r="G175" s="122">
        <v>0.92672628915060906</v>
      </c>
      <c r="H175" s="122">
        <v>0.6322907360613359</v>
      </c>
      <c r="I175" s="122">
        <v>1.3069088491205838</v>
      </c>
      <c r="J175" s="122">
        <v>0.85288637236521014</v>
      </c>
      <c r="K175" s="122">
        <v>1.6284697361532321</v>
      </c>
      <c r="L175" s="122">
        <v>1.4430711629956126</v>
      </c>
      <c r="M175" s="122">
        <v>1.5661821264747726</v>
      </c>
      <c r="N175" s="122">
        <v>1.3916550411375896</v>
      </c>
      <c r="O175" s="122">
        <v>1.5283292528800221</v>
      </c>
      <c r="P175" s="122">
        <v>1.5780912430072507</v>
      </c>
      <c r="Q175" s="122">
        <v>1.8579565792519546</v>
      </c>
      <c r="R175" s="122">
        <v>2.0725329609238456</v>
      </c>
      <c r="S175" s="122">
        <v>3.0455443188066398</v>
      </c>
      <c r="T175" s="122">
        <v>4.3957439461794818</v>
      </c>
      <c r="U175" s="122">
        <v>5.8607456865912715</v>
      </c>
      <c r="V175" s="122">
        <v>5.6839437090514915</v>
      </c>
      <c r="W175" s="122">
        <v>5.3965390515216223</v>
      </c>
      <c r="X175" s="122">
        <v>3.7883567211134044</v>
      </c>
      <c r="Y175" s="122">
        <v>1.8696319441339553</v>
      </c>
      <c r="DA175" s="130" t="s">
        <v>1736</v>
      </c>
    </row>
    <row r="176" spans="1:105" ht="12" customHeight="1" x14ac:dyDescent="0.25">
      <c r="A176" s="97" t="s">
        <v>50</v>
      </c>
      <c r="B176" s="98">
        <v>0.26643318427702883</v>
      </c>
      <c r="C176" s="98">
        <v>0.2615436817298149</v>
      </c>
      <c r="D176" s="98">
        <v>0.3323561033217301</v>
      </c>
      <c r="E176" s="98">
        <v>0.43780789370458217</v>
      </c>
      <c r="F176" s="98">
        <v>0.32598513992987477</v>
      </c>
      <c r="G176" s="98">
        <v>0.9137895429243349</v>
      </c>
      <c r="H176" s="98">
        <v>0.58983849111179676</v>
      </c>
      <c r="I176" s="98">
        <v>1.2834204546281673</v>
      </c>
      <c r="J176" s="98">
        <v>0.83929068406081631</v>
      </c>
      <c r="K176" s="98">
        <v>1.6170401843650675</v>
      </c>
      <c r="L176" s="98">
        <v>1.4247356450650523</v>
      </c>
      <c r="M176" s="98">
        <v>1.5434264279195227</v>
      </c>
      <c r="N176" s="98">
        <v>1.3568463534454873</v>
      </c>
      <c r="O176" s="98">
        <v>1.5268191997157678</v>
      </c>
      <c r="P176" s="98">
        <v>1.5688385942455512</v>
      </c>
      <c r="Q176" s="98">
        <v>1.8360151314967648</v>
      </c>
      <c r="R176" s="98">
        <v>2.047694289943252</v>
      </c>
      <c r="S176" s="98">
        <v>3.0066584368532543</v>
      </c>
      <c r="T176" s="98">
        <v>4.3517006528065236</v>
      </c>
      <c r="U176" s="98">
        <v>5.8112718949304849</v>
      </c>
      <c r="V176" s="98">
        <v>5.630049464412088</v>
      </c>
      <c r="W176" s="98">
        <v>5.3458385208444739</v>
      </c>
      <c r="X176" s="98">
        <v>3.7523472335296733</v>
      </c>
      <c r="Y176" s="98">
        <v>1.8509866831343698</v>
      </c>
      <c r="DA176" s="63" t="s">
        <v>1737</v>
      </c>
    </row>
    <row r="177" spans="1:105" ht="12" customHeight="1" x14ac:dyDescent="0.25">
      <c r="A177" s="109" t="s">
        <v>120</v>
      </c>
      <c r="B177" s="33">
        <v>4.1470581654497098E-3</v>
      </c>
      <c r="C177" s="33">
        <v>5.5667360214918579E-3</v>
      </c>
      <c r="D177" s="33">
        <v>6.2117106452034398E-3</v>
      </c>
      <c r="E177" s="33">
        <v>1.6291318768103105E-2</v>
      </c>
      <c r="F177" s="33">
        <v>8.7220321387367246E-3</v>
      </c>
      <c r="G177" s="33">
        <v>1.2936746226274212E-2</v>
      </c>
      <c r="H177" s="33">
        <v>4.24522449495391E-2</v>
      </c>
      <c r="I177" s="33">
        <v>2.3488394492416378E-2</v>
      </c>
      <c r="J177" s="33">
        <v>1.35956883043938E-2</v>
      </c>
      <c r="K177" s="33">
        <v>1.1429551788164623E-2</v>
      </c>
      <c r="L177" s="33">
        <v>1.8335517930560246E-2</v>
      </c>
      <c r="M177" s="33">
        <v>2.2755698555250024E-2</v>
      </c>
      <c r="N177" s="33">
        <v>3.4808687692102221E-2</v>
      </c>
      <c r="O177" s="33">
        <v>1.5100531642543141E-3</v>
      </c>
      <c r="P177" s="33">
        <v>9.2526487616994765E-3</v>
      </c>
      <c r="Q177" s="33">
        <v>2.1941447755189861E-2</v>
      </c>
      <c r="R177" s="33">
        <v>2.4838670980593561E-2</v>
      </c>
      <c r="S177" s="33">
        <v>3.8885881953385444E-2</v>
      </c>
      <c r="T177" s="33">
        <v>4.4043293372958391E-2</v>
      </c>
      <c r="U177" s="33">
        <v>4.9473791660786318E-2</v>
      </c>
      <c r="V177" s="33">
        <v>5.3894244639403469E-2</v>
      </c>
      <c r="W177" s="33">
        <v>5.0700530677148456E-2</v>
      </c>
      <c r="X177" s="33">
        <v>3.6009487583731264E-2</v>
      </c>
      <c r="Y177" s="33">
        <v>1.8645260999585602E-2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23.002755411713942</v>
      </c>
      <c r="C3" s="117">
        <f t="shared" si="0"/>
        <v>4.1506434740325346</v>
      </c>
      <c r="D3" s="117">
        <f t="shared" si="0"/>
        <v>13.254677416965395</v>
      </c>
      <c r="E3" s="117">
        <f t="shared" si="0"/>
        <v>9.064091306492017</v>
      </c>
      <c r="F3" s="117">
        <f t="shared" si="0"/>
        <v>20.374168864858042</v>
      </c>
      <c r="G3" s="117">
        <f t="shared" si="0"/>
        <v>7.9907182282134812</v>
      </c>
      <c r="H3" s="117">
        <f t="shared" si="0"/>
        <v>5.7865829845695931</v>
      </c>
      <c r="I3" s="117">
        <f t="shared" si="0"/>
        <v>6.2933516624975354</v>
      </c>
      <c r="J3" s="117">
        <f t="shared" si="0"/>
        <v>27.230748067452783</v>
      </c>
      <c r="K3" s="117">
        <f t="shared" si="0"/>
        <v>8.3028286862053449</v>
      </c>
      <c r="L3" s="117">
        <f t="shared" si="0"/>
        <v>6.0663175652247823</v>
      </c>
      <c r="M3" s="117">
        <f t="shared" si="0"/>
        <v>11.682740601951602</v>
      </c>
      <c r="N3" s="117">
        <f t="shared" si="0"/>
        <v>17.500580538300358</v>
      </c>
      <c r="O3" s="117">
        <f t="shared" si="0"/>
        <v>16.266202614699743</v>
      </c>
      <c r="P3" s="117">
        <f t="shared" si="0"/>
        <v>44.822791717257715</v>
      </c>
      <c r="Q3" s="117">
        <f t="shared" si="0"/>
        <v>52.588071691413084</v>
      </c>
      <c r="R3" s="117">
        <f t="shared" ref="R3:V3" si="1">R4+R7+R9+R19</f>
        <v>37.807909921038139</v>
      </c>
      <c r="S3" s="117">
        <f t="shared" si="1"/>
        <v>23.50431327370562</v>
      </c>
      <c r="T3" s="117">
        <f t="shared" si="1"/>
        <v>22.705618225688017</v>
      </c>
      <c r="U3" s="117">
        <f t="shared" si="1"/>
        <v>27.082059828740512</v>
      </c>
      <c r="V3" s="117">
        <f t="shared" si="1"/>
        <v>29.974140165878424</v>
      </c>
      <c r="W3" s="117">
        <f t="shared" ref="W3:Y3" si="2">W4+W7+W9+W19</f>
        <v>31.668750360848584</v>
      </c>
      <c r="X3" s="117">
        <f t="shared" si="2"/>
        <v>32.177959279908187</v>
      </c>
      <c r="Y3" s="117">
        <f t="shared" si="2"/>
        <v>36.613314099949491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20.494711221825565</v>
      </c>
      <c r="C4" s="122">
        <f t="shared" si="3"/>
        <v>3.2309755959805413</v>
      </c>
      <c r="D4" s="122">
        <f t="shared" si="3"/>
        <v>10.638442267291209</v>
      </c>
      <c r="E4" s="122">
        <f t="shared" si="3"/>
        <v>7.0770756434467481</v>
      </c>
      <c r="F4" s="122">
        <f t="shared" si="3"/>
        <v>17.451979959941216</v>
      </c>
      <c r="G4" s="122">
        <f t="shared" si="3"/>
        <v>5.9613719619831818</v>
      </c>
      <c r="H4" s="122">
        <f t="shared" si="3"/>
        <v>4.4651645669642903</v>
      </c>
      <c r="I4" s="122">
        <f t="shared" si="3"/>
        <v>4.6349414557645776</v>
      </c>
      <c r="J4" s="122">
        <f t="shared" si="3"/>
        <v>22.589548034760313</v>
      </c>
      <c r="K4" s="122">
        <f t="shared" si="3"/>
        <v>6.6039830381456026</v>
      </c>
      <c r="L4" s="122">
        <f t="shared" si="3"/>
        <v>4.8204244615597718</v>
      </c>
      <c r="M4" s="122">
        <f t="shared" si="3"/>
        <v>9.456985407010075</v>
      </c>
      <c r="N4" s="122">
        <f t="shared" si="3"/>
        <v>14.094372680384206</v>
      </c>
      <c r="O4" s="122">
        <f t="shared" si="3"/>
        <v>12.931502222867115</v>
      </c>
      <c r="P4" s="122">
        <f t="shared" si="3"/>
        <v>35.450112764379817</v>
      </c>
      <c r="Q4" s="122">
        <f t="shared" si="3"/>
        <v>40.571218692189504</v>
      </c>
      <c r="R4" s="122">
        <f t="shared" ref="R4:V4" si="4">SUM(R5:R6)</f>
        <v>28.839038654097521</v>
      </c>
      <c r="S4" s="122">
        <f t="shared" si="4"/>
        <v>17.204078071338749</v>
      </c>
      <c r="T4" s="122">
        <f t="shared" si="4"/>
        <v>16.913976718591201</v>
      </c>
      <c r="U4" s="122">
        <f t="shared" si="4"/>
        <v>20.483617160850578</v>
      </c>
      <c r="V4" s="122">
        <f t="shared" si="4"/>
        <v>23.074877844953171</v>
      </c>
      <c r="W4" s="122">
        <f t="shared" ref="W4:Y4" si="5">SUM(W5:W6)</f>
        <v>24.166408939304649</v>
      </c>
      <c r="X4" s="122">
        <f t="shared" si="5"/>
        <v>23.833092002389002</v>
      </c>
      <c r="Y4" s="122">
        <f t="shared" si="5"/>
        <v>30.268097971455227</v>
      </c>
      <c r="DA4" s="130" t="s">
        <v>1741</v>
      </c>
    </row>
    <row r="5" spans="1:105" ht="12" customHeight="1" x14ac:dyDescent="0.25">
      <c r="A5" s="97" t="s">
        <v>51</v>
      </c>
      <c r="B5" s="98">
        <v>20.458854051905714</v>
      </c>
      <c r="C5" s="98">
        <v>3.2253226897174576</v>
      </c>
      <c r="D5" s="98">
        <v>10.620593238956261</v>
      </c>
      <c r="E5" s="98">
        <v>7.0654911994940148</v>
      </c>
      <c r="F5" s="98">
        <v>17.421171323697958</v>
      </c>
      <c r="G5" s="98">
        <v>5.9515005683244802</v>
      </c>
      <c r="H5" s="98">
        <v>4.4582508644076286</v>
      </c>
      <c r="I5" s="98">
        <v>4.628497648479402</v>
      </c>
      <c r="J5" s="98">
        <v>22.55310354087727</v>
      </c>
      <c r="K5" s="98">
        <v>6.5933624250779763</v>
      </c>
      <c r="L5" s="98">
        <v>4.8133649161920333</v>
      </c>
      <c r="M5" s="98">
        <v>9.4423781169347283</v>
      </c>
      <c r="N5" s="98">
        <v>14.07614067897903</v>
      </c>
      <c r="O5" s="98">
        <v>12.91188154633597</v>
      </c>
      <c r="P5" s="98">
        <v>35.395190050358821</v>
      </c>
      <c r="Q5" s="98">
        <v>40.51584518597155</v>
      </c>
      <c r="R5" s="98">
        <v>28.800049793719683</v>
      </c>
      <c r="S5" s="98">
        <v>17.180700362372367</v>
      </c>
      <c r="T5" s="98">
        <v>16.891338558224259</v>
      </c>
      <c r="U5" s="98">
        <v>20.456350125887059</v>
      </c>
      <c r="V5" s="98">
        <v>23.044625547725474</v>
      </c>
      <c r="W5" s="98">
        <v>24.135028991311543</v>
      </c>
      <c r="X5" s="98">
        <v>23.801692239184106</v>
      </c>
      <c r="Y5" s="98">
        <v>30.228298110269691</v>
      </c>
      <c r="DA5" s="63" t="s">
        <v>1742</v>
      </c>
    </row>
    <row r="6" spans="1:105" ht="12" customHeight="1" x14ac:dyDescent="0.25">
      <c r="A6" s="97" t="s">
        <v>53</v>
      </c>
      <c r="B6" s="98">
        <v>3.5857169919849427E-2</v>
      </c>
      <c r="C6" s="98">
        <v>5.6529062630836764E-3</v>
      </c>
      <c r="D6" s="98">
        <v>1.7849028334948093E-2</v>
      </c>
      <c r="E6" s="98">
        <v>1.158444395273346E-2</v>
      </c>
      <c r="F6" s="98">
        <v>3.0808636243256443E-2</v>
      </c>
      <c r="G6" s="98">
        <v>9.8713936587014276E-3</v>
      </c>
      <c r="H6" s="98">
        <v>6.9137025566620028E-3</v>
      </c>
      <c r="I6" s="98">
        <v>6.4438072851756671E-3</v>
      </c>
      <c r="J6" s="98">
        <v>3.6444493883041114E-2</v>
      </c>
      <c r="K6" s="98">
        <v>1.0620613067626466E-2</v>
      </c>
      <c r="L6" s="98">
        <v>7.0595453677386299E-3</v>
      </c>
      <c r="M6" s="98">
        <v>1.4607290075346698E-2</v>
      </c>
      <c r="N6" s="98">
        <v>1.8232001405176376E-2</v>
      </c>
      <c r="O6" s="98">
        <v>1.9620676531145295E-2</v>
      </c>
      <c r="P6" s="98">
        <v>5.4922714020994197E-2</v>
      </c>
      <c r="Q6" s="98">
        <v>5.5373506217954033E-2</v>
      </c>
      <c r="R6" s="98">
        <v>3.8988860377836783E-2</v>
      </c>
      <c r="S6" s="98">
        <v>2.3377708966382239E-2</v>
      </c>
      <c r="T6" s="98">
        <v>2.2638160366940059E-2</v>
      </c>
      <c r="U6" s="98">
        <v>2.7267034963518476E-2</v>
      </c>
      <c r="V6" s="98">
        <v>3.0252297227696359E-2</v>
      </c>
      <c r="W6" s="98">
        <v>3.1379947993106672E-2</v>
      </c>
      <c r="X6" s="98">
        <v>3.1399763204896104E-2</v>
      </c>
      <c r="Y6" s="98">
        <v>3.9799861185535572E-2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2.8482785924089409E-2</v>
      </c>
      <c r="C7" s="122">
        <f t="shared" si="6"/>
        <v>3.0419326854215327E-2</v>
      </c>
      <c r="D7" s="122">
        <f t="shared" si="6"/>
        <v>4.0617705773631975E-2</v>
      </c>
      <c r="E7" s="122">
        <f t="shared" si="6"/>
        <v>4.2472301557070366E-2</v>
      </c>
      <c r="F7" s="122">
        <f t="shared" si="6"/>
        <v>3.2986838303930809E-2</v>
      </c>
      <c r="G7" s="122">
        <f t="shared" si="6"/>
        <v>3.4028656165266666E-2</v>
      </c>
      <c r="H7" s="122">
        <f t="shared" si="6"/>
        <v>4.0438019015889677E-2</v>
      </c>
      <c r="I7" s="122">
        <f t="shared" si="6"/>
        <v>8.2396448437019335E-2</v>
      </c>
      <c r="J7" s="122">
        <f t="shared" si="6"/>
        <v>6.7347745573469911E-2</v>
      </c>
      <c r="K7" s="122">
        <f t="shared" si="6"/>
        <v>9.1020384486139624E-2</v>
      </c>
      <c r="L7" s="122">
        <f t="shared" si="6"/>
        <v>0.16162433288545866</v>
      </c>
      <c r="M7" s="122">
        <f t="shared" si="6"/>
        <v>0.10774295156989017</v>
      </c>
      <c r="N7" s="122">
        <f t="shared" si="6"/>
        <v>0.32494515911803667</v>
      </c>
      <c r="O7" s="122">
        <f t="shared" si="6"/>
        <v>0.23212246723634355</v>
      </c>
      <c r="P7" s="122">
        <f t="shared" si="6"/>
        <v>0.44424231108162754</v>
      </c>
      <c r="Q7" s="122">
        <f t="shared" si="6"/>
        <v>1.3268986030366461</v>
      </c>
      <c r="R7" s="122">
        <f t="shared" si="6"/>
        <v>1.521458850781684</v>
      </c>
      <c r="S7" s="122">
        <f t="shared" si="6"/>
        <v>1.3516928083646038</v>
      </c>
      <c r="T7" s="122">
        <f t="shared" si="6"/>
        <v>1.1127858156241157</v>
      </c>
      <c r="U7" s="122">
        <f t="shared" si="6"/>
        <v>1.0569117480075456</v>
      </c>
      <c r="V7" s="122">
        <f t="shared" si="6"/>
        <v>0.9841544983440087</v>
      </c>
      <c r="W7" s="122">
        <f t="shared" si="6"/>
        <v>0.82466410394837741</v>
      </c>
      <c r="X7" s="122">
        <f t="shared" si="6"/>
        <v>0.50421122130012774</v>
      </c>
      <c r="Y7" s="122">
        <f t="shared" si="6"/>
        <v>0.32273012365083459</v>
      </c>
      <c r="DA7" s="130" t="s">
        <v>1744</v>
      </c>
    </row>
    <row r="8" spans="1:105" ht="12" customHeight="1" x14ac:dyDescent="0.25">
      <c r="A8" s="97" t="s">
        <v>53</v>
      </c>
      <c r="B8" s="98">
        <v>2.8482785924089409E-2</v>
      </c>
      <c r="C8" s="98">
        <v>3.0419326854215327E-2</v>
      </c>
      <c r="D8" s="98">
        <v>4.0617705773631975E-2</v>
      </c>
      <c r="E8" s="98">
        <v>4.2472301557070366E-2</v>
      </c>
      <c r="F8" s="98">
        <v>3.2986838303930809E-2</v>
      </c>
      <c r="G8" s="98">
        <v>3.4028656165266666E-2</v>
      </c>
      <c r="H8" s="98">
        <v>4.0438019015889677E-2</v>
      </c>
      <c r="I8" s="98">
        <v>8.2396448437019335E-2</v>
      </c>
      <c r="J8" s="98">
        <v>6.7347745573469911E-2</v>
      </c>
      <c r="K8" s="98">
        <v>9.1020384486139624E-2</v>
      </c>
      <c r="L8" s="98">
        <v>0.16162433288545866</v>
      </c>
      <c r="M8" s="98">
        <v>0.10774295156989017</v>
      </c>
      <c r="N8" s="98">
        <v>0.32494515911803667</v>
      </c>
      <c r="O8" s="98">
        <v>0.23212246723634355</v>
      </c>
      <c r="P8" s="98">
        <v>0.44424231108162754</v>
      </c>
      <c r="Q8" s="98">
        <v>1.3268986030366461</v>
      </c>
      <c r="R8" s="98">
        <v>1.521458850781684</v>
      </c>
      <c r="S8" s="98">
        <v>1.3516928083646038</v>
      </c>
      <c r="T8" s="98">
        <v>1.1127858156241157</v>
      </c>
      <c r="U8" s="98">
        <v>1.0569117480075456</v>
      </c>
      <c r="V8" s="98">
        <v>0.9841544983440087</v>
      </c>
      <c r="W8" s="98">
        <v>0.82466410394837741</v>
      </c>
      <c r="X8" s="98">
        <v>0.50421122130012774</v>
      </c>
      <c r="Y8" s="98">
        <v>0.32273012365083459</v>
      </c>
      <c r="DA8" s="63" t="s">
        <v>1745</v>
      </c>
    </row>
    <row r="9" spans="1:105" ht="12" customHeight="1" x14ac:dyDescent="0.25">
      <c r="A9" s="121" t="s">
        <v>55</v>
      </c>
      <c r="B9" s="122">
        <v>1.4378030438925034</v>
      </c>
      <c r="C9" s="122">
        <v>0.49267223901919294</v>
      </c>
      <c r="D9" s="122">
        <v>1.7006794865813364</v>
      </c>
      <c r="E9" s="122">
        <v>1.21074233824004</v>
      </c>
      <c r="F9" s="122">
        <v>1.9742068182531514</v>
      </c>
      <c r="G9" s="122">
        <v>1.0971990766610604</v>
      </c>
      <c r="H9" s="122">
        <v>0.81398673497216756</v>
      </c>
      <c r="I9" s="122">
        <v>1.0257846151655325</v>
      </c>
      <c r="J9" s="122">
        <v>3.3943604498255744</v>
      </c>
      <c r="K9" s="122">
        <v>1.1411231374017552</v>
      </c>
      <c r="L9" s="122">
        <v>0.77407378805164795</v>
      </c>
      <c r="M9" s="122">
        <v>1.5657811206138472</v>
      </c>
      <c r="N9" s="122">
        <v>2.3349299837776298</v>
      </c>
      <c r="O9" s="122">
        <v>2.3273845210024624</v>
      </c>
      <c r="P9" s="122">
        <v>6.7613157463269804</v>
      </c>
      <c r="Q9" s="122">
        <v>8.0416265926203252</v>
      </c>
      <c r="R9" s="122">
        <v>5.6897147409426623</v>
      </c>
      <c r="S9" s="122">
        <v>3.5464395968442766</v>
      </c>
      <c r="T9" s="122">
        <v>3.3583040795365737</v>
      </c>
      <c r="U9" s="122">
        <v>3.9969353401964174</v>
      </c>
      <c r="V9" s="122">
        <v>4.4015949930460652</v>
      </c>
      <c r="W9" s="122">
        <v>5.1116816016570654</v>
      </c>
      <c r="X9" s="122">
        <v>6.1242852209698437</v>
      </c>
      <c r="Y9" s="122">
        <v>4.119933447563267</v>
      </c>
      <c r="DA9" s="130" t="s">
        <v>1746</v>
      </c>
    </row>
    <row r="10" spans="1:105" ht="12" customHeight="1" x14ac:dyDescent="0.25">
      <c r="A10" s="97" t="s">
        <v>143</v>
      </c>
      <c r="B10" s="98">
        <v>1.4000402050703216</v>
      </c>
      <c r="C10" s="98">
        <v>0.44963715630308931</v>
      </c>
      <c r="D10" s="98">
        <v>1.6434434130368878</v>
      </c>
      <c r="E10" s="98">
        <v>1.1457181148782936</v>
      </c>
      <c r="F10" s="98">
        <v>1.9250621658631832</v>
      </c>
      <c r="G10" s="98">
        <v>1.0311967070918377</v>
      </c>
      <c r="H10" s="98">
        <v>0.77607081704059633</v>
      </c>
      <c r="I10" s="98">
        <v>0.96609480570649098</v>
      </c>
      <c r="J10" s="98">
        <v>3.3453751891501184</v>
      </c>
      <c r="K10" s="98">
        <v>1.0869392362499313</v>
      </c>
      <c r="L10" s="98">
        <v>0.73518466891024958</v>
      </c>
      <c r="M10" s="98">
        <v>1.5231532670438368</v>
      </c>
      <c r="N10" s="98">
        <v>2.268904640666213</v>
      </c>
      <c r="O10" s="98">
        <v>2.2331637928551915</v>
      </c>
      <c r="P10" s="98">
        <v>6.620809604339021</v>
      </c>
      <c r="Q10" s="98">
        <v>7.8769278745230258</v>
      </c>
      <c r="R10" s="98">
        <v>5.554474705120394</v>
      </c>
      <c r="S10" s="98">
        <v>3.4298782392032012</v>
      </c>
      <c r="T10" s="98">
        <v>3.2735444519346344</v>
      </c>
      <c r="U10" s="98">
        <v>3.9238204965570982</v>
      </c>
      <c r="V10" s="98">
        <v>4.3332981465141129</v>
      </c>
      <c r="W10" s="98">
        <v>4.4981463963801254</v>
      </c>
      <c r="X10" s="98">
        <v>4.605977859273839</v>
      </c>
      <c r="Y10" s="98">
        <v>0.5620629978339724</v>
      </c>
      <c r="DA10" s="63" t="s">
        <v>1747</v>
      </c>
    </row>
    <row r="11" spans="1:105" ht="12" customHeight="1" x14ac:dyDescent="0.25">
      <c r="A11" s="97" t="s">
        <v>124</v>
      </c>
      <c r="B11" s="98">
        <v>3.5732936456133457E-2</v>
      </c>
      <c r="C11" s="98">
        <v>4.1723835621359805E-2</v>
      </c>
      <c r="D11" s="98">
        <v>5.6186837154109194E-2</v>
      </c>
      <c r="E11" s="98">
        <v>6.3498278268883893E-2</v>
      </c>
      <c r="F11" s="98">
        <v>4.8552853604985513E-2</v>
      </c>
      <c r="G11" s="98">
        <v>6.5682698174429205E-2</v>
      </c>
      <c r="H11" s="98">
        <v>3.6423610500136865E-2</v>
      </c>
      <c r="I11" s="98">
        <v>5.3191375911806497E-2</v>
      </c>
      <c r="J11" s="98">
        <v>2.9548493440812423E-2</v>
      </c>
      <c r="K11" s="98">
        <v>2.7615186403227753E-2</v>
      </c>
      <c r="L11" s="98">
        <v>1.8442123256318131E-2</v>
      </c>
      <c r="M11" s="98">
        <v>2.1458790896831122E-2</v>
      </c>
      <c r="N11" s="98">
        <v>2.8622390416444963E-2</v>
      </c>
      <c r="O11" s="98">
        <v>5.1470093229441315E-2</v>
      </c>
      <c r="P11" s="98">
        <v>7.2727705563638931E-2</v>
      </c>
      <c r="Q11" s="98">
        <v>8.9676592815226941E-2</v>
      </c>
      <c r="R11" s="98">
        <v>7.7671219170060868E-2</v>
      </c>
      <c r="S11" s="98">
        <v>6.0724322402040176E-2</v>
      </c>
      <c r="T11" s="98">
        <v>4.5070753756077976E-2</v>
      </c>
      <c r="U11" s="98">
        <v>4.0135329048416046E-2</v>
      </c>
      <c r="V11" s="98">
        <v>3.7302507413476363E-2</v>
      </c>
      <c r="W11" s="98">
        <v>0.32548489822597015</v>
      </c>
      <c r="X11" s="98">
        <v>0.88987248725458834</v>
      </c>
      <c r="Y11" s="98">
        <v>2.0561666096939319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2.0299023660484048E-3</v>
      </c>
      <c r="C15" s="101">
        <v>1.311247094743841E-3</v>
      </c>
      <c r="D15" s="101">
        <v>1.049236390339303E-3</v>
      </c>
      <c r="E15" s="101">
        <v>1.5259450928624969E-3</v>
      </c>
      <c r="F15" s="101">
        <v>5.9179878498267656E-4</v>
      </c>
      <c r="G15" s="101">
        <v>3.1967139479351613E-4</v>
      </c>
      <c r="H15" s="101">
        <v>1.4923074314343605E-3</v>
      </c>
      <c r="I15" s="101">
        <v>6.4984335472350841E-3</v>
      </c>
      <c r="J15" s="101">
        <v>1.9436767234643715E-2</v>
      </c>
      <c r="K15" s="101">
        <v>2.6568714748596272E-2</v>
      </c>
      <c r="L15" s="101">
        <v>2.0446995885080213E-2</v>
      </c>
      <c r="M15" s="101">
        <v>2.1169062673179345E-2</v>
      </c>
      <c r="N15" s="101">
        <v>3.7402952694971757E-2</v>
      </c>
      <c r="O15" s="101">
        <v>4.2750634917829669E-2</v>
      </c>
      <c r="P15" s="101">
        <v>6.7778436424320493E-2</v>
      </c>
      <c r="Q15" s="101">
        <v>7.5022125282072555E-2</v>
      </c>
      <c r="R15" s="101">
        <v>5.7568816652206631E-2</v>
      </c>
      <c r="S15" s="101">
        <v>5.5837035239035236E-2</v>
      </c>
      <c r="T15" s="101">
        <v>3.9688873845861582E-2</v>
      </c>
      <c r="U15" s="101">
        <v>3.2979514590903279E-2</v>
      </c>
      <c r="V15" s="101">
        <v>3.0994339118476353E-2</v>
      </c>
      <c r="W15" s="101">
        <v>0.28805030705097007</v>
      </c>
      <c r="X15" s="101">
        <v>0.62843487444141688</v>
      </c>
      <c r="Y15" s="101">
        <v>1.5017038400353626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1.0417583600717828</v>
      </c>
      <c r="C19" s="122">
        <v>0.39657631217858436</v>
      </c>
      <c r="D19" s="122">
        <v>0.87493795731921764</v>
      </c>
      <c r="E19" s="122">
        <v>0.73380102324815955</v>
      </c>
      <c r="F19" s="122">
        <v>0.91499524835974289</v>
      </c>
      <c r="G19" s="122">
        <v>0.89811853340397307</v>
      </c>
      <c r="H19" s="122">
        <v>0.46699366361724642</v>
      </c>
      <c r="I19" s="122">
        <v>0.55022914313040616</v>
      </c>
      <c r="J19" s="122">
        <v>1.1794918372934251</v>
      </c>
      <c r="K19" s="122">
        <v>0.46670212617184714</v>
      </c>
      <c r="L19" s="122">
        <v>0.31019498272790391</v>
      </c>
      <c r="M19" s="122">
        <v>0.55223112275778996</v>
      </c>
      <c r="N19" s="122">
        <v>0.74633271502048781</v>
      </c>
      <c r="O19" s="122">
        <v>0.77519340359382272</v>
      </c>
      <c r="P19" s="122">
        <v>2.1671208954692913</v>
      </c>
      <c r="Q19" s="122">
        <v>2.6483278035666107</v>
      </c>
      <c r="R19" s="122">
        <v>1.7576976752162721</v>
      </c>
      <c r="S19" s="122">
        <v>1.402102797157992</v>
      </c>
      <c r="T19" s="122">
        <v>1.3205516119361271</v>
      </c>
      <c r="U19" s="122">
        <v>1.5445955796859667</v>
      </c>
      <c r="V19" s="122">
        <v>1.513512829535179</v>
      </c>
      <c r="W19" s="122">
        <v>1.5659957159384905</v>
      </c>
      <c r="X19" s="122">
        <v>1.7163708352492175</v>
      </c>
      <c r="Y19" s="122">
        <v>1.9025525572801596</v>
      </c>
      <c r="DA19" s="130" t="s">
        <v>1756</v>
      </c>
    </row>
    <row r="20" spans="1:105" ht="12" customHeight="1" x14ac:dyDescent="0.25">
      <c r="A20" s="97" t="s">
        <v>51</v>
      </c>
      <c r="B20" s="98">
        <v>0.70985548351530448</v>
      </c>
      <c r="C20" s="98">
        <v>0.14279741985962185</v>
      </c>
      <c r="D20" s="98">
        <v>0.55517959407436501</v>
      </c>
      <c r="E20" s="98">
        <v>0.36737530409835717</v>
      </c>
      <c r="F20" s="98">
        <v>0.65907063379901831</v>
      </c>
      <c r="G20" s="98">
        <v>0.50417198915787198</v>
      </c>
      <c r="H20" s="98">
        <v>0.30196829124639651</v>
      </c>
      <c r="I20" s="98">
        <v>0.34891568459835448</v>
      </c>
      <c r="J20" s="98">
        <v>1.0864797606775904</v>
      </c>
      <c r="K20" s="98">
        <v>0.34661790872061465</v>
      </c>
      <c r="L20" s="98">
        <v>0.2437889434176789</v>
      </c>
      <c r="M20" s="98">
        <v>0.49085661858950819</v>
      </c>
      <c r="N20" s="98">
        <v>0.68713498796421235</v>
      </c>
      <c r="O20" s="98">
        <v>0.667045596878308</v>
      </c>
      <c r="P20" s="98">
        <v>1.9520518061637997</v>
      </c>
      <c r="Q20" s="98">
        <v>2.2840937506606509</v>
      </c>
      <c r="R20" s="98">
        <v>1.3838084154778458</v>
      </c>
      <c r="S20" s="98">
        <v>1.1668512831222539</v>
      </c>
      <c r="T20" s="98">
        <v>1.2171213022153646</v>
      </c>
      <c r="U20" s="98">
        <v>1.5169612754355435</v>
      </c>
      <c r="V20" s="98">
        <v>1.4942006008664679</v>
      </c>
      <c r="W20" s="98">
        <v>1.5125790861734161</v>
      </c>
      <c r="X20" s="98">
        <v>1.6016522283122701</v>
      </c>
      <c r="Y20" s="98">
        <v>1.6712901512390281</v>
      </c>
      <c r="DA20" s="63" t="s">
        <v>1757</v>
      </c>
    </row>
    <row r="21" spans="1:105" ht="12" customHeight="1" x14ac:dyDescent="0.25">
      <c r="A21" s="97" t="s">
        <v>50</v>
      </c>
      <c r="B21" s="98">
        <v>0.32537612409023342</v>
      </c>
      <c r="C21" s="98">
        <v>0.23671939629164906</v>
      </c>
      <c r="D21" s="98">
        <v>0.30420164573249614</v>
      </c>
      <c r="E21" s="98">
        <v>0.34083262815308574</v>
      </c>
      <c r="F21" s="98">
        <v>0.24276819248811349</v>
      </c>
      <c r="G21" s="98">
        <v>0.38711867150941015</v>
      </c>
      <c r="H21" s="98">
        <v>0.14166701106144405</v>
      </c>
      <c r="I21" s="98">
        <v>0.20082082911805904</v>
      </c>
      <c r="J21" s="98">
        <v>9.2709067587037591E-2</v>
      </c>
      <c r="K21" s="98">
        <v>0.11983572222457815</v>
      </c>
      <c r="L21" s="98">
        <v>6.4047730826362226E-2</v>
      </c>
      <c r="M21" s="98">
        <v>5.9040326034232149E-2</v>
      </c>
      <c r="N21" s="98">
        <v>5.593394198546163E-2</v>
      </c>
      <c r="O21" s="98">
        <v>0.10801568856051785</v>
      </c>
      <c r="P21" s="98">
        <v>0.21414065168434829</v>
      </c>
      <c r="Q21" s="98">
        <v>0.36016449938559203</v>
      </c>
      <c r="R21" s="98">
        <v>0.36999734889289226</v>
      </c>
      <c r="S21" s="98">
        <v>0.23100647808156877</v>
      </c>
      <c r="T21" s="98">
        <v>0.10155430523601476</v>
      </c>
      <c r="U21" s="98">
        <v>2.7447310433632553E-2</v>
      </c>
      <c r="V21" s="98">
        <v>1.9121912307256198E-2</v>
      </c>
      <c r="W21" s="98">
        <v>5.302669498763516E-2</v>
      </c>
      <c r="X21" s="98">
        <v>0.11330299484638222</v>
      </c>
      <c r="Y21" s="98">
        <v>0.22683766811365014</v>
      </c>
      <c r="DA21" s="63" t="s">
        <v>1758</v>
      </c>
    </row>
    <row r="22" spans="1:105" ht="12" customHeight="1" x14ac:dyDescent="0.25">
      <c r="A22" s="109" t="s">
        <v>120</v>
      </c>
      <c r="B22" s="33">
        <v>6.5267524662448112E-3</v>
      </c>
      <c r="C22" s="33">
        <v>1.7059496027313419E-2</v>
      </c>
      <c r="D22" s="33">
        <v>1.5556717512356407E-2</v>
      </c>
      <c r="E22" s="33">
        <v>2.5593090996716538E-2</v>
      </c>
      <c r="F22" s="33">
        <v>1.3156422072611092E-2</v>
      </c>
      <c r="G22" s="33">
        <v>6.827872736690976E-3</v>
      </c>
      <c r="H22" s="33">
        <v>2.3358361309405874E-2</v>
      </c>
      <c r="I22" s="33">
        <v>4.9262941399262259E-4</v>
      </c>
      <c r="J22" s="33">
        <v>3.0300902879692391E-4</v>
      </c>
      <c r="K22" s="33">
        <v>2.4849522665434373E-4</v>
      </c>
      <c r="L22" s="33">
        <v>2.3583084838627805E-3</v>
      </c>
      <c r="M22" s="33">
        <v>2.3341781340496985E-3</v>
      </c>
      <c r="N22" s="33">
        <v>3.2637850708138101E-3</v>
      </c>
      <c r="O22" s="33">
        <v>1.3211815499685882E-4</v>
      </c>
      <c r="P22" s="33">
        <v>9.284376211432995E-4</v>
      </c>
      <c r="Q22" s="33">
        <v>4.0695535203674636E-3</v>
      </c>
      <c r="R22" s="33">
        <v>3.891910845533975E-3</v>
      </c>
      <c r="S22" s="33">
        <v>4.2450359541693315E-3</v>
      </c>
      <c r="T22" s="33">
        <v>1.8760044847476469E-3</v>
      </c>
      <c r="U22" s="33">
        <v>1.8699381679069361E-4</v>
      </c>
      <c r="V22" s="33">
        <v>1.9031636145486102E-4</v>
      </c>
      <c r="W22" s="33">
        <v>3.8993477743928887E-4</v>
      </c>
      <c r="X22" s="33">
        <v>1.4156120905653026E-3</v>
      </c>
      <c r="Y22" s="33">
        <v>4.4247379274812331E-3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0.38797971459093972</v>
      </c>
      <c r="C24" s="117">
        <f t="shared" si="7"/>
        <v>0.34864238324371311</v>
      </c>
      <c r="D24" s="117">
        <f t="shared" si="7"/>
        <v>0.35028219316636383</v>
      </c>
      <c r="E24" s="117">
        <f t="shared" si="7"/>
        <v>0.39182067869405157</v>
      </c>
      <c r="F24" s="117">
        <f t="shared" si="7"/>
        <v>0.39004740417586148</v>
      </c>
      <c r="G24" s="117">
        <f t="shared" si="7"/>
        <v>0.40968590435523172</v>
      </c>
      <c r="H24" s="117">
        <f t="shared" si="7"/>
        <v>0.36514031588725721</v>
      </c>
      <c r="I24" s="117">
        <f t="shared" si="7"/>
        <v>0.37730171126531337</v>
      </c>
      <c r="J24" s="117">
        <f t="shared" si="7"/>
        <v>0.38364038577542553</v>
      </c>
      <c r="K24" s="117">
        <f t="shared" si="7"/>
        <v>0.40521695942630731</v>
      </c>
      <c r="L24" s="117">
        <f t="shared" si="7"/>
        <v>0.40046496104781854</v>
      </c>
      <c r="M24" s="117">
        <f t="shared" si="7"/>
        <v>0.39272787121377506</v>
      </c>
      <c r="N24" s="117">
        <f t="shared" si="7"/>
        <v>0.41727101629789987</v>
      </c>
      <c r="O24" s="117">
        <f t="shared" si="7"/>
        <v>0.40051084482518323</v>
      </c>
      <c r="P24" s="117">
        <f t="shared" si="7"/>
        <v>0.3855181052511395</v>
      </c>
      <c r="Q24" s="117">
        <f t="shared" si="7"/>
        <v>0.39303041795496313</v>
      </c>
      <c r="R24" s="117">
        <f t="shared" ref="R24:V24" si="8">R25+R28+R30+R39</f>
        <v>0.38682003584971653</v>
      </c>
      <c r="S24" s="117">
        <f t="shared" si="8"/>
        <v>0.30420754773889153</v>
      </c>
      <c r="T24" s="117">
        <f t="shared" si="8"/>
        <v>0.29992112871820525</v>
      </c>
      <c r="U24" s="117">
        <f t="shared" si="8"/>
        <v>0.30743935811580669</v>
      </c>
      <c r="V24" s="117">
        <f t="shared" si="8"/>
        <v>0.27333194130068006</v>
      </c>
      <c r="W24" s="117">
        <f t="shared" ref="W24:Y24" si="9">W25+W28+W30+W39</f>
        <v>0.28571760839662691</v>
      </c>
      <c r="X24" s="117">
        <f t="shared" si="9"/>
        <v>0.30600782426652839</v>
      </c>
      <c r="Y24" s="117">
        <f t="shared" si="9"/>
        <v>0.28817815747451947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0.34091773447482654</v>
      </c>
      <c r="C25" s="122">
        <f t="shared" si="10"/>
        <v>0.28673406743964674</v>
      </c>
      <c r="D25" s="122">
        <f t="shared" si="10"/>
        <v>0.28012952365729055</v>
      </c>
      <c r="E25" s="122">
        <f t="shared" si="10"/>
        <v>0.30566170326374581</v>
      </c>
      <c r="F25" s="122">
        <f t="shared" si="10"/>
        <v>0.33157183326388512</v>
      </c>
      <c r="G25" s="122">
        <f t="shared" si="10"/>
        <v>0.29540237361549182</v>
      </c>
      <c r="H25" s="122">
        <f t="shared" si="10"/>
        <v>0.29474664547643409</v>
      </c>
      <c r="I25" s="122">
        <f t="shared" si="10"/>
        <v>0.27244391749327385</v>
      </c>
      <c r="J25" s="122">
        <f t="shared" si="10"/>
        <v>0.32288969759405417</v>
      </c>
      <c r="K25" s="122">
        <f t="shared" si="10"/>
        <v>0.31907372672656437</v>
      </c>
      <c r="L25" s="122">
        <f t="shared" si="10"/>
        <v>0.32789617462528026</v>
      </c>
      <c r="M25" s="122">
        <f t="shared" si="10"/>
        <v>0.3190229265902027</v>
      </c>
      <c r="N25" s="122">
        <f t="shared" si="10"/>
        <v>0.33637161416852707</v>
      </c>
      <c r="O25" s="122">
        <f t="shared" si="10"/>
        <v>0.32225194735390389</v>
      </c>
      <c r="P25" s="122">
        <f t="shared" si="10"/>
        <v>0.30496853053950368</v>
      </c>
      <c r="Q25" s="122">
        <f t="shared" si="10"/>
        <v>0.30512996576911977</v>
      </c>
      <c r="R25" s="122">
        <f t="shared" ref="R25:V25" si="11">SUM(R26:R27)</f>
        <v>0.30714702889108436</v>
      </c>
      <c r="S25" s="122">
        <f t="shared" si="11"/>
        <v>0.22485617944410574</v>
      </c>
      <c r="T25" s="122">
        <f t="shared" si="11"/>
        <v>0.22982044680454033</v>
      </c>
      <c r="U25" s="122">
        <f t="shared" si="11"/>
        <v>0.24019571355403158</v>
      </c>
      <c r="V25" s="122">
        <f t="shared" si="11"/>
        <v>0.21365182971387517</v>
      </c>
      <c r="W25" s="122">
        <f t="shared" ref="W25:Y25" si="12">SUM(W26:W27)</f>
        <v>0.2244390441425233</v>
      </c>
      <c r="X25" s="122">
        <f t="shared" si="12"/>
        <v>0.23987093413629007</v>
      </c>
      <c r="Y25" s="122">
        <f t="shared" si="12"/>
        <v>0.22581110985902461</v>
      </c>
      <c r="DA25" s="130" t="s">
        <v>1761</v>
      </c>
    </row>
    <row r="26" spans="1:105" ht="12" customHeight="1" x14ac:dyDescent="0.25">
      <c r="A26" s="97" t="s">
        <v>74</v>
      </c>
      <c r="B26" s="98">
        <v>0.3394304790872899</v>
      </c>
      <c r="C26" s="98">
        <v>0.28548317737635109</v>
      </c>
      <c r="D26" s="98">
        <v>0.27895747990909392</v>
      </c>
      <c r="E26" s="98">
        <v>0.30441392517054605</v>
      </c>
      <c r="F26" s="98">
        <v>0.33011235741264094</v>
      </c>
      <c r="G26" s="98">
        <v>0.29418251679223134</v>
      </c>
      <c r="H26" s="98">
        <v>0.29360835107062788</v>
      </c>
      <c r="I26" s="98">
        <v>0.27149896346522673</v>
      </c>
      <c r="J26" s="98">
        <v>0.32159051900412672</v>
      </c>
      <c r="K26" s="98">
        <v>0.31779396742257721</v>
      </c>
      <c r="L26" s="98">
        <v>0.32669829048218157</v>
      </c>
      <c r="M26" s="98">
        <v>0.31779386461368325</v>
      </c>
      <c r="N26" s="98">
        <v>0.33528592357173859</v>
      </c>
      <c r="O26" s="98">
        <v>0.32103235901396304</v>
      </c>
      <c r="P26" s="98">
        <v>0.30379005302736811</v>
      </c>
      <c r="Q26" s="98">
        <v>0.30409095361021821</v>
      </c>
      <c r="R26" s="98">
        <v>0.3061110133593864</v>
      </c>
      <c r="S26" s="98">
        <v>0.22409387040359088</v>
      </c>
      <c r="T26" s="98">
        <v>0.22905299158803638</v>
      </c>
      <c r="U26" s="98">
        <v>0.23939795730330585</v>
      </c>
      <c r="V26" s="98">
        <v>0.21295293405994606</v>
      </c>
      <c r="W26" s="98">
        <v>0.22371187833818351</v>
      </c>
      <c r="X26" s="98">
        <v>0.23908242596151366</v>
      </c>
      <c r="Y26" s="98">
        <v>0.2250702671759601</v>
      </c>
      <c r="DA26" s="63" t="s">
        <v>1762</v>
      </c>
    </row>
    <row r="27" spans="1:105" ht="12" customHeight="1" x14ac:dyDescent="0.25">
      <c r="A27" s="97" t="s">
        <v>53</v>
      </c>
      <c r="B27" s="98">
        <v>1.4872553875366179E-3</v>
      </c>
      <c r="C27" s="98">
        <v>1.2508900632956321E-3</v>
      </c>
      <c r="D27" s="98">
        <v>1.1720437481966064E-3</v>
      </c>
      <c r="E27" s="98">
        <v>1.2477780931997807E-3</v>
      </c>
      <c r="F27" s="98">
        <v>1.4594758512441811E-3</v>
      </c>
      <c r="G27" s="98">
        <v>1.2198568232604642E-3</v>
      </c>
      <c r="H27" s="98">
        <v>1.1382944058061836E-3</v>
      </c>
      <c r="I27" s="98">
        <v>9.4495402804710784E-4</v>
      </c>
      <c r="J27" s="98">
        <v>1.2991785899274537E-3</v>
      </c>
      <c r="K27" s="98">
        <v>1.2797593039871327E-3</v>
      </c>
      <c r="L27" s="98">
        <v>1.1978841430986989E-3</v>
      </c>
      <c r="M27" s="98">
        <v>1.2290619765194515E-3</v>
      </c>
      <c r="N27" s="98">
        <v>1.0856905967884904E-3</v>
      </c>
      <c r="O27" s="98">
        <v>1.2195883399408428E-3</v>
      </c>
      <c r="P27" s="98">
        <v>1.1784775121355543E-3</v>
      </c>
      <c r="Q27" s="98">
        <v>1.0390121589015546E-3</v>
      </c>
      <c r="R27" s="98">
        <v>1.036015531697956E-3</v>
      </c>
      <c r="S27" s="98">
        <v>7.6230904051485544E-4</v>
      </c>
      <c r="T27" s="98">
        <v>7.6745521650394097E-4</v>
      </c>
      <c r="U27" s="98">
        <v>7.9775625072572474E-4</v>
      </c>
      <c r="V27" s="98">
        <v>6.9889565392909745E-4</v>
      </c>
      <c r="W27" s="98">
        <v>7.271658043397813E-4</v>
      </c>
      <c r="X27" s="98">
        <v>7.8850817477641886E-4</v>
      </c>
      <c r="Y27" s="98">
        <v>7.4084268306452618E-4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6.5263339269599314E-4</v>
      </c>
      <c r="C28" s="122">
        <f t="shared" si="13"/>
        <v>9.0898730038620472E-4</v>
      </c>
      <c r="D28" s="122">
        <f t="shared" si="13"/>
        <v>1.1838763254650442E-3</v>
      </c>
      <c r="E28" s="122">
        <f t="shared" si="13"/>
        <v>1.5854602138958261E-3</v>
      </c>
      <c r="F28" s="122">
        <f t="shared" si="13"/>
        <v>1.2304795591657057E-3</v>
      </c>
      <c r="G28" s="122">
        <f t="shared" si="13"/>
        <v>1.4598104471464255E-3</v>
      </c>
      <c r="H28" s="122">
        <f t="shared" si="13"/>
        <v>2.0495497501230829E-3</v>
      </c>
      <c r="I28" s="122">
        <f t="shared" si="13"/>
        <v>4.5697882730434351E-3</v>
      </c>
      <c r="J28" s="122">
        <f t="shared" si="13"/>
        <v>2.9466881301611521E-3</v>
      </c>
      <c r="K28" s="122">
        <f t="shared" si="13"/>
        <v>2.6933594717127871E-3</v>
      </c>
      <c r="L28" s="122">
        <f t="shared" si="13"/>
        <v>4.6141942741627397E-3</v>
      </c>
      <c r="M28" s="122">
        <f t="shared" si="13"/>
        <v>3.268417761924831E-3</v>
      </c>
      <c r="N28" s="122">
        <f t="shared" si="13"/>
        <v>7.7983461854259977E-3</v>
      </c>
      <c r="O28" s="122">
        <f t="shared" si="13"/>
        <v>4.1060560874185519E-3</v>
      </c>
      <c r="P28" s="122">
        <f t="shared" si="13"/>
        <v>3.7268487908297676E-3</v>
      </c>
      <c r="Q28" s="122">
        <f t="shared" si="13"/>
        <v>6.8923776808255512E-3</v>
      </c>
      <c r="R28" s="122">
        <f t="shared" si="13"/>
        <v>6.5471153616764328E-3</v>
      </c>
      <c r="S28" s="122">
        <f t="shared" si="13"/>
        <v>5.6269055355040332E-3</v>
      </c>
      <c r="T28" s="122">
        <f t="shared" si="13"/>
        <v>4.6574088215774207E-3</v>
      </c>
      <c r="U28" s="122">
        <f t="shared" si="13"/>
        <v>3.617486096473688E-3</v>
      </c>
      <c r="V28" s="122">
        <f t="shared" si="13"/>
        <v>2.9569176791535805E-3</v>
      </c>
      <c r="W28" s="122">
        <f t="shared" si="13"/>
        <v>2.5090974121280548E-3</v>
      </c>
      <c r="X28" s="122">
        <f t="shared" si="13"/>
        <v>2.3155901861425798E-3</v>
      </c>
      <c r="Y28" s="122">
        <f t="shared" si="13"/>
        <v>2.8944924030188755E-3</v>
      </c>
      <c r="DA28" s="130" t="s">
        <v>1764</v>
      </c>
    </row>
    <row r="29" spans="1:105" ht="12" customHeight="1" x14ac:dyDescent="0.25">
      <c r="A29" s="97" t="s">
        <v>53</v>
      </c>
      <c r="B29" s="98">
        <v>6.5263339269599314E-4</v>
      </c>
      <c r="C29" s="98">
        <v>9.0898730038620472E-4</v>
      </c>
      <c r="D29" s="98">
        <v>1.1838763254650442E-3</v>
      </c>
      <c r="E29" s="98">
        <v>1.5854602138958261E-3</v>
      </c>
      <c r="F29" s="98">
        <v>1.2304795591657057E-3</v>
      </c>
      <c r="G29" s="98">
        <v>1.4598104471464255E-3</v>
      </c>
      <c r="H29" s="98">
        <v>2.0495497501230829E-3</v>
      </c>
      <c r="I29" s="98">
        <v>4.5697882730434351E-3</v>
      </c>
      <c r="J29" s="98">
        <v>2.9466881301611521E-3</v>
      </c>
      <c r="K29" s="98">
        <v>2.6933594717127871E-3</v>
      </c>
      <c r="L29" s="98">
        <v>4.6141942741627397E-3</v>
      </c>
      <c r="M29" s="98">
        <v>3.268417761924831E-3</v>
      </c>
      <c r="N29" s="98">
        <v>7.7983461854259977E-3</v>
      </c>
      <c r="O29" s="98">
        <v>4.1060560874185519E-3</v>
      </c>
      <c r="P29" s="98">
        <v>3.7268487908297676E-3</v>
      </c>
      <c r="Q29" s="98">
        <v>6.8923776808255512E-3</v>
      </c>
      <c r="R29" s="98">
        <v>6.5471153616764328E-3</v>
      </c>
      <c r="S29" s="98">
        <v>5.6269055355040332E-3</v>
      </c>
      <c r="T29" s="98">
        <v>4.6574088215774207E-3</v>
      </c>
      <c r="U29" s="98">
        <v>3.617486096473688E-3</v>
      </c>
      <c r="V29" s="98">
        <v>2.9569176791535805E-3</v>
      </c>
      <c r="W29" s="98">
        <v>2.5090974121280548E-3</v>
      </c>
      <c r="X29" s="98">
        <v>2.3155901861425798E-3</v>
      </c>
      <c r="Y29" s="98">
        <v>2.8944924030188755E-3</v>
      </c>
      <c r="DA29" s="63" t="s">
        <v>1765</v>
      </c>
    </row>
    <row r="30" spans="1:105" ht="12" customHeight="1" x14ac:dyDescent="0.25">
      <c r="A30" s="121" t="s">
        <v>55</v>
      </c>
      <c r="B30" s="122">
        <v>2.692728943576967E-2</v>
      </c>
      <c r="C30" s="122">
        <v>3.9602116172002724E-2</v>
      </c>
      <c r="D30" s="122">
        <v>4.4954697663476428E-2</v>
      </c>
      <c r="E30" s="122">
        <v>5.5276450007660724E-2</v>
      </c>
      <c r="F30" s="122">
        <v>3.7910015592785486E-2</v>
      </c>
      <c r="G30" s="122">
        <v>7.0804150910966535E-2</v>
      </c>
      <c r="H30" s="122">
        <v>4.4348583580694996E-2</v>
      </c>
      <c r="I30" s="122">
        <v>6.6278647474746585E-2</v>
      </c>
      <c r="J30" s="122">
        <v>4.1069794842763144E-2</v>
      </c>
      <c r="K30" s="122">
        <v>5.9630028157947684E-2</v>
      </c>
      <c r="L30" s="122">
        <v>4.9078142517053183E-2</v>
      </c>
      <c r="M30" s="122">
        <v>5.1383139786797025E-2</v>
      </c>
      <c r="N30" s="122">
        <v>5.6062466668133359E-2</v>
      </c>
      <c r="O30" s="122">
        <v>5.6486032869963974E-2</v>
      </c>
      <c r="P30" s="122">
        <v>5.8658595819923998E-2</v>
      </c>
      <c r="Q30" s="122">
        <v>6.0789040714696062E-2</v>
      </c>
      <c r="R30" s="122">
        <v>5.3967478794228044E-2</v>
      </c>
      <c r="S30" s="122">
        <v>5.4938234154846069E-2</v>
      </c>
      <c r="T30" s="122">
        <v>4.7873393846659291E-2</v>
      </c>
      <c r="U30" s="122">
        <v>4.628918643190566E-2</v>
      </c>
      <c r="V30" s="122">
        <v>4.2085899470500822E-2</v>
      </c>
      <c r="W30" s="122">
        <v>4.3879076710561141E-2</v>
      </c>
      <c r="X30" s="122">
        <v>4.7750910925359748E-2</v>
      </c>
      <c r="Y30" s="122">
        <v>4.447782831340321E-2</v>
      </c>
      <c r="DA30" s="130" t="s">
        <v>1766</v>
      </c>
    </row>
    <row r="31" spans="1:105" ht="12" customHeight="1" x14ac:dyDescent="0.25">
      <c r="A31" s="97" t="s">
        <v>141</v>
      </c>
      <c r="B31" s="98">
        <v>2.5454615170205142E-2</v>
      </c>
      <c r="C31" s="98">
        <v>3.8608747160833144E-2</v>
      </c>
      <c r="D31" s="98">
        <v>4.4167770370721948E-2</v>
      </c>
      <c r="E31" s="98">
        <v>5.4166671758306181E-2</v>
      </c>
      <c r="F31" s="98">
        <v>3.7473953330166669E-2</v>
      </c>
      <c r="G31" s="98">
        <v>7.0377922384575187E-2</v>
      </c>
      <c r="H31" s="98">
        <v>3.9179232671969551E-2</v>
      </c>
      <c r="I31" s="98">
        <v>5.7410764870888337E-2</v>
      </c>
      <c r="J31" s="98">
        <v>2.7658772498820119E-2</v>
      </c>
      <c r="K31" s="98">
        <v>3.5319415657783716E-2</v>
      </c>
      <c r="L31" s="98">
        <v>2.5823058262740822E-2</v>
      </c>
      <c r="M31" s="98">
        <v>2.5983103467814996E-2</v>
      </c>
      <c r="N31" s="98">
        <v>2.3197792533401606E-2</v>
      </c>
      <c r="O31" s="98">
        <v>2.6846293567074707E-2</v>
      </c>
      <c r="P31" s="98">
        <v>2.7255979781346366E-2</v>
      </c>
      <c r="Q31" s="98">
        <v>3.0967568977060274E-2</v>
      </c>
      <c r="R31" s="98">
        <v>3.0231900697165432E-2</v>
      </c>
      <c r="S31" s="98">
        <v>3.0245228128255558E-2</v>
      </c>
      <c r="T31" s="98">
        <v>3.1017825163691358E-2</v>
      </c>
      <c r="U31" s="98">
        <v>3.2805504176707835E-2</v>
      </c>
      <c r="V31" s="98">
        <v>2.9720503375563371E-2</v>
      </c>
      <c r="W31" s="98">
        <v>3.1465796248427193E-2</v>
      </c>
      <c r="X31" s="98">
        <v>3.4573474146471127E-2</v>
      </c>
      <c r="Y31" s="98">
        <v>3.1684601663238512E-2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1.4726742655645289E-3</v>
      </c>
      <c r="C35" s="101">
        <v>9.9336901116957657E-4</v>
      </c>
      <c r="D35" s="101">
        <v>7.8692729275447711E-4</v>
      </c>
      <c r="E35" s="101">
        <v>1.1097782493545432E-3</v>
      </c>
      <c r="F35" s="101">
        <v>4.3606226261881431E-4</v>
      </c>
      <c r="G35" s="101">
        <v>4.2622852639135483E-4</v>
      </c>
      <c r="H35" s="101">
        <v>5.1693509087254426E-3</v>
      </c>
      <c r="I35" s="101">
        <v>8.8678826038582469E-3</v>
      </c>
      <c r="J35" s="101">
        <v>1.3411022343943023E-2</v>
      </c>
      <c r="K35" s="101">
        <v>2.4310612500163972E-2</v>
      </c>
      <c r="L35" s="101">
        <v>2.3255084254312358E-2</v>
      </c>
      <c r="M35" s="101">
        <v>2.5400036318982029E-2</v>
      </c>
      <c r="N35" s="101">
        <v>3.286467413473175E-2</v>
      </c>
      <c r="O35" s="101">
        <v>2.9639739302889268E-2</v>
      </c>
      <c r="P35" s="101">
        <v>3.1402616038577635E-2</v>
      </c>
      <c r="Q35" s="101">
        <v>2.9821471737635788E-2</v>
      </c>
      <c r="R35" s="101">
        <v>2.3735578097062608E-2</v>
      </c>
      <c r="S35" s="101">
        <v>2.4693006026590511E-2</v>
      </c>
      <c r="T35" s="101">
        <v>1.6855568682967934E-2</v>
      </c>
      <c r="U35" s="101">
        <v>1.3483682255197822E-2</v>
      </c>
      <c r="V35" s="101">
        <v>1.2365396094937449E-2</v>
      </c>
      <c r="W35" s="101">
        <v>1.2413280462133951E-2</v>
      </c>
      <c r="X35" s="101">
        <v>1.3177436778888623E-2</v>
      </c>
      <c r="Y35" s="101">
        <v>1.2793226650164698E-2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1774</v>
      </c>
    </row>
    <row r="39" spans="1:105" ht="12" customHeight="1" x14ac:dyDescent="0.25">
      <c r="A39" s="121" t="s">
        <v>54</v>
      </c>
      <c r="B39" s="122">
        <v>1.9482057287647538E-2</v>
      </c>
      <c r="C39" s="122">
        <v>2.1397212331677476E-2</v>
      </c>
      <c r="D39" s="122">
        <v>2.4014095520131788E-2</v>
      </c>
      <c r="E39" s="122">
        <v>2.9297065208749182E-2</v>
      </c>
      <c r="F39" s="122">
        <v>1.9335075760025123E-2</v>
      </c>
      <c r="G39" s="122">
        <v>4.2019569381626938E-2</v>
      </c>
      <c r="H39" s="122">
        <v>2.3995537080005059E-2</v>
      </c>
      <c r="I39" s="122">
        <v>3.4009358024249467E-2</v>
      </c>
      <c r="J39" s="122">
        <v>1.6734205208447116E-2</v>
      </c>
      <c r="K39" s="122">
        <v>2.3819845070082508E-2</v>
      </c>
      <c r="L39" s="122">
        <v>1.8876449631322321E-2</v>
      </c>
      <c r="M39" s="122">
        <v>1.9053387074850513E-2</v>
      </c>
      <c r="N39" s="122">
        <v>1.7038589275813407E-2</v>
      </c>
      <c r="O39" s="122">
        <v>1.7666808513896848E-2</v>
      </c>
      <c r="P39" s="122">
        <v>1.8164130100882067E-2</v>
      </c>
      <c r="Q39" s="122">
        <v>2.0219033790321746E-2</v>
      </c>
      <c r="R39" s="122">
        <v>1.9158412802727651E-2</v>
      </c>
      <c r="S39" s="122">
        <v>1.8786228604435663E-2</v>
      </c>
      <c r="T39" s="122">
        <v>1.7569879245428192E-2</v>
      </c>
      <c r="U39" s="122">
        <v>1.7336972033395771E-2</v>
      </c>
      <c r="V39" s="122">
        <v>1.46372944371505E-2</v>
      </c>
      <c r="W39" s="122">
        <v>1.489039013141443E-2</v>
      </c>
      <c r="X39" s="122">
        <v>1.6070389018735948E-2</v>
      </c>
      <c r="Y39" s="122">
        <v>1.4994726899072799E-2</v>
      </c>
      <c r="DA39" s="130" t="s">
        <v>1775</v>
      </c>
    </row>
    <row r="40" spans="1:105" ht="12" customHeight="1" x14ac:dyDescent="0.25">
      <c r="A40" s="97" t="s">
        <v>50</v>
      </c>
      <c r="B40" s="98">
        <v>1.9095286771129327E-2</v>
      </c>
      <c r="C40" s="98">
        <v>2.0708572125070331E-2</v>
      </c>
      <c r="D40" s="98">
        <v>2.3387650519634214E-2</v>
      </c>
      <c r="E40" s="98">
        <v>2.7927693181249588E-2</v>
      </c>
      <c r="F40" s="98">
        <v>1.8672522130469167E-2</v>
      </c>
      <c r="G40" s="98">
        <v>4.1216290236133879E-2</v>
      </c>
      <c r="H40" s="98">
        <v>2.205338119585221E-2</v>
      </c>
      <c r="I40" s="98">
        <v>3.2812972304553101E-2</v>
      </c>
      <c r="J40" s="98">
        <v>1.6171474154967114E-2</v>
      </c>
      <c r="K40" s="98">
        <v>2.3345445091924214E-2</v>
      </c>
      <c r="L40" s="98">
        <v>1.8414036203113934E-2</v>
      </c>
      <c r="M40" s="98">
        <v>1.8642982128204411E-2</v>
      </c>
      <c r="N40" s="98">
        <v>1.6519350741820302E-2</v>
      </c>
      <c r="O40" s="98">
        <v>1.7644373355501154E-2</v>
      </c>
      <c r="P40" s="98">
        <v>1.8041506264127292E-2</v>
      </c>
      <c r="Q40" s="98">
        <v>1.9975556229274119E-2</v>
      </c>
      <c r="R40" s="98">
        <v>1.8982837877365218E-2</v>
      </c>
      <c r="S40" s="98">
        <v>1.8664941862887967E-2</v>
      </c>
      <c r="T40" s="98">
        <v>1.7509362971726655E-2</v>
      </c>
      <c r="U40" s="98">
        <v>1.7336972033395771E-2</v>
      </c>
      <c r="V40" s="98">
        <v>1.46372944371505E-2</v>
      </c>
      <c r="W40" s="98">
        <v>1.489039013141443E-2</v>
      </c>
      <c r="X40" s="98">
        <v>1.6070389018735948E-2</v>
      </c>
      <c r="Y40" s="98">
        <v>1.4932406646573063E-2</v>
      </c>
      <c r="DA40" s="63" t="s">
        <v>1776</v>
      </c>
    </row>
    <row r="41" spans="1:105" ht="12" customHeight="1" x14ac:dyDescent="0.25">
      <c r="A41" s="109" t="s">
        <v>120</v>
      </c>
      <c r="B41" s="33">
        <v>3.86770516518211E-4</v>
      </c>
      <c r="C41" s="33">
        <v>6.886402066071471E-4</v>
      </c>
      <c r="D41" s="33">
        <v>6.2644500049757344E-4</v>
      </c>
      <c r="E41" s="33">
        <v>1.3693720274995935E-3</v>
      </c>
      <c r="F41" s="33">
        <v>6.625536295559541E-4</v>
      </c>
      <c r="G41" s="33">
        <v>8.0327914549305581E-4</v>
      </c>
      <c r="H41" s="33">
        <v>1.9421558841528478E-3</v>
      </c>
      <c r="I41" s="33">
        <v>1.1963857196963695E-3</v>
      </c>
      <c r="J41" s="33">
        <v>5.6273105348000148E-4</v>
      </c>
      <c r="K41" s="33">
        <v>4.7439997815829278E-4</v>
      </c>
      <c r="L41" s="33">
        <v>4.624134282083883E-4</v>
      </c>
      <c r="M41" s="33">
        <v>4.1040494664610082E-4</v>
      </c>
      <c r="N41" s="33">
        <v>5.1923853399310613E-4</v>
      </c>
      <c r="O41" s="33">
        <v>2.2435158395693003E-5</v>
      </c>
      <c r="P41" s="33">
        <v>1.2262383675477542E-4</v>
      </c>
      <c r="Q41" s="33">
        <v>2.4347756104762608E-4</v>
      </c>
      <c r="R41" s="33">
        <v>1.7557492536243504E-4</v>
      </c>
      <c r="S41" s="33">
        <v>1.2128674154769517E-4</v>
      </c>
      <c r="T41" s="33">
        <v>6.0516273701536995E-5</v>
      </c>
      <c r="U41" s="33">
        <v>0</v>
      </c>
      <c r="V41" s="33">
        <v>0</v>
      </c>
      <c r="W41" s="33">
        <v>0</v>
      </c>
      <c r="X41" s="33">
        <v>0</v>
      </c>
      <c r="Y41" s="33">
        <v>6.2320252499735638E-5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91.101115801439121</v>
      </c>
      <c r="C43" s="117">
        <f t="shared" si="14"/>
        <v>65.333789222486175</v>
      </c>
      <c r="D43" s="117">
        <f t="shared" si="14"/>
        <v>35.70447561747752</v>
      </c>
      <c r="E43" s="117">
        <f t="shared" si="14"/>
        <v>58.189326778261027</v>
      </c>
      <c r="F43" s="117">
        <f t="shared" si="14"/>
        <v>151.25341589239707</v>
      </c>
      <c r="G43" s="117">
        <f t="shared" si="14"/>
        <v>119.32512617604121</v>
      </c>
      <c r="H43" s="117">
        <f t="shared" si="14"/>
        <v>121.72178456401431</v>
      </c>
      <c r="I43" s="117">
        <f t="shared" si="14"/>
        <v>137.42500188656234</v>
      </c>
      <c r="J43" s="117">
        <f t="shared" si="14"/>
        <v>84.239062168960018</v>
      </c>
      <c r="K43" s="117">
        <f t="shared" si="14"/>
        <v>25.483798269571754</v>
      </c>
      <c r="L43" s="117">
        <f t="shared" si="14"/>
        <v>14.587750644577298</v>
      </c>
      <c r="M43" s="117">
        <f t="shared" si="14"/>
        <v>18.831719957587545</v>
      </c>
      <c r="N43" s="117">
        <f t="shared" si="14"/>
        <v>18.59079613723619</v>
      </c>
      <c r="O43" s="117">
        <f t="shared" si="14"/>
        <v>13.250845536217458</v>
      </c>
      <c r="P43" s="117">
        <f t="shared" si="14"/>
        <v>17.56690048424624</v>
      </c>
      <c r="Q43" s="117">
        <f t="shared" si="14"/>
        <v>20.546607436445161</v>
      </c>
      <c r="R43" s="117">
        <f t="shared" ref="R43:V43" si="15">R44+R47+R49+R58</f>
        <v>14.619007677650245</v>
      </c>
      <c r="S43" s="117">
        <f t="shared" si="15"/>
        <v>18.902125658118553</v>
      </c>
      <c r="T43" s="117">
        <f t="shared" si="15"/>
        <v>22.517120143936054</v>
      </c>
      <c r="U43" s="117">
        <f t="shared" si="15"/>
        <v>30.631974098787357</v>
      </c>
      <c r="V43" s="117">
        <f t="shared" si="15"/>
        <v>28.465387678370249</v>
      </c>
      <c r="W43" s="117">
        <f t="shared" ref="W43:Y43" si="16">W44+W47+W49+W58</f>
        <v>31.252748703399963</v>
      </c>
      <c r="X43" s="117">
        <f t="shared" si="16"/>
        <v>43.033902395797433</v>
      </c>
      <c r="Y43" s="117">
        <f t="shared" si="16"/>
        <v>34.450638763196316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80.242302285927977</v>
      </c>
      <c r="C44" s="122">
        <f t="shared" si="17"/>
        <v>56.124345350998134</v>
      </c>
      <c r="D44" s="122">
        <f t="shared" si="17"/>
        <v>25.981904014081145</v>
      </c>
      <c r="E44" s="122">
        <f t="shared" si="17"/>
        <v>40.941203189347362</v>
      </c>
      <c r="F44" s="122">
        <f t="shared" si="17"/>
        <v>138.13716829676932</v>
      </c>
      <c r="G44" s="122">
        <f t="shared" si="17"/>
        <v>92.066166689583</v>
      </c>
      <c r="H44" s="122">
        <f t="shared" si="17"/>
        <v>91.091095466894615</v>
      </c>
      <c r="I44" s="122">
        <f t="shared" si="17"/>
        <v>107.45231492530345</v>
      </c>
      <c r="J44" s="122">
        <f t="shared" si="17"/>
        <v>70.351262874552276</v>
      </c>
      <c r="K44" s="122">
        <f t="shared" si="17"/>
        <v>15.087800529208659</v>
      </c>
      <c r="L44" s="122">
        <f t="shared" si="17"/>
        <v>10.011769228539007</v>
      </c>
      <c r="M44" s="122">
        <f t="shared" si="17"/>
        <v>15.589325599501509</v>
      </c>
      <c r="N44" s="122">
        <f t="shared" si="17"/>
        <v>14.799280356447577</v>
      </c>
      <c r="O44" s="122">
        <f t="shared" si="17"/>
        <v>10.056662623917022</v>
      </c>
      <c r="P44" s="122">
        <f t="shared" si="17"/>
        <v>14.049768072223737</v>
      </c>
      <c r="Q44" s="122">
        <f t="shared" si="17"/>
        <v>16.507734639760745</v>
      </c>
      <c r="R44" s="122">
        <f t="shared" ref="R44:V44" si="18">SUM(R45:R46)</f>
        <v>10.964106169864305</v>
      </c>
      <c r="S44" s="122">
        <f t="shared" si="18"/>
        <v>13.978252999085063</v>
      </c>
      <c r="T44" s="122">
        <f t="shared" si="18"/>
        <v>17.388828514284018</v>
      </c>
      <c r="U44" s="122">
        <f t="shared" si="18"/>
        <v>24.680486059412782</v>
      </c>
      <c r="V44" s="122">
        <f t="shared" si="18"/>
        <v>22.058657225622817</v>
      </c>
      <c r="W44" s="122">
        <f t="shared" ref="W44:Y44" si="19">SUM(W45:W46)</f>
        <v>23.979902173409513</v>
      </c>
      <c r="X44" s="122">
        <f t="shared" si="19"/>
        <v>34.022517173187133</v>
      </c>
      <c r="Y44" s="122">
        <f t="shared" si="19"/>
        <v>26.128286857569464</v>
      </c>
      <c r="DA44" s="130" t="s">
        <v>1779</v>
      </c>
    </row>
    <row r="45" spans="1:105" ht="12" customHeight="1" x14ac:dyDescent="0.25">
      <c r="A45" s="97" t="s">
        <v>211</v>
      </c>
      <c r="B45" s="98">
        <v>79.892244825388616</v>
      </c>
      <c r="C45" s="98">
        <v>55.879500409706623</v>
      </c>
      <c r="D45" s="98">
        <v>25.873197413761492</v>
      </c>
      <c r="E45" s="98">
        <v>40.774072221013952</v>
      </c>
      <c r="F45" s="98">
        <v>137.52913154254981</v>
      </c>
      <c r="G45" s="98">
        <v>91.685981722708263</v>
      </c>
      <c r="H45" s="98">
        <v>90.739306952996117</v>
      </c>
      <c r="I45" s="98">
        <v>107.0796235518058</v>
      </c>
      <c r="J45" s="98">
        <v>70.06819761981663</v>
      </c>
      <c r="K45" s="98">
        <v>15.027285508739725</v>
      </c>
      <c r="L45" s="98">
        <v>9.9751938106740816</v>
      </c>
      <c r="M45" s="98">
        <v>15.529266444698065</v>
      </c>
      <c r="N45" s="98">
        <v>14.751513425929529</v>
      </c>
      <c r="O45" s="98">
        <v>10.018602377654558</v>
      </c>
      <c r="P45" s="98">
        <v>13.995476123823208</v>
      </c>
      <c r="Q45" s="98">
        <v>16.451523389045338</v>
      </c>
      <c r="R45" s="98">
        <v>10.927123932646595</v>
      </c>
      <c r="S45" s="98">
        <v>13.930863824999877</v>
      </c>
      <c r="T45" s="98">
        <v>17.330760803870376</v>
      </c>
      <c r="U45" s="98">
        <v>24.59851535421776</v>
      </c>
      <c r="V45" s="98">
        <v>21.986499174427347</v>
      </c>
      <c r="W45" s="98">
        <v>23.902209074516954</v>
      </c>
      <c r="X45" s="98">
        <v>33.910677724968338</v>
      </c>
      <c r="Y45" s="98">
        <v>26.042564989626271</v>
      </c>
      <c r="DA45" s="63" t="s">
        <v>1780</v>
      </c>
    </row>
    <row r="46" spans="1:105" ht="12" customHeight="1" x14ac:dyDescent="0.25">
      <c r="A46" s="97" t="s">
        <v>53</v>
      </c>
      <c r="B46" s="98">
        <v>0.35005746053935599</v>
      </c>
      <c r="C46" s="98">
        <v>0.24484494129150927</v>
      </c>
      <c r="D46" s="98">
        <v>0.1087066003196539</v>
      </c>
      <c r="E46" s="98">
        <v>0.16713096833340793</v>
      </c>
      <c r="F46" s="98">
        <v>0.60803675421951831</v>
      </c>
      <c r="G46" s="98">
        <v>0.38018496687473236</v>
      </c>
      <c r="H46" s="98">
        <v>0.35178851389850141</v>
      </c>
      <c r="I46" s="98">
        <v>0.37269137349766157</v>
      </c>
      <c r="J46" s="98">
        <v>0.28306525473564537</v>
      </c>
      <c r="K46" s="98">
        <v>6.0515020468932992E-2</v>
      </c>
      <c r="L46" s="98">
        <v>3.6575417864926012E-2</v>
      </c>
      <c r="M46" s="98">
        <v>6.0059154803443635E-2</v>
      </c>
      <c r="N46" s="98">
        <v>4.7766930518048208E-2</v>
      </c>
      <c r="O46" s="98">
        <v>3.8060246262463737E-2</v>
      </c>
      <c r="P46" s="98">
        <v>5.4291948400528645E-2</v>
      </c>
      <c r="Q46" s="98">
        <v>5.6211250715407828E-2</v>
      </c>
      <c r="R46" s="98">
        <v>3.6982237217709629E-2</v>
      </c>
      <c r="S46" s="98">
        <v>4.7389174085185524E-2</v>
      </c>
      <c r="T46" s="98">
        <v>5.8067710413641484E-2</v>
      </c>
      <c r="U46" s="98">
        <v>8.1970705195022753E-2</v>
      </c>
      <c r="V46" s="98">
        <v>7.2158051195469197E-2</v>
      </c>
      <c r="W46" s="98">
        <v>7.7693098892559515E-2</v>
      </c>
      <c r="X46" s="98">
        <v>0.11183944821879307</v>
      </c>
      <c r="Y46" s="98">
        <v>8.5721867943193905E-2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0.14497784652032414</v>
      </c>
      <c r="C47" s="122">
        <f t="shared" si="20"/>
        <v>0.16132143013663008</v>
      </c>
      <c r="D47" s="122">
        <f t="shared" si="20"/>
        <v>0.17481442322632518</v>
      </c>
      <c r="E47" s="122">
        <f t="shared" si="20"/>
        <v>0.30501482107673394</v>
      </c>
      <c r="F47" s="122">
        <f t="shared" si="20"/>
        <v>0.34149192988740062</v>
      </c>
      <c r="G47" s="122">
        <f t="shared" si="20"/>
        <v>0.57201344412463384</v>
      </c>
      <c r="H47" s="122">
        <f t="shared" si="20"/>
        <v>0.93136707193843171</v>
      </c>
      <c r="I47" s="122">
        <f t="shared" si="20"/>
        <v>1.9624553200774626</v>
      </c>
      <c r="J47" s="122">
        <f t="shared" si="20"/>
        <v>1.1112698988353487</v>
      </c>
      <c r="K47" s="122">
        <f t="shared" si="20"/>
        <v>0.84781084070310142</v>
      </c>
      <c r="L47" s="122">
        <f t="shared" si="20"/>
        <v>0.75645127088722408</v>
      </c>
      <c r="M47" s="122">
        <f t="shared" si="20"/>
        <v>0.34481240418520237</v>
      </c>
      <c r="N47" s="122">
        <f t="shared" si="20"/>
        <v>0.57945218744401827</v>
      </c>
      <c r="O47" s="122">
        <f t="shared" si="20"/>
        <v>0.15906473571326368</v>
      </c>
      <c r="P47" s="122">
        <f t="shared" si="20"/>
        <v>0.104494792445569</v>
      </c>
      <c r="Q47" s="122">
        <f t="shared" si="20"/>
        <v>0.2248513751928877</v>
      </c>
      <c r="R47" s="122">
        <f t="shared" si="20"/>
        <v>0.24486050021343253</v>
      </c>
      <c r="S47" s="122">
        <f t="shared" si="20"/>
        <v>0.26711925381087742</v>
      </c>
      <c r="T47" s="122">
        <f t="shared" si="20"/>
        <v>0.31728558771178056</v>
      </c>
      <c r="U47" s="122">
        <f t="shared" si="20"/>
        <v>0.39424288499590027</v>
      </c>
      <c r="V47" s="122">
        <f t="shared" si="20"/>
        <v>0.55991612038252292</v>
      </c>
      <c r="W47" s="122">
        <f t="shared" si="20"/>
        <v>0.76584414598856487</v>
      </c>
      <c r="X47" s="122">
        <f t="shared" si="20"/>
        <v>0.85411397619605001</v>
      </c>
      <c r="Y47" s="122">
        <f t="shared" si="20"/>
        <v>0.96091381967963452</v>
      </c>
      <c r="DA47" s="130" t="s">
        <v>1782</v>
      </c>
    </row>
    <row r="48" spans="1:105" ht="12" customHeight="1" x14ac:dyDescent="0.25">
      <c r="A48" s="97" t="s">
        <v>53</v>
      </c>
      <c r="B48" s="98">
        <v>0.14497784652032414</v>
      </c>
      <c r="C48" s="98">
        <v>0.16132143013663008</v>
      </c>
      <c r="D48" s="98">
        <v>0.17481442322632518</v>
      </c>
      <c r="E48" s="98">
        <v>0.30501482107673394</v>
      </c>
      <c r="F48" s="98">
        <v>0.34149192988740062</v>
      </c>
      <c r="G48" s="98">
        <v>0.57201344412463384</v>
      </c>
      <c r="H48" s="98">
        <v>0.93136707193843171</v>
      </c>
      <c r="I48" s="98">
        <v>1.9624553200774626</v>
      </c>
      <c r="J48" s="98">
        <v>1.1112698988353487</v>
      </c>
      <c r="K48" s="98">
        <v>0.84781084070310142</v>
      </c>
      <c r="L48" s="98">
        <v>0.75645127088722408</v>
      </c>
      <c r="M48" s="98">
        <v>0.34481240418520237</v>
      </c>
      <c r="N48" s="98">
        <v>0.57945218744401827</v>
      </c>
      <c r="O48" s="98">
        <v>0.15906473571326368</v>
      </c>
      <c r="P48" s="98">
        <v>0.104494792445569</v>
      </c>
      <c r="Q48" s="98">
        <v>0.2248513751928877</v>
      </c>
      <c r="R48" s="98">
        <v>0.24486050021343253</v>
      </c>
      <c r="S48" s="98">
        <v>0.26711925381087742</v>
      </c>
      <c r="T48" s="98">
        <v>0.31728558771178056</v>
      </c>
      <c r="U48" s="98">
        <v>0.39424288499590027</v>
      </c>
      <c r="V48" s="98">
        <v>0.55991612038252292</v>
      </c>
      <c r="W48" s="98">
        <v>0.76584414598856487</v>
      </c>
      <c r="X48" s="98">
        <v>0.85411397619605001</v>
      </c>
      <c r="Y48" s="98">
        <v>0.96091381967963452</v>
      </c>
      <c r="DA48" s="63" t="s">
        <v>1783</v>
      </c>
    </row>
    <row r="49" spans="1:105" ht="12" customHeight="1" x14ac:dyDescent="0.25">
      <c r="A49" s="121" t="s">
        <v>55</v>
      </c>
      <c r="B49" s="122">
        <v>6.3886201720476361</v>
      </c>
      <c r="C49" s="122">
        <v>5.2143926134313405</v>
      </c>
      <c r="D49" s="122">
        <v>5.491965576133496</v>
      </c>
      <c r="E49" s="122">
        <v>10.884288528511522</v>
      </c>
      <c r="F49" s="122">
        <v>7.0381837962948115</v>
      </c>
      <c r="G49" s="122">
        <v>13.100538259912895</v>
      </c>
      <c r="H49" s="122">
        <v>21.848159923252645</v>
      </c>
      <c r="I49" s="122">
        <v>17.813672623064207</v>
      </c>
      <c r="J49" s="122">
        <v>9.2734435408754905</v>
      </c>
      <c r="K49" s="122">
        <v>6.8611215861511372</v>
      </c>
      <c r="L49" s="122">
        <v>2.7330623421634899</v>
      </c>
      <c r="M49" s="122">
        <v>2.091103588404851</v>
      </c>
      <c r="N49" s="122">
        <v>2.5038673647452949</v>
      </c>
      <c r="O49" s="122">
        <v>2.3147283603025479</v>
      </c>
      <c r="P49" s="122">
        <v>2.6225265838533391</v>
      </c>
      <c r="Q49" s="122">
        <v>2.8656081135728098</v>
      </c>
      <c r="R49" s="122">
        <v>2.4900036842358637</v>
      </c>
      <c r="S49" s="122">
        <v>3.5221990518872484</v>
      </c>
      <c r="T49" s="122">
        <v>3.4929296695539698</v>
      </c>
      <c r="U49" s="122">
        <v>3.9416046625083672</v>
      </c>
      <c r="V49" s="122">
        <v>4.311867599999986</v>
      </c>
      <c r="W49" s="122">
        <v>4.8057353179047499</v>
      </c>
      <c r="X49" s="122">
        <v>6.1114757833350284</v>
      </c>
      <c r="Y49" s="122">
        <v>5.493380679254444</v>
      </c>
      <c r="DA49" s="130" t="s">
        <v>1784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6.3886201720476361</v>
      </c>
      <c r="C54" s="101">
        <v>5.2143926134313405</v>
      </c>
      <c r="D54" s="101">
        <v>5.491965576133496</v>
      </c>
      <c r="E54" s="101">
        <v>10.884288528511522</v>
      </c>
      <c r="F54" s="101">
        <v>7.0381837962948115</v>
      </c>
      <c r="G54" s="101">
        <v>13.100538259912895</v>
      </c>
      <c r="H54" s="101">
        <v>21.848159923252645</v>
      </c>
      <c r="I54" s="101">
        <v>17.813672623064207</v>
      </c>
      <c r="J54" s="101">
        <v>9.2734435408754905</v>
      </c>
      <c r="K54" s="101">
        <v>6.8611215861511372</v>
      </c>
      <c r="L54" s="101">
        <v>2.7330623421634899</v>
      </c>
      <c r="M54" s="101">
        <v>2.091103588404851</v>
      </c>
      <c r="N54" s="101">
        <v>2.5038673647452949</v>
      </c>
      <c r="O54" s="101">
        <v>2.3147283603025479</v>
      </c>
      <c r="P54" s="101">
        <v>2.6225265838533391</v>
      </c>
      <c r="Q54" s="101">
        <v>2.8656081135728098</v>
      </c>
      <c r="R54" s="101">
        <v>2.4900036842358637</v>
      </c>
      <c r="S54" s="101">
        <v>3.5221990518872484</v>
      </c>
      <c r="T54" s="101">
        <v>3.4929296695539698</v>
      </c>
      <c r="U54" s="101">
        <v>3.9416046625083672</v>
      </c>
      <c r="V54" s="101">
        <v>4.311867599999986</v>
      </c>
      <c r="W54" s="101">
        <v>4.8057353179047499</v>
      </c>
      <c r="X54" s="101">
        <v>6.1114757833350284</v>
      </c>
      <c r="Y54" s="101">
        <v>5.493380679254444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1792</v>
      </c>
    </row>
    <row r="58" spans="1:105" ht="12" customHeight="1" x14ac:dyDescent="0.25">
      <c r="A58" s="121" t="s">
        <v>54</v>
      </c>
      <c r="B58" s="122">
        <v>4.3252154969431906</v>
      </c>
      <c r="C58" s="122">
        <v>3.833729827920072</v>
      </c>
      <c r="D58" s="122">
        <v>4.0557916040365543</v>
      </c>
      <c r="E58" s="122">
        <v>6.0588202393254083</v>
      </c>
      <c r="F58" s="122">
        <v>5.7365718694455206</v>
      </c>
      <c r="G58" s="122">
        <v>13.586407782420684</v>
      </c>
      <c r="H58" s="122">
        <v>7.8511621019286233</v>
      </c>
      <c r="I58" s="122">
        <v>10.196559018117201</v>
      </c>
      <c r="J58" s="122">
        <v>3.5030858546969124</v>
      </c>
      <c r="K58" s="122">
        <v>2.6870653135088562</v>
      </c>
      <c r="L58" s="122">
        <v>1.0864678029875774</v>
      </c>
      <c r="M58" s="122">
        <v>0.8064783654959844</v>
      </c>
      <c r="N58" s="122">
        <v>0.70819622859929932</v>
      </c>
      <c r="O58" s="122">
        <v>0.72038981628462495</v>
      </c>
      <c r="P58" s="122">
        <v>0.79011103572359487</v>
      </c>
      <c r="Q58" s="122">
        <v>0.94841330791871548</v>
      </c>
      <c r="R58" s="122">
        <v>0.92003732333664423</v>
      </c>
      <c r="S58" s="122">
        <v>1.1345543533353655</v>
      </c>
      <c r="T58" s="122">
        <v>1.3180763723862863</v>
      </c>
      <c r="U58" s="122">
        <v>1.6156404918703047</v>
      </c>
      <c r="V58" s="122">
        <v>1.5349467323649209</v>
      </c>
      <c r="W58" s="122">
        <v>1.701267066097133</v>
      </c>
      <c r="X58" s="122">
        <v>2.0457954630792239</v>
      </c>
      <c r="Y58" s="122">
        <v>1.8680574066927715</v>
      </c>
      <c r="DA58" s="130" t="s">
        <v>1793</v>
      </c>
    </row>
    <row r="59" spans="1:105" ht="12" customHeight="1" x14ac:dyDescent="0.25">
      <c r="A59" s="97" t="s">
        <v>50</v>
      </c>
      <c r="B59" s="98">
        <v>4.2401259833091842</v>
      </c>
      <c r="C59" s="98">
        <v>3.7436431681648279</v>
      </c>
      <c r="D59" s="98">
        <v>3.9770683489740262</v>
      </c>
      <c r="E59" s="98">
        <v>5.7820654305952317</v>
      </c>
      <c r="F59" s="98">
        <v>5.5608295192058037</v>
      </c>
      <c r="G59" s="98">
        <v>13.358008745385492</v>
      </c>
      <c r="H59" s="98">
        <v>7.2927660398848939</v>
      </c>
      <c r="I59" s="98">
        <v>9.9034445167915912</v>
      </c>
      <c r="J59" s="98">
        <v>3.3877909192396829</v>
      </c>
      <c r="K59" s="98">
        <v>2.6332773921757662</v>
      </c>
      <c r="L59" s="98">
        <v>1.0580293771527616</v>
      </c>
      <c r="M59" s="98">
        <v>0.78644547403782161</v>
      </c>
      <c r="N59" s="98">
        <v>0.67359268915533022</v>
      </c>
      <c r="O59" s="98">
        <v>0.71938023415681873</v>
      </c>
      <c r="P59" s="98">
        <v>0.78492579919796435</v>
      </c>
      <c r="Q59" s="98">
        <v>0.93690029753203485</v>
      </c>
      <c r="R59" s="98">
        <v>0.91000029010342498</v>
      </c>
      <c r="S59" s="98">
        <v>1.1208186298550891</v>
      </c>
      <c r="T59" s="98">
        <v>1.303612982971619</v>
      </c>
      <c r="U59" s="98">
        <v>1.6014289617942119</v>
      </c>
      <c r="V59" s="98">
        <v>1.5199117398099868</v>
      </c>
      <c r="W59" s="98">
        <v>1.6846948380559632</v>
      </c>
      <c r="X59" s="98">
        <v>2.0222356332862441</v>
      </c>
      <c r="Y59" s="98">
        <v>1.8447807923841204</v>
      </c>
      <c r="DA59" s="63" t="s">
        <v>1794</v>
      </c>
    </row>
    <row r="60" spans="1:105" ht="12" customHeight="1" x14ac:dyDescent="0.25">
      <c r="A60" s="109" t="s">
        <v>120</v>
      </c>
      <c r="B60" s="33">
        <v>8.5089513634006422E-2</v>
      </c>
      <c r="C60" s="33">
        <v>9.0086659755244075E-2</v>
      </c>
      <c r="D60" s="33">
        <v>7.8723255062528391E-2</v>
      </c>
      <c r="E60" s="33">
        <v>0.27675480873017644</v>
      </c>
      <c r="F60" s="33">
        <v>0.17574235023971685</v>
      </c>
      <c r="G60" s="33">
        <v>0.22839903703519224</v>
      </c>
      <c r="H60" s="33">
        <v>0.55839606204372949</v>
      </c>
      <c r="I60" s="33">
        <v>0.2931145013256104</v>
      </c>
      <c r="J60" s="33">
        <v>0.11529493545722962</v>
      </c>
      <c r="K60" s="33">
        <v>5.3787921333090218E-2</v>
      </c>
      <c r="L60" s="33">
        <v>2.8438425834815866E-2</v>
      </c>
      <c r="M60" s="33">
        <v>2.003289145816281E-2</v>
      </c>
      <c r="N60" s="33">
        <v>3.4603539443969149E-2</v>
      </c>
      <c r="O60" s="33">
        <v>1.009582127806186E-3</v>
      </c>
      <c r="P60" s="33">
        <v>5.1852365256305029E-3</v>
      </c>
      <c r="Q60" s="33">
        <v>1.1513010386680607E-2</v>
      </c>
      <c r="R60" s="33">
        <v>1.00370332332192E-2</v>
      </c>
      <c r="S60" s="33">
        <v>1.3735723480276478E-2</v>
      </c>
      <c r="T60" s="33">
        <v>1.4463389414667353E-2</v>
      </c>
      <c r="U60" s="33">
        <v>1.4211530076092722E-2</v>
      </c>
      <c r="V60" s="33">
        <v>1.503499255493403E-2</v>
      </c>
      <c r="W60" s="33">
        <v>1.657222804116977E-2</v>
      </c>
      <c r="X60" s="33">
        <v>2.3559829792979672E-2</v>
      </c>
      <c r="Y60" s="33">
        <v>2.3276614308651213E-2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981.2494009321133</v>
      </c>
      <c r="C62" s="117">
        <f t="shared" si="21"/>
        <v>900.5591334380033</v>
      </c>
      <c r="D62" s="117">
        <f t="shared" si="21"/>
        <v>1081.3673584928886</v>
      </c>
      <c r="E62" s="117">
        <f t="shared" si="21"/>
        <v>1195.4121646375715</v>
      </c>
      <c r="F62" s="117">
        <f t="shared" si="21"/>
        <v>1186.1311029301464</v>
      </c>
      <c r="G62" s="117">
        <f t="shared" si="21"/>
        <v>1095.5463605174641</v>
      </c>
      <c r="H62" s="117">
        <f t="shared" si="21"/>
        <v>1220.4584998022324</v>
      </c>
      <c r="I62" s="117">
        <f t="shared" si="21"/>
        <v>1009.3308575222488</v>
      </c>
      <c r="J62" s="117">
        <f t="shared" si="21"/>
        <v>1060.0795592566831</v>
      </c>
      <c r="K62" s="117">
        <f t="shared" si="21"/>
        <v>1056.5985094466996</v>
      </c>
      <c r="L62" s="117">
        <f t="shared" si="21"/>
        <v>1106.8633041529258</v>
      </c>
      <c r="M62" s="117">
        <f t="shared" si="21"/>
        <v>1196.9163536682634</v>
      </c>
      <c r="N62" s="117">
        <f t="shared" si="21"/>
        <v>1353.8252446048268</v>
      </c>
      <c r="O62" s="117">
        <f t="shared" si="21"/>
        <v>1328.3546054303579</v>
      </c>
      <c r="P62" s="117">
        <f t="shared" si="21"/>
        <v>1199.3178908188627</v>
      </c>
      <c r="Q62" s="117">
        <f t="shared" si="21"/>
        <v>1279.0649583166232</v>
      </c>
      <c r="R62" s="117">
        <f t="shared" ref="R62:V62" si="22">R63+R66+R68+R77</f>
        <v>1342.7134793172656</v>
      </c>
      <c r="S62" s="117">
        <f t="shared" si="22"/>
        <v>1505.5167657985844</v>
      </c>
      <c r="T62" s="117">
        <f t="shared" si="22"/>
        <v>1593.6575173863498</v>
      </c>
      <c r="U62" s="117">
        <f t="shared" si="22"/>
        <v>1629.4887319055019</v>
      </c>
      <c r="V62" s="117">
        <f t="shared" si="22"/>
        <v>1808.8192247316433</v>
      </c>
      <c r="W62" s="117">
        <f t="shared" ref="W62:Y62" si="23">W63+W66+W68+W77</f>
        <v>2169.759931674268</v>
      </c>
      <c r="X62" s="117">
        <f t="shared" si="23"/>
        <v>1854.1540009072889</v>
      </c>
      <c r="Y62" s="117">
        <f t="shared" si="23"/>
        <v>1817.3979799495933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869.02583460322842</v>
      </c>
      <c r="C63" s="122">
        <f t="shared" si="24"/>
        <v>737.36367652354397</v>
      </c>
      <c r="D63" s="122">
        <f t="shared" si="24"/>
        <v>864.30163249210625</v>
      </c>
      <c r="E63" s="122">
        <f t="shared" si="24"/>
        <v>939.34247515217919</v>
      </c>
      <c r="F63" s="122">
        <f t="shared" si="24"/>
        <v>1007.4044592491498</v>
      </c>
      <c r="G63" s="122">
        <f t="shared" si="24"/>
        <v>828.88736369018909</v>
      </c>
      <c r="H63" s="122">
        <f t="shared" si="24"/>
        <v>958.37261998615804</v>
      </c>
      <c r="I63" s="122">
        <f t="shared" si="24"/>
        <v>745.32041059841913</v>
      </c>
      <c r="J63" s="122">
        <f t="shared" si="24"/>
        <v>872.76516028986475</v>
      </c>
      <c r="K63" s="122">
        <f t="shared" si="24"/>
        <v>844.70634189715406</v>
      </c>
      <c r="L63" s="122">
        <f t="shared" si="24"/>
        <v>903.22217439323788</v>
      </c>
      <c r="M63" s="122">
        <f t="shared" si="24"/>
        <v>970.85365451616792</v>
      </c>
      <c r="N63" s="122">
        <f t="shared" si="24"/>
        <v>1093.505785045445</v>
      </c>
      <c r="O63" s="122">
        <f t="shared" si="24"/>
        <v>1068.1757400221882</v>
      </c>
      <c r="P63" s="122">
        <f t="shared" si="24"/>
        <v>948.79331436886673</v>
      </c>
      <c r="Q63" s="122">
        <f t="shared" si="24"/>
        <v>988.50614306617217</v>
      </c>
      <c r="R63" s="122">
        <f t="shared" ref="R63:V63" si="25">SUM(R64:R65)</f>
        <v>1038.4109250353977</v>
      </c>
      <c r="S63" s="122">
        <f t="shared" si="25"/>
        <v>1151.8716978972543</v>
      </c>
      <c r="T63" s="122">
        <f t="shared" si="25"/>
        <v>1224.7240299780344</v>
      </c>
      <c r="U63" s="122">
        <f t="shared" si="25"/>
        <v>1253.8094054861572</v>
      </c>
      <c r="V63" s="122">
        <f t="shared" si="25"/>
        <v>1408.1863284218553</v>
      </c>
      <c r="W63" s="122">
        <f t="shared" ref="W63:Y63" si="26">SUM(W64:W65)</f>
        <v>1700.8278725013101</v>
      </c>
      <c r="X63" s="122">
        <f t="shared" si="26"/>
        <v>1433.1428874925139</v>
      </c>
      <c r="Y63" s="122">
        <f t="shared" si="26"/>
        <v>1412.8634019822159</v>
      </c>
      <c r="DA63" s="130" t="s">
        <v>1797</v>
      </c>
    </row>
    <row r="64" spans="1:105" ht="12" customHeight="1" x14ac:dyDescent="0.25">
      <c r="A64" s="97" t="s">
        <v>212</v>
      </c>
      <c r="B64" s="98">
        <v>865.23470488563498</v>
      </c>
      <c r="C64" s="98">
        <v>734.14689484066082</v>
      </c>
      <c r="D64" s="98">
        <v>860.68545054993513</v>
      </c>
      <c r="E64" s="98">
        <v>935.5078732050207</v>
      </c>
      <c r="F64" s="98">
        <v>1002.9701788513341</v>
      </c>
      <c r="G64" s="98">
        <v>825.46449374525093</v>
      </c>
      <c r="H64" s="98">
        <v>954.6714406555343</v>
      </c>
      <c r="I64" s="98">
        <v>742.73531517525521</v>
      </c>
      <c r="J64" s="98">
        <v>869.2535034648497</v>
      </c>
      <c r="K64" s="98">
        <v>841.31834498725425</v>
      </c>
      <c r="L64" s="98">
        <v>899.92248502773293</v>
      </c>
      <c r="M64" s="98">
        <v>967.11336122664034</v>
      </c>
      <c r="N64" s="98">
        <v>1089.9763286396412</v>
      </c>
      <c r="O64" s="98">
        <v>1064.1331432644779</v>
      </c>
      <c r="P64" s="98">
        <v>945.1269308811336</v>
      </c>
      <c r="Q64" s="98">
        <v>985.14013507935988</v>
      </c>
      <c r="R64" s="98">
        <v>1034.9083358991602</v>
      </c>
      <c r="S64" s="98">
        <v>1147.9666141633268</v>
      </c>
      <c r="T64" s="98">
        <v>1220.6342248338308</v>
      </c>
      <c r="U64" s="98">
        <v>1249.6451584409231</v>
      </c>
      <c r="V64" s="98">
        <v>1403.5798838799367</v>
      </c>
      <c r="W64" s="98">
        <v>1695.3173167391606</v>
      </c>
      <c r="X64" s="98">
        <v>1428.4318336648398</v>
      </c>
      <c r="Y64" s="98">
        <v>1408.2280697606009</v>
      </c>
      <c r="DA64" s="63" t="s">
        <v>1798</v>
      </c>
    </row>
    <row r="65" spans="1:105" ht="12" customHeight="1" x14ac:dyDescent="0.25">
      <c r="A65" s="97" t="s">
        <v>53</v>
      </c>
      <c r="B65" s="98">
        <v>3.7911297175934777</v>
      </c>
      <c r="C65" s="98">
        <v>3.2167816828831439</v>
      </c>
      <c r="D65" s="98">
        <v>3.6161819421711283</v>
      </c>
      <c r="E65" s="98">
        <v>3.8346019471585162</v>
      </c>
      <c r="F65" s="98">
        <v>4.4342803978156242</v>
      </c>
      <c r="G65" s="98">
        <v>3.4228699449381428</v>
      </c>
      <c r="H65" s="98">
        <v>3.7011793306237335</v>
      </c>
      <c r="I65" s="98">
        <v>2.5850954231638812</v>
      </c>
      <c r="J65" s="98">
        <v>3.511656825015014</v>
      </c>
      <c r="K65" s="98">
        <v>3.3879969098998211</v>
      </c>
      <c r="L65" s="98">
        <v>3.2996893655049391</v>
      </c>
      <c r="M65" s="98">
        <v>3.7402932895275449</v>
      </c>
      <c r="N65" s="98">
        <v>3.5294564058037539</v>
      </c>
      <c r="O65" s="98">
        <v>4.0425967577103608</v>
      </c>
      <c r="P65" s="98">
        <v>3.6663834877331172</v>
      </c>
      <c r="Q65" s="98">
        <v>3.3660079868123409</v>
      </c>
      <c r="R65" s="98">
        <v>3.5025891362374182</v>
      </c>
      <c r="S65" s="98">
        <v>3.9050837339275639</v>
      </c>
      <c r="T65" s="98">
        <v>4.0898051442035666</v>
      </c>
      <c r="U65" s="98">
        <v>4.16424704523416</v>
      </c>
      <c r="V65" s="98">
        <v>4.6064445419186271</v>
      </c>
      <c r="W65" s="98">
        <v>5.5105557621496191</v>
      </c>
      <c r="X65" s="98">
        <v>4.7110538276740881</v>
      </c>
      <c r="Y65" s="98">
        <v>4.6353322216149948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1.6698091518836047</v>
      </c>
      <c r="C66" s="122">
        <f t="shared" si="27"/>
        <v>2.570958287674554</v>
      </c>
      <c r="D66" s="122">
        <f t="shared" si="27"/>
        <v>3.8522415087954771</v>
      </c>
      <c r="E66" s="122">
        <f t="shared" si="27"/>
        <v>5.8112476162725972</v>
      </c>
      <c r="F66" s="122">
        <f t="shared" si="27"/>
        <v>4.5455850697807954</v>
      </c>
      <c r="G66" s="122">
        <f t="shared" si="27"/>
        <v>5.1376463828118837</v>
      </c>
      <c r="H66" s="122">
        <f t="shared" si="27"/>
        <v>6.8344888490327236</v>
      </c>
      <c r="I66" s="122">
        <f t="shared" si="27"/>
        <v>13.661775815978489</v>
      </c>
      <c r="J66" s="122">
        <f t="shared" si="27"/>
        <v>7.8805658972639474</v>
      </c>
      <c r="K66" s="122">
        <f t="shared" si="27"/>
        <v>6.3411993323515707</v>
      </c>
      <c r="L66" s="122">
        <f t="shared" si="27"/>
        <v>10.412874182292976</v>
      </c>
      <c r="M66" s="122">
        <f t="shared" si="27"/>
        <v>7.8221266659789377</v>
      </c>
      <c r="N66" s="122">
        <f t="shared" si="27"/>
        <v>21.552092038639099</v>
      </c>
      <c r="O66" s="122">
        <f t="shared" si="27"/>
        <v>12.417703561327146</v>
      </c>
      <c r="P66" s="122">
        <f t="shared" si="27"/>
        <v>12.210503108423476</v>
      </c>
      <c r="Q66" s="122">
        <f t="shared" si="27"/>
        <v>25.554909094698601</v>
      </c>
      <c r="R66" s="122">
        <f t="shared" si="27"/>
        <v>28.347834148967763</v>
      </c>
      <c r="S66" s="122">
        <f t="shared" si="27"/>
        <v>33.273054644634193</v>
      </c>
      <c r="T66" s="122">
        <f t="shared" si="27"/>
        <v>36.314347776276499</v>
      </c>
      <c r="U66" s="122">
        <f t="shared" si="27"/>
        <v>37.605813358694263</v>
      </c>
      <c r="V66" s="122">
        <f t="shared" si="27"/>
        <v>39.828711445259465</v>
      </c>
      <c r="W66" s="122">
        <f t="shared" si="27"/>
        <v>42.034276599358456</v>
      </c>
      <c r="X66" s="122">
        <f t="shared" si="27"/>
        <v>39.846503404185896</v>
      </c>
      <c r="Y66" s="122">
        <f t="shared" si="27"/>
        <v>37.414152823310829</v>
      </c>
      <c r="DA66" s="130" t="s">
        <v>1800</v>
      </c>
    </row>
    <row r="67" spans="1:105" ht="12" customHeight="1" x14ac:dyDescent="0.25">
      <c r="A67" s="97" t="s">
        <v>53</v>
      </c>
      <c r="B67" s="98">
        <v>1.6698091518836047</v>
      </c>
      <c r="C67" s="98">
        <v>2.570958287674554</v>
      </c>
      <c r="D67" s="98">
        <v>3.8522415087954771</v>
      </c>
      <c r="E67" s="98">
        <v>5.8112476162725972</v>
      </c>
      <c r="F67" s="98">
        <v>4.5455850697807954</v>
      </c>
      <c r="G67" s="98">
        <v>5.1376463828118837</v>
      </c>
      <c r="H67" s="98">
        <v>6.8344888490327236</v>
      </c>
      <c r="I67" s="98">
        <v>13.661775815978489</v>
      </c>
      <c r="J67" s="98">
        <v>7.8805658972639474</v>
      </c>
      <c r="K67" s="98">
        <v>6.3411993323515707</v>
      </c>
      <c r="L67" s="98">
        <v>10.412874182292976</v>
      </c>
      <c r="M67" s="98">
        <v>7.8221266659789377</v>
      </c>
      <c r="N67" s="98">
        <v>21.552092038639099</v>
      </c>
      <c r="O67" s="98">
        <v>12.417703561327146</v>
      </c>
      <c r="P67" s="98">
        <v>12.210503108423476</v>
      </c>
      <c r="Q67" s="98">
        <v>25.554909094698601</v>
      </c>
      <c r="R67" s="98">
        <v>28.347834148967763</v>
      </c>
      <c r="S67" s="98">
        <v>33.273054644634193</v>
      </c>
      <c r="T67" s="98">
        <v>36.314347776276499</v>
      </c>
      <c r="U67" s="98">
        <v>37.605813358694263</v>
      </c>
      <c r="V67" s="98">
        <v>39.828711445259465</v>
      </c>
      <c r="W67" s="98">
        <v>42.034276599358456</v>
      </c>
      <c r="X67" s="98">
        <v>39.846503404185896</v>
      </c>
      <c r="Y67" s="98">
        <v>37.414152823310829</v>
      </c>
      <c r="DA67" s="63" t="s">
        <v>1801</v>
      </c>
    </row>
    <row r="68" spans="1:105" ht="12" customHeight="1" x14ac:dyDescent="0.25">
      <c r="A68" s="121" t="s">
        <v>55</v>
      </c>
      <c r="B68" s="122">
        <v>61.590046362609755</v>
      </c>
      <c r="C68" s="122">
        <v>106.3705606443057</v>
      </c>
      <c r="D68" s="122">
        <v>138.22170082604754</v>
      </c>
      <c r="E68" s="122">
        <v>158.31147919868843</v>
      </c>
      <c r="F68" s="122">
        <v>114.41922768060347</v>
      </c>
      <c r="G68" s="122">
        <v>146.9843207229595</v>
      </c>
      <c r="H68" s="122">
        <v>173.14765845986068</v>
      </c>
      <c r="I68" s="122">
        <v>161.03151741775142</v>
      </c>
      <c r="J68" s="122">
        <v>133.11349516047801</v>
      </c>
      <c r="K68" s="122">
        <v>143.80632806747894</v>
      </c>
      <c r="L68" s="122">
        <v>141.74514157749806</v>
      </c>
      <c r="M68" s="122">
        <v>160.80276113400743</v>
      </c>
      <c r="N68" s="122">
        <v>181.18029811564696</v>
      </c>
      <c r="O68" s="122">
        <v>189.33509404127602</v>
      </c>
      <c r="P68" s="122">
        <v>182.02016959336305</v>
      </c>
      <c r="Q68" s="122">
        <v>197.11401565835774</v>
      </c>
      <c r="R68" s="122">
        <v>204.9042789454833</v>
      </c>
      <c r="S68" s="122">
        <v>235.95112933736524</v>
      </c>
      <c r="T68" s="122">
        <v>242.73166526583017</v>
      </c>
      <c r="U68" s="122">
        <v>244.35392465900318</v>
      </c>
      <c r="V68" s="122">
        <v>268.44077274549619</v>
      </c>
      <c r="W68" s="122">
        <v>319.63332254533373</v>
      </c>
      <c r="X68" s="122">
        <v>282.36084455923827</v>
      </c>
      <c r="Y68" s="122">
        <v>273.63590897786207</v>
      </c>
      <c r="DA68" s="130" t="s">
        <v>1802</v>
      </c>
    </row>
    <row r="69" spans="1:105" ht="12" customHeight="1" x14ac:dyDescent="0.25">
      <c r="A69" s="97" t="s">
        <v>134</v>
      </c>
      <c r="B69" s="98">
        <v>60.158567174473852</v>
      </c>
      <c r="C69" s="98">
        <v>104.74466828609755</v>
      </c>
      <c r="D69" s="98">
        <v>136.22971915805726</v>
      </c>
      <c r="E69" s="98">
        <v>155.03169529627084</v>
      </c>
      <c r="F69" s="98">
        <v>112.95423348908542</v>
      </c>
      <c r="G69" s="98">
        <v>145.79416707051385</v>
      </c>
      <c r="H69" s="98">
        <v>169.25208899749992</v>
      </c>
      <c r="I69" s="98">
        <v>157.76849294678024</v>
      </c>
      <c r="J69" s="98">
        <v>130.77640769380884</v>
      </c>
      <c r="K69" s="98">
        <v>140.65498705346195</v>
      </c>
      <c r="L69" s="98">
        <v>139.20795629144891</v>
      </c>
      <c r="M69" s="98">
        <v>157.99776285845675</v>
      </c>
      <c r="N69" s="98">
        <v>177.57414373138892</v>
      </c>
      <c r="O69" s="98">
        <v>185.87570003936287</v>
      </c>
      <c r="P69" s="98">
        <v>178.37017091834932</v>
      </c>
      <c r="Q69" s="98">
        <v>193.25131799456165</v>
      </c>
      <c r="R69" s="98">
        <v>201.30865213293828</v>
      </c>
      <c r="S69" s="98">
        <v>231.10634247475713</v>
      </c>
      <c r="T69" s="98">
        <v>238.33342435610962</v>
      </c>
      <c r="U69" s="98">
        <v>239.92436704261729</v>
      </c>
      <c r="V69" s="98">
        <v>263.50276778762833</v>
      </c>
      <c r="W69" s="98">
        <v>315.87901720410019</v>
      </c>
      <c r="X69" s="98">
        <v>275.70404271265164</v>
      </c>
      <c r="Y69" s="98">
        <v>268.68308527507901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1806</v>
      </c>
    </row>
    <row r="73" spans="1:105" ht="12" customHeight="1" x14ac:dyDescent="0.25">
      <c r="A73" s="106" t="s">
        <v>122</v>
      </c>
      <c r="B73" s="101">
        <v>1.4314791881358995</v>
      </c>
      <c r="C73" s="101">
        <v>1.625892358208155</v>
      </c>
      <c r="D73" s="101">
        <v>1.9919816679902744</v>
      </c>
      <c r="E73" s="101">
        <v>3.2797839024175803</v>
      </c>
      <c r="F73" s="101">
        <v>1.4649941915180487</v>
      </c>
      <c r="G73" s="101">
        <v>1.1901536524456418</v>
      </c>
      <c r="H73" s="101">
        <v>3.895569462360764</v>
      </c>
      <c r="I73" s="101">
        <v>3.2630244709711755</v>
      </c>
      <c r="J73" s="101">
        <v>2.3370874666691868</v>
      </c>
      <c r="K73" s="101">
        <v>3.1513410140169906</v>
      </c>
      <c r="L73" s="101">
        <v>2.5371852860491457</v>
      </c>
      <c r="M73" s="101">
        <v>2.8049982755506657</v>
      </c>
      <c r="N73" s="101">
        <v>3.6061543842580424</v>
      </c>
      <c r="O73" s="101">
        <v>3.4593940019131559</v>
      </c>
      <c r="P73" s="101">
        <v>3.6499986750137348</v>
      </c>
      <c r="Q73" s="101">
        <v>3.862697663796105</v>
      </c>
      <c r="R73" s="101">
        <v>3.5956268125450244</v>
      </c>
      <c r="S73" s="101">
        <v>4.8447868626081076</v>
      </c>
      <c r="T73" s="101">
        <v>4.3982409097205606</v>
      </c>
      <c r="U73" s="101">
        <v>4.4295576163858987</v>
      </c>
      <c r="V73" s="101">
        <v>4.938004957867844</v>
      </c>
      <c r="W73" s="101">
        <v>3.7543053412335308</v>
      </c>
      <c r="X73" s="101">
        <v>6.6568018465866219</v>
      </c>
      <c r="Y73" s="101">
        <v>4.9528237027830411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1810</v>
      </c>
    </row>
    <row r="77" spans="1:105" ht="12" customHeight="1" x14ac:dyDescent="0.25">
      <c r="A77" s="121" t="s">
        <v>54</v>
      </c>
      <c r="B77" s="122">
        <v>48.963710814391547</v>
      </c>
      <c r="C77" s="122">
        <v>54.253937982479137</v>
      </c>
      <c r="D77" s="122">
        <v>74.991783665939224</v>
      </c>
      <c r="E77" s="122">
        <v>91.94696267043129</v>
      </c>
      <c r="F77" s="122">
        <v>59.761830930612298</v>
      </c>
      <c r="G77" s="122">
        <v>114.53702972150366</v>
      </c>
      <c r="H77" s="122">
        <v>82.103732507180922</v>
      </c>
      <c r="I77" s="122">
        <v>89.317153690099857</v>
      </c>
      <c r="J77" s="122">
        <v>46.320337909076329</v>
      </c>
      <c r="K77" s="122">
        <v>61.744640149715075</v>
      </c>
      <c r="L77" s="122">
        <v>51.483113999896794</v>
      </c>
      <c r="M77" s="122">
        <v>57.437811352109165</v>
      </c>
      <c r="N77" s="122">
        <v>57.587069405095733</v>
      </c>
      <c r="O77" s="122">
        <v>58.426067805566305</v>
      </c>
      <c r="P77" s="122">
        <v>56.293903748209516</v>
      </c>
      <c r="Q77" s="122">
        <v>67.889890497394831</v>
      </c>
      <c r="R77" s="122">
        <v>71.050441187416837</v>
      </c>
      <c r="S77" s="122">
        <v>84.420883919330777</v>
      </c>
      <c r="T77" s="122">
        <v>89.887474366208792</v>
      </c>
      <c r="U77" s="122">
        <v>93.719588401647115</v>
      </c>
      <c r="V77" s="122">
        <v>92.363412119032432</v>
      </c>
      <c r="W77" s="122">
        <v>107.26446002826552</v>
      </c>
      <c r="X77" s="122">
        <v>98.803765451350927</v>
      </c>
      <c r="Y77" s="122">
        <v>93.484516166204372</v>
      </c>
      <c r="DA77" s="130" t="s">
        <v>1811</v>
      </c>
    </row>
    <row r="78" spans="1:105" ht="12" customHeight="1" x14ac:dyDescent="0.25">
      <c r="A78" s="97" t="s">
        <v>189</v>
      </c>
      <c r="B78" s="98">
        <v>47.855975881926106</v>
      </c>
      <c r="C78" s="98">
        <v>53.192493009476941</v>
      </c>
      <c r="D78" s="98">
        <v>74.202802289687554</v>
      </c>
      <c r="E78" s="98">
        <v>90.655550409048999</v>
      </c>
      <c r="F78" s="98">
        <v>59.11721357431361</v>
      </c>
      <c r="G78" s="98">
        <v>113.8252976226253</v>
      </c>
      <c r="H78" s="98">
        <v>80.720917517664091</v>
      </c>
      <c r="I78" s="98">
        <v>88.436437861326908</v>
      </c>
      <c r="J78" s="98">
        <v>45.797452542883121</v>
      </c>
      <c r="K78" s="98">
        <v>61.205247374549096</v>
      </c>
      <c r="L78" s="98">
        <v>50.918877134796922</v>
      </c>
      <c r="M78" s="98">
        <v>56.777315891100599</v>
      </c>
      <c r="N78" s="98">
        <v>56.593617735700064</v>
      </c>
      <c r="O78" s="98">
        <v>58.357565788598123</v>
      </c>
      <c r="P78" s="98">
        <v>55.813428520422377</v>
      </c>
      <c r="Q78" s="98">
        <v>66.922936754948537</v>
      </c>
      <c r="R78" s="98">
        <v>70.218420878611823</v>
      </c>
      <c r="S78" s="98">
        <v>83.530396662887597</v>
      </c>
      <c r="T78" s="98">
        <v>88.972740631073208</v>
      </c>
      <c r="U78" s="98">
        <v>92.752861534475358</v>
      </c>
      <c r="V78" s="98">
        <v>91.368311303772117</v>
      </c>
      <c r="W78" s="98">
        <v>106.21677027041572</v>
      </c>
      <c r="X78" s="98">
        <v>97.71580014965194</v>
      </c>
      <c r="Y78" s="98">
        <v>92.563765595647027</v>
      </c>
      <c r="DA78" s="63" t="s">
        <v>1812</v>
      </c>
    </row>
    <row r="79" spans="1:105" ht="12" customHeight="1" x14ac:dyDescent="0.25">
      <c r="A79" s="109" t="s">
        <v>120</v>
      </c>
      <c r="B79" s="33">
        <v>1.1077349324654386</v>
      </c>
      <c r="C79" s="33">
        <v>1.061444973002198</v>
      </c>
      <c r="D79" s="33">
        <v>0.78898137625167308</v>
      </c>
      <c r="E79" s="33">
        <v>1.2914122613822889</v>
      </c>
      <c r="F79" s="33">
        <v>0.64461735629868921</v>
      </c>
      <c r="G79" s="33">
        <v>0.71173209887836408</v>
      </c>
      <c r="H79" s="33">
        <v>1.3828149895168274</v>
      </c>
      <c r="I79" s="33">
        <v>0.88071582877295373</v>
      </c>
      <c r="J79" s="33">
        <v>0.52288536619320614</v>
      </c>
      <c r="K79" s="33">
        <v>0.53939277516597917</v>
      </c>
      <c r="L79" s="33">
        <v>0.56423686509987525</v>
      </c>
      <c r="M79" s="33">
        <v>0.6604954610085686</v>
      </c>
      <c r="N79" s="33">
        <v>0.99345166939566765</v>
      </c>
      <c r="O79" s="33">
        <v>6.850201696818263E-2</v>
      </c>
      <c r="P79" s="33">
        <v>0.48047522778714014</v>
      </c>
      <c r="Q79" s="33">
        <v>0.96695374244628651</v>
      </c>
      <c r="R79" s="33">
        <v>0.83202030880502043</v>
      </c>
      <c r="S79" s="33">
        <v>0.89048725644317861</v>
      </c>
      <c r="T79" s="33">
        <v>0.91473373513558176</v>
      </c>
      <c r="U79" s="33">
        <v>0.96672686717175427</v>
      </c>
      <c r="V79" s="33">
        <v>0.99510081526031713</v>
      </c>
      <c r="W79" s="33">
        <v>1.0476897578497961</v>
      </c>
      <c r="X79" s="33">
        <v>1.0879653016989854</v>
      </c>
      <c r="Y79" s="33">
        <v>0.92075057055734322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1031.3564303730025</v>
      </c>
      <c r="C81" s="117">
        <f t="shared" si="28"/>
        <v>764.72445895745989</v>
      </c>
      <c r="D81" s="117">
        <f t="shared" si="28"/>
        <v>816.02143591464085</v>
      </c>
      <c r="E81" s="117">
        <f t="shared" si="28"/>
        <v>1057.702647030829</v>
      </c>
      <c r="F81" s="117">
        <f t="shared" si="28"/>
        <v>1278.4305437977393</v>
      </c>
      <c r="G81" s="117">
        <f t="shared" si="28"/>
        <v>1463.948041611555</v>
      </c>
      <c r="H81" s="117">
        <f t="shared" si="28"/>
        <v>1350.9213262398905</v>
      </c>
      <c r="I81" s="117">
        <f t="shared" si="28"/>
        <v>1518.357718221308</v>
      </c>
      <c r="J81" s="117">
        <f t="shared" si="28"/>
        <v>1850.7667081687091</v>
      </c>
      <c r="K81" s="117">
        <f t="shared" si="28"/>
        <v>1927.9712324695881</v>
      </c>
      <c r="L81" s="117">
        <f t="shared" si="28"/>
        <v>2018.1652748390038</v>
      </c>
      <c r="M81" s="117">
        <f t="shared" si="28"/>
        <v>1840.1878688395925</v>
      </c>
      <c r="N81" s="117">
        <f t="shared" si="28"/>
        <v>1972.4251410663755</v>
      </c>
      <c r="O81" s="117">
        <f t="shared" si="28"/>
        <v>1896.7184601805677</v>
      </c>
      <c r="P81" s="117">
        <f t="shared" si="28"/>
        <v>1925.1687423964283</v>
      </c>
      <c r="Q81" s="117">
        <f t="shared" si="28"/>
        <v>1873.7919818013725</v>
      </c>
      <c r="R81" s="117">
        <f t="shared" ref="R81:V81" si="29">R82+R85+R87+R100</f>
        <v>1908.8252179241281</v>
      </c>
      <c r="S81" s="117">
        <f t="shared" si="29"/>
        <v>2003.7132165530049</v>
      </c>
      <c r="T81" s="117">
        <f t="shared" si="29"/>
        <v>2024.7617150437136</v>
      </c>
      <c r="U81" s="117">
        <f t="shared" si="29"/>
        <v>2075.5321208210048</v>
      </c>
      <c r="V81" s="117">
        <f t="shared" si="29"/>
        <v>2114.4532108371359</v>
      </c>
      <c r="W81" s="117">
        <f t="shared" ref="W81:Y81" si="30">W82+W85+W87+W100</f>
        <v>2287.4945588861046</v>
      </c>
      <c r="X81" s="117">
        <f t="shared" si="30"/>
        <v>2214.8343033789051</v>
      </c>
      <c r="Y81" s="117">
        <f t="shared" si="30"/>
        <v>2152.1723885831238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916.88505585477822</v>
      </c>
      <c r="C82" s="122">
        <f t="shared" si="31"/>
        <v>619.11032960101556</v>
      </c>
      <c r="D82" s="122">
        <f t="shared" si="31"/>
        <v>648.24662446904927</v>
      </c>
      <c r="E82" s="122">
        <f t="shared" si="31"/>
        <v>835.4785333511918</v>
      </c>
      <c r="F82" s="122">
        <f t="shared" si="31"/>
        <v>1077.3062306193522</v>
      </c>
      <c r="G82" s="122">
        <f t="shared" si="31"/>
        <v>1104.2533166994315</v>
      </c>
      <c r="H82" s="122">
        <f t="shared" si="31"/>
        <v>1062.2559102206199</v>
      </c>
      <c r="I82" s="122">
        <f t="shared" si="31"/>
        <v>1112.1980778557365</v>
      </c>
      <c r="J82" s="122">
        <f t="shared" si="31"/>
        <v>1519.3674714249435</v>
      </c>
      <c r="K82" s="122">
        <f t="shared" si="31"/>
        <v>1543.3310090852463</v>
      </c>
      <c r="L82" s="122">
        <f t="shared" si="31"/>
        <v>1639.7890744405381</v>
      </c>
      <c r="M82" s="122">
        <f t="shared" si="31"/>
        <v>1483.6525474267687</v>
      </c>
      <c r="N82" s="122">
        <f t="shared" si="31"/>
        <v>1586.9487663858617</v>
      </c>
      <c r="O82" s="122">
        <f t="shared" si="31"/>
        <v>1522.8133452489124</v>
      </c>
      <c r="P82" s="122">
        <f t="shared" si="31"/>
        <v>1526.1857594411931</v>
      </c>
      <c r="Q82" s="122">
        <f t="shared" si="31"/>
        <v>1453.3245520071489</v>
      </c>
      <c r="R82" s="122">
        <f t="shared" ref="R82:V82" si="32">SUM(R83:R84)</f>
        <v>1482.6606903367283</v>
      </c>
      <c r="S82" s="122">
        <f t="shared" si="32"/>
        <v>1543.6818917115193</v>
      </c>
      <c r="T82" s="122">
        <f t="shared" si="32"/>
        <v>1562.7950685506903</v>
      </c>
      <c r="U82" s="122">
        <f t="shared" si="32"/>
        <v>1604.2260378842716</v>
      </c>
      <c r="V82" s="122">
        <f t="shared" si="32"/>
        <v>1648.1985734154202</v>
      </c>
      <c r="W82" s="122">
        <f t="shared" ref="W82:Y82" si="33">SUM(W83:W84)</f>
        <v>1786.2625388025206</v>
      </c>
      <c r="X82" s="122">
        <f t="shared" si="33"/>
        <v>1718.1294658712941</v>
      </c>
      <c r="Y82" s="122">
        <f t="shared" si="33"/>
        <v>1672.9841532956614</v>
      </c>
      <c r="DA82" s="130" t="s">
        <v>1815</v>
      </c>
    </row>
    <row r="83" spans="1:105" ht="12" customHeight="1" x14ac:dyDescent="0.25">
      <c r="A83" s="97" t="s">
        <v>199</v>
      </c>
      <c r="B83" s="98">
        <v>915.28089061971286</v>
      </c>
      <c r="C83" s="98">
        <v>618.02713582384956</v>
      </c>
      <c r="D83" s="98">
        <v>647.15900542882969</v>
      </c>
      <c r="E83" s="98">
        <v>834.11094103892356</v>
      </c>
      <c r="F83" s="98">
        <v>1075.4044214344958</v>
      </c>
      <c r="G83" s="98">
        <v>1102.4247914442417</v>
      </c>
      <c r="H83" s="98">
        <v>1060.6111508187698</v>
      </c>
      <c r="I83" s="98">
        <v>1110.6518252989256</v>
      </c>
      <c r="J83" s="98">
        <v>1516.9162236871298</v>
      </c>
      <c r="K83" s="98">
        <v>1540.8490036972726</v>
      </c>
      <c r="L83" s="98">
        <v>1637.3875918622198</v>
      </c>
      <c r="M83" s="98">
        <v>1481.3608929302709</v>
      </c>
      <c r="N83" s="98">
        <v>1584.8959434050307</v>
      </c>
      <c r="O83" s="98">
        <v>1520.5028149215382</v>
      </c>
      <c r="P83" s="98">
        <v>1523.821246116064</v>
      </c>
      <c r="Q83" s="98">
        <v>1451.3409863487486</v>
      </c>
      <c r="R83" s="98">
        <v>1480.6562112229617</v>
      </c>
      <c r="S83" s="98">
        <v>1541.5842642855414</v>
      </c>
      <c r="T83" s="98">
        <v>1560.7033779937542</v>
      </c>
      <c r="U83" s="98">
        <v>1602.0905514064252</v>
      </c>
      <c r="V83" s="98">
        <v>1646.0377042022324</v>
      </c>
      <c r="W83" s="98">
        <v>1783.9430868015866</v>
      </c>
      <c r="X83" s="98">
        <v>1715.8658544868247</v>
      </c>
      <c r="Y83" s="98">
        <v>1670.7843276862172</v>
      </c>
      <c r="DA83" s="63" t="s">
        <v>1816</v>
      </c>
    </row>
    <row r="84" spans="1:105" ht="12" customHeight="1" x14ac:dyDescent="0.25">
      <c r="A84" s="97" t="s">
        <v>53</v>
      </c>
      <c r="B84" s="98">
        <v>1.6041652350653082</v>
      </c>
      <c r="C84" s="98">
        <v>1.0831937771660158</v>
      </c>
      <c r="D84" s="98">
        <v>1.0876190402195649</v>
      </c>
      <c r="E84" s="98">
        <v>1.3675923122682763</v>
      </c>
      <c r="F84" s="98">
        <v>1.9018091848563616</v>
      </c>
      <c r="G84" s="98">
        <v>1.8285252551898288</v>
      </c>
      <c r="H84" s="98">
        <v>1.6447594018499148</v>
      </c>
      <c r="I84" s="98">
        <v>1.5462525568109762</v>
      </c>
      <c r="J84" s="98">
        <v>2.4512477378136066</v>
      </c>
      <c r="K84" s="98">
        <v>2.4820053879736381</v>
      </c>
      <c r="L84" s="98">
        <v>2.4014825783182894</v>
      </c>
      <c r="M84" s="98">
        <v>2.2916544964979231</v>
      </c>
      <c r="N84" s="98">
        <v>2.0528229808310452</v>
      </c>
      <c r="O84" s="98">
        <v>2.3105303273741096</v>
      </c>
      <c r="P84" s="98">
        <v>2.3645133251290202</v>
      </c>
      <c r="Q84" s="98">
        <v>1.983565658400241</v>
      </c>
      <c r="R84" s="98">
        <v>2.0044791137665863</v>
      </c>
      <c r="S84" s="98">
        <v>2.0976274259779655</v>
      </c>
      <c r="T84" s="98">
        <v>2.0916905569360629</v>
      </c>
      <c r="U84" s="98">
        <v>2.1354864778463138</v>
      </c>
      <c r="V84" s="98">
        <v>2.1608692131877936</v>
      </c>
      <c r="W84" s="98">
        <v>2.3194520009339268</v>
      </c>
      <c r="X84" s="98">
        <v>2.2636113844693528</v>
      </c>
      <c r="Y84" s="98">
        <v>2.1998256094440283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1.6394150824523344</v>
      </c>
      <c r="C85" s="122">
        <f t="shared" si="34"/>
        <v>1.9615640112112465</v>
      </c>
      <c r="D85" s="122">
        <f t="shared" si="34"/>
        <v>3.0545702004325568</v>
      </c>
      <c r="E85" s="122">
        <f t="shared" si="34"/>
        <v>5.1925529580719276</v>
      </c>
      <c r="F85" s="122">
        <f t="shared" si="34"/>
        <v>4.6494998547064705</v>
      </c>
      <c r="G85" s="122">
        <f t="shared" si="34"/>
        <v>6.7454081258735039</v>
      </c>
      <c r="H85" s="122">
        <f t="shared" si="34"/>
        <v>10.587008643437445</v>
      </c>
      <c r="I85" s="122">
        <f t="shared" si="34"/>
        <v>26.033914597505227</v>
      </c>
      <c r="J85" s="122">
        <f t="shared" si="34"/>
        <v>17.464863024121861</v>
      </c>
      <c r="K85" s="122">
        <f t="shared" si="34"/>
        <v>17.285913915506995</v>
      </c>
      <c r="L85" s="122">
        <f t="shared" si="34"/>
        <v>28.929980641322267</v>
      </c>
      <c r="M85" s="122">
        <f t="shared" si="34"/>
        <v>19.426365433227957</v>
      </c>
      <c r="N85" s="122">
        <f t="shared" si="34"/>
        <v>41.423571729903102</v>
      </c>
      <c r="O85" s="122">
        <f t="shared" si="34"/>
        <v>19.13288849969242</v>
      </c>
      <c r="P85" s="122">
        <f t="shared" si="34"/>
        <v>16.498283146122926</v>
      </c>
      <c r="Q85" s="122">
        <f t="shared" si="34"/>
        <v>31.206620032986557</v>
      </c>
      <c r="R85" s="122">
        <f t="shared" si="34"/>
        <v>32.123557878931884</v>
      </c>
      <c r="S85" s="122">
        <f t="shared" si="34"/>
        <v>34.11319899925784</v>
      </c>
      <c r="T85" s="122">
        <f t="shared" si="34"/>
        <v>35.848872686982808</v>
      </c>
      <c r="U85" s="122">
        <f t="shared" si="34"/>
        <v>38.31974131681055</v>
      </c>
      <c r="V85" s="122">
        <f t="shared" si="34"/>
        <v>41.753588445722301</v>
      </c>
      <c r="W85" s="122">
        <f t="shared" si="34"/>
        <v>45.199178690340297</v>
      </c>
      <c r="X85" s="122">
        <f t="shared" si="34"/>
        <v>43.947638110494395</v>
      </c>
      <c r="Y85" s="122">
        <f t="shared" si="34"/>
        <v>43.783872462259204</v>
      </c>
      <c r="DA85" s="130" t="s">
        <v>1818</v>
      </c>
    </row>
    <row r="86" spans="1:105" ht="12" customHeight="1" x14ac:dyDescent="0.25">
      <c r="A86" s="97" t="s">
        <v>53</v>
      </c>
      <c r="B86" s="98">
        <v>1.6394150824523344</v>
      </c>
      <c r="C86" s="98">
        <v>1.9615640112112465</v>
      </c>
      <c r="D86" s="98">
        <v>3.0545702004325568</v>
      </c>
      <c r="E86" s="98">
        <v>5.1925529580719276</v>
      </c>
      <c r="F86" s="98">
        <v>4.6494998547064705</v>
      </c>
      <c r="G86" s="98">
        <v>6.7454081258735039</v>
      </c>
      <c r="H86" s="98">
        <v>10.587008643437445</v>
      </c>
      <c r="I86" s="98">
        <v>26.033914597505227</v>
      </c>
      <c r="J86" s="98">
        <v>17.464863024121861</v>
      </c>
      <c r="K86" s="98">
        <v>17.285913915506995</v>
      </c>
      <c r="L86" s="98">
        <v>28.929980641322267</v>
      </c>
      <c r="M86" s="98">
        <v>19.426365433227957</v>
      </c>
      <c r="N86" s="98">
        <v>41.423571729903102</v>
      </c>
      <c r="O86" s="98">
        <v>19.13288849969242</v>
      </c>
      <c r="P86" s="98">
        <v>16.498283146122926</v>
      </c>
      <c r="Q86" s="98">
        <v>31.206620032986557</v>
      </c>
      <c r="R86" s="98">
        <v>32.123557878931884</v>
      </c>
      <c r="S86" s="98">
        <v>34.11319899925784</v>
      </c>
      <c r="T86" s="98">
        <v>35.848872686982808</v>
      </c>
      <c r="U86" s="98">
        <v>38.31974131681055</v>
      </c>
      <c r="V86" s="98">
        <v>41.753588445722301</v>
      </c>
      <c r="W86" s="98">
        <v>45.199178690340297</v>
      </c>
      <c r="X86" s="98">
        <v>43.947638110494395</v>
      </c>
      <c r="Y86" s="98">
        <v>43.783872462259204</v>
      </c>
      <c r="DA86" s="63" t="s">
        <v>1819</v>
      </c>
    </row>
    <row r="87" spans="1:105" ht="12" customHeight="1" x14ac:dyDescent="0.25">
      <c r="A87" s="121" t="s">
        <v>55</v>
      </c>
      <c r="B87" s="122">
        <v>63.080779331755181</v>
      </c>
      <c r="C87" s="122">
        <v>94.88499193308364</v>
      </c>
      <c r="D87" s="122">
        <v>105.18164645112853</v>
      </c>
      <c r="E87" s="122">
        <v>136.71585608858268</v>
      </c>
      <c r="F87" s="122">
        <v>133.64646256500833</v>
      </c>
      <c r="G87" s="122">
        <v>203.85337514394919</v>
      </c>
      <c r="H87" s="122">
        <v>184.72517215903719</v>
      </c>
      <c r="I87" s="122">
        <v>245.14114327183148</v>
      </c>
      <c r="J87" s="122">
        <v>233.98753202821152</v>
      </c>
      <c r="K87" s="122">
        <v>257.02633546961823</v>
      </c>
      <c r="L87" s="122">
        <v>256.92296176214774</v>
      </c>
      <c r="M87" s="122">
        <v>247.31607161297586</v>
      </c>
      <c r="N87" s="122">
        <v>261.91254071110097</v>
      </c>
      <c r="O87" s="122">
        <v>269.85275409016134</v>
      </c>
      <c r="P87" s="122">
        <v>292.34310551242658</v>
      </c>
      <c r="Q87" s="122">
        <v>289.79288048407869</v>
      </c>
      <c r="R87" s="122">
        <v>292.36346087121473</v>
      </c>
      <c r="S87" s="122">
        <v>313.07895272924048</v>
      </c>
      <c r="T87" s="122">
        <v>310.63356964307707</v>
      </c>
      <c r="U87" s="122">
        <v>314.11342176359926</v>
      </c>
      <c r="V87" s="122">
        <v>315.80011300669673</v>
      </c>
      <c r="W87" s="122">
        <v>341.85102197727696</v>
      </c>
      <c r="X87" s="122">
        <v>335.16980658804914</v>
      </c>
      <c r="Y87" s="122">
        <v>324.84216829151609</v>
      </c>
      <c r="DA87" s="130" t="s">
        <v>1820</v>
      </c>
    </row>
    <row r="88" spans="1:105" ht="12" customHeight="1" x14ac:dyDescent="0.25">
      <c r="A88" s="97" t="s">
        <v>132</v>
      </c>
      <c r="B88" s="98">
        <v>38.028773899710217</v>
      </c>
      <c r="C88" s="98">
        <v>65.618986028872939</v>
      </c>
      <c r="D88" s="98">
        <v>72.921419749319114</v>
      </c>
      <c r="E88" s="98">
        <v>96.683717735678215</v>
      </c>
      <c r="F88" s="98">
        <v>107.50744062972002</v>
      </c>
      <c r="G88" s="98">
        <v>145.01817459372555</v>
      </c>
      <c r="H88" s="98">
        <v>151.27887070962655</v>
      </c>
      <c r="I88" s="98">
        <v>192.02173547856773</v>
      </c>
      <c r="J88" s="98">
        <v>202.8221612580719</v>
      </c>
      <c r="K88" s="98">
        <v>206.0545714914891</v>
      </c>
      <c r="L88" s="98">
        <v>215.51103753906929</v>
      </c>
      <c r="M88" s="98">
        <v>203.37317800672383</v>
      </c>
      <c r="N88" s="98">
        <v>214.13627220221312</v>
      </c>
      <c r="O88" s="98">
        <v>219.74286318409929</v>
      </c>
      <c r="P88" s="98">
        <v>238.6631829299196</v>
      </c>
      <c r="Q88" s="98">
        <v>230.43581480223315</v>
      </c>
      <c r="R88" s="98">
        <v>235.7551879520112</v>
      </c>
      <c r="S88" s="98">
        <v>246.41605594307862</v>
      </c>
      <c r="T88" s="98">
        <v>251.22058773636397</v>
      </c>
      <c r="U88" s="98">
        <v>259.70908705965297</v>
      </c>
      <c r="V88" s="98">
        <v>268.46360343977506</v>
      </c>
      <c r="W88" s="98">
        <v>291.92391356664353</v>
      </c>
      <c r="X88" s="98">
        <v>281.68636045348336</v>
      </c>
      <c r="Y88" s="98">
        <v>274.95783373144496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1824</v>
      </c>
    </row>
    <row r="92" spans="1:105" ht="12" customHeight="1" x14ac:dyDescent="0.25">
      <c r="A92" s="106" t="s">
        <v>124</v>
      </c>
      <c r="B92" s="101">
        <v>23.698617781991164</v>
      </c>
      <c r="C92" s="101">
        <v>28.374556553587126</v>
      </c>
      <c r="D92" s="101">
        <v>31.567555811453762</v>
      </c>
      <c r="E92" s="101">
        <v>39.061706634984517</v>
      </c>
      <c r="F92" s="101">
        <v>25.762139551167788</v>
      </c>
      <c r="G92" s="101">
        <v>58.438914577811303</v>
      </c>
      <c r="H92" s="101">
        <v>30.897334662005619</v>
      </c>
      <c r="I92" s="101">
        <v>47.152409539441706</v>
      </c>
      <c r="J92" s="101">
        <v>22.593515937682955</v>
      </c>
      <c r="K92" s="101">
        <v>32.872971316784955</v>
      </c>
      <c r="L92" s="101">
        <v>25.021893107721095</v>
      </c>
      <c r="M92" s="101">
        <v>24.911984075799726</v>
      </c>
      <c r="N92" s="101">
        <v>21.588904605430166</v>
      </c>
      <c r="O92" s="101">
        <v>24.196448065470609</v>
      </c>
      <c r="P92" s="101">
        <v>25.622163256199997</v>
      </c>
      <c r="Q92" s="101">
        <v>30.654595762686387</v>
      </c>
      <c r="R92" s="101">
        <v>32.200762821911553</v>
      </c>
      <c r="S92" s="101">
        <v>36.844842782529994</v>
      </c>
      <c r="T92" s="101">
        <v>37.148684537157386</v>
      </c>
      <c r="U92" s="101">
        <v>36.270179196017203</v>
      </c>
      <c r="V92" s="101">
        <v>31.209223029551676</v>
      </c>
      <c r="W92" s="101">
        <v>32.330151569285078</v>
      </c>
      <c r="X92" s="101">
        <v>34.564625781831104</v>
      </c>
      <c r="Y92" s="101">
        <v>31.947643834275276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1.3533876500538022</v>
      </c>
      <c r="C96" s="101">
        <v>0.89144935062357777</v>
      </c>
      <c r="D96" s="101">
        <v>0.6926708903556632</v>
      </c>
      <c r="E96" s="101">
        <v>0.97043171791996341</v>
      </c>
      <c r="F96" s="101">
        <v>0.37688238412054659</v>
      </c>
      <c r="G96" s="101">
        <v>0.39628597241236219</v>
      </c>
      <c r="H96" s="101">
        <v>2.5489667874050106</v>
      </c>
      <c r="I96" s="101">
        <v>5.9669982538220419</v>
      </c>
      <c r="J96" s="101">
        <v>8.571854832456653</v>
      </c>
      <c r="K96" s="101">
        <v>18.098792661344184</v>
      </c>
      <c r="L96" s="101">
        <v>16.390031115357353</v>
      </c>
      <c r="M96" s="101">
        <v>19.03090953045232</v>
      </c>
      <c r="N96" s="101">
        <v>26.187363903457708</v>
      </c>
      <c r="O96" s="101">
        <v>25.913442840591458</v>
      </c>
      <c r="P96" s="101">
        <v>28.057759326307021</v>
      </c>
      <c r="Q96" s="101">
        <v>28.702469919159192</v>
      </c>
      <c r="R96" s="101">
        <v>24.407510097292004</v>
      </c>
      <c r="S96" s="101">
        <v>29.818054003631858</v>
      </c>
      <c r="T96" s="101">
        <v>22.264297369555742</v>
      </c>
      <c r="U96" s="101">
        <v>18.134155507929133</v>
      </c>
      <c r="V96" s="101">
        <v>16.127286537370022</v>
      </c>
      <c r="W96" s="101">
        <v>17.596956841348355</v>
      </c>
      <c r="X96" s="101">
        <v>18.918820352734663</v>
      </c>
      <c r="Y96" s="101">
        <v>17.936690725795856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1832</v>
      </c>
    </row>
    <row r="100" spans="1:105" ht="12" customHeight="1" x14ac:dyDescent="0.25">
      <c r="A100" s="121" t="s">
        <v>54</v>
      </c>
      <c r="B100" s="122">
        <v>49.751180104016633</v>
      </c>
      <c r="C100" s="122">
        <v>48.767573412149396</v>
      </c>
      <c r="D100" s="122">
        <v>59.538594794030466</v>
      </c>
      <c r="E100" s="122">
        <v>80.315704632982658</v>
      </c>
      <c r="F100" s="122">
        <v>62.828350758672535</v>
      </c>
      <c r="G100" s="122">
        <v>149.09594164230069</v>
      </c>
      <c r="H100" s="122">
        <v>93.353235216796094</v>
      </c>
      <c r="I100" s="122">
        <v>134.98458249623479</v>
      </c>
      <c r="J100" s="122">
        <v>79.946841691432397</v>
      </c>
      <c r="K100" s="122">
        <v>110.3279739992165</v>
      </c>
      <c r="L100" s="122">
        <v>92.523257994995745</v>
      </c>
      <c r="M100" s="122">
        <v>89.792884366619731</v>
      </c>
      <c r="N100" s="122">
        <v>82.140262239509596</v>
      </c>
      <c r="O100" s="122">
        <v>84.919472341801551</v>
      </c>
      <c r="P100" s="122">
        <v>90.141594296685739</v>
      </c>
      <c r="Q100" s="122">
        <v>99.467929277158305</v>
      </c>
      <c r="R100" s="122">
        <v>101.67750883725304</v>
      </c>
      <c r="S100" s="122">
        <v>112.83917311298748</v>
      </c>
      <c r="T100" s="122">
        <v>115.48420416296358</v>
      </c>
      <c r="U100" s="122">
        <v>118.87291985632355</v>
      </c>
      <c r="V100" s="122">
        <v>108.70093596929638</v>
      </c>
      <c r="W100" s="122">
        <v>114.18181941596691</v>
      </c>
      <c r="X100" s="122">
        <v>117.58739280906791</v>
      </c>
      <c r="Y100" s="122">
        <v>110.56219453368686</v>
      </c>
      <c r="DA100" s="130" t="s">
        <v>1833</v>
      </c>
    </row>
    <row r="101" spans="1:105" ht="12" customHeight="1" x14ac:dyDescent="0.25">
      <c r="A101" s="97" t="s">
        <v>202</v>
      </c>
      <c r="B101" s="98">
        <v>12.936530536225893</v>
      </c>
      <c r="C101" s="98">
        <v>11.081544648296271</v>
      </c>
      <c r="D101" s="98">
        <v>13.190980420760786</v>
      </c>
      <c r="E101" s="98">
        <v>16.131555665792423</v>
      </c>
      <c r="F101" s="98">
        <v>15.038661137585825</v>
      </c>
      <c r="G101" s="98">
        <v>32.529432667836197</v>
      </c>
      <c r="H101" s="98">
        <v>24.518039184050576</v>
      </c>
      <c r="I101" s="98">
        <v>27.862827297765257</v>
      </c>
      <c r="J101" s="98">
        <v>24.883272600065528</v>
      </c>
      <c r="K101" s="98">
        <v>26.714211698736499</v>
      </c>
      <c r="L101" s="98">
        <v>27.105166820457359</v>
      </c>
      <c r="M101" s="98">
        <v>25.126727986420164</v>
      </c>
      <c r="N101" s="98">
        <v>25.472869195796232</v>
      </c>
      <c r="O101" s="98">
        <v>25.746603726127102</v>
      </c>
      <c r="P101" s="98">
        <v>27.492350568400038</v>
      </c>
      <c r="Q101" s="98">
        <v>26.51421368791528</v>
      </c>
      <c r="R101" s="98">
        <v>26.735655016190201</v>
      </c>
      <c r="S101" s="98">
        <v>27.427577063099005</v>
      </c>
      <c r="T101" s="98">
        <v>27.220054201770967</v>
      </c>
      <c r="U101" s="98">
        <v>27.420515959369197</v>
      </c>
      <c r="V101" s="98">
        <v>27.623960184722218</v>
      </c>
      <c r="W101" s="98">
        <v>29.387539443887707</v>
      </c>
      <c r="X101" s="98">
        <v>27.78065158252792</v>
      </c>
      <c r="Y101" s="98">
        <v>26.592510300240921</v>
      </c>
      <c r="DA101" s="63" t="s">
        <v>1834</v>
      </c>
    </row>
    <row r="102" spans="1:105" ht="12" customHeight="1" x14ac:dyDescent="0.25">
      <c r="A102" s="97" t="s">
        <v>50</v>
      </c>
      <c r="B102" s="98">
        <v>36.090470121924952</v>
      </c>
      <c r="C102" s="98">
        <v>36.625209827402387</v>
      </c>
      <c r="D102" s="98">
        <v>45.217638101747163</v>
      </c>
      <c r="E102" s="98">
        <v>61.115433473288725</v>
      </c>
      <c r="F102" s="98">
        <v>46.137541157900053</v>
      </c>
      <c r="G102" s="98">
        <v>114.39221975941538</v>
      </c>
      <c r="H102" s="98">
        <v>63.421095316122233</v>
      </c>
      <c r="I102" s="98">
        <v>104.24803669975886</v>
      </c>
      <c r="J102" s="98">
        <v>53.547073832744445</v>
      </c>
      <c r="K102" s="98">
        <v>82.434923535706929</v>
      </c>
      <c r="L102" s="98">
        <v>64.023521637076115</v>
      </c>
      <c r="M102" s="98">
        <v>63.198368738828947</v>
      </c>
      <c r="N102" s="98">
        <v>54.493971805818362</v>
      </c>
      <c r="O102" s="98">
        <v>59.087605042589303</v>
      </c>
      <c r="P102" s="98">
        <v>62.151040597242023</v>
      </c>
      <c r="Q102" s="98">
        <v>71.796710219144714</v>
      </c>
      <c r="R102" s="98">
        <v>73.786570812178027</v>
      </c>
      <c r="S102" s="98">
        <v>84.093512386118888</v>
      </c>
      <c r="T102" s="98">
        <v>87.109015328777673</v>
      </c>
      <c r="U102" s="98">
        <v>90.384201718537511</v>
      </c>
      <c r="V102" s="98">
        <v>80.012060584053486</v>
      </c>
      <c r="W102" s="98">
        <v>83.708831529947375</v>
      </c>
      <c r="X102" s="98">
        <v>88.556317584923747</v>
      </c>
      <c r="Y102" s="98">
        <v>82.666692394181482</v>
      </c>
      <c r="DA102" s="63" t="s">
        <v>1835</v>
      </c>
    </row>
    <row r="103" spans="1:105" ht="12" customHeight="1" x14ac:dyDescent="0.25">
      <c r="A103" s="109" t="s">
        <v>120</v>
      </c>
      <c r="B103" s="33">
        <v>0.7241794458657852</v>
      </c>
      <c r="C103" s="33">
        <v>1.0608189364507372</v>
      </c>
      <c r="D103" s="33">
        <v>1.1299762715225188</v>
      </c>
      <c r="E103" s="33">
        <v>3.0687154939015029</v>
      </c>
      <c r="F103" s="33">
        <v>1.6521484631866523</v>
      </c>
      <c r="G103" s="33">
        <v>2.1742892150490878</v>
      </c>
      <c r="H103" s="33">
        <v>5.4141007166232793</v>
      </c>
      <c r="I103" s="33">
        <v>2.8737184987106787</v>
      </c>
      <c r="J103" s="33">
        <v>1.5164952586224334</v>
      </c>
      <c r="K103" s="33">
        <v>1.1788387647730574</v>
      </c>
      <c r="L103" s="33">
        <v>1.3945695374622686</v>
      </c>
      <c r="M103" s="33">
        <v>1.4677876413706139</v>
      </c>
      <c r="N103" s="33">
        <v>2.1734212378950031</v>
      </c>
      <c r="O103" s="33">
        <v>8.526357308514261E-2</v>
      </c>
      <c r="P103" s="33">
        <v>0.49820313104368785</v>
      </c>
      <c r="Q103" s="33">
        <v>1.1570053700983207</v>
      </c>
      <c r="R103" s="33">
        <v>1.1552830088848234</v>
      </c>
      <c r="S103" s="33">
        <v>1.3180836637695796</v>
      </c>
      <c r="T103" s="33">
        <v>1.1551346324149361</v>
      </c>
      <c r="U103" s="33">
        <v>1.0682021784168374</v>
      </c>
      <c r="V103" s="33">
        <v>1.0649152005206752</v>
      </c>
      <c r="W103" s="33">
        <v>1.0854484421318318</v>
      </c>
      <c r="X103" s="33">
        <v>1.2504236416162438</v>
      </c>
      <c r="Y103" s="33">
        <v>1.3029918392644682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1.3182253067116194</v>
      </c>
      <c r="C105" s="117">
        <f t="shared" si="35"/>
        <v>1.5506092023055551</v>
      </c>
      <c r="D105" s="117">
        <f t="shared" si="35"/>
        <v>4.8494083408512054</v>
      </c>
      <c r="E105" s="117">
        <f t="shared" si="35"/>
        <v>4.8925730177531648</v>
      </c>
      <c r="F105" s="117">
        <f t="shared" si="35"/>
        <v>4.4212756892821492</v>
      </c>
      <c r="G105" s="117">
        <f t="shared" si="35"/>
        <v>4.4110718035016943</v>
      </c>
      <c r="H105" s="117">
        <f t="shared" si="35"/>
        <v>4.71155335706659</v>
      </c>
      <c r="I105" s="117">
        <f t="shared" si="35"/>
        <v>5.4335064137501341</v>
      </c>
      <c r="J105" s="117">
        <f t="shared" si="35"/>
        <v>6.2322506598552092</v>
      </c>
      <c r="K105" s="117">
        <f t="shared" si="35"/>
        <v>8.3425362386499096</v>
      </c>
      <c r="L105" s="117">
        <f t="shared" si="35"/>
        <v>11.520150540568038</v>
      </c>
      <c r="M105" s="117">
        <f t="shared" si="35"/>
        <v>9.3677907663649815</v>
      </c>
      <c r="N105" s="117">
        <f t="shared" si="35"/>
        <v>9.1952680945963348</v>
      </c>
      <c r="O105" s="117">
        <f t="shared" si="35"/>
        <v>7.9956468065892627</v>
      </c>
      <c r="P105" s="117">
        <f t="shared" si="35"/>
        <v>3.32416484999673</v>
      </c>
      <c r="Q105" s="117">
        <f t="shared" si="35"/>
        <v>3.2647922092637014</v>
      </c>
      <c r="R105" s="117">
        <f t="shared" ref="R105:V105" si="36">R106+R109+R111+R120</f>
        <v>2.8539273880020617</v>
      </c>
      <c r="S105" s="117">
        <f t="shared" si="36"/>
        <v>2.8261316624792654</v>
      </c>
      <c r="T105" s="117">
        <f t="shared" si="36"/>
        <v>2.863481936049443</v>
      </c>
      <c r="U105" s="117">
        <f t="shared" si="36"/>
        <v>2.8349102302735272</v>
      </c>
      <c r="V105" s="117">
        <f t="shared" si="36"/>
        <v>0.20678655963148712</v>
      </c>
      <c r="W105" s="117">
        <f t="shared" ref="W105:Y105" si="37">W106+W109+W111+W120</f>
        <v>2.519032620949563</v>
      </c>
      <c r="X105" s="117">
        <f t="shared" si="37"/>
        <v>1.0722048200904852</v>
      </c>
      <c r="Y105" s="117">
        <f t="shared" si="37"/>
        <v>0.40826191160276604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1.1614646970842015</v>
      </c>
      <c r="C106" s="122">
        <f t="shared" si="38"/>
        <v>1.2206945872248642</v>
      </c>
      <c r="D106" s="122">
        <f t="shared" si="38"/>
        <v>3.9475933520902498</v>
      </c>
      <c r="E106" s="122">
        <f t="shared" si="38"/>
        <v>3.8649986835587624</v>
      </c>
      <c r="F106" s="122">
        <f t="shared" si="38"/>
        <v>3.73826181766254</v>
      </c>
      <c r="G106" s="122">
        <f t="shared" si="38"/>
        <v>3.2924820281884606</v>
      </c>
      <c r="H106" s="122">
        <f t="shared" si="38"/>
        <v>3.694559421277702</v>
      </c>
      <c r="I106" s="122">
        <f t="shared" si="38"/>
        <v>3.9860858872353226</v>
      </c>
      <c r="J106" s="122">
        <f t="shared" si="38"/>
        <v>5.1019517387743543</v>
      </c>
      <c r="K106" s="122">
        <f t="shared" si="38"/>
        <v>6.6453576052084005</v>
      </c>
      <c r="L106" s="122">
        <f t="shared" si="38"/>
        <v>9.4554701470364009</v>
      </c>
      <c r="M106" s="122">
        <f t="shared" si="38"/>
        <v>7.5634677206760363</v>
      </c>
      <c r="N106" s="122">
        <f t="shared" si="38"/>
        <v>7.3893199021281442</v>
      </c>
      <c r="O106" s="122">
        <f t="shared" si="38"/>
        <v>6.4496955997650183</v>
      </c>
      <c r="P106" s="122">
        <f t="shared" si="38"/>
        <v>2.5461846440152107</v>
      </c>
      <c r="Q106" s="122">
        <f t="shared" si="38"/>
        <v>2.4906053463217912</v>
      </c>
      <c r="R106" s="122">
        <f t="shared" ref="R106:V106" si="39">SUM(R107:R108)</f>
        <v>2.2022956267846725</v>
      </c>
      <c r="S106" s="122">
        <f t="shared" si="39"/>
        <v>2.1731776420482682</v>
      </c>
      <c r="T106" s="122">
        <f t="shared" si="39"/>
        <v>2.2473913465550002</v>
      </c>
      <c r="U106" s="122">
        <f t="shared" si="39"/>
        <v>2.2521527999048607</v>
      </c>
      <c r="V106" s="122">
        <f t="shared" si="39"/>
        <v>4.5863392841399571E-2</v>
      </c>
      <c r="W106" s="122">
        <f t="shared" ref="W106:Y106" si="40">SUM(W107:W108)</f>
        <v>2.0360000328915602</v>
      </c>
      <c r="X106" s="122">
        <f t="shared" si="40"/>
        <v>0.83421330955444484</v>
      </c>
      <c r="Y106" s="122">
        <f t="shared" si="40"/>
        <v>0.31048053383929475</v>
      </c>
      <c r="DA106" s="130" t="s">
        <v>1838</v>
      </c>
    </row>
    <row r="107" spans="1:105" ht="12" customHeight="1" x14ac:dyDescent="0.25">
      <c r="A107" s="97" t="s">
        <v>197</v>
      </c>
      <c r="B107" s="98">
        <v>1.1604477688455759</v>
      </c>
      <c r="C107" s="98">
        <v>1.2196257902498666</v>
      </c>
      <c r="D107" s="98">
        <v>3.9442789634588555</v>
      </c>
      <c r="E107" s="98">
        <v>3.8618327900456322</v>
      </c>
      <c r="F107" s="98">
        <v>3.7349592555400153</v>
      </c>
      <c r="G107" s="98">
        <v>3.2897537704880815</v>
      </c>
      <c r="H107" s="98">
        <v>3.6916969427667468</v>
      </c>
      <c r="I107" s="98">
        <v>3.9833130974549338</v>
      </c>
      <c r="J107" s="98">
        <v>5.0978328391872578</v>
      </c>
      <c r="K107" s="98">
        <v>6.6400097288481428</v>
      </c>
      <c r="L107" s="98">
        <v>9.4485412722334647</v>
      </c>
      <c r="M107" s="98">
        <v>7.5576219276771628</v>
      </c>
      <c r="N107" s="98">
        <v>7.3845375224419705</v>
      </c>
      <c r="O107" s="98">
        <v>6.4447988961360556</v>
      </c>
      <c r="P107" s="98">
        <v>2.5442107182150262</v>
      </c>
      <c r="Q107" s="98">
        <v>2.4889045380296295</v>
      </c>
      <c r="R107" s="98">
        <v>2.2008059259754522</v>
      </c>
      <c r="S107" s="98">
        <v>2.1717001302898025</v>
      </c>
      <c r="T107" s="98">
        <v>2.2458863522872652</v>
      </c>
      <c r="U107" s="98">
        <v>2.2506528102075536</v>
      </c>
      <c r="V107" s="98">
        <v>4.583330854104848E-2</v>
      </c>
      <c r="W107" s="98">
        <v>2.0346773067392276</v>
      </c>
      <c r="X107" s="98">
        <v>0.83366341516950249</v>
      </c>
      <c r="Y107" s="98">
        <v>0.3102762723799688</v>
      </c>
      <c r="DA107" s="63" t="s">
        <v>1839</v>
      </c>
    </row>
    <row r="108" spans="1:105" ht="12" customHeight="1" x14ac:dyDescent="0.25">
      <c r="A108" s="97" t="s">
        <v>53</v>
      </c>
      <c r="B108" s="98">
        <v>1.0169282386256139E-3</v>
      </c>
      <c r="C108" s="98">
        <v>1.0687969749975331E-3</v>
      </c>
      <c r="D108" s="98">
        <v>3.3143886313941693E-3</v>
      </c>
      <c r="E108" s="98">
        <v>3.1658935131301056E-3</v>
      </c>
      <c r="F108" s="98">
        <v>3.302562122524685E-3</v>
      </c>
      <c r="G108" s="98">
        <v>2.7282577003792221E-3</v>
      </c>
      <c r="H108" s="98">
        <v>2.8624785109551088E-3</v>
      </c>
      <c r="I108" s="98">
        <v>2.7727897803889292E-3</v>
      </c>
      <c r="J108" s="98">
        <v>4.1188995870964605E-3</v>
      </c>
      <c r="K108" s="98">
        <v>5.3478763602576749E-3</v>
      </c>
      <c r="L108" s="98">
        <v>6.9288748029364923E-3</v>
      </c>
      <c r="M108" s="98">
        <v>5.8457929988732019E-3</v>
      </c>
      <c r="N108" s="98">
        <v>4.782379686173505E-3</v>
      </c>
      <c r="O108" s="98">
        <v>4.8967036289630141E-3</v>
      </c>
      <c r="P108" s="98">
        <v>1.9739258001844734E-3</v>
      </c>
      <c r="Q108" s="98">
        <v>1.700808292161669E-3</v>
      </c>
      <c r="R108" s="98">
        <v>1.4897008092202015E-3</v>
      </c>
      <c r="S108" s="98">
        <v>1.4775117584659094E-3</v>
      </c>
      <c r="T108" s="98">
        <v>1.5049942677351112E-3</v>
      </c>
      <c r="U108" s="98">
        <v>1.4999896973069938E-3</v>
      </c>
      <c r="V108" s="98">
        <v>3.0084300351093506E-5</v>
      </c>
      <c r="W108" s="98">
        <v>1.3227261523326981E-3</v>
      </c>
      <c r="X108" s="98">
        <v>5.4989438494236834E-4</v>
      </c>
      <c r="Y108" s="98">
        <v>2.0426145932596804E-4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2.4240668871565456E-3</v>
      </c>
      <c r="C109" s="122">
        <f t="shared" si="41"/>
        <v>8.4180757232809097E-3</v>
      </c>
      <c r="D109" s="122">
        <f t="shared" si="41"/>
        <v>1.878912837050789E-2</v>
      </c>
      <c r="E109" s="122">
        <f t="shared" si="41"/>
        <v>3.3876952911102862E-2</v>
      </c>
      <c r="F109" s="122">
        <f t="shared" si="41"/>
        <v>2.7200675351537567E-2</v>
      </c>
      <c r="G109" s="122">
        <f t="shared" si="41"/>
        <v>2.9468250489267649E-2</v>
      </c>
      <c r="H109" s="122">
        <f t="shared" si="41"/>
        <v>3.8234809932575914E-2</v>
      </c>
      <c r="I109" s="122">
        <f t="shared" si="41"/>
        <v>8.5346843790690324E-2</v>
      </c>
      <c r="J109" s="122">
        <f t="shared" si="41"/>
        <v>5.730726073517374E-2</v>
      </c>
      <c r="K109" s="122">
        <f t="shared" si="41"/>
        <v>6.2660829873408097E-2</v>
      </c>
      <c r="L109" s="122">
        <f t="shared" si="41"/>
        <v>0.12850231841356857</v>
      </c>
      <c r="M109" s="122">
        <f t="shared" si="41"/>
        <v>9.9016873479781956E-2</v>
      </c>
      <c r="N109" s="122">
        <f t="shared" si="41"/>
        <v>0.21976019434310892</v>
      </c>
      <c r="O109" s="122">
        <f t="shared" si="41"/>
        <v>0.10123604167078556</v>
      </c>
      <c r="P109" s="122">
        <f t="shared" si="41"/>
        <v>7.0477829799207789E-2</v>
      </c>
      <c r="Q109" s="122">
        <f t="shared" si="41"/>
        <v>8.7638600198832628E-2</v>
      </c>
      <c r="R109" s="122">
        <f t="shared" si="41"/>
        <v>6.1428684703223262E-2</v>
      </c>
      <c r="S109" s="122">
        <f t="shared" si="41"/>
        <v>4.1699988504002687E-2</v>
      </c>
      <c r="T109" s="122">
        <f t="shared" si="41"/>
        <v>2.2214311111225588E-2</v>
      </c>
      <c r="U109" s="122">
        <f t="shared" si="41"/>
        <v>9.926537283693913E-3</v>
      </c>
      <c r="V109" s="122">
        <f t="shared" si="41"/>
        <v>5.9407492732486003E-3</v>
      </c>
      <c r="W109" s="122">
        <f t="shared" si="41"/>
        <v>5.7068188245239168E-3</v>
      </c>
      <c r="X109" s="122">
        <f t="shared" si="41"/>
        <v>5.1432312025487649E-3</v>
      </c>
      <c r="Y109" s="122">
        <f t="shared" si="41"/>
        <v>3.301282065260854E-3</v>
      </c>
      <c r="DA109" s="130" t="s">
        <v>1841</v>
      </c>
    </row>
    <row r="110" spans="1:105" ht="12" customHeight="1" x14ac:dyDescent="0.25">
      <c r="A110" s="97" t="s">
        <v>53</v>
      </c>
      <c r="B110" s="98">
        <v>2.4240668871565456E-3</v>
      </c>
      <c r="C110" s="98">
        <v>8.4180757232809097E-3</v>
      </c>
      <c r="D110" s="98">
        <v>1.878912837050789E-2</v>
      </c>
      <c r="E110" s="98">
        <v>3.3876952911102862E-2</v>
      </c>
      <c r="F110" s="98">
        <v>2.7200675351537567E-2</v>
      </c>
      <c r="G110" s="98">
        <v>2.9468250489267649E-2</v>
      </c>
      <c r="H110" s="98">
        <v>3.8234809932575914E-2</v>
      </c>
      <c r="I110" s="98">
        <v>8.5346843790690324E-2</v>
      </c>
      <c r="J110" s="98">
        <v>5.730726073517374E-2</v>
      </c>
      <c r="K110" s="98">
        <v>6.2660829873408097E-2</v>
      </c>
      <c r="L110" s="98">
        <v>0.12850231841356857</v>
      </c>
      <c r="M110" s="98">
        <v>9.9016873479781956E-2</v>
      </c>
      <c r="N110" s="98">
        <v>0.21976019434310892</v>
      </c>
      <c r="O110" s="98">
        <v>0.10123604167078556</v>
      </c>
      <c r="P110" s="98">
        <v>7.0477829799207789E-2</v>
      </c>
      <c r="Q110" s="98">
        <v>8.7638600198832628E-2</v>
      </c>
      <c r="R110" s="98">
        <v>6.1428684703223262E-2</v>
      </c>
      <c r="S110" s="98">
        <v>4.1699988504002687E-2</v>
      </c>
      <c r="T110" s="98">
        <v>2.2214311111225588E-2</v>
      </c>
      <c r="U110" s="98">
        <v>9.926537283693913E-3</v>
      </c>
      <c r="V110" s="98">
        <v>5.9407492732486003E-3</v>
      </c>
      <c r="W110" s="98">
        <v>5.7068188245239168E-3</v>
      </c>
      <c r="X110" s="98">
        <v>5.1432312025487649E-3</v>
      </c>
      <c r="Y110" s="98">
        <v>3.301282065260854E-3</v>
      </c>
      <c r="DA110" s="63" t="s">
        <v>1842</v>
      </c>
    </row>
    <row r="111" spans="1:105" ht="12" customHeight="1" x14ac:dyDescent="0.25">
      <c r="A111" s="121" t="s">
        <v>55</v>
      </c>
      <c r="B111" s="122">
        <v>8.2363100086923491E-2</v>
      </c>
      <c r="C111" s="122">
        <v>0.18145708469542093</v>
      </c>
      <c r="D111" s="122">
        <v>0.63035584639301057</v>
      </c>
      <c r="E111" s="122">
        <v>0.65077895612660352</v>
      </c>
      <c r="F111" s="122">
        <v>0.42540165375080163</v>
      </c>
      <c r="G111" s="122">
        <v>0.58905868922078897</v>
      </c>
      <c r="H111" s="122">
        <v>0.66888021433744582</v>
      </c>
      <c r="I111" s="122">
        <v>0.86037668641551779</v>
      </c>
      <c r="J111" s="122">
        <v>0.77940032311473384</v>
      </c>
      <c r="K111" s="122">
        <v>1.130621170111481</v>
      </c>
      <c r="L111" s="122">
        <v>1.4793355522544989</v>
      </c>
      <c r="M111" s="122">
        <v>1.2531951465029829</v>
      </c>
      <c r="N111" s="122">
        <v>1.2238844863511626</v>
      </c>
      <c r="O111" s="122">
        <v>1.141198974322494</v>
      </c>
      <c r="P111" s="122">
        <v>0.49192610976437867</v>
      </c>
      <c r="Q111" s="122">
        <v>0.49755881489364651</v>
      </c>
      <c r="R111" s="122">
        <v>0.43485813747555591</v>
      </c>
      <c r="S111" s="122">
        <v>0.44546606637088765</v>
      </c>
      <c r="T111" s="122">
        <v>0.44445787430558448</v>
      </c>
      <c r="U111" s="122">
        <v>0.43742048308948711</v>
      </c>
      <c r="V111" s="122">
        <v>5.6169745815474043E-2</v>
      </c>
      <c r="W111" s="122">
        <v>0.39117025275020112</v>
      </c>
      <c r="X111" s="122">
        <v>0.1658337443704222</v>
      </c>
      <c r="Y111" s="122">
        <v>6.3135535554080094E-2</v>
      </c>
      <c r="DA111" s="130" t="s">
        <v>1843</v>
      </c>
    </row>
    <row r="112" spans="1:105" ht="12" customHeight="1" x14ac:dyDescent="0.25">
      <c r="A112" s="97" t="s">
        <v>130</v>
      </c>
      <c r="B112" s="98">
        <v>8.065161377829444E-2</v>
      </c>
      <c r="C112" s="98">
        <v>0.17399092320747039</v>
      </c>
      <c r="D112" s="98">
        <v>0.62419519660707734</v>
      </c>
      <c r="E112" s="98">
        <v>0.63976080475200925</v>
      </c>
      <c r="F112" s="98">
        <v>0.42045488566691985</v>
      </c>
      <c r="G112" s="98">
        <v>0.58059903192611895</v>
      </c>
      <c r="H112" s="98">
        <v>0.65389136330609055</v>
      </c>
      <c r="I112" s="98">
        <v>0.84498666621324769</v>
      </c>
      <c r="J112" s="98">
        <v>0.76583121205156968</v>
      </c>
      <c r="K112" s="98">
        <v>1.1083782291559658</v>
      </c>
      <c r="L112" s="98">
        <v>1.459218263344169</v>
      </c>
      <c r="M112" s="98">
        <v>1.2327641344008871</v>
      </c>
      <c r="N112" s="98">
        <v>1.2011741921193195</v>
      </c>
      <c r="O112" s="98">
        <v>1.123822131615281</v>
      </c>
      <c r="P112" s="98">
        <v>0.47918366532641288</v>
      </c>
      <c r="Q112" s="98">
        <v>0.48731506182592899</v>
      </c>
      <c r="R112" s="98">
        <v>0.42719352989161302</v>
      </c>
      <c r="S112" s="98">
        <v>0.43625611702098333</v>
      </c>
      <c r="T112" s="98">
        <v>0.43757828443978358</v>
      </c>
      <c r="U112" s="98">
        <v>0.43100062235946657</v>
      </c>
      <c r="V112" s="98">
        <v>8.4687560224050579E-3</v>
      </c>
      <c r="W112" s="98">
        <v>0.37232597562179681</v>
      </c>
      <c r="X112" s="98">
        <v>0.15939323737323757</v>
      </c>
      <c r="Y112" s="98">
        <v>5.8303365617549709E-2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1.7114863086290471E-3</v>
      </c>
      <c r="C116" s="101">
        <v>7.4661614879505366E-3</v>
      </c>
      <c r="D116" s="101">
        <v>6.160649785933248E-3</v>
      </c>
      <c r="E116" s="101">
        <v>1.1018151374594319E-2</v>
      </c>
      <c r="F116" s="101">
        <v>4.9467680838817842E-3</v>
      </c>
      <c r="G116" s="101">
        <v>8.4596572946700043E-3</v>
      </c>
      <c r="H116" s="101">
        <v>1.4988851031355267E-2</v>
      </c>
      <c r="I116" s="101">
        <v>1.5390020202270146E-2</v>
      </c>
      <c r="J116" s="101">
        <v>1.3569111063164189E-2</v>
      </c>
      <c r="K116" s="101">
        <v>2.2242940955515093E-2</v>
      </c>
      <c r="L116" s="101">
        <v>2.0117288910329711E-2</v>
      </c>
      <c r="M116" s="101">
        <v>2.043101210209592E-2</v>
      </c>
      <c r="N116" s="101">
        <v>2.271029423184303E-2</v>
      </c>
      <c r="O116" s="101">
        <v>1.7376842707212872E-2</v>
      </c>
      <c r="P116" s="101">
        <v>1.2742444437965805E-2</v>
      </c>
      <c r="Q116" s="101">
        <v>1.0243753067717545E-2</v>
      </c>
      <c r="R116" s="101">
        <v>7.6646075839429057E-3</v>
      </c>
      <c r="S116" s="101">
        <v>9.2099493499043037E-3</v>
      </c>
      <c r="T116" s="101">
        <v>6.8795898658009034E-3</v>
      </c>
      <c r="U116" s="101">
        <v>6.4198607300205339E-3</v>
      </c>
      <c r="V116" s="101">
        <v>4.7700989793068985E-2</v>
      </c>
      <c r="W116" s="101">
        <v>1.8844277128404297E-2</v>
      </c>
      <c r="X116" s="101">
        <v>6.4405069971846226E-3</v>
      </c>
      <c r="Y116" s="101">
        <v>4.8321699365303861E-3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7.1973442653338132E-2</v>
      </c>
      <c r="C120" s="122">
        <v>0.14003945466198894</v>
      </c>
      <c r="D120" s="122">
        <v>0.25267001399743716</v>
      </c>
      <c r="E120" s="122">
        <v>0.34291842515669674</v>
      </c>
      <c r="F120" s="122">
        <v>0.23041154251727014</v>
      </c>
      <c r="G120" s="122">
        <v>0.50006283560317744</v>
      </c>
      <c r="H120" s="122">
        <v>0.3098789115188661</v>
      </c>
      <c r="I120" s="122">
        <v>0.50169699630860376</v>
      </c>
      <c r="J120" s="122">
        <v>0.29359133723094727</v>
      </c>
      <c r="K120" s="122">
        <v>0.50389663345661961</v>
      </c>
      <c r="L120" s="122">
        <v>0.45684252286356991</v>
      </c>
      <c r="M120" s="122">
        <v>0.4521110257061805</v>
      </c>
      <c r="N120" s="122">
        <v>0.36230351177391951</v>
      </c>
      <c r="O120" s="122">
        <v>0.3035161908309657</v>
      </c>
      <c r="P120" s="122">
        <v>0.21557626641793254</v>
      </c>
      <c r="Q120" s="122">
        <v>0.18898944784943106</v>
      </c>
      <c r="R120" s="122">
        <v>0.15534493903860985</v>
      </c>
      <c r="S120" s="122">
        <v>0.16578796555610711</v>
      </c>
      <c r="T120" s="122">
        <v>0.14941840407763293</v>
      </c>
      <c r="U120" s="122">
        <v>0.13541040999548515</v>
      </c>
      <c r="V120" s="122">
        <v>9.8812671701364915E-2</v>
      </c>
      <c r="W120" s="122">
        <v>8.6155516483278252E-2</v>
      </c>
      <c r="X120" s="122">
        <v>6.7014534963069486E-2</v>
      </c>
      <c r="Y120" s="122">
        <v>3.1344560144130319E-2</v>
      </c>
      <c r="DA120" s="130" t="s">
        <v>1852</v>
      </c>
    </row>
    <row r="121" spans="1:105" ht="12" customHeight="1" x14ac:dyDescent="0.25">
      <c r="A121" s="97" t="s">
        <v>50</v>
      </c>
      <c r="B121" s="98">
        <v>7.0547226373677233E-2</v>
      </c>
      <c r="C121" s="98">
        <v>0.13349737269922105</v>
      </c>
      <c r="D121" s="98">
        <v>0.24389978399047113</v>
      </c>
      <c r="E121" s="98">
        <v>0.32346389842118528</v>
      </c>
      <c r="F121" s="98">
        <v>0.2206152138516928</v>
      </c>
      <c r="G121" s="98">
        <v>0.48892403145234042</v>
      </c>
      <c r="H121" s="98">
        <v>0.28247876634243946</v>
      </c>
      <c r="I121" s="98">
        <v>0.48748111893338808</v>
      </c>
      <c r="J121" s="98">
        <v>0.2861243290213088</v>
      </c>
      <c r="K121" s="98">
        <v>0.49872341464717918</v>
      </c>
      <c r="L121" s="98">
        <v>0.44833411578453558</v>
      </c>
      <c r="M121" s="98">
        <v>0.44297951564330479</v>
      </c>
      <c r="N121" s="98">
        <v>0.34991596389151253</v>
      </c>
      <c r="O121" s="98">
        <v>0.30297774702946906</v>
      </c>
      <c r="P121" s="98">
        <v>0.21310627199187207</v>
      </c>
      <c r="Q121" s="98">
        <v>0.18478076429417925</v>
      </c>
      <c r="R121" s="98">
        <v>0.15186270301892157</v>
      </c>
      <c r="S121" s="98">
        <v>0.16181582477042009</v>
      </c>
      <c r="T121" s="98">
        <v>0.14720956008752684</v>
      </c>
      <c r="U121" s="98">
        <v>0.13372746564436891</v>
      </c>
      <c r="V121" s="98">
        <v>9.735357959687764E-2</v>
      </c>
      <c r="W121" s="98">
        <v>8.4888228456600559E-2</v>
      </c>
      <c r="X121" s="98">
        <v>6.6003383469808552E-2</v>
      </c>
      <c r="Y121" s="98">
        <v>3.0845998124132436E-2</v>
      </c>
      <c r="DA121" s="63" t="s">
        <v>1853</v>
      </c>
    </row>
    <row r="122" spans="1:105" ht="12" customHeight="1" x14ac:dyDescent="0.25">
      <c r="A122" s="109" t="s">
        <v>120</v>
      </c>
      <c r="B122" s="33">
        <v>1.4262162796609028E-3</v>
      </c>
      <c r="C122" s="33">
        <v>6.5420819627678966E-3</v>
      </c>
      <c r="D122" s="33">
        <v>8.7702300069660288E-3</v>
      </c>
      <c r="E122" s="33">
        <v>1.9454526735511464E-2</v>
      </c>
      <c r="F122" s="33">
        <v>9.7963286655773241E-3</v>
      </c>
      <c r="G122" s="33">
        <v>1.1138804150837045E-2</v>
      </c>
      <c r="H122" s="33">
        <v>2.7400145176426652E-2</v>
      </c>
      <c r="I122" s="33">
        <v>1.4215877375215683E-2</v>
      </c>
      <c r="J122" s="33">
        <v>7.4670082096384809E-3</v>
      </c>
      <c r="K122" s="33">
        <v>5.1732188094404307E-3</v>
      </c>
      <c r="L122" s="33">
        <v>8.5084070790343459E-3</v>
      </c>
      <c r="M122" s="33">
        <v>9.13151006287574E-3</v>
      </c>
      <c r="N122" s="33">
        <v>1.2387547882406976E-2</v>
      </c>
      <c r="O122" s="33">
        <v>5.3844380149663219E-4</v>
      </c>
      <c r="P122" s="33">
        <v>2.4699944260604748E-3</v>
      </c>
      <c r="Q122" s="33">
        <v>4.2086835552518189E-3</v>
      </c>
      <c r="R122" s="33">
        <v>3.4822360196882902E-3</v>
      </c>
      <c r="S122" s="33">
        <v>3.9721407856870153E-3</v>
      </c>
      <c r="T122" s="33">
        <v>2.2088439901061011E-3</v>
      </c>
      <c r="U122" s="33">
        <v>1.6829443511162422E-3</v>
      </c>
      <c r="V122" s="33">
        <v>1.4590921044872684E-3</v>
      </c>
      <c r="W122" s="33">
        <v>1.2672880266776894E-3</v>
      </c>
      <c r="X122" s="33">
        <v>1.01115149326093E-3</v>
      </c>
      <c r="Y122" s="33">
        <v>4.985620199978851E-4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1847.6941346944916</v>
      </c>
      <c r="C124" s="117">
        <f t="shared" si="42"/>
        <v>1806.4006546544933</v>
      </c>
      <c r="D124" s="117">
        <f t="shared" si="42"/>
        <v>1510.5068279864397</v>
      </c>
      <c r="E124" s="117">
        <f t="shared" si="42"/>
        <v>1402.1346714714973</v>
      </c>
      <c r="F124" s="117">
        <f t="shared" si="42"/>
        <v>1142.5419425327545</v>
      </c>
      <c r="G124" s="117">
        <f t="shared" si="42"/>
        <v>1123.5110008971158</v>
      </c>
      <c r="H124" s="117">
        <f t="shared" si="42"/>
        <v>1018.4958377483895</v>
      </c>
      <c r="I124" s="117">
        <f t="shared" si="42"/>
        <v>954.33276676535365</v>
      </c>
      <c r="J124" s="117">
        <f t="shared" si="42"/>
        <v>872.67640464160343</v>
      </c>
      <c r="K124" s="117">
        <f t="shared" si="42"/>
        <v>882.28721907692079</v>
      </c>
      <c r="L124" s="117">
        <f t="shared" si="42"/>
        <v>850.07594547288716</v>
      </c>
      <c r="M124" s="117">
        <f t="shared" si="42"/>
        <v>854.31065847154503</v>
      </c>
      <c r="N124" s="117">
        <f t="shared" si="42"/>
        <v>756.65100431672033</v>
      </c>
      <c r="O124" s="117">
        <f t="shared" si="42"/>
        <v>725.94552826337679</v>
      </c>
      <c r="P124" s="117">
        <f t="shared" si="42"/>
        <v>646.28129302671107</v>
      </c>
      <c r="Q124" s="117">
        <f t="shared" si="42"/>
        <v>660.90658456327833</v>
      </c>
      <c r="R124" s="117">
        <f t="shared" ref="R124:V124" si="43">R125+R128+R130+R139</f>
        <v>664.40906321085413</v>
      </c>
      <c r="S124" s="117">
        <f t="shared" si="43"/>
        <v>672.28314585397436</v>
      </c>
      <c r="T124" s="117">
        <f t="shared" si="43"/>
        <v>651.61042226571567</v>
      </c>
      <c r="U124" s="117">
        <f t="shared" si="43"/>
        <v>589.61387213830187</v>
      </c>
      <c r="V124" s="117">
        <f t="shared" si="43"/>
        <v>588.90630905609521</v>
      </c>
      <c r="W124" s="117">
        <f t="shared" ref="W124:Y124" si="44">W125+W128+W130+W139</f>
        <v>600.62190875221506</v>
      </c>
      <c r="X124" s="117">
        <f t="shared" si="44"/>
        <v>514.96181781299902</v>
      </c>
      <c r="Y124" s="117">
        <f t="shared" si="44"/>
        <v>480.85925608360731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1632.9364035161584</v>
      </c>
      <c r="C125" s="122">
        <f t="shared" si="45"/>
        <v>1483.3325234092722</v>
      </c>
      <c r="D125" s="122">
        <f t="shared" si="45"/>
        <v>1211.1936374232544</v>
      </c>
      <c r="E125" s="122">
        <f t="shared" si="45"/>
        <v>1104.0829751627853</v>
      </c>
      <c r="F125" s="122">
        <f t="shared" si="45"/>
        <v>968.22108428164995</v>
      </c>
      <c r="G125" s="122">
        <f t="shared" si="45"/>
        <v>847.42161854833171</v>
      </c>
      <c r="H125" s="122">
        <f t="shared" si="45"/>
        <v>805.16561836943436</v>
      </c>
      <c r="I125" s="122">
        <f t="shared" si="45"/>
        <v>709.94967560376256</v>
      </c>
      <c r="J125" s="122">
        <f t="shared" si="45"/>
        <v>720.88415917006432</v>
      </c>
      <c r="K125" s="122">
        <f t="shared" si="45"/>
        <v>706.24497936379714</v>
      </c>
      <c r="L125" s="122">
        <f t="shared" si="45"/>
        <v>694.80337951658396</v>
      </c>
      <c r="M125" s="122">
        <f t="shared" si="45"/>
        <v>694.51191478931776</v>
      </c>
      <c r="N125" s="122">
        <f t="shared" si="45"/>
        <v>607.40393666998921</v>
      </c>
      <c r="O125" s="122">
        <f t="shared" si="45"/>
        <v>581.65437997895651</v>
      </c>
      <c r="P125" s="122">
        <f t="shared" si="45"/>
        <v>509.03239615085505</v>
      </c>
      <c r="Q125" s="122">
        <f t="shared" si="45"/>
        <v>509.56406585574138</v>
      </c>
      <c r="R125" s="122">
        <f t="shared" ref="R125:V125" si="46">SUM(R126:R127)</f>
        <v>515.16441340140545</v>
      </c>
      <c r="S125" s="122">
        <f t="shared" si="46"/>
        <v>517.09770840735257</v>
      </c>
      <c r="T125" s="122">
        <f t="shared" si="46"/>
        <v>505.39244120865527</v>
      </c>
      <c r="U125" s="122">
        <f t="shared" si="46"/>
        <v>457.41294553490866</v>
      </c>
      <c r="V125" s="122">
        <f t="shared" si="46"/>
        <v>464.71742908577738</v>
      </c>
      <c r="W125" s="122">
        <f t="shared" ref="W125:Y125" si="47">SUM(W126:W127)</f>
        <v>476.99267860097507</v>
      </c>
      <c r="X125" s="122">
        <f t="shared" si="47"/>
        <v>403.69641707246666</v>
      </c>
      <c r="Y125" s="122">
        <f t="shared" si="47"/>
        <v>379.46950066392515</v>
      </c>
      <c r="DA125" s="130" t="s">
        <v>1856</v>
      </c>
    </row>
    <row r="126" spans="1:105" ht="12" customHeight="1" x14ac:dyDescent="0.25">
      <c r="A126" s="97" t="s">
        <v>198</v>
      </c>
      <c r="B126" s="98">
        <v>1631.506675049349</v>
      </c>
      <c r="C126" s="98">
        <v>1482.0337699532258</v>
      </c>
      <c r="D126" s="98">
        <v>1210.1767225426559</v>
      </c>
      <c r="E126" s="98">
        <v>1103.1785999183915</v>
      </c>
      <c r="F126" s="98">
        <v>967.36571073235223</v>
      </c>
      <c r="G126" s="98">
        <v>846.71941743182492</v>
      </c>
      <c r="H126" s="98">
        <v>804.54179045992271</v>
      </c>
      <c r="I126" s="98">
        <v>709.45582242026535</v>
      </c>
      <c r="J126" s="98">
        <v>720.30217611385785</v>
      </c>
      <c r="K126" s="98">
        <v>705.67662607807927</v>
      </c>
      <c r="L126" s="98">
        <v>694.29423448683247</v>
      </c>
      <c r="M126" s="98">
        <v>693.97512755903574</v>
      </c>
      <c r="N126" s="98">
        <v>607.01082386847202</v>
      </c>
      <c r="O126" s="98">
        <v>581.21277943065331</v>
      </c>
      <c r="P126" s="98">
        <v>508.63776955444791</v>
      </c>
      <c r="Q126" s="98">
        <v>509.21608989484696</v>
      </c>
      <c r="R126" s="98">
        <v>514.81594027445931</v>
      </c>
      <c r="S126" s="98">
        <v>516.74614122312209</v>
      </c>
      <c r="T126" s="98">
        <v>505.05399871703423</v>
      </c>
      <c r="U126" s="98">
        <v>457.10829715325968</v>
      </c>
      <c r="V126" s="98">
        <v>464.41259558243513</v>
      </c>
      <c r="W126" s="98">
        <v>476.68279123345832</v>
      </c>
      <c r="X126" s="98">
        <v>403.43030960279793</v>
      </c>
      <c r="Y126" s="98">
        <v>379.21985218188718</v>
      </c>
      <c r="DA126" s="63" t="s">
        <v>1857</v>
      </c>
    </row>
    <row r="127" spans="1:105" ht="12" customHeight="1" x14ac:dyDescent="0.25">
      <c r="A127" s="97" t="s">
        <v>53</v>
      </c>
      <c r="B127" s="98">
        <v>1.4297284668093071</v>
      </c>
      <c r="C127" s="98">
        <v>1.2987534560462863</v>
      </c>
      <c r="D127" s="98">
        <v>1.0169148805985753</v>
      </c>
      <c r="E127" s="98">
        <v>0.90437524439382067</v>
      </c>
      <c r="F127" s="98">
        <v>0.85537354929777509</v>
      </c>
      <c r="G127" s="98">
        <v>0.70220111650673889</v>
      </c>
      <c r="H127" s="98">
        <v>0.62382790951168987</v>
      </c>
      <c r="I127" s="98">
        <v>0.49385318349723101</v>
      </c>
      <c r="J127" s="98">
        <v>0.58198305620649804</v>
      </c>
      <c r="K127" s="98">
        <v>0.56835328571785337</v>
      </c>
      <c r="L127" s="98">
        <v>0.50914502975153297</v>
      </c>
      <c r="M127" s="98">
        <v>0.53678723028205522</v>
      </c>
      <c r="N127" s="98">
        <v>0.39311280151719691</v>
      </c>
      <c r="O127" s="98">
        <v>0.44160054830323403</v>
      </c>
      <c r="P127" s="98">
        <v>0.39462659640715902</v>
      </c>
      <c r="Q127" s="98">
        <v>0.34797596089440169</v>
      </c>
      <c r="R127" s="98">
        <v>0.3484731269461675</v>
      </c>
      <c r="S127" s="98">
        <v>0.3515671842305243</v>
      </c>
      <c r="T127" s="98">
        <v>0.33844249162105883</v>
      </c>
      <c r="U127" s="98">
        <v>0.30464838164896824</v>
      </c>
      <c r="V127" s="98">
        <v>0.30483350334222459</v>
      </c>
      <c r="W127" s="98">
        <v>0.30988736751672702</v>
      </c>
      <c r="X127" s="98">
        <v>0.26610746966872001</v>
      </c>
      <c r="Y127" s="98">
        <v>0.24964848203794179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3.2123547921914906</v>
      </c>
      <c r="C128" s="122">
        <f t="shared" si="48"/>
        <v>4.4340890900979142</v>
      </c>
      <c r="D128" s="122">
        <f t="shared" si="48"/>
        <v>4.7838017077021311</v>
      </c>
      <c r="E128" s="122">
        <f t="shared" si="48"/>
        <v>4.9624787578826339</v>
      </c>
      <c r="F128" s="122">
        <f t="shared" si="48"/>
        <v>3.0274069940828241</v>
      </c>
      <c r="G128" s="122">
        <f t="shared" si="48"/>
        <v>2.6560615478090783</v>
      </c>
      <c r="H128" s="122">
        <f t="shared" si="48"/>
        <v>2.585441966974892</v>
      </c>
      <c r="I128" s="122">
        <f t="shared" si="48"/>
        <v>4.5988653191542328</v>
      </c>
      <c r="J128" s="122">
        <f t="shared" si="48"/>
        <v>2.5828218903339599</v>
      </c>
      <c r="K128" s="122">
        <f t="shared" si="48"/>
        <v>2.5873264951194264</v>
      </c>
      <c r="L128" s="122">
        <f t="shared" si="48"/>
        <v>6.0973055871770567</v>
      </c>
      <c r="M128" s="122">
        <f t="shared" si="48"/>
        <v>5.6029853066255191</v>
      </c>
      <c r="N128" s="122">
        <f t="shared" si="48"/>
        <v>16.101765329602156</v>
      </c>
      <c r="O128" s="122">
        <f t="shared" si="48"/>
        <v>9.2928614217702901</v>
      </c>
      <c r="P128" s="122">
        <f t="shared" si="48"/>
        <v>8.5432893446763298</v>
      </c>
      <c r="Q128" s="122">
        <f t="shared" si="48"/>
        <v>14.728445257505109</v>
      </c>
      <c r="R128" s="122">
        <f t="shared" si="48"/>
        <v>12.945626223403805</v>
      </c>
      <c r="S128" s="122">
        <f t="shared" si="48"/>
        <v>11.579240926669971</v>
      </c>
      <c r="T128" s="122">
        <f t="shared" si="48"/>
        <v>9.4558052449213825</v>
      </c>
      <c r="U128" s="122">
        <f t="shared" si="48"/>
        <v>7.1742224932729304</v>
      </c>
      <c r="V128" s="122">
        <f t="shared" si="48"/>
        <v>5.5316826446044951</v>
      </c>
      <c r="W128" s="122">
        <f t="shared" si="48"/>
        <v>4.2413861806675381</v>
      </c>
      <c r="X128" s="122">
        <f t="shared" si="48"/>
        <v>3.011527549304216</v>
      </c>
      <c r="Y128" s="122">
        <f t="shared" si="48"/>
        <v>2.9327470202241268</v>
      </c>
      <c r="DA128" s="130" t="s">
        <v>1859</v>
      </c>
    </row>
    <row r="129" spans="1:105" ht="12" customHeight="1" x14ac:dyDescent="0.25">
      <c r="A129" s="97" t="s">
        <v>53</v>
      </c>
      <c r="B129" s="98">
        <v>3.2123547921914906</v>
      </c>
      <c r="C129" s="98">
        <v>4.4340890900979142</v>
      </c>
      <c r="D129" s="98">
        <v>4.7838017077021311</v>
      </c>
      <c r="E129" s="98">
        <v>4.9624787578826339</v>
      </c>
      <c r="F129" s="98">
        <v>3.0274069940828241</v>
      </c>
      <c r="G129" s="98">
        <v>2.6560615478090783</v>
      </c>
      <c r="H129" s="98">
        <v>2.585441966974892</v>
      </c>
      <c r="I129" s="98">
        <v>4.5988653191542328</v>
      </c>
      <c r="J129" s="98">
        <v>2.5828218903339599</v>
      </c>
      <c r="K129" s="98">
        <v>2.5873264951194264</v>
      </c>
      <c r="L129" s="98">
        <v>6.0973055871770567</v>
      </c>
      <c r="M129" s="98">
        <v>5.6029853066255191</v>
      </c>
      <c r="N129" s="98">
        <v>16.101765329602156</v>
      </c>
      <c r="O129" s="98">
        <v>9.2928614217702901</v>
      </c>
      <c r="P129" s="98">
        <v>8.5432893446763298</v>
      </c>
      <c r="Q129" s="98">
        <v>14.728445257505109</v>
      </c>
      <c r="R129" s="98">
        <v>12.945626223403805</v>
      </c>
      <c r="S129" s="98">
        <v>11.579240926669971</v>
      </c>
      <c r="T129" s="98">
        <v>9.4558052449213825</v>
      </c>
      <c r="U129" s="98">
        <v>7.1742224932729304</v>
      </c>
      <c r="V129" s="98">
        <v>5.5316826446044951</v>
      </c>
      <c r="W129" s="98">
        <v>4.2413861806675381</v>
      </c>
      <c r="X129" s="98">
        <v>3.011527549304216</v>
      </c>
      <c r="Y129" s="98">
        <v>2.9327470202241268</v>
      </c>
      <c r="DA129" s="63" t="s">
        <v>1860</v>
      </c>
    </row>
    <row r="130" spans="1:105" ht="12" customHeight="1" x14ac:dyDescent="0.25">
      <c r="A130" s="121" t="s">
        <v>55</v>
      </c>
      <c r="B130" s="122">
        <v>115.70530779740285</v>
      </c>
      <c r="C130" s="122">
        <v>213.90533077342735</v>
      </c>
      <c r="D130" s="122">
        <v>193.98153117229555</v>
      </c>
      <c r="E130" s="122">
        <v>186.24642284113392</v>
      </c>
      <c r="F130" s="122">
        <v>110.04652320345946</v>
      </c>
      <c r="G130" s="122">
        <v>151.50119063383286</v>
      </c>
      <c r="H130" s="122">
        <v>145.67167824212018</v>
      </c>
      <c r="I130" s="122">
        <v>153.17136288886849</v>
      </c>
      <c r="J130" s="122">
        <v>110.02904374933496</v>
      </c>
      <c r="K130" s="122">
        <v>120.16730634174947</v>
      </c>
      <c r="L130" s="122">
        <v>108.99213573851641</v>
      </c>
      <c r="M130" s="122">
        <v>114.97923213837549</v>
      </c>
      <c r="N130" s="122">
        <v>100.77319898135271</v>
      </c>
      <c r="O130" s="122">
        <v>103.16481835595002</v>
      </c>
      <c r="P130" s="122">
        <v>97.64791920503238</v>
      </c>
      <c r="Q130" s="122">
        <v>101.58496330523191</v>
      </c>
      <c r="R130" s="122">
        <v>101.60921612963557</v>
      </c>
      <c r="S130" s="122">
        <v>105.91348319618413</v>
      </c>
      <c r="T130" s="122">
        <v>100.17292409560027</v>
      </c>
      <c r="U130" s="122">
        <v>89.145947361276285</v>
      </c>
      <c r="V130" s="122">
        <v>88.561353659805249</v>
      </c>
      <c r="W130" s="122">
        <v>90.109662601920476</v>
      </c>
      <c r="X130" s="122">
        <v>79.693824489337288</v>
      </c>
      <c r="Y130" s="122">
        <v>73.249932055799292</v>
      </c>
      <c r="DA130" s="130" t="s">
        <v>1861</v>
      </c>
    </row>
    <row r="131" spans="1:105" ht="12" customHeight="1" x14ac:dyDescent="0.25">
      <c r="A131" s="97" t="s">
        <v>128</v>
      </c>
      <c r="B131" s="98">
        <v>113.37816404175348</v>
      </c>
      <c r="C131" s="98">
        <v>211.42597009165533</v>
      </c>
      <c r="D131" s="98">
        <v>191.52207403257538</v>
      </c>
      <c r="E131" s="98">
        <v>182.771685501729</v>
      </c>
      <c r="F131" s="98">
        <v>108.89588222258909</v>
      </c>
      <c r="G131" s="98">
        <v>149.4185361852669</v>
      </c>
      <c r="H131" s="98">
        <v>142.49535149149341</v>
      </c>
      <c r="I131" s="98">
        <v>150.48119454685909</v>
      </c>
      <c r="J131" s="98">
        <v>108.20258850421003</v>
      </c>
      <c r="K131" s="98">
        <v>117.78501165460214</v>
      </c>
      <c r="L131" s="98">
        <v>107.22503854531116</v>
      </c>
      <c r="M131" s="98">
        <v>113.19889020053381</v>
      </c>
      <c r="N131" s="98">
        <v>98.741287097066831</v>
      </c>
      <c r="O131" s="98">
        <v>101.3429708412117</v>
      </c>
      <c r="P131" s="98">
        <v>95.784670580621565</v>
      </c>
      <c r="Q131" s="98">
        <v>99.669801599494633</v>
      </c>
      <c r="R131" s="98">
        <v>99.909534367743234</v>
      </c>
      <c r="S131" s="98">
        <v>103.79202380209104</v>
      </c>
      <c r="T131" s="98">
        <v>98.408032462794154</v>
      </c>
      <c r="U131" s="98">
        <v>87.533544422179929</v>
      </c>
      <c r="V131" s="98">
        <v>86.990844222943196</v>
      </c>
      <c r="W131" s="98">
        <v>88.504063948068506</v>
      </c>
      <c r="X131" s="98">
        <v>77.970591621370318</v>
      </c>
      <c r="Y131" s="98">
        <v>71.618970782910168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2.3271437556493755</v>
      </c>
      <c r="C135" s="101">
        <v>2.4793606817720293</v>
      </c>
      <c r="D135" s="101">
        <v>2.4594571397201594</v>
      </c>
      <c r="E135" s="101">
        <v>3.4747373394049372</v>
      </c>
      <c r="F135" s="101">
        <v>1.1506409808703661</v>
      </c>
      <c r="G135" s="101">
        <v>2.0826544485659673</v>
      </c>
      <c r="H135" s="101">
        <v>3.176326750626763</v>
      </c>
      <c r="I135" s="101">
        <v>2.6901683420093967</v>
      </c>
      <c r="J135" s="101">
        <v>1.8264552451249281</v>
      </c>
      <c r="K135" s="101">
        <v>2.3822946871473225</v>
      </c>
      <c r="L135" s="101">
        <v>1.7670971932052437</v>
      </c>
      <c r="M135" s="101">
        <v>1.7803419378416836</v>
      </c>
      <c r="N135" s="101">
        <v>2.031911884285869</v>
      </c>
      <c r="O135" s="101">
        <v>1.8218475147383282</v>
      </c>
      <c r="P135" s="101">
        <v>1.86324862441081</v>
      </c>
      <c r="Q135" s="101">
        <v>1.9151617057372794</v>
      </c>
      <c r="R135" s="101">
        <v>1.6996817618923301</v>
      </c>
      <c r="S135" s="101">
        <v>2.1214593940930877</v>
      </c>
      <c r="T135" s="101">
        <v>1.7648916328061068</v>
      </c>
      <c r="U135" s="101">
        <v>1.6124029390963615</v>
      </c>
      <c r="V135" s="101">
        <v>1.5705094368620578</v>
      </c>
      <c r="W135" s="101">
        <v>1.6055986538519664</v>
      </c>
      <c r="X135" s="101">
        <v>1.7232328679669768</v>
      </c>
      <c r="Y135" s="101">
        <v>1.6309612728891265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95.840068588738774</v>
      </c>
      <c r="C139" s="122">
        <v>104.72871138169607</v>
      </c>
      <c r="D139" s="122">
        <v>100.54785768318756</v>
      </c>
      <c r="E139" s="122">
        <v>106.8427947096957</v>
      </c>
      <c r="F139" s="122">
        <v>61.246928053562122</v>
      </c>
      <c r="G139" s="122">
        <v>121.93213016714225</v>
      </c>
      <c r="H139" s="122">
        <v>65.073099169859987</v>
      </c>
      <c r="I139" s="122">
        <v>86.612862953568353</v>
      </c>
      <c r="J139" s="122">
        <v>39.180379831870098</v>
      </c>
      <c r="K139" s="122">
        <v>53.287606876254671</v>
      </c>
      <c r="L139" s="122">
        <v>40.183124630609775</v>
      </c>
      <c r="M139" s="122">
        <v>39.216526237226297</v>
      </c>
      <c r="N139" s="122">
        <v>32.372103335776295</v>
      </c>
      <c r="O139" s="122">
        <v>31.833468506699866</v>
      </c>
      <c r="P139" s="122">
        <v>31.057688326147233</v>
      </c>
      <c r="Q139" s="122">
        <v>35.029110144799894</v>
      </c>
      <c r="R139" s="122">
        <v>34.689807456409362</v>
      </c>
      <c r="S139" s="122">
        <v>37.692713323767656</v>
      </c>
      <c r="T139" s="122">
        <v>36.589251716538783</v>
      </c>
      <c r="U139" s="122">
        <v>35.880756748844</v>
      </c>
      <c r="V139" s="122">
        <v>30.095843665908056</v>
      </c>
      <c r="W139" s="122">
        <v>29.278181368652</v>
      </c>
      <c r="X139" s="122">
        <v>28.560048701890871</v>
      </c>
      <c r="Y139" s="122">
        <v>25.207076343658716</v>
      </c>
      <c r="DA139" s="130" t="s">
        <v>1870</v>
      </c>
    </row>
    <row r="140" spans="1:105" ht="12" customHeight="1" x14ac:dyDescent="0.25">
      <c r="A140" s="97" t="s">
        <v>50</v>
      </c>
      <c r="B140" s="98">
        <v>93.95477987912804</v>
      </c>
      <c r="C140" s="98">
        <v>101.52199565597475</v>
      </c>
      <c r="D140" s="98">
        <v>98.110934427501959</v>
      </c>
      <c r="E140" s="98">
        <v>102.42095077372424</v>
      </c>
      <c r="F140" s="98">
        <v>59.250275365636</v>
      </c>
      <c r="G140" s="98">
        <v>119.67705784602808</v>
      </c>
      <c r="H140" s="98">
        <v>59.389511201635614</v>
      </c>
      <c r="I140" s="98">
        <v>83.742557672940336</v>
      </c>
      <c r="J140" s="98">
        <v>37.847053531155403</v>
      </c>
      <c r="K140" s="98">
        <v>52.43935712483249</v>
      </c>
      <c r="L140" s="98">
        <v>39.300169310117269</v>
      </c>
      <c r="M140" s="98">
        <v>38.342543253034258</v>
      </c>
      <c r="N140" s="98">
        <v>31.222509221515558</v>
      </c>
      <c r="O140" s="98">
        <v>31.792397210063484</v>
      </c>
      <c r="P140" s="98">
        <v>30.771063866578427</v>
      </c>
      <c r="Q140" s="98">
        <v>34.398677174230151</v>
      </c>
      <c r="R140" s="98">
        <v>34.085449300824301</v>
      </c>
      <c r="S140" s="98">
        <v>37.041069983117275</v>
      </c>
      <c r="T140" s="98">
        <v>36.057767542755037</v>
      </c>
      <c r="U140" s="98">
        <v>35.418009383559301</v>
      </c>
      <c r="V140" s="98">
        <v>29.661605167855218</v>
      </c>
      <c r="W140" s="98">
        <v>28.849350597163141</v>
      </c>
      <c r="X140" s="98">
        <v>28.133241656585433</v>
      </c>
      <c r="Y140" s="98">
        <v>24.796043118296708</v>
      </c>
      <c r="DA140" s="63" t="s">
        <v>1871</v>
      </c>
    </row>
    <row r="141" spans="1:105" ht="12" customHeight="1" x14ac:dyDescent="0.25">
      <c r="A141" s="109" t="s">
        <v>120</v>
      </c>
      <c r="B141" s="33">
        <v>1.8852887096107369</v>
      </c>
      <c r="C141" s="33">
        <v>3.206715725721327</v>
      </c>
      <c r="D141" s="33">
        <v>2.4369232556856022</v>
      </c>
      <c r="E141" s="33">
        <v>4.4218439359714461</v>
      </c>
      <c r="F141" s="33">
        <v>1.9966526879261219</v>
      </c>
      <c r="G141" s="33">
        <v>2.2550723211141728</v>
      </c>
      <c r="H141" s="33">
        <v>5.6835879682243782</v>
      </c>
      <c r="I141" s="33">
        <v>2.8703052806280147</v>
      </c>
      <c r="J141" s="33">
        <v>1.3333263007146936</v>
      </c>
      <c r="K141" s="33">
        <v>0.84824975142217784</v>
      </c>
      <c r="L141" s="33">
        <v>0.88295532049250636</v>
      </c>
      <c r="M141" s="33">
        <v>0.87398298419203702</v>
      </c>
      <c r="N141" s="33">
        <v>1.1495941142607378</v>
      </c>
      <c r="O141" s="33">
        <v>4.1071296636381961E-2</v>
      </c>
      <c r="P141" s="33">
        <v>0.28662445956880533</v>
      </c>
      <c r="Q141" s="33">
        <v>0.63043297056974523</v>
      </c>
      <c r="R141" s="33">
        <v>0.60435815558506267</v>
      </c>
      <c r="S141" s="33">
        <v>0.65164334065037899</v>
      </c>
      <c r="T141" s="33">
        <v>0.53148417378374757</v>
      </c>
      <c r="U141" s="33">
        <v>0.46274736528470178</v>
      </c>
      <c r="V141" s="33">
        <v>0.43423849805283998</v>
      </c>
      <c r="W141" s="33">
        <v>0.42883077148885773</v>
      </c>
      <c r="X141" s="33">
        <v>0.42680704530543734</v>
      </c>
      <c r="Y141" s="33">
        <v>0.41103322536200781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18.620673983810992</v>
      </c>
      <c r="V143" s="117">
        <f t="shared" si="50"/>
        <v>28.520127655695799</v>
      </c>
      <c r="W143" s="117">
        <f t="shared" ref="W143:Y143" si="51">W144+W146+W148+W157</f>
        <v>42.276524989032751</v>
      </c>
      <c r="X143" s="117">
        <f t="shared" si="51"/>
        <v>64.322830162831707</v>
      </c>
      <c r="Y143" s="117">
        <f t="shared" si="51"/>
        <v>90.258856243945559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14.589650632988203</v>
      </c>
      <c r="V144" s="122">
        <f t="shared" si="52"/>
        <v>21.815557765633525</v>
      </c>
      <c r="W144" s="122">
        <f t="shared" si="52"/>
        <v>31.840962913396744</v>
      </c>
      <c r="X144" s="122">
        <f t="shared" si="52"/>
        <v>48.238921707399243</v>
      </c>
      <c r="Y144" s="122">
        <f t="shared" si="52"/>
        <v>70.462166140872483</v>
      </c>
      <c r="DA144" s="130" t="s">
        <v>1874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14.589650632988203</v>
      </c>
      <c r="V145" s="98">
        <v>21.815557765633525</v>
      </c>
      <c r="W145" s="98">
        <v>31.840962913396744</v>
      </c>
      <c r="X145" s="98">
        <v>48.238921707399243</v>
      </c>
      <c r="Y145" s="98">
        <v>70.462166140872483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0.46190702864324656</v>
      </c>
      <c r="V146" s="122">
        <f t="shared" si="53"/>
        <v>1.1740516409791673</v>
      </c>
      <c r="W146" s="122">
        <f t="shared" si="53"/>
        <v>1.4590131435448308</v>
      </c>
      <c r="X146" s="122">
        <f t="shared" si="53"/>
        <v>2.5118727212867333</v>
      </c>
      <c r="Y146" s="122">
        <f t="shared" si="53"/>
        <v>3.7185348710832185</v>
      </c>
      <c r="DA146" s="130" t="s">
        <v>1876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0.46190702864324656</v>
      </c>
      <c r="V147" s="98">
        <v>1.1740516409791673</v>
      </c>
      <c r="W147" s="98">
        <v>1.4590131435448308</v>
      </c>
      <c r="X147" s="98">
        <v>2.5118727212867333</v>
      </c>
      <c r="Y147" s="98">
        <v>3.7185348710832185</v>
      </c>
      <c r="DA147" s="63" t="s">
        <v>1877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2.5990917566421556</v>
      </c>
      <c r="V148" s="122">
        <v>4.0789931193175706</v>
      </c>
      <c r="W148" s="122">
        <v>6.6591854635461294</v>
      </c>
      <c r="X148" s="122">
        <v>10.101539853162333</v>
      </c>
      <c r="Y148" s="122">
        <v>11.966529790843417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2.362059352153389</v>
      </c>
      <c r="V149" s="98">
        <v>3.3028599077003356</v>
      </c>
      <c r="W149" s="98">
        <v>4.7494976819753134</v>
      </c>
      <c r="X149" s="98">
        <v>6.8405521206696385</v>
      </c>
      <c r="Y149" s="98">
        <v>7.7888511965570029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0.23703240448876639</v>
      </c>
      <c r="V153" s="101">
        <v>0.77613321161723514</v>
      </c>
      <c r="W153" s="101">
        <v>1.909687781570816</v>
      </c>
      <c r="X153" s="101">
        <v>3.2609877324926946</v>
      </c>
      <c r="Y153" s="101">
        <v>4.177678594286415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1886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0.97002456553738481</v>
      </c>
      <c r="V157" s="122">
        <v>1.4515251297655358</v>
      </c>
      <c r="W157" s="122">
        <v>2.3173634685450444</v>
      </c>
      <c r="X157" s="122">
        <v>3.4704958809833881</v>
      </c>
      <c r="Y157" s="122">
        <v>4.1116254411464288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0.96326162249678804</v>
      </c>
      <c r="V158" s="98">
        <v>1.4376003159857551</v>
      </c>
      <c r="W158" s="98">
        <v>2.2977367514139333</v>
      </c>
      <c r="X158" s="98">
        <v>3.4305553969995812</v>
      </c>
      <c r="Y158" s="98">
        <v>4.0501776721816896</v>
      </c>
      <c r="DA158" s="63" t="s">
        <v>1888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6.7629430405967538E-3</v>
      </c>
      <c r="V159" s="33">
        <v>1.3924813779780673E-2</v>
      </c>
      <c r="W159" s="33">
        <v>1.9626717131110871E-2</v>
      </c>
      <c r="X159" s="33">
        <v>3.9940483983806736E-2</v>
      </c>
      <c r="Y159" s="33">
        <v>6.1447768964739288E-2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3.5012370716020786</v>
      </c>
      <c r="C161" s="117">
        <f t="shared" si="54"/>
        <v>2.023420516016766</v>
      </c>
      <c r="D161" s="117">
        <f t="shared" si="54"/>
        <v>2.9524718858123009</v>
      </c>
      <c r="E161" s="117">
        <f t="shared" si="54"/>
        <v>3.572303664866082</v>
      </c>
      <c r="F161" s="117">
        <f t="shared" si="54"/>
        <v>3.3546755295566637</v>
      </c>
      <c r="G161" s="117">
        <f t="shared" si="54"/>
        <v>5.5398562219290346</v>
      </c>
      <c r="H161" s="117">
        <f t="shared" si="54"/>
        <v>4.7606704362971675</v>
      </c>
      <c r="I161" s="117">
        <f t="shared" si="54"/>
        <v>8.3832342425546571</v>
      </c>
      <c r="J161" s="117">
        <f t="shared" si="54"/>
        <v>10.432443459813554</v>
      </c>
      <c r="K161" s="117">
        <f t="shared" si="54"/>
        <v>17.67057130254118</v>
      </c>
      <c r="L161" s="117">
        <f t="shared" si="54"/>
        <v>18.609044345829847</v>
      </c>
      <c r="M161" s="117">
        <f t="shared" si="54"/>
        <v>19.795178003893806</v>
      </c>
      <c r="N161" s="117">
        <f t="shared" si="54"/>
        <v>19.051244484479795</v>
      </c>
      <c r="O161" s="117">
        <f t="shared" si="54"/>
        <v>20.824690943534804</v>
      </c>
      <c r="P161" s="117">
        <f t="shared" si="54"/>
        <v>19.720023799508979</v>
      </c>
      <c r="Q161" s="117">
        <f t="shared" si="54"/>
        <v>21.054540958789602</v>
      </c>
      <c r="R161" s="117">
        <f t="shared" ref="R161:V161" si="55">R162+R164+R166+R175</f>
        <v>19.259929615195901</v>
      </c>
      <c r="S161" s="117">
        <f t="shared" si="55"/>
        <v>26.91785914341482</v>
      </c>
      <c r="T161" s="117">
        <f t="shared" si="55"/>
        <v>48.358079437176102</v>
      </c>
      <c r="U161" s="117">
        <f t="shared" si="55"/>
        <v>62.143011715262887</v>
      </c>
      <c r="V161" s="117">
        <f t="shared" si="55"/>
        <v>72.421346397938493</v>
      </c>
      <c r="W161" s="117">
        <f t="shared" ref="W161:Y161" si="56">W162+W164+W166+W175</f>
        <v>81.546999517665554</v>
      </c>
      <c r="X161" s="117">
        <f t="shared" si="56"/>
        <v>38.547011096698625</v>
      </c>
      <c r="Y161" s="117">
        <f t="shared" si="56"/>
        <v>17.086312868464127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3.1098209403349326</v>
      </c>
      <c r="C162" s="122">
        <f t="shared" si="57"/>
        <v>1.5615706565882965</v>
      </c>
      <c r="D162" s="122">
        <f t="shared" si="57"/>
        <v>2.362315370588616</v>
      </c>
      <c r="E162" s="122">
        <f t="shared" si="57"/>
        <v>2.7759544592127203</v>
      </c>
      <c r="F162" s="122">
        <f t="shared" si="57"/>
        <v>2.7469828405327932</v>
      </c>
      <c r="G162" s="122">
        <f t="shared" si="57"/>
        <v>4.0550367924111894</v>
      </c>
      <c r="H162" s="122">
        <f t="shared" si="57"/>
        <v>3.591337895624144</v>
      </c>
      <c r="I162" s="122">
        <f t="shared" si="57"/>
        <v>5.8637522122355028</v>
      </c>
      <c r="J162" s="122">
        <f t="shared" si="57"/>
        <v>8.4343910639304731</v>
      </c>
      <c r="K162" s="122">
        <f t="shared" si="57"/>
        <v>14.04597781198615</v>
      </c>
      <c r="L162" s="122">
        <f t="shared" si="57"/>
        <v>14.996727099223158</v>
      </c>
      <c r="M162" s="122">
        <f t="shared" si="57"/>
        <v>16.005174258770325</v>
      </c>
      <c r="N162" s="122">
        <f t="shared" si="57"/>
        <v>14.522810489222183</v>
      </c>
      <c r="O162" s="122">
        <f t="shared" si="57"/>
        <v>16.646490623343411</v>
      </c>
      <c r="P162" s="122">
        <f t="shared" si="57"/>
        <v>15.47577100168834</v>
      </c>
      <c r="Q162" s="122">
        <f t="shared" si="57"/>
        <v>16.088638943225796</v>
      </c>
      <c r="R162" s="122">
        <f t="shared" si="57"/>
        <v>14.033950375840476</v>
      </c>
      <c r="S162" s="122">
        <f t="shared" si="57"/>
        <v>19.108748731408273</v>
      </c>
      <c r="T162" s="122">
        <f t="shared" si="57"/>
        <v>37.37954796251173</v>
      </c>
      <c r="U162" s="122">
        <f t="shared" si="57"/>
        <v>47.526903575389142</v>
      </c>
      <c r="V162" s="122">
        <f t="shared" si="57"/>
        <v>57.345100393293933</v>
      </c>
      <c r="W162" s="122">
        <f t="shared" si="57"/>
        <v>66.726896168951797</v>
      </c>
      <c r="X162" s="122">
        <f t="shared" si="57"/>
        <v>28.068183791192482</v>
      </c>
      <c r="Y162" s="122">
        <f t="shared" si="57"/>
        <v>11.744065790573639</v>
      </c>
      <c r="DA162" s="130" t="s">
        <v>1891</v>
      </c>
    </row>
    <row r="163" spans="1:105" ht="12" customHeight="1" x14ac:dyDescent="0.25">
      <c r="A163" s="97" t="s">
        <v>53</v>
      </c>
      <c r="B163" s="33">
        <v>3.1098209403349326</v>
      </c>
      <c r="C163" s="33">
        <v>1.5615706565882965</v>
      </c>
      <c r="D163" s="33">
        <v>2.362315370588616</v>
      </c>
      <c r="E163" s="33">
        <v>2.7759544592127203</v>
      </c>
      <c r="F163" s="33">
        <v>2.7469828405327932</v>
      </c>
      <c r="G163" s="33">
        <v>4.0550367924111894</v>
      </c>
      <c r="H163" s="33">
        <v>3.591337895624144</v>
      </c>
      <c r="I163" s="33">
        <v>5.8637522122355028</v>
      </c>
      <c r="J163" s="33">
        <v>8.4343910639304731</v>
      </c>
      <c r="K163" s="33">
        <v>14.04597781198615</v>
      </c>
      <c r="L163" s="33">
        <v>14.996727099223158</v>
      </c>
      <c r="M163" s="33">
        <v>16.005174258770325</v>
      </c>
      <c r="N163" s="33">
        <v>14.522810489222183</v>
      </c>
      <c r="O163" s="33">
        <v>16.646490623343411</v>
      </c>
      <c r="P163" s="33">
        <v>15.47577100168834</v>
      </c>
      <c r="Q163" s="33">
        <v>16.088638943225796</v>
      </c>
      <c r="R163" s="33">
        <v>14.033950375840476</v>
      </c>
      <c r="S163" s="33">
        <v>19.108748731408273</v>
      </c>
      <c r="T163" s="33">
        <v>37.37954796251173</v>
      </c>
      <c r="U163" s="33">
        <v>47.526903575389142</v>
      </c>
      <c r="V163" s="33">
        <v>57.345100393293933</v>
      </c>
      <c r="W163" s="33">
        <v>66.726896168951797</v>
      </c>
      <c r="X163" s="33">
        <v>28.068183791192482</v>
      </c>
      <c r="Y163" s="33">
        <v>11.744065790573639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2.5732402340584867E-2</v>
      </c>
      <c r="C164" s="122">
        <f t="shared" si="58"/>
        <v>2.8934359714882334E-2</v>
      </c>
      <c r="D164" s="122">
        <f t="shared" si="58"/>
        <v>3.5927549120102244E-2</v>
      </c>
      <c r="E164" s="122">
        <f t="shared" si="58"/>
        <v>4.3074046571046173E-2</v>
      </c>
      <c r="F164" s="122">
        <f t="shared" si="58"/>
        <v>3.8091230074391448E-2</v>
      </c>
      <c r="G164" s="122">
        <f t="shared" si="58"/>
        <v>5.803970791921878E-2</v>
      </c>
      <c r="H164" s="122">
        <f t="shared" si="58"/>
        <v>0.1056412477859863</v>
      </c>
      <c r="I164" s="122">
        <f t="shared" si="58"/>
        <v>0.32940022229167515</v>
      </c>
      <c r="J164" s="122">
        <f t="shared" si="58"/>
        <v>0.28521031346287151</v>
      </c>
      <c r="K164" s="122">
        <f t="shared" si="58"/>
        <v>0.34699238473134525</v>
      </c>
      <c r="L164" s="122">
        <f t="shared" si="58"/>
        <v>0.64466556319418222</v>
      </c>
      <c r="M164" s="122">
        <f t="shared" si="58"/>
        <v>0.47393532476400108</v>
      </c>
      <c r="N164" s="122">
        <f t="shared" si="58"/>
        <v>1.0443961585589232</v>
      </c>
      <c r="O164" s="122">
        <f t="shared" si="58"/>
        <v>0.4900608702041212</v>
      </c>
      <c r="P164" s="122">
        <f t="shared" si="58"/>
        <v>0.39129822423059729</v>
      </c>
      <c r="Q164" s="122">
        <f t="shared" si="58"/>
        <v>0.66910449434192854</v>
      </c>
      <c r="R164" s="122">
        <f t="shared" si="58"/>
        <v>0.65691415260627739</v>
      </c>
      <c r="S164" s="122">
        <f t="shared" si="58"/>
        <v>0.87780121050644355</v>
      </c>
      <c r="T164" s="122">
        <f t="shared" si="58"/>
        <v>1.4154373317287443</v>
      </c>
      <c r="U164" s="122">
        <f t="shared" si="58"/>
        <v>1.9288337518614687</v>
      </c>
      <c r="V164" s="122">
        <f t="shared" si="58"/>
        <v>2.1596012261430264</v>
      </c>
      <c r="W164" s="122">
        <f t="shared" si="58"/>
        <v>2.2658180749711945</v>
      </c>
      <c r="X164" s="122">
        <f t="shared" si="58"/>
        <v>1.6031235218507511</v>
      </c>
      <c r="Y164" s="122">
        <f t="shared" si="58"/>
        <v>0.94065568070680228</v>
      </c>
      <c r="DA164" s="130" t="s">
        <v>1893</v>
      </c>
    </row>
    <row r="165" spans="1:105" ht="12" customHeight="1" x14ac:dyDescent="0.25">
      <c r="A165" s="97" t="s">
        <v>53</v>
      </c>
      <c r="B165" s="98">
        <v>2.5732402340584867E-2</v>
      </c>
      <c r="C165" s="98">
        <v>2.8934359714882334E-2</v>
      </c>
      <c r="D165" s="98">
        <v>3.5927549120102244E-2</v>
      </c>
      <c r="E165" s="98">
        <v>4.3074046571046173E-2</v>
      </c>
      <c r="F165" s="98">
        <v>3.8091230074391448E-2</v>
      </c>
      <c r="G165" s="98">
        <v>5.803970791921878E-2</v>
      </c>
      <c r="H165" s="98">
        <v>0.1056412477859863</v>
      </c>
      <c r="I165" s="98">
        <v>0.32940022229167515</v>
      </c>
      <c r="J165" s="98">
        <v>0.28521031346287151</v>
      </c>
      <c r="K165" s="98">
        <v>0.34699238473134525</v>
      </c>
      <c r="L165" s="98">
        <v>0.64466556319418222</v>
      </c>
      <c r="M165" s="98">
        <v>0.47393532476400108</v>
      </c>
      <c r="N165" s="98">
        <v>1.0443961585589232</v>
      </c>
      <c r="O165" s="98">
        <v>0.4900608702041212</v>
      </c>
      <c r="P165" s="98">
        <v>0.39129822423059729</v>
      </c>
      <c r="Q165" s="98">
        <v>0.66910449434192854</v>
      </c>
      <c r="R165" s="98">
        <v>0.65691415260627739</v>
      </c>
      <c r="S165" s="98">
        <v>0.87780121050644355</v>
      </c>
      <c r="T165" s="98">
        <v>1.4154373317287443</v>
      </c>
      <c r="U165" s="98">
        <v>1.9288337518614687</v>
      </c>
      <c r="V165" s="98">
        <v>2.1596012261430264</v>
      </c>
      <c r="W165" s="98">
        <v>2.2658180749711945</v>
      </c>
      <c r="X165" s="98">
        <v>1.6031235218507511</v>
      </c>
      <c r="Y165" s="98">
        <v>0.94065568070680228</v>
      </c>
      <c r="DA165" s="63" t="s">
        <v>1894</v>
      </c>
    </row>
    <row r="166" spans="1:105" ht="12" customHeight="1" x14ac:dyDescent="0.25">
      <c r="A166" s="121" t="s">
        <v>55</v>
      </c>
      <c r="B166" s="122">
        <v>0.21216853704033245</v>
      </c>
      <c r="C166" s="122">
        <v>0.28099872395728553</v>
      </c>
      <c r="D166" s="122">
        <v>0.36119754640896978</v>
      </c>
      <c r="E166" s="122">
        <v>0.49233334584669303</v>
      </c>
      <c r="F166" s="122">
        <v>0.37738172185315783</v>
      </c>
      <c r="G166" s="122">
        <v>0.89516900881182715</v>
      </c>
      <c r="H166" s="122">
        <v>0.69448827141183644</v>
      </c>
      <c r="I166" s="122">
        <v>1.4371669933998765</v>
      </c>
      <c r="J166" s="122">
        <v>1.2214459312671486</v>
      </c>
      <c r="K166" s="122">
        <v>2.3411439025223415</v>
      </c>
      <c r="L166" s="122">
        <v>2.1359002457234011</v>
      </c>
      <c r="M166" s="122">
        <v>2.4123935343913439</v>
      </c>
      <c r="N166" s="122">
        <v>2.6781296877031289</v>
      </c>
      <c r="O166" s="122">
        <v>2.8091749528293688</v>
      </c>
      <c r="P166" s="122">
        <v>2.9435529269050593</v>
      </c>
      <c r="Q166" s="122">
        <v>3.2229910851115924</v>
      </c>
      <c r="R166" s="122">
        <v>3.3680332464707927</v>
      </c>
      <c r="S166" s="122">
        <v>5.1556900705227822</v>
      </c>
      <c r="T166" s="122">
        <v>6.9840815547045922</v>
      </c>
      <c r="U166" s="122">
        <v>9.2303490874740266</v>
      </c>
      <c r="V166" s="122">
        <v>9.5503895799281366</v>
      </c>
      <c r="W166" s="122">
        <v>9.353198448352515</v>
      </c>
      <c r="X166" s="122">
        <v>6.6259660251345807</v>
      </c>
      <c r="Y166" s="122">
        <v>3.2899403746716605</v>
      </c>
      <c r="DA166" s="130" t="s">
        <v>1895</v>
      </c>
    </row>
    <row r="167" spans="1:105" ht="12" customHeight="1" x14ac:dyDescent="0.25">
      <c r="A167" s="97" t="s">
        <v>124</v>
      </c>
      <c r="B167" s="98">
        <v>0.20070555897323558</v>
      </c>
      <c r="C167" s="98">
        <v>0.27317097614926927</v>
      </c>
      <c r="D167" s="98">
        <v>0.35507700079865717</v>
      </c>
      <c r="E167" s="98">
        <v>0.48373256441419532</v>
      </c>
      <c r="F167" s="98">
        <v>0.37420469679693502</v>
      </c>
      <c r="G167" s="98">
        <v>0.89181245916649521</v>
      </c>
      <c r="H167" s="98">
        <v>0.57450636557877766</v>
      </c>
      <c r="I167" s="98">
        <v>1.0796440662390752</v>
      </c>
      <c r="J167" s="98">
        <v>0.64637149060791022</v>
      </c>
      <c r="K167" s="98">
        <v>0.95135233171611011</v>
      </c>
      <c r="L167" s="98">
        <v>0.83499330521072423</v>
      </c>
      <c r="M167" s="98">
        <v>0.99194779648951459</v>
      </c>
      <c r="N167" s="98">
        <v>0.92363942164111623</v>
      </c>
      <c r="O167" s="98">
        <v>1.1703299988702138</v>
      </c>
      <c r="P167" s="98">
        <v>1.2339344060332764</v>
      </c>
      <c r="Q167" s="98">
        <v>1.5225293880648951</v>
      </c>
      <c r="R167" s="98">
        <v>1.8548889398988766</v>
      </c>
      <c r="S167" s="98">
        <v>2.8720779716984643</v>
      </c>
      <c r="T167" s="98">
        <v>5.2102672446532114</v>
      </c>
      <c r="U167" s="98">
        <v>7.4528459801674183</v>
      </c>
      <c r="V167" s="98">
        <v>7.4938312019143369</v>
      </c>
      <c r="W167" s="98">
        <v>7.4274647038592985</v>
      </c>
      <c r="X167" s="98">
        <v>5.2505679042996842</v>
      </c>
      <c r="Y167" s="98">
        <v>2.6375867326523807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1.1462978067096872E-2</v>
      </c>
      <c r="C171" s="101">
        <v>7.8277478080162628E-3</v>
      </c>
      <c r="D171" s="101">
        <v>6.1205456103126006E-3</v>
      </c>
      <c r="E171" s="101">
        <v>8.6007814324977096E-3</v>
      </c>
      <c r="F171" s="101">
        <v>3.1770250562227894E-3</v>
      </c>
      <c r="G171" s="101">
        <v>3.3565496453319198E-3</v>
      </c>
      <c r="H171" s="101">
        <v>0.11998190583305879</v>
      </c>
      <c r="I171" s="101">
        <v>0.35752292716080147</v>
      </c>
      <c r="J171" s="101">
        <v>0.57507444065923841</v>
      </c>
      <c r="K171" s="101">
        <v>1.3897915708062314</v>
      </c>
      <c r="L171" s="101">
        <v>1.300906940512677</v>
      </c>
      <c r="M171" s="101">
        <v>1.4204457379018292</v>
      </c>
      <c r="N171" s="101">
        <v>1.7544902660620127</v>
      </c>
      <c r="O171" s="101">
        <v>1.6388449539591547</v>
      </c>
      <c r="P171" s="101">
        <v>1.7096185208717829</v>
      </c>
      <c r="Q171" s="101">
        <v>1.7004616970466973</v>
      </c>
      <c r="R171" s="101">
        <v>1.5131443065719163</v>
      </c>
      <c r="S171" s="101">
        <v>2.2836120988243183</v>
      </c>
      <c r="T171" s="101">
        <v>1.7738143100513808</v>
      </c>
      <c r="U171" s="101">
        <v>1.7775031073066079</v>
      </c>
      <c r="V171" s="101">
        <v>2.0565583780137997</v>
      </c>
      <c r="W171" s="101">
        <v>1.9257337444932159</v>
      </c>
      <c r="X171" s="101">
        <v>1.375398120834896</v>
      </c>
      <c r="Y171" s="101">
        <v>0.65235364201927948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1903</v>
      </c>
    </row>
    <row r="175" spans="1:105" ht="12" customHeight="1" x14ac:dyDescent="0.25">
      <c r="A175" s="121" t="s">
        <v>54</v>
      </c>
      <c r="B175" s="122">
        <v>0.15351519188622867</v>
      </c>
      <c r="C175" s="122">
        <v>0.15191677575630178</v>
      </c>
      <c r="D175" s="122">
        <v>0.1930314196946126</v>
      </c>
      <c r="E175" s="122">
        <v>0.26094181323562282</v>
      </c>
      <c r="F175" s="122">
        <v>0.19221973709632098</v>
      </c>
      <c r="G175" s="122">
        <v>0.53161071278679906</v>
      </c>
      <c r="H175" s="122">
        <v>0.36920302147520101</v>
      </c>
      <c r="I175" s="122">
        <v>0.75291481462760168</v>
      </c>
      <c r="J175" s="122">
        <v>0.49139615115306129</v>
      </c>
      <c r="K175" s="122">
        <v>0.93645720330134619</v>
      </c>
      <c r="L175" s="122">
        <v>0.83175143768910709</v>
      </c>
      <c r="M175" s="122">
        <v>0.90367488596813517</v>
      </c>
      <c r="N175" s="122">
        <v>0.80590814899556129</v>
      </c>
      <c r="O175" s="122">
        <v>0.87896449715790059</v>
      </c>
      <c r="P175" s="122">
        <v>0.90940164668498213</v>
      </c>
      <c r="Q175" s="122">
        <v>1.0738064361102864</v>
      </c>
      <c r="R175" s="122">
        <v>1.201031840278354</v>
      </c>
      <c r="S175" s="122">
        <v>1.7756191309773219</v>
      </c>
      <c r="T175" s="122">
        <v>2.5790125882310275</v>
      </c>
      <c r="U175" s="122">
        <v>3.4569253005382512</v>
      </c>
      <c r="V175" s="122">
        <v>3.3662551985733957</v>
      </c>
      <c r="W175" s="122">
        <v>3.2010868253900484</v>
      </c>
      <c r="X175" s="122">
        <v>2.249737758520812</v>
      </c>
      <c r="Y175" s="122">
        <v>1.1116510225120253</v>
      </c>
      <c r="DA175" s="130" t="s">
        <v>1904</v>
      </c>
    </row>
    <row r="176" spans="1:105" ht="12" customHeight="1" x14ac:dyDescent="0.25">
      <c r="A176" s="97" t="s">
        <v>50</v>
      </c>
      <c r="B176" s="98">
        <v>0.15049354722593014</v>
      </c>
      <c r="C176" s="98">
        <v>0.14784753817180499</v>
      </c>
      <c r="D176" s="98">
        <v>0.18846359156598447</v>
      </c>
      <c r="E176" s="98">
        <v>0.24890078333864366</v>
      </c>
      <c r="F176" s="98">
        <v>0.18575983920815042</v>
      </c>
      <c r="G176" s="98">
        <v>0.52199813901239878</v>
      </c>
      <c r="H176" s="98">
        <v>0.33755112963346678</v>
      </c>
      <c r="I176" s="98">
        <v>0.7353912826155784</v>
      </c>
      <c r="J176" s="98">
        <v>0.48124534868836433</v>
      </c>
      <c r="K176" s="98">
        <v>0.92791800369449695</v>
      </c>
      <c r="L176" s="98">
        <v>0.81799463819990748</v>
      </c>
      <c r="M176" s="98">
        <v>0.88656612975482585</v>
      </c>
      <c r="N176" s="98">
        <v>0.77968660302890946</v>
      </c>
      <c r="O176" s="98">
        <v>0.8778252896704748</v>
      </c>
      <c r="P176" s="98">
        <v>0.90241208798995998</v>
      </c>
      <c r="Q176" s="98">
        <v>1.0571108319241633</v>
      </c>
      <c r="R176" s="98">
        <v>1.1818356484387278</v>
      </c>
      <c r="S176" s="98">
        <v>1.744933585365755</v>
      </c>
      <c r="T176" s="98">
        <v>2.5437013425261807</v>
      </c>
      <c r="U176" s="98">
        <v>3.4168774581089107</v>
      </c>
      <c r="V176" s="98">
        <v>3.3222921190773227</v>
      </c>
      <c r="W176" s="98">
        <v>3.1596562552871239</v>
      </c>
      <c r="X176" s="98">
        <v>2.2202795450171435</v>
      </c>
      <c r="Y176" s="98">
        <v>1.0963514005233403</v>
      </c>
      <c r="DA176" s="63" t="s">
        <v>1905</v>
      </c>
    </row>
    <row r="177" spans="1:105" ht="12" customHeight="1" x14ac:dyDescent="0.25">
      <c r="A177" s="109" t="s">
        <v>120</v>
      </c>
      <c r="B177" s="33">
        <v>3.0216446602985233E-3</v>
      </c>
      <c r="C177" s="33">
        <v>4.069237584496779E-3</v>
      </c>
      <c r="D177" s="33">
        <v>4.5678281286281397E-3</v>
      </c>
      <c r="E177" s="33">
        <v>1.2041029896979185E-2</v>
      </c>
      <c r="F177" s="33">
        <v>6.4598978881705536E-3</v>
      </c>
      <c r="G177" s="33">
        <v>9.6125737744002394E-3</v>
      </c>
      <c r="H177" s="33">
        <v>3.1651891841734239E-2</v>
      </c>
      <c r="I177" s="33">
        <v>1.752353201202329E-2</v>
      </c>
      <c r="J177" s="33">
        <v>1.015080246469695E-2</v>
      </c>
      <c r="K177" s="33">
        <v>8.5391996068492695E-3</v>
      </c>
      <c r="L177" s="33">
        <v>1.3756799489199563E-2</v>
      </c>
      <c r="M177" s="33">
        <v>1.7108756213309317E-2</v>
      </c>
      <c r="N177" s="33">
        <v>2.6221545966651882E-2</v>
      </c>
      <c r="O177" s="33">
        <v>1.1392074874257455E-3</v>
      </c>
      <c r="P177" s="33">
        <v>6.9895586950222003E-3</v>
      </c>
      <c r="Q177" s="33">
        <v>1.6695604186122936E-2</v>
      </c>
      <c r="R177" s="33">
        <v>1.9196191839626224E-2</v>
      </c>
      <c r="S177" s="33">
        <v>3.068554561156691E-2</v>
      </c>
      <c r="T177" s="33">
        <v>3.5311245704846873E-2</v>
      </c>
      <c r="U177" s="33">
        <v>4.0047842429340251E-2</v>
      </c>
      <c r="V177" s="33">
        <v>4.3963079496072949E-2</v>
      </c>
      <c r="W177" s="33">
        <v>4.1430570102924419E-2</v>
      </c>
      <c r="X177" s="33">
        <v>2.9458213503668375E-2</v>
      </c>
      <c r="Y177" s="33">
        <v>1.529962198868506E-2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0.53647058632105116</v>
      </c>
      <c r="C3" s="119">
        <f>IF(RES_hhdet_tes!C3=0,"",RES_hhdet_tes!C3/RES_hhdet_fec!C3)</f>
        <v>0.54350674205256322</v>
      </c>
      <c r="D3" s="119">
        <f>IF(RES_hhdet_tes!D3=0,"",RES_hhdet_tes!D3/RES_hhdet_fec!D3)</f>
        <v>0.54531464834811738</v>
      </c>
      <c r="E3" s="119">
        <f>IF(RES_hhdet_tes!E3=0,"",RES_hhdet_tes!E3/RES_hhdet_fec!E3)</f>
        <v>0.54696639396341762</v>
      </c>
      <c r="F3" s="119">
        <f>IF(RES_hhdet_tes!F3=0,"",RES_hhdet_tes!F3/RES_hhdet_fec!F3)</f>
        <v>0.54836132354553346</v>
      </c>
      <c r="G3" s="119">
        <f>IF(RES_hhdet_tes!G3=0,"",RES_hhdet_tes!G3/RES_hhdet_fec!G3)</f>
        <v>0.55450671245997007</v>
      </c>
      <c r="H3" s="119">
        <f>IF(RES_hhdet_tes!H3=0,"",RES_hhdet_tes!H3/RES_hhdet_fec!H3)</f>
        <v>0.55552262397845698</v>
      </c>
      <c r="I3" s="119">
        <f>IF(RES_hhdet_tes!I3=0,"",RES_hhdet_tes!I3/RES_hhdet_fec!I3)</f>
        <v>0.5637719563265654</v>
      </c>
      <c r="J3" s="119">
        <f>IF(RES_hhdet_tes!J3=0,"",RES_hhdet_tes!J3/RES_hhdet_fec!J3)</f>
        <v>0.57611431369864652</v>
      </c>
      <c r="K3" s="119">
        <f>IF(RES_hhdet_tes!K3=0,"",RES_hhdet_tes!K3/RES_hhdet_fec!K3)</f>
        <v>0.58402691429862152</v>
      </c>
      <c r="L3" s="119">
        <f>IF(RES_hhdet_tes!L3=0,"",RES_hhdet_tes!L3/RES_hhdet_fec!L3)</f>
        <v>0.59309185689429678</v>
      </c>
      <c r="M3" s="119">
        <f>IF(RES_hhdet_tes!M3=0,"",RES_hhdet_tes!M3/RES_hhdet_fec!M3)</f>
        <v>0.59657391525890224</v>
      </c>
      <c r="N3" s="119">
        <f>IF(RES_hhdet_tes!N3=0,"",RES_hhdet_tes!N3/RES_hhdet_fec!N3)</f>
        <v>0.62091779468193165</v>
      </c>
      <c r="O3" s="119">
        <f>IF(RES_hhdet_tes!O3=0,"",RES_hhdet_tes!O3/RES_hhdet_fec!O3)</f>
        <v>0.63075301366005254</v>
      </c>
      <c r="P3" s="119">
        <f>IF(RES_hhdet_tes!P3=0,"",RES_hhdet_tes!P3/RES_hhdet_fec!P3)</f>
        <v>0.63519061974376978</v>
      </c>
      <c r="Q3" s="119">
        <f>IF(RES_hhdet_tes!Q3=0,"",RES_hhdet_tes!Q3/RES_hhdet_fec!Q3)</f>
        <v>0.64555794784802434</v>
      </c>
      <c r="R3" s="119">
        <f>IF(RES_hhdet_tes!R3=0,"",RES_hhdet_tes!R3/RES_hhdet_fec!R3)</f>
        <v>0.65476750697803465</v>
      </c>
      <c r="S3" s="119">
        <f>IF(RES_hhdet_tes!S3=0,"",RES_hhdet_tes!S3/RES_hhdet_fec!S3)</f>
        <v>0.66561019664020538</v>
      </c>
      <c r="T3" s="119">
        <f>IF(RES_hhdet_tes!T3=0,"",RES_hhdet_tes!T3/RES_hhdet_fec!T3)</f>
        <v>0.66241130537583293</v>
      </c>
      <c r="U3" s="119">
        <f>IF(RES_hhdet_tes!U3=0,"",RES_hhdet_tes!U3/RES_hhdet_fec!U3)</f>
        <v>0.65763041704573144</v>
      </c>
      <c r="V3" s="119">
        <f>IF(RES_hhdet_tes!V3=0,"",RES_hhdet_tes!V3/RES_hhdet_fec!V3)</f>
        <v>0.66112920184370616</v>
      </c>
      <c r="W3" s="119">
        <f>IF(RES_hhdet_tes!W3=0,"",RES_hhdet_tes!W3/RES_hhdet_fec!W3)</f>
        <v>0.66548850377283142</v>
      </c>
      <c r="X3" s="119">
        <f>IF(RES_hhdet_tes!X3=0,"",RES_hhdet_tes!X3/RES_hhdet_fec!X3)</f>
        <v>0.67463387717036372</v>
      </c>
      <c r="Y3" s="119">
        <f>IF(RES_hhdet_tes!Y3=0,"",RES_hhdet_tes!Y3/RES_hhdet_fec!Y3)</f>
        <v>0.68810248561286091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0.53201040132473831</v>
      </c>
      <c r="C4" s="124">
        <f>IF(RES_hhdet_tes!C4=0,"",RES_hhdet_tes!C4/RES_hhdet_fec!C4)</f>
        <v>0.53201040524371401</v>
      </c>
      <c r="D4" s="124">
        <f>IF(RES_hhdet_tes!D4=0,"",RES_hhdet_tes!D4/RES_hhdet_fec!D4)</f>
        <v>0.53614706526394929</v>
      </c>
      <c r="E4" s="124">
        <f>IF(RES_hhdet_tes!E4=0,"",RES_hhdet_tes!E4/RES_hhdet_fec!E4)</f>
        <v>0.53613702850460665</v>
      </c>
      <c r="F4" s="124">
        <f>IF(RES_hhdet_tes!F4=0,"",RES_hhdet_tes!F4/RES_hhdet_fec!F4)</f>
        <v>0.54194160108186484</v>
      </c>
      <c r="G4" s="124">
        <f>IF(RES_hhdet_tes!G4=0,"",RES_hhdet_tes!G4/RES_hhdet_fec!G4)</f>
        <v>0.54242572552524337</v>
      </c>
      <c r="H4" s="124">
        <f>IF(RES_hhdet_tes!H4=0,"",RES_hhdet_tes!H4/RES_hhdet_fec!H4)</f>
        <v>0.54240065428667117</v>
      </c>
      <c r="I4" s="124">
        <f>IF(RES_hhdet_tes!I4=0,"",RES_hhdet_tes!I4/RES_hhdet_fec!I4)</f>
        <v>0.54784992827471723</v>
      </c>
      <c r="J4" s="124">
        <f>IF(RES_hhdet_tes!J4=0,"",RES_hhdet_tes!J4/RES_hhdet_fec!J4)</f>
        <v>0.56922787136714914</v>
      </c>
      <c r="K4" s="124">
        <f>IF(RES_hhdet_tes!K4=0,"",RES_hhdet_tes!K4/RES_hhdet_fec!K4)</f>
        <v>0.57275157938140464</v>
      </c>
      <c r="L4" s="124">
        <f>IF(RES_hhdet_tes!L4=0,"",RES_hhdet_tes!L4/RES_hhdet_fec!L4)</f>
        <v>0.57476698504709645</v>
      </c>
      <c r="M4" s="124">
        <f>IF(RES_hhdet_tes!M4=0,"",RES_hhdet_tes!M4/RES_hhdet_fec!M4)</f>
        <v>0.58719357288275664</v>
      </c>
      <c r="N4" s="124">
        <f>IF(RES_hhdet_tes!N4=0,"",RES_hhdet_tes!N4/RES_hhdet_fec!N4)</f>
        <v>0.60866334382851972</v>
      </c>
      <c r="O4" s="124">
        <f>IF(RES_hhdet_tes!O4=0,"",RES_hhdet_tes!O4/RES_hhdet_fec!O4)</f>
        <v>0.62168956499560335</v>
      </c>
      <c r="P4" s="124">
        <f>IF(RES_hhdet_tes!P4=0,"",RES_hhdet_tes!P4/RES_hhdet_fec!P4)</f>
        <v>0.62852161192306488</v>
      </c>
      <c r="Q4" s="124">
        <f>IF(RES_hhdet_tes!Q4=0,"",RES_hhdet_tes!Q4/RES_hhdet_fec!Q4)</f>
        <v>0.63097467644707816</v>
      </c>
      <c r="R4" s="124">
        <f>IF(RES_hhdet_tes!R4=0,"",RES_hhdet_tes!R4/RES_hhdet_fec!R4)</f>
        <v>0.6313666616784428</v>
      </c>
      <c r="S4" s="124">
        <f>IF(RES_hhdet_tes!S4=0,"",RES_hhdet_tes!S4/RES_hhdet_fec!S4)</f>
        <v>0.63178534011129939</v>
      </c>
      <c r="T4" s="124">
        <f>IF(RES_hhdet_tes!T4=0,"",RES_hhdet_tes!T4/RES_hhdet_fec!T4)</f>
        <v>0.63233573839001223</v>
      </c>
      <c r="U4" s="124">
        <f>IF(RES_hhdet_tes!U4=0,"",RES_hhdet_tes!U4/RES_hhdet_fec!U4)</f>
        <v>0.63298266138458614</v>
      </c>
      <c r="V4" s="124">
        <f>IF(RES_hhdet_tes!V4=0,"",RES_hhdet_tes!V4/RES_hhdet_fec!V4)</f>
        <v>0.63994176171904027</v>
      </c>
      <c r="W4" s="124">
        <f>IF(RES_hhdet_tes!W4=0,"",RES_hhdet_tes!W4/RES_hhdet_fec!W4)</f>
        <v>0.64585661711204323</v>
      </c>
      <c r="X4" s="124">
        <f>IF(RES_hhdet_tes!X4=0,"",RES_hhdet_tes!X4/RES_hhdet_fec!X4)</f>
        <v>0.65775199048716093</v>
      </c>
      <c r="Y4" s="124">
        <f>IF(RES_hhdet_tes!Y4=0,"",RES_hhdet_tes!Y4/RES_hhdet_fec!Y4)</f>
        <v>0.67502296883798285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0.53157439282308805</v>
      </c>
      <c r="C5" s="111">
        <f>IF(RES_hhdet_tes!C5=0,"",RES_hhdet_tes!C5/RES_hhdet_fec!C5)</f>
        <v>0.53157439282308805</v>
      </c>
      <c r="D5" s="111">
        <f>IF(RES_hhdet_tes!D5=0,"",RES_hhdet_tes!D5/RES_hhdet_fec!D5)</f>
        <v>0.535729435328825</v>
      </c>
      <c r="E5" s="111">
        <f>IF(RES_hhdet_tes!E5=0,"",RES_hhdet_tes!E5/RES_hhdet_fec!E5)</f>
        <v>0.5357295842778439</v>
      </c>
      <c r="F5" s="111">
        <f>IF(RES_hhdet_tes!F5=0,"",RES_hhdet_tes!F5/RES_hhdet_fec!F5)</f>
        <v>0.54150295242651147</v>
      </c>
      <c r="G5" s="111">
        <f>IF(RES_hhdet_tes!G5=0,"",RES_hhdet_tes!G5/RES_hhdet_fec!G5)</f>
        <v>0.54201436332028796</v>
      </c>
      <c r="H5" s="111">
        <f>IF(RES_hhdet_tes!H5=0,"",RES_hhdet_tes!H5/RES_hhdet_fec!H5)</f>
        <v>0.54201602379545211</v>
      </c>
      <c r="I5" s="111">
        <f>IF(RES_hhdet_tes!I5=0,"",RES_hhdet_tes!I5/RES_hhdet_fec!I5)</f>
        <v>0.54750528213884297</v>
      </c>
      <c r="J5" s="111">
        <f>IF(RES_hhdet_tes!J5=0,"",RES_hhdet_tes!J5/RES_hhdet_fec!J5)</f>
        <v>0.56883190604393796</v>
      </c>
      <c r="K5" s="111">
        <f>IF(RES_hhdet_tes!K5=0,"",RES_hhdet_tes!K5/RES_hhdet_fec!K5)</f>
        <v>0.57235767517823133</v>
      </c>
      <c r="L5" s="111">
        <f>IF(RES_hhdet_tes!L5=0,"",RES_hhdet_tes!L5/RES_hhdet_fec!L5)</f>
        <v>0.5744087434907148</v>
      </c>
      <c r="M5" s="111">
        <f>IF(RES_hhdet_tes!M5=0,"",RES_hhdet_tes!M5/RES_hhdet_fec!M5)</f>
        <v>0.58681882537425711</v>
      </c>
      <c r="N5" s="111">
        <f>IF(RES_hhdet_tes!N5=0,"",RES_hhdet_tes!N5/RES_hhdet_fec!N5)</f>
        <v>0.60835498360842788</v>
      </c>
      <c r="O5" s="111">
        <f>IF(RES_hhdet_tes!O5=0,"",RES_hhdet_tes!O5/RES_hhdet_fec!O5)</f>
        <v>0.62133237708574263</v>
      </c>
      <c r="P5" s="111">
        <f>IF(RES_hhdet_tes!P5=0,"",RES_hhdet_tes!P5/RES_hhdet_fec!P5)</f>
        <v>0.62815952633082661</v>
      </c>
      <c r="Q5" s="111">
        <f>IF(RES_hhdet_tes!Q5=0,"",RES_hhdet_tes!Q5/RES_hhdet_fec!Q5)</f>
        <v>0.63065660386231404</v>
      </c>
      <c r="R5" s="111">
        <f>IF(RES_hhdet_tes!R5=0,"",RES_hhdet_tes!R5/RES_hhdet_fec!R5)</f>
        <v>0.63105173686687099</v>
      </c>
      <c r="S5" s="111">
        <f>IF(RES_hhdet_tes!S5=0,"",RES_hhdet_tes!S5/RES_hhdet_fec!S5)</f>
        <v>0.63146895636486855</v>
      </c>
      <c r="T5" s="111">
        <f>IF(RES_hhdet_tes!T5=0,"",RES_hhdet_tes!T5/RES_hhdet_fec!T5)</f>
        <v>0.63202430708659874</v>
      </c>
      <c r="U5" s="111">
        <f>IF(RES_hhdet_tes!U5=0,"",RES_hhdet_tes!U5/RES_hhdet_fec!U5)</f>
        <v>0.63267315062393281</v>
      </c>
      <c r="V5" s="111">
        <f>IF(RES_hhdet_tes!V5=0,"",RES_hhdet_tes!V5/RES_hhdet_fec!V5)</f>
        <v>0.63963942097557636</v>
      </c>
      <c r="W5" s="111">
        <f>IF(RES_hhdet_tes!W5=0,"",RES_hhdet_tes!W5/RES_hhdet_fec!W5)</f>
        <v>0.64555936858291929</v>
      </c>
      <c r="X5" s="111">
        <f>IF(RES_hhdet_tes!X5=0,"",RES_hhdet_tes!X5/RES_hhdet_fec!X5)</f>
        <v>0.65745514831623697</v>
      </c>
      <c r="Y5" s="111">
        <f>IF(RES_hhdet_tes!Y5=0,"",RES_hhdet_tes!Y5/RES_hhdet_fec!Y5)</f>
        <v>0.67473426451111584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1.6257959214795279</v>
      </c>
      <c r="C7" s="124">
        <f>IF(RES_hhdet_tes!C7=0,"",RES_hhdet_tes!C7/RES_hhdet_fec!C7)</f>
        <v>1.7140071808753319</v>
      </c>
      <c r="D7" s="124">
        <f>IF(RES_hhdet_tes!D7=0,"",RES_hhdet_tes!D7/RES_hhdet_fec!D7)</f>
        <v>1.8829506162034333</v>
      </c>
      <c r="E7" s="124">
        <f>IF(RES_hhdet_tes!E7=0,"",RES_hhdet_tes!E7/RES_hhdet_fec!E7)</f>
        <v>1.943372214161871</v>
      </c>
      <c r="F7" s="124">
        <f>IF(RES_hhdet_tes!F7=0,"",RES_hhdet_tes!F7/RES_hhdet_fec!F7)</f>
        <v>2.0474754325539517</v>
      </c>
      <c r="G7" s="124">
        <f>IF(RES_hhdet_tes!G7=0,"",RES_hhdet_tes!G7/RES_hhdet_fec!G7)</f>
        <v>2.1285203370478185</v>
      </c>
      <c r="H7" s="124">
        <f>IF(RES_hhdet_tes!H7=0,"",RES_hhdet_tes!H7/RES_hhdet_fec!H7)</f>
        <v>2.2234029450115713</v>
      </c>
      <c r="I7" s="124">
        <f>IF(RES_hhdet_tes!I7=0,"",RES_hhdet_tes!I7/RES_hhdet_fec!I7)</f>
        <v>2.3093271573297063</v>
      </c>
      <c r="J7" s="124">
        <f>IF(RES_hhdet_tes!J7=0,"",RES_hhdet_tes!J7/RES_hhdet_fec!J7)</f>
        <v>2.4461359994265042</v>
      </c>
      <c r="K7" s="124">
        <f>IF(RES_hhdet_tes!K7=0,"",RES_hhdet_tes!K7/RES_hhdet_fec!K7)</f>
        <v>2.6035324852493802</v>
      </c>
      <c r="L7" s="124">
        <f>IF(RES_hhdet_tes!L7=0,"",RES_hhdet_tes!L7/RES_hhdet_fec!L7)</f>
        <v>2.6901558283841558</v>
      </c>
      <c r="M7" s="124">
        <f>IF(RES_hhdet_tes!M7=0,"",RES_hhdet_tes!M7/RES_hhdet_fec!M7)</f>
        <v>2.7219271963684126</v>
      </c>
      <c r="N7" s="124">
        <f>IF(RES_hhdet_tes!N7=0,"",RES_hhdet_tes!N7/RES_hhdet_fec!N7)</f>
        <v>2.8422721742512769</v>
      </c>
      <c r="O7" s="124">
        <f>IF(RES_hhdet_tes!O7=0,"",RES_hhdet_tes!O7/RES_hhdet_fec!O7)</f>
        <v>2.9728798246393953</v>
      </c>
      <c r="P7" s="124">
        <f>IF(RES_hhdet_tes!P7=0,"",RES_hhdet_tes!P7/RES_hhdet_fec!P7)</f>
        <v>3.1948485664399686</v>
      </c>
      <c r="Q7" s="124">
        <f>IF(RES_hhdet_tes!Q7=0,"",RES_hhdet_tes!Q7/RES_hhdet_fec!Q7)</f>
        <v>3.3205857529420602</v>
      </c>
      <c r="R7" s="124">
        <f>IF(RES_hhdet_tes!R7=0,"",RES_hhdet_tes!R7/RES_hhdet_fec!R7)</f>
        <v>3.3662851747107725</v>
      </c>
      <c r="S7" s="124">
        <f>IF(RES_hhdet_tes!S7=0,"",RES_hhdet_tes!S7/RES_hhdet_fec!S7)</f>
        <v>3.3815298524412198</v>
      </c>
      <c r="T7" s="124">
        <f>IF(RES_hhdet_tes!T7=0,"",RES_hhdet_tes!T7/RES_hhdet_fec!T7)</f>
        <v>3.3897191164511442</v>
      </c>
      <c r="U7" s="124">
        <f>IF(RES_hhdet_tes!U7=0,"",RES_hhdet_tes!U7/RES_hhdet_fec!U7)</f>
        <v>3.4011386296883255</v>
      </c>
      <c r="V7" s="124">
        <f>IF(RES_hhdet_tes!V7=0,"",RES_hhdet_tes!V7/RES_hhdet_fec!V7)</f>
        <v>3.4202627233572724</v>
      </c>
      <c r="W7" s="124">
        <f>IF(RES_hhdet_tes!W7=0,"",RES_hhdet_tes!W7/RES_hhdet_fec!W7)</f>
        <v>3.4439667180264362</v>
      </c>
      <c r="X7" s="124">
        <f>IF(RES_hhdet_tes!X7=0,"",RES_hhdet_tes!X7/RES_hhdet_fec!X7)</f>
        <v>3.484623752018694</v>
      </c>
      <c r="Y7" s="124">
        <f>IF(RES_hhdet_tes!Y7=0,"",RES_hhdet_tes!Y7/RES_hhdet_fec!Y7)</f>
        <v>3.5428851172599809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1.6257959214795279</v>
      </c>
      <c r="C8" s="111">
        <f>IF(RES_hhdet_tes!C8=0,"",RES_hhdet_tes!C8/RES_hhdet_fec!C8)</f>
        <v>1.7140071808753319</v>
      </c>
      <c r="D8" s="111">
        <f>IF(RES_hhdet_tes!D8=0,"",RES_hhdet_tes!D8/RES_hhdet_fec!D8)</f>
        <v>1.8829506162034333</v>
      </c>
      <c r="E8" s="111">
        <f>IF(RES_hhdet_tes!E8=0,"",RES_hhdet_tes!E8/RES_hhdet_fec!E8)</f>
        <v>1.943372214161871</v>
      </c>
      <c r="F8" s="111">
        <f>IF(RES_hhdet_tes!F8=0,"",RES_hhdet_tes!F8/RES_hhdet_fec!F8)</f>
        <v>2.0474754325539517</v>
      </c>
      <c r="G8" s="111">
        <f>IF(RES_hhdet_tes!G8=0,"",RES_hhdet_tes!G8/RES_hhdet_fec!G8)</f>
        <v>2.1285203370478185</v>
      </c>
      <c r="H8" s="111">
        <f>IF(RES_hhdet_tes!H8=0,"",RES_hhdet_tes!H8/RES_hhdet_fec!H8)</f>
        <v>2.2234029450115713</v>
      </c>
      <c r="I8" s="111">
        <f>IF(RES_hhdet_tes!I8=0,"",RES_hhdet_tes!I8/RES_hhdet_fec!I8)</f>
        <v>2.3093271573297063</v>
      </c>
      <c r="J8" s="111">
        <f>IF(RES_hhdet_tes!J8=0,"",RES_hhdet_tes!J8/RES_hhdet_fec!J8)</f>
        <v>2.4461359994265042</v>
      </c>
      <c r="K8" s="111">
        <f>IF(RES_hhdet_tes!K8=0,"",RES_hhdet_tes!K8/RES_hhdet_fec!K8)</f>
        <v>2.6035324852493802</v>
      </c>
      <c r="L8" s="111">
        <f>IF(RES_hhdet_tes!L8=0,"",RES_hhdet_tes!L8/RES_hhdet_fec!L8)</f>
        <v>2.6901558283841558</v>
      </c>
      <c r="M8" s="111">
        <f>IF(RES_hhdet_tes!M8=0,"",RES_hhdet_tes!M8/RES_hhdet_fec!M8)</f>
        <v>2.7219271963684126</v>
      </c>
      <c r="N8" s="111">
        <f>IF(RES_hhdet_tes!N8=0,"",RES_hhdet_tes!N8/RES_hhdet_fec!N8)</f>
        <v>2.8422721742512769</v>
      </c>
      <c r="O8" s="111">
        <f>IF(RES_hhdet_tes!O8=0,"",RES_hhdet_tes!O8/RES_hhdet_fec!O8)</f>
        <v>2.9728798246393953</v>
      </c>
      <c r="P8" s="111">
        <f>IF(RES_hhdet_tes!P8=0,"",RES_hhdet_tes!P8/RES_hhdet_fec!P8)</f>
        <v>3.1948485664399686</v>
      </c>
      <c r="Q8" s="111">
        <f>IF(RES_hhdet_tes!Q8=0,"",RES_hhdet_tes!Q8/RES_hhdet_fec!Q8)</f>
        <v>3.3205857529420602</v>
      </c>
      <c r="R8" s="111">
        <f>IF(RES_hhdet_tes!R8=0,"",RES_hhdet_tes!R8/RES_hhdet_fec!R8)</f>
        <v>3.3662851747107725</v>
      </c>
      <c r="S8" s="111">
        <f>IF(RES_hhdet_tes!S8=0,"",RES_hhdet_tes!S8/RES_hhdet_fec!S8)</f>
        <v>3.3815298524412198</v>
      </c>
      <c r="T8" s="111">
        <f>IF(RES_hhdet_tes!T8=0,"",RES_hhdet_tes!T8/RES_hhdet_fec!T8)</f>
        <v>3.3897191164511442</v>
      </c>
      <c r="U8" s="111">
        <f>IF(RES_hhdet_tes!U8=0,"",RES_hhdet_tes!U8/RES_hhdet_fec!U8)</f>
        <v>3.4011386296883255</v>
      </c>
      <c r="V8" s="111">
        <f>IF(RES_hhdet_tes!V8=0,"",RES_hhdet_tes!V8/RES_hhdet_fec!V8)</f>
        <v>3.4202627233572724</v>
      </c>
      <c r="W8" s="111">
        <f>IF(RES_hhdet_tes!W8=0,"",RES_hhdet_tes!W8/RES_hhdet_fec!W8)</f>
        <v>3.4439667180264362</v>
      </c>
      <c r="X8" s="111">
        <f>IF(RES_hhdet_tes!X8=0,"",RES_hhdet_tes!X8/RES_hhdet_fec!X8)</f>
        <v>3.484623752018694</v>
      </c>
      <c r="Y8" s="111">
        <f>IF(RES_hhdet_tes!Y8=0,"",RES_hhdet_tes!Y8/RES_hhdet_fec!Y8)</f>
        <v>3.5428851172599809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0.57202629529342963</v>
      </c>
      <c r="C9" s="124">
        <f>IF(RES_hhdet_tes!C9=0,"",RES_hhdet_tes!C9/RES_hhdet_fec!C9)</f>
        <v>0.57333727133858914</v>
      </c>
      <c r="D9" s="124">
        <f>IF(RES_hhdet_tes!D9=0,"",RES_hhdet_tes!D9/RES_hhdet_fec!D9)</f>
        <v>0.58207129014992309</v>
      </c>
      <c r="E9" s="124">
        <f>IF(RES_hhdet_tes!E9=0,"",RES_hhdet_tes!E9/RES_hhdet_fec!E9)</f>
        <v>0.58212476349513553</v>
      </c>
      <c r="F9" s="124">
        <f>IF(RES_hhdet_tes!F9=0,"",RES_hhdet_tes!F9/RES_hhdet_fec!F9)</f>
        <v>0.58912433319307878</v>
      </c>
      <c r="G9" s="124">
        <f>IF(RES_hhdet_tes!G9=0,"",RES_hhdet_tes!G9/RES_hhdet_fec!G9)</f>
        <v>0.59405176826565975</v>
      </c>
      <c r="H9" s="124">
        <f>IF(RES_hhdet_tes!H9=0,"",RES_hhdet_tes!H9/RES_hhdet_fec!H9)</f>
        <v>0.5956244399634103</v>
      </c>
      <c r="I9" s="124">
        <f>IF(RES_hhdet_tes!I9=0,"",RES_hhdet_tes!I9/RES_hhdet_fec!I9)</f>
        <v>0.59811339254713325</v>
      </c>
      <c r="J9" s="124">
        <f>IF(RES_hhdet_tes!J9=0,"",RES_hhdet_tes!J9/RES_hhdet_fec!J9)</f>
        <v>0.61480975670430515</v>
      </c>
      <c r="K9" s="124">
        <f>IF(RES_hhdet_tes!K9=0,"",RES_hhdet_tes!K9/RES_hhdet_fec!K9)</f>
        <v>0.61840934721646135</v>
      </c>
      <c r="L9" s="124">
        <f>IF(RES_hhdet_tes!L9=0,"",RES_hhdet_tes!L9/RES_hhdet_fec!L9)</f>
        <v>0.62062613531478383</v>
      </c>
      <c r="M9" s="124">
        <f>IF(RES_hhdet_tes!M9=0,"",RES_hhdet_tes!M9/RES_hhdet_fec!M9)</f>
        <v>0.62941082989006381</v>
      </c>
      <c r="N9" s="124">
        <f>IF(RES_hhdet_tes!N9=0,"",RES_hhdet_tes!N9/RES_hhdet_fec!N9)</f>
        <v>0.64296082860172654</v>
      </c>
      <c r="O9" s="124">
        <f>IF(RES_hhdet_tes!O9=0,"",RES_hhdet_tes!O9/RES_hhdet_fec!O9)</f>
        <v>0.65089925109946689</v>
      </c>
      <c r="P9" s="124">
        <f>IF(RES_hhdet_tes!P9=0,"",RES_hhdet_tes!P9/RES_hhdet_fec!P9)</f>
        <v>0.65658665270774585</v>
      </c>
      <c r="Q9" s="124">
        <f>IF(RES_hhdet_tes!Q9=0,"",RES_hhdet_tes!Q9/RES_hhdet_fec!Q9)</f>
        <v>0.65864251882455238</v>
      </c>
      <c r="R9" s="124">
        <f>IF(RES_hhdet_tes!R9=0,"",RES_hhdet_tes!R9/RES_hhdet_fec!R9)</f>
        <v>0.66229573250077201</v>
      </c>
      <c r="S9" s="124">
        <f>IF(RES_hhdet_tes!S9=0,"",RES_hhdet_tes!S9/RES_hhdet_fec!S9)</f>
        <v>0.67203008182936641</v>
      </c>
      <c r="T9" s="124">
        <f>IF(RES_hhdet_tes!T9=0,"",RES_hhdet_tes!T9/RES_hhdet_fec!T9)</f>
        <v>0.67976713922564436</v>
      </c>
      <c r="U9" s="124">
        <f>IF(RES_hhdet_tes!U9=0,"",RES_hhdet_tes!U9/RES_hhdet_fec!U9)</f>
        <v>0.68061455897865053</v>
      </c>
      <c r="V9" s="124">
        <f>IF(RES_hhdet_tes!V9=0,"",RES_hhdet_tes!V9/RES_hhdet_fec!V9)</f>
        <v>0.68535258695900525</v>
      </c>
      <c r="W9" s="124">
        <f>IF(RES_hhdet_tes!W9=0,"",RES_hhdet_tes!W9/RES_hhdet_fec!W9)</f>
        <v>0.70138913468655695</v>
      </c>
      <c r="X9" s="124">
        <f>IF(RES_hhdet_tes!X9=0,"",RES_hhdet_tes!X9/RES_hhdet_fec!X9)</f>
        <v>0.72572283405707982</v>
      </c>
      <c r="Y9" s="124">
        <f>IF(RES_hhdet_tes!Y9=0,"",RES_hhdet_tes!Y9/RES_hhdet_fec!Y9)</f>
        <v>0.8084718402026142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0.57441503831653018</v>
      </c>
      <c r="C10" s="111">
        <f>IF(RES_hhdet_tes!C10=0,"",RES_hhdet_tes!C10/RES_hhdet_fec!C10)</f>
        <v>0.58224809709258218</v>
      </c>
      <c r="D10" s="111">
        <f>IF(RES_hhdet_tes!D10=0,"",RES_hhdet_tes!D10/RES_hhdet_fec!D10)</f>
        <v>0.58540497437005212</v>
      </c>
      <c r="E10" s="111">
        <f>IF(RES_hhdet_tes!E10=0,"",RES_hhdet_tes!E10/RES_hhdet_fec!E10)</f>
        <v>0.58729209446991126</v>
      </c>
      <c r="F10" s="111">
        <f>IF(RES_hhdet_tes!F10=0,"",RES_hhdet_tes!F10/RES_hhdet_fec!F10)</f>
        <v>0.59144179863487212</v>
      </c>
      <c r="G10" s="111">
        <f>IF(RES_hhdet_tes!G10=0,"",RES_hhdet_tes!G10/RES_hhdet_fec!G10)</f>
        <v>0.59977642487011018</v>
      </c>
      <c r="H10" s="111">
        <f>IF(RES_hhdet_tes!H10=0,"",RES_hhdet_tes!H10/RES_hhdet_fec!H10)</f>
        <v>0.59981710804794242</v>
      </c>
      <c r="I10" s="111">
        <f>IF(RES_hhdet_tes!I10=0,"",RES_hhdet_tes!I10/RES_hhdet_fec!I10)</f>
        <v>0.60292873878979636</v>
      </c>
      <c r="J10" s="111">
        <f>IF(RES_hhdet_tes!J10=0,"",RES_hhdet_tes!J10/RES_hhdet_fec!J10)</f>
        <v>0.61585692702754835</v>
      </c>
      <c r="K10" s="111">
        <f>IF(RES_hhdet_tes!K10=0,"",RES_hhdet_tes!K10/RES_hhdet_fec!K10)</f>
        <v>0.62167096797418331</v>
      </c>
      <c r="L10" s="111">
        <f>IF(RES_hhdet_tes!L10=0,"",RES_hhdet_tes!L10/RES_hhdet_fec!L10)</f>
        <v>0.62400901553671528</v>
      </c>
      <c r="M10" s="111">
        <f>IF(RES_hhdet_tes!M10=0,"",RES_hhdet_tes!M10/RES_hhdet_fec!M10)</f>
        <v>0.631450852645288</v>
      </c>
      <c r="N10" s="111">
        <f>IF(RES_hhdet_tes!N10=0,"",RES_hhdet_tes!N10/RES_hhdet_fec!N10)</f>
        <v>0.64477634030831898</v>
      </c>
      <c r="O10" s="111">
        <f>IF(RES_hhdet_tes!O10=0,"",RES_hhdet_tes!O10/RES_hhdet_fec!O10)</f>
        <v>0.6529308945922434</v>
      </c>
      <c r="P10" s="111">
        <f>IF(RES_hhdet_tes!P10=0,"",RES_hhdet_tes!P10/RES_hhdet_fec!P10)</f>
        <v>0.65715353649017305</v>
      </c>
      <c r="Q10" s="111">
        <f>IF(RES_hhdet_tes!Q10=0,"",RES_hhdet_tes!Q10/RES_hhdet_fec!Q10)</f>
        <v>0.65884579446049751</v>
      </c>
      <c r="R10" s="111">
        <f>IF(RES_hhdet_tes!R10=0,"",RES_hhdet_tes!R10/RES_hhdet_fec!R10)</f>
        <v>0.66232398523718117</v>
      </c>
      <c r="S10" s="111">
        <f>IF(RES_hhdet_tes!S10=0,"",RES_hhdet_tes!S10/RES_hhdet_fec!S10)</f>
        <v>0.67200840302322529</v>
      </c>
      <c r="T10" s="111">
        <f>IF(RES_hhdet_tes!T10=0,"",RES_hhdet_tes!T10/RES_hhdet_fec!T10)</f>
        <v>0.67966818548852059</v>
      </c>
      <c r="U10" s="111">
        <f>IF(RES_hhdet_tes!U10=0,"",RES_hhdet_tes!U10/RES_hhdet_fec!U10)</f>
        <v>0.68048283732364812</v>
      </c>
      <c r="V10" s="111">
        <f>IF(RES_hhdet_tes!V10=0,"",RES_hhdet_tes!V10/RES_hhdet_fec!V10)</f>
        <v>0.68507926864365942</v>
      </c>
      <c r="W10" s="111">
        <f>IF(RES_hhdet_tes!W10=0,"",RES_hhdet_tes!W10/RES_hhdet_fec!W10)</f>
        <v>0.69028230607683927</v>
      </c>
      <c r="X10" s="111">
        <f>IF(RES_hhdet_tes!X10=0,"",RES_hhdet_tes!X10/RES_hhdet_fec!X10)</f>
        <v>0.69995622525332035</v>
      </c>
      <c r="Y10" s="111">
        <f>IF(RES_hhdet_tes!Y10=0,"",RES_hhdet_tes!Y10/RES_hhdet_fec!Y10)</f>
        <v>0.73180624273001516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0.49258810257268426</v>
      </c>
      <c r="C11" s="111">
        <f>IF(RES_hhdet_tes!C11=0,"",RES_hhdet_tes!C11/RES_hhdet_fec!C11)</f>
        <v>0.49258810257268426</v>
      </c>
      <c r="D11" s="111">
        <f>IF(RES_hhdet_tes!D11=0,"",RES_hhdet_tes!D11/RES_hhdet_fec!D11)</f>
        <v>0.49934024396203897</v>
      </c>
      <c r="E11" s="111">
        <f>IF(RES_hhdet_tes!E11=0,"",RES_hhdet_tes!E11/RES_hhdet_fec!E11)</f>
        <v>0.50286659920508014</v>
      </c>
      <c r="F11" s="111">
        <f>IF(RES_hhdet_tes!F11=0,"",RES_hhdet_tes!F11/RES_hhdet_fec!F11)</f>
        <v>0.51023039365692247</v>
      </c>
      <c r="G11" s="111">
        <f>IF(RES_hhdet_tes!G11=0,"",RES_hhdet_tes!G11/RES_hhdet_fec!G11)</f>
        <v>0.5167860371999593</v>
      </c>
      <c r="H11" s="111">
        <f>IF(RES_hhdet_tes!H11=0,"",RES_hhdet_tes!H11/RES_hhdet_fec!H11)</f>
        <v>0.51903320936773545</v>
      </c>
      <c r="I11" s="111">
        <f>IF(RES_hhdet_tes!I11=0,"",RES_hhdet_tes!I11/RES_hhdet_fec!I11)</f>
        <v>0.52383273968160593</v>
      </c>
      <c r="J11" s="111">
        <f>IF(RES_hhdet_tes!J11=0,"",RES_hhdet_tes!J11/RES_hhdet_fec!J11)</f>
        <v>0.53077369098872884</v>
      </c>
      <c r="K11" s="111">
        <f>IF(RES_hhdet_tes!K11=0,"",RES_hhdet_tes!K11/RES_hhdet_fec!K11)</f>
        <v>0.53746914352476738</v>
      </c>
      <c r="L11" s="111">
        <f>IF(RES_hhdet_tes!L11=0,"",RES_hhdet_tes!L11/RES_hhdet_fec!L11)</f>
        <v>0.54085878004649912</v>
      </c>
      <c r="M11" s="111">
        <f>IF(RES_hhdet_tes!M11=0,"",RES_hhdet_tes!M11/RES_hhdet_fec!M11)</f>
        <v>0.54517828045169037</v>
      </c>
      <c r="N11" s="111">
        <f>IF(RES_hhdet_tes!N11=0,"",RES_hhdet_tes!N11/RES_hhdet_fec!N11)</f>
        <v>0.57857038308176867</v>
      </c>
      <c r="O11" s="111">
        <f>IF(RES_hhdet_tes!O11=0,"",RES_hhdet_tes!O11/RES_hhdet_fec!O11)</f>
        <v>0.61193288277528513</v>
      </c>
      <c r="P11" s="111">
        <f>IF(RES_hhdet_tes!P11=0,"",RES_hhdet_tes!P11/RES_hhdet_fec!P11)</f>
        <v>0.64648922305553769</v>
      </c>
      <c r="Q11" s="111">
        <f>IF(RES_hhdet_tes!Q11=0,"",RES_hhdet_tes!Q11/RES_hhdet_fec!Q11)</f>
        <v>0.67169526560695558</v>
      </c>
      <c r="R11" s="111">
        <f>IF(RES_hhdet_tes!R11=0,"",RES_hhdet_tes!R11/RES_hhdet_fec!R11)</f>
        <v>0.68630671112010666</v>
      </c>
      <c r="S11" s="111">
        <f>IF(RES_hhdet_tes!S11=0,"",RES_hhdet_tes!S11/RES_hhdet_fec!S11)</f>
        <v>0.70914693222008762</v>
      </c>
      <c r="T11" s="111">
        <f>IF(RES_hhdet_tes!T11=0,"",RES_hhdet_tes!T11/RES_hhdet_fec!T11)</f>
        <v>0.72687367465133312</v>
      </c>
      <c r="U11" s="111">
        <f>IF(RES_hhdet_tes!U11=0,"",RES_hhdet_tes!U11/RES_hhdet_fec!U11)</f>
        <v>0.73137546029932932</v>
      </c>
      <c r="V11" s="111">
        <f>IF(RES_hhdet_tes!V11=0,"",RES_hhdet_tes!V11/RES_hhdet_fec!V11)</f>
        <v>0.75697385196796685</v>
      </c>
      <c r="W11" s="111">
        <f>IF(RES_hhdet_tes!W11=0,"",RES_hhdet_tes!W11/RES_hhdet_fec!W11)</f>
        <v>0.8858346928089168</v>
      </c>
      <c r="X11" s="111">
        <f>IF(RES_hhdet_tes!X11=0,"",RES_hhdet_tes!X11/RES_hhdet_fec!X11)</f>
        <v>0.89907601167616347</v>
      </c>
      <c r="Y11" s="111">
        <f>IF(RES_hhdet_tes!Y11=0,"",RES_hhdet_tes!Y11/RES_hhdet_fec!Y11)</f>
        <v>0.90135391193456027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0.55570543062672839</v>
      </c>
      <c r="C15" s="112">
        <f>IF(RES_hhdet_tes!C15=0,"",RES_hhdet_tes!C15/RES_hhdet_fec!C15)</f>
        <v>0.55570543062672839</v>
      </c>
      <c r="D15" s="112">
        <f>IF(RES_hhdet_tes!D15=0,"",RES_hhdet_tes!D15/RES_hhdet_fec!D15)</f>
        <v>0.55570543062672839</v>
      </c>
      <c r="E15" s="112">
        <f>IF(RES_hhdet_tes!E15=0,"",RES_hhdet_tes!E15/RES_hhdet_fec!E15)</f>
        <v>0.55570543062672839</v>
      </c>
      <c r="F15" s="112">
        <f>IF(RES_hhdet_tes!F15=0,"",RES_hhdet_tes!F15/RES_hhdet_fec!F15)</f>
        <v>0.55570543062672839</v>
      </c>
      <c r="G15" s="112">
        <f>IF(RES_hhdet_tes!G15=0,"",RES_hhdet_tes!G15/RES_hhdet_fec!G15)</f>
        <v>0.55570543062672839</v>
      </c>
      <c r="H15" s="112">
        <f>IF(RES_hhdet_tes!H15=0,"",RES_hhdet_tes!H15/RES_hhdet_fec!H15)</f>
        <v>0.57638628289428395</v>
      </c>
      <c r="I15" s="112">
        <f>IF(RES_hhdet_tes!I15=0,"",RES_hhdet_tes!I15/RES_hhdet_fec!I15)</f>
        <v>0.58259036381051432</v>
      </c>
      <c r="J15" s="112">
        <f>IF(RES_hhdet_tes!J15=0,"",RES_hhdet_tes!J15/RES_hhdet_fec!J15)</f>
        <v>0.58444143896762268</v>
      </c>
      <c r="K15" s="112">
        <f>IF(RES_hhdet_tes!K15=0,"",RES_hhdet_tes!K15/RES_hhdet_fec!K15)</f>
        <v>0.58444609065827224</v>
      </c>
      <c r="L15" s="112">
        <f>IF(RES_hhdet_tes!L15=0,"",RES_hhdet_tes!L15/RES_hhdet_fec!L15)</f>
        <v>0.58444817807454674</v>
      </c>
      <c r="M15" s="112">
        <f>IF(RES_hhdet_tes!M15=0,"",RES_hhdet_tes!M15/RES_hhdet_fec!M15)</f>
        <v>0.58504400933994694</v>
      </c>
      <c r="N15" s="112">
        <f>IF(RES_hhdet_tes!N15=0,"",RES_hhdet_tes!N15/RES_hhdet_fec!N15)</f>
        <v>0.59224177948980061</v>
      </c>
      <c r="O15" s="112">
        <f>IF(RES_hhdet_tes!O15=0,"",RES_hhdet_tes!O15/RES_hhdet_fec!O15)</f>
        <v>0.59942427839537615</v>
      </c>
      <c r="P15" s="112">
        <f>IF(RES_hhdet_tes!P15=0,"",RES_hhdet_tes!P15/RES_hhdet_fec!P15)</f>
        <v>0.6150662790710546</v>
      </c>
      <c r="Q15" s="112">
        <f>IF(RES_hhdet_tes!Q15=0,"",RES_hhdet_tes!Q15/RES_hhdet_fec!Q15)</f>
        <v>0.62393741190589969</v>
      </c>
      <c r="R15" s="112">
        <f>IF(RES_hhdet_tes!R15=0,"",RES_hhdet_tes!R15/RES_hhdet_fec!R15)</f>
        <v>0.62996698736876477</v>
      </c>
      <c r="S15" s="112">
        <f>IF(RES_hhdet_tes!S15=0,"",RES_hhdet_tes!S15/RES_hhdet_fec!S15)</f>
        <v>0.63703171945720283</v>
      </c>
      <c r="T15" s="112">
        <f>IF(RES_hhdet_tes!T15=0,"",RES_hhdet_tes!T15/RES_hhdet_fec!T15)</f>
        <v>0.64033130806474992</v>
      </c>
      <c r="U15" s="112">
        <f>IF(RES_hhdet_tes!U15=0,"",RES_hhdet_tes!U15/RES_hhdet_fec!U15)</f>
        <v>0.64122210873891716</v>
      </c>
      <c r="V15" s="112">
        <f>IF(RES_hhdet_tes!V15=0,"",RES_hhdet_tes!V15/RES_hhdet_fec!V15)</f>
        <v>0.64772384743817757</v>
      </c>
      <c r="W15" s="112">
        <f>IF(RES_hhdet_tes!W15=0,"",RES_hhdet_tes!W15/RES_hhdet_fec!W15)</f>
        <v>0.71278427996025173</v>
      </c>
      <c r="X15" s="112">
        <f>IF(RES_hhdet_tes!X15=0,"",RES_hhdet_tes!X15/RES_hhdet_fec!X15)</f>
        <v>0.72339237350444907</v>
      </c>
      <c r="Y15" s="112">
        <f>IF(RES_hhdet_tes!Y15=0,"",RES_hhdet_tes!Y15/RES_hhdet_fec!Y15)</f>
        <v>0.7337178043277206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0.57121528916401798</v>
      </c>
      <c r="C19" s="124">
        <f>IF(RES_hhdet_tes!C19=0,"",RES_hhdet_tes!C19/RES_hhdet_fec!C19)</f>
        <v>0.57760572355580841</v>
      </c>
      <c r="D19" s="124">
        <f>IF(RES_hhdet_tes!D19=0,"",RES_hhdet_tes!D19/RES_hhdet_fec!D19)</f>
        <v>0.57533807302888273</v>
      </c>
      <c r="E19" s="124">
        <f>IF(RES_hhdet_tes!E19=0,"",RES_hhdet_tes!E19/RES_hhdet_fec!E19)</f>
        <v>0.57792266095377121</v>
      </c>
      <c r="F19" s="124">
        <f>IF(RES_hhdet_tes!F19=0,"",RES_hhdet_tes!F19/RES_hhdet_fec!F19)</f>
        <v>0.57737522759256976</v>
      </c>
      <c r="G19" s="124">
        <f>IF(RES_hhdet_tes!G19=0,"",RES_hhdet_tes!G19/RES_hhdet_fec!G19)</f>
        <v>0.57670503909237902</v>
      </c>
      <c r="H19" s="124">
        <f>IF(RES_hhdet_tes!H19=0,"",RES_hhdet_tes!H19/RES_hhdet_fec!H19)</f>
        <v>0.58414875616955908</v>
      </c>
      <c r="I19" s="124">
        <f>IF(RES_hhdet_tes!I19=0,"",RES_hhdet_tes!I19/RES_hhdet_fec!I19)</f>
        <v>0.57798046512729606</v>
      </c>
      <c r="J19" s="124">
        <f>IF(RES_hhdet_tes!J19=0,"",RES_hhdet_tes!J19/RES_hhdet_fec!J19)</f>
        <v>0.58012878745396046</v>
      </c>
      <c r="K19" s="124">
        <f>IF(RES_hhdet_tes!K19=0,"",RES_hhdet_tes!K19/RES_hhdet_fec!K19)</f>
        <v>0.5790155893094322</v>
      </c>
      <c r="L19" s="124">
        <f>IF(RES_hhdet_tes!L19=0,"",RES_hhdet_tes!L19/RES_hhdet_fec!L19)</f>
        <v>0.58064866549266769</v>
      </c>
      <c r="M19" s="124">
        <f>IF(RES_hhdet_tes!M19=0,"",RES_hhdet_tes!M19/RES_hhdet_fec!M19)</f>
        <v>0.58106163710152903</v>
      </c>
      <c r="N19" s="124">
        <f>IF(RES_hhdet_tes!N19=0,"",RES_hhdet_tes!N19/RES_hhdet_fec!N19)</f>
        <v>0.58175585713823752</v>
      </c>
      <c r="O19" s="124">
        <f>IF(RES_hhdet_tes!O19=0,"",RES_hhdet_tes!O19/RES_hhdet_fec!O19)</f>
        <v>0.58099887399016703</v>
      </c>
      <c r="P19" s="124">
        <f>IF(RES_hhdet_tes!P19=0,"",RES_hhdet_tes!P19/RES_hhdet_fec!P19)</f>
        <v>0.58149807118690822</v>
      </c>
      <c r="Q19" s="124">
        <f>IF(RES_hhdet_tes!Q19=0,"",RES_hhdet_tes!Q19/RES_hhdet_fec!Q19)</f>
        <v>0.58164708220038708</v>
      </c>
      <c r="R19" s="124">
        <f>IF(RES_hhdet_tes!R19=0,"",RES_hhdet_tes!R19/RES_hhdet_fec!R19)</f>
        <v>0.58154455869705279</v>
      </c>
      <c r="S19" s="124">
        <f>IF(RES_hhdet_tes!S19=0,"",RES_hhdet_tes!S19/RES_hhdet_fec!S19)</f>
        <v>0.58309037244441642</v>
      </c>
      <c r="T19" s="124">
        <f>IF(RES_hhdet_tes!T19=0,"",RES_hhdet_tes!T19/RES_hhdet_fec!T19)</f>
        <v>0.58427567464413477</v>
      </c>
      <c r="U19" s="124">
        <f>IF(RES_hhdet_tes!U19=0,"",RES_hhdet_tes!U19/RES_hhdet_fec!U19)</f>
        <v>0.5856255508437328</v>
      </c>
      <c r="V19" s="124">
        <f>IF(RES_hhdet_tes!V19=0,"",RES_hhdet_tes!V19/RES_hhdet_fec!V19)</f>
        <v>0.5889396983451427</v>
      </c>
      <c r="W19" s="124">
        <f>IF(RES_hhdet_tes!W19=0,"",RES_hhdet_tes!W19/RES_hhdet_fec!W19)</f>
        <v>0.5926805356449576</v>
      </c>
      <c r="X19" s="124">
        <f>IF(RES_hhdet_tes!X19=0,"",RES_hhdet_tes!X19/RES_hhdet_fec!X19)</f>
        <v>0.59613022505776692</v>
      </c>
      <c r="Y19" s="124">
        <f>IF(RES_hhdet_tes!Y19=0,"",RES_hhdet_tes!Y19/RES_hhdet_fec!Y19)</f>
        <v>0.59791933686597709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0.57303918123086883</v>
      </c>
      <c r="C20" s="111">
        <f>IF(RES_hhdet_tes!C20=0,"",RES_hhdet_tes!C20/RES_hhdet_fec!C20)</f>
        <v>0.5734788246448459</v>
      </c>
      <c r="D20" s="111">
        <f>IF(RES_hhdet_tes!D20=0,"",RES_hhdet_tes!D20/RES_hhdet_fec!D20)</f>
        <v>0.57409019056677113</v>
      </c>
      <c r="E20" s="111">
        <f>IF(RES_hhdet_tes!E20=0,"",RES_hhdet_tes!E20/RES_hhdet_fec!E20)</f>
        <v>0.57466439520463408</v>
      </c>
      <c r="F20" s="111">
        <f>IF(RES_hhdet_tes!F20=0,"",RES_hhdet_tes!F20/RES_hhdet_fec!F20)</f>
        <v>0.57683972946702466</v>
      </c>
      <c r="G20" s="111">
        <f>IF(RES_hhdet_tes!G20=0,"",RES_hhdet_tes!G20/RES_hhdet_fec!G20)</f>
        <v>0.57796026757430741</v>
      </c>
      <c r="H20" s="111">
        <f>IF(RES_hhdet_tes!H20=0,"",RES_hhdet_tes!H20/RES_hhdet_fec!H20)</f>
        <v>0.57950124120083679</v>
      </c>
      <c r="I20" s="111">
        <f>IF(RES_hhdet_tes!I20=0,"",RES_hhdet_tes!I20/RES_hhdet_fec!I20)</f>
        <v>0.58026348380663995</v>
      </c>
      <c r="J20" s="111">
        <f>IF(RES_hhdet_tes!J20=0,"",RES_hhdet_tes!J20/RES_hhdet_fec!J20)</f>
        <v>0.58064238118131717</v>
      </c>
      <c r="K20" s="111">
        <f>IF(RES_hhdet_tes!K20=0,"",RES_hhdet_tes!K20/RES_hhdet_fec!K20)</f>
        <v>0.58074677920153639</v>
      </c>
      <c r="L20" s="111">
        <f>IF(RES_hhdet_tes!L20=0,"",RES_hhdet_tes!L20/RES_hhdet_fec!L20)</f>
        <v>0.58085302579230269</v>
      </c>
      <c r="M20" s="111">
        <f>IF(RES_hhdet_tes!M20=0,"",RES_hhdet_tes!M20/RES_hhdet_fec!M20)</f>
        <v>0.58116259793462699</v>
      </c>
      <c r="N20" s="111">
        <f>IF(RES_hhdet_tes!N20=0,"",RES_hhdet_tes!N20/RES_hhdet_fec!N20)</f>
        <v>0.58166544933688191</v>
      </c>
      <c r="O20" s="111">
        <f>IF(RES_hhdet_tes!O20=0,"",RES_hhdet_tes!O20/RES_hhdet_fec!O20)</f>
        <v>0.58187249664771845</v>
      </c>
      <c r="P20" s="111">
        <f>IF(RES_hhdet_tes!P20=0,"",RES_hhdet_tes!P20/RES_hhdet_fec!P20)</f>
        <v>0.58206594203998063</v>
      </c>
      <c r="Q20" s="111">
        <f>IF(RES_hhdet_tes!Q20=0,"",RES_hhdet_tes!Q20/RES_hhdet_fec!Q20)</f>
        <v>0.58223551816873498</v>
      </c>
      <c r="R20" s="111">
        <f>IF(RES_hhdet_tes!R20=0,"",RES_hhdet_tes!R20/RES_hhdet_fec!R20)</f>
        <v>0.58241101442097742</v>
      </c>
      <c r="S20" s="111">
        <f>IF(RES_hhdet_tes!S20=0,"",RES_hhdet_tes!S20/RES_hhdet_fec!S20)</f>
        <v>0.58297436643118017</v>
      </c>
      <c r="T20" s="111">
        <f>IF(RES_hhdet_tes!T20=0,"",RES_hhdet_tes!T20/RES_hhdet_fec!T20)</f>
        <v>0.58379620912792018</v>
      </c>
      <c r="U20" s="111">
        <f>IF(RES_hhdet_tes!U20=0,"",RES_hhdet_tes!U20/RES_hhdet_fec!U20)</f>
        <v>0.58550724700944956</v>
      </c>
      <c r="V20" s="111">
        <f>IF(RES_hhdet_tes!V20=0,"",RES_hhdet_tes!V20/RES_hhdet_fec!V20)</f>
        <v>0.58878592881953185</v>
      </c>
      <c r="W20" s="111">
        <f>IF(RES_hhdet_tes!W20=0,"",RES_hhdet_tes!W20/RES_hhdet_fec!W20)</f>
        <v>0.59236719539932248</v>
      </c>
      <c r="X20" s="111">
        <f>IF(RES_hhdet_tes!X20=0,"",RES_hhdet_tes!X20/RES_hhdet_fec!X20)</f>
        <v>0.59563135843238335</v>
      </c>
      <c r="Y20" s="111">
        <f>IF(RES_hhdet_tes!Y20=0,"",RES_hhdet_tes!Y20/RES_hhdet_fec!Y20)</f>
        <v>0.59697933438070405</v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0.56484535751166676</v>
      </c>
      <c r="C21" s="111">
        <f>IF(RES_hhdet_tes!C21=0,"",RES_hhdet_tes!C21/RES_hhdet_fec!C21)</f>
        <v>0.57100596703948447</v>
      </c>
      <c r="D21" s="111">
        <f>IF(RES_hhdet_tes!D21=0,"",RES_hhdet_tes!D21/RES_hhdet_fec!D21)</f>
        <v>0.57106794387835913</v>
      </c>
      <c r="E21" s="111">
        <f>IF(RES_hhdet_tes!E21=0,"",RES_hhdet_tes!E21/RES_hhdet_fec!E21)</f>
        <v>0.57185521989661081</v>
      </c>
      <c r="F21" s="111">
        <f>IF(RES_hhdet_tes!F21=0,"",RES_hhdet_tes!F21/RES_hhdet_fec!F21)</f>
        <v>0.57189084999867912</v>
      </c>
      <c r="G21" s="111">
        <f>IF(RES_hhdet_tes!G21=0,"",RES_hhdet_tes!G21/RES_hhdet_fec!G21)</f>
        <v>0.57279053174458383</v>
      </c>
      <c r="H21" s="111">
        <f>IF(RES_hhdet_tes!H21=0,"",RES_hhdet_tes!H21/RES_hhdet_fec!H21)</f>
        <v>0.57328176144503562</v>
      </c>
      <c r="I21" s="111">
        <f>IF(RES_hhdet_tes!I21=0,"",RES_hhdet_tes!I21/RES_hhdet_fec!I21)</f>
        <v>0.57373702220999145</v>
      </c>
      <c r="J21" s="111">
        <f>IF(RES_hhdet_tes!J21=0,"",RES_hhdet_tes!J21/RES_hhdet_fec!J21)</f>
        <v>0.57375789632365004</v>
      </c>
      <c r="K21" s="111">
        <f>IF(RES_hhdet_tes!K21=0,"",RES_hhdet_tes!K21/RES_hhdet_fec!K21)</f>
        <v>0.57379769834454519</v>
      </c>
      <c r="L21" s="111">
        <f>IF(RES_hhdet_tes!L21=0,"",RES_hhdet_tes!L21/RES_hhdet_fec!L21)</f>
        <v>0.5750095578398936</v>
      </c>
      <c r="M21" s="111">
        <f>IF(RES_hhdet_tes!M21=0,"",RES_hhdet_tes!M21/RES_hhdet_fec!M21)</f>
        <v>0.57501441879393844</v>
      </c>
      <c r="N21" s="111">
        <f>IF(RES_hhdet_tes!N21=0,"",RES_hhdet_tes!N21/RES_hhdet_fec!N21)</f>
        <v>0.57514991656689374</v>
      </c>
      <c r="O21" s="111">
        <f>IF(RES_hhdet_tes!O21=0,"",RES_hhdet_tes!O21/RES_hhdet_fec!O21)</f>
        <v>0.57550043773254023</v>
      </c>
      <c r="P21" s="111">
        <f>IF(RES_hhdet_tes!P21=0,"",RES_hhdet_tes!P21/RES_hhdet_fec!P21)</f>
        <v>0.57580253351980903</v>
      </c>
      <c r="Q21" s="111">
        <f>IF(RES_hhdet_tes!Q21=0,"",RES_hhdet_tes!Q21/RES_hhdet_fec!Q21)</f>
        <v>0.57636321418995662</v>
      </c>
      <c r="R21" s="111">
        <f>IF(RES_hhdet_tes!R21=0,"",RES_hhdet_tes!R21/RES_hhdet_fec!R21)</f>
        <v>0.57682052608547285</v>
      </c>
      <c r="S21" s="111">
        <f>IF(RES_hhdet_tes!S21=0,"",RES_hhdet_tes!S21/RES_hhdet_fec!S21)</f>
        <v>0.58084307914944167</v>
      </c>
      <c r="T21" s="111">
        <f>IF(RES_hhdet_tes!T21=0,"",RES_hhdet_tes!T21/RES_hhdet_fec!T21)</f>
        <v>0.5870476733597636</v>
      </c>
      <c r="U21" s="111">
        <f>IF(RES_hhdet_tes!U21=0,"",RES_hhdet_tes!U21/RES_hhdet_fec!U21)</f>
        <v>0.5910659688844575</v>
      </c>
      <c r="V21" s="111">
        <f>IF(RES_hhdet_tes!V21=0,"",RES_hhdet_tes!V21/RES_hhdet_fec!V21)</f>
        <v>0.59933787603287558</v>
      </c>
      <c r="W21" s="111">
        <f>IF(RES_hhdet_tes!W21=0,"",RES_hhdet_tes!W21/RES_hhdet_fec!W21)</f>
        <v>0.60038561325288731</v>
      </c>
      <c r="X21" s="111">
        <f>IF(RES_hhdet_tes!X21=0,"",RES_hhdet_tes!X21/RES_hhdet_fec!X21)</f>
        <v>0.60091988812154851</v>
      </c>
      <c r="Y21" s="111">
        <f>IF(RES_hhdet_tes!Y21=0,"",RES_hhdet_tes!Y21/RES_hhdet_fec!Y21)</f>
        <v>0.60122005742981743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0.72862365072973456</v>
      </c>
      <c r="C22" s="45">
        <f>IF(RES_hhdet_tes!C22=0,"",RES_hhdet_tes!C22/RES_hhdet_fec!C22)</f>
        <v>0.74110768519680381</v>
      </c>
      <c r="D22" s="45">
        <f>IF(RES_hhdet_tes!D22=0,"",RES_hhdet_tes!D22/RES_hhdet_fec!D22)</f>
        <v>0.74121386314038162</v>
      </c>
      <c r="E22" s="45">
        <f>IF(RES_hhdet_tes!E22=0,"",RES_hhdet_tes!E22/RES_hhdet_fec!E22)</f>
        <v>0.74348716860432229</v>
      </c>
      <c r="F22" s="45">
        <f>IF(RES_hhdet_tes!F22=0,"",RES_hhdet_tes!F22/RES_hhdet_fec!F22)</f>
        <v>0.74352465215945074</v>
      </c>
      <c r="G22" s="45">
        <f>IF(RES_hhdet_tes!G22=0,"",RES_hhdet_tes!G22/RES_hhdet_fec!G22)</f>
        <v>0.74616081073109053</v>
      </c>
      <c r="H22" s="45">
        <f>IF(RES_hhdet_tes!H22=0,"",RES_hhdet_tes!H22/RES_hhdet_fec!H22)</f>
        <v>0.7476082564506864</v>
      </c>
      <c r="I22" s="45">
        <f>IF(RES_hhdet_tes!I22=0,"",RES_hhdet_tes!I22/RES_hhdet_fec!I22)</f>
        <v>0.74905119052973435</v>
      </c>
      <c r="J22" s="45">
        <f>IF(RES_hhdet_tes!J22=0,"",RES_hhdet_tes!J22/RES_hhdet_fec!J22)</f>
        <v>0.74927179423648049</v>
      </c>
      <c r="K22" s="45">
        <f>IF(RES_hhdet_tes!K22=0,"",RES_hhdet_tes!K22/RES_hhdet_fec!K22)</f>
        <v>0.74933198143722135</v>
      </c>
      <c r="L22" s="45">
        <f>IF(RES_hhdet_tes!L22=0,"",RES_hhdet_tes!L22/RES_hhdet_fec!L22)</f>
        <v>0.75406100460291614</v>
      </c>
      <c r="M22" s="45">
        <f>IF(RES_hhdet_tes!M22=0,"",RES_hhdet_tes!M22/RES_hhdet_fec!M22)</f>
        <v>0.75411029145640451</v>
      </c>
      <c r="N22" s="45">
        <f>IF(RES_hhdet_tes!N22=0,"",RES_hhdet_tes!N22/RES_hhdet_fec!N22)</f>
        <v>0.75509593557555921</v>
      </c>
      <c r="O22" s="45">
        <f>IF(RES_hhdet_tes!O22=0,"",RES_hhdet_tes!O22/RES_hhdet_fec!O22)</f>
        <v>0.75538296203748756</v>
      </c>
      <c r="P22" s="45">
        <f>IF(RES_hhdet_tes!P22=0,"",RES_hhdet_tes!P22/RES_hhdet_fec!P22)</f>
        <v>0.75538296203748756</v>
      </c>
      <c r="Q22" s="45">
        <f>IF(RES_hhdet_tes!Q22=0,"",RES_hhdet_tes!Q22/RES_hhdet_fec!Q22)</f>
        <v>0.76948835839661467</v>
      </c>
      <c r="R22" s="45">
        <f>IF(RES_hhdet_tes!R22=0,"",RES_hhdet_tes!R22/RES_hhdet_fec!R22)</f>
        <v>0.77499985274489935</v>
      </c>
      <c r="S22" s="45">
        <f>IF(RES_hhdet_tes!S22=0,"",RES_hhdet_tes!S22/RES_hhdet_fec!S22)</f>
        <v>0.79358111675231446</v>
      </c>
      <c r="T22" s="45">
        <f>IF(RES_hhdet_tes!T22=0,"",RES_hhdet_tes!T22/RES_hhdet_fec!T22)</f>
        <v>0.80837883581983216</v>
      </c>
      <c r="U22" s="45">
        <f>IF(RES_hhdet_tes!U22=0,"",RES_hhdet_tes!U22/RES_hhdet_fec!U22)</f>
        <v>0.82261113599549673</v>
      </c>
      <c r="V22" s="45">
        <f>IF(RES_hhdet_tes!V22=0,"",RES_hhdet_tes!V22/RES_hhdet_fec!V22)</f>
        <v>0.85015902455022507</v>
      </c>
      <c r="W22" s="45">
        <f>IF(RES_hhdet_tes!W22=0,"",RES_hhdet_tes!W22/RES_hhdet_fec!W22)</f>
        <v>0.85481986411018429</v>
      </c>
      <c r="X22" s="45">
        <f>IF(RES_hhdet_tes!X22=0,"",RES_hhdet_tes!X22/RES_hhdet_fec!X22)</f>
        <v>0.86353674585183093</v>
      </c>
      <c r="Y22" s="45">
        <f>IF(RES_hhdet_tes!Y22=0,"",RES_hhdet_tes!Y22/RES_hhdet_fec!Y22)</f>
        <v>0.87071190560013423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0.48925949487414211</v>
      </c>
      <c r="C24" s="119">
        <f>IF(RES_hhdet_tes!C24=0,"",RES_hhdet_tes!C24/RES_hhdet_fec!C24)</f>
        <v>0.49506244669970878</v>
      </c>
      <c r="D24" s="119">
        <f>IF(RES_hhdet_tes!D24=0,"",RES_hhdet_tes!D24/RES_hhdet_fec!D24)</f>
        <v>0.50073476154801699</v>
      </c>
      <c r="E24" s="119">
        <f>IF(RES_hhdet_tes!E24=0,"",RES_hhdet_tes!E24/RES_hhdet_fec!E24)</f>
        <v>0.50681236142907837</v>
      </c>
      <c r="F24" s="119">
        <f>IF(RES_hhdet_tes!F24=0,"",RES_hhdet_tes!F24/RES_hhdet_fec!F24)</f>
        <v>0.50963141664931644</v>
      </c>
      <c r="G24" s="119">
        <f>IF(RES_hhdet_tes!G24=0,"",RES_hhdet_tes!G24/RES_hhdet_fec!G24)</f>
        <v>0.51852375194371525</v>
      </c>
      <c r="H24" s="119">
        <f>IF(RES_hhdet_tes!H24=0,"",RES_hhdet_tes!H24/RES_hhdet_fec!H24)</f>
        <v>0.52364552393440744</v>
      </c>
      <c r="I24" s="119">
        <f>IF(RES_hhdet_tes!I24=0,"",RES_hhdet_tes!I24/RES_hhdet_fec!I24)</f>
        <v>0.53366781103005734</v>
      </c>
      <c r="J24" s="119">
        <f>IF(RES_hhdet_tes!J24=0,"",RES_hhdet_tes!J24/RES_hhdet_fec!J24)</f>
        <v>0.53641494719145644</v>
      </c>
      <c r="K24" s="119">
        <f>IF(RES_hhdet_tes!K24=0,"",RES_hhdet_tes!K24/RES_hhdet_fec!K24)</f>
        <v>0.54442613450684563</v>
      </c>
      <c r="L24" s="119">
        <f>IF(RES_hhdet_tes!L24=0,"",RES_hhdet_tes!L24/RES_hhdet_fec!L24)</f>
        <v>0.55388296418944438</v>
      </c>
      <c r="M24" s="119">
        <f>IF(RES_hhdet_tes!M24=0,"",RES_hhdet_tes!M24/RES_hhdet_fec!M24)</f>
        <v>0.5623632160444223</v>
      </c>
      <c r="N24" s="119">
        <f>IF(RES_hhdet_tes!N24=0,"",RES_hhdet_tes!N24/RES_hhdet_fec!N24)</f>
        <v>0.57952676484033172</v>
      </c>
      <c r="O24" s="119">
        <f>IF(RES_hhdet_tes!O24=0,"",RES_hhdet_tes!O24/RES_hhdet_fec!O24)</f>
        <v>0.58898117271789507</v>
      </c>
      <c r="P24" s="119">
        <f>IF(RES_hhdet_tes!P24=0,"",RES_hhdet_tes!P24/RES_hhdet_fec!P24)</f>
        <v>0.59569530580052643</v>
      </c>
      <c r="Q24" s="119">
        <f>IF(RES_hhdet_tes!Q24=0,"",RES_hhdet_tes!Q24/RES_hhdet_fec!Q24)</f>
        <v>0.60632170590719048</v>
      </c>
      <c r="R24" s="119">
        <f>IF(RES_hhdet_tes!R24=0,"",RES_hhdet_tes!R24/RES_hhdet_fec!R24)</f>
        <v>0.6107689365489275</v>
      </c>
      <c r="S24" s="119">
        <f>IF(RES_hhdet_tes!S24=0,"",RES_hhdet_tes!S24/RES_hhdet_fec!S24)</f>
        <v>0.61882739058653835</v>
      </c>
      <c r="T24" s="119">
        <f>IF(RES_hhdet_tes!T24=0,"",RES_hhdet_tes!T24/RES_hhdet_fec!T24)</f>
        <v>0.62388474048002085</v>
      </c>
      <c r="U24" s="119">
        <f>IF(RES_hhdet_tes!U24=0,"",RES_hhdet_tes!U24/RES_hhdet_fec!U24)</f>
        <v>0.632440454294945</v>
      </c>
      <c r="V24" s="119">
        <f>IF(RES_hhdet_tes!V24=0,"",RES_hhdet_tes!V24/RES_hhdet_fec!V24)</f>
        <v>0.64571748327221079</v>
      </c>
      <c r="W24" s="119">
        <f>IF(RES_hhdet_tes!W24=0,"",RES_hhdet_tes!W24/RES_hhdet_fec!W24)</f>
        <v>0.66033833180287171</v>
      </c>
      <c r="X24" s="119">
        <f>IF(RES_hhdet_tes!X24=0,"",RES_hhdet_tes!X24/RES_hhdet_fec!X24)</f>
        <v>0.679327735463371</v>
      </c>
      <c r="Y24" s="119">
        <f>IF(RES_hhdet_tes!Y24=0,"",RES_hhdet_tes!Y24/RES_hhdet_fec!Y24)</f>
        <v>0.69803613781336449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0.48430635928707599</v>
      </c>
      <c r="C25" s="124">
        <f>IF(RES_hhdet_tes!C25=0,"",RES_hhdet_tes!C25/RES_hhdet_fec!C25)</f>
        <v>0.48880363282425709</v>
      </c>
      <c r="D25" s="124">
        <f>IF(RES_hhdet_tes!D25=0,"",RES_hhdet_tes!D25/RES_hhdet_fec!D25)</f>
        <v>0.49394844188394388</v>
      </c>
      <c r="E25" s="124">
        <f>IF(RES_hhdet_tes!E25=0,"",RES_hhdet_tes!E25/RES_hhdet_fec!E25)</f>
        <v>0.49942070359136714</v>
      </c>
      <c r="F25" s="124">
        <f>IF(RES_hhdet_tes!F25=0,"",RES_hhdet_tes!F25/RES_hhdet_fec!F25)</f>
        <v>0.50484456952467327</v>
      </c>
      <c r="G25" s="124">
        <f>IF(RES_hhdet_tes!G25=0,"",RES_hhdet_tes!G25/RES_hhdet_fec!G25)</f>
        <v>0.51032299373720968</v>
      </c>
      <c r="H25" s="124">
        <f>IF(RES_hhdet_tes!H25=0,"",RES_hhdet_tes!H25/RES_hhdet_fec!H25)</f>
        <v>0.51601769838986555</v>
      </c>
      <c r="I25" s="124">
        <f>IF(RES_hhdet_tes!I25=0,"",RES_hhdet_tes!I25/RES_hhdet_fec!I25)</f>
        <v>0.52233856517713217</v>
      </c>
      <c r="J25" s="124">
        <f>IF(RES_hhdet_tes!J25=0,"",RES_hhdet_tes!J25/RES_hhdet_fec!J25)</f>
        <v>0.52955218603097642</v>
      </c>
      <c r="K25" s="124">
        <f>IF(RES_hhdet_tes!K25=0,"",RES_hhdet_tes!K25/RES_hhdet_fec!K25)</f>
        <v>0.53734356799172101</v>
      </c>
      <c r="L25" s="124">
        <f>IF(RES_hhdet_tes!L25=0,"",RES_hhdet_tes!L25/RES_hhdet_fec!L25)</f>
        <v>0.54588939239826528</v>
      </c>
      <c r="M25" s="124">
        <f>IF(RES_hhdet_tes!M25=0,"",RES_hhdet_tes!M25/RES_hhdet_fec!M25)</f>
        <v>0.55627830786131571</v>
      </c>
      <c r="N25" s="124">
        <f>IF(RES_hhdet_tes!N25=0,"",RES_hhdet_tes!N25/RES_hhdet_fec!N25)</f>
        <v>0.56905793546654482</v>
      </c>
      <c r="O25" s="124">
        <f>IF(RES_hhdet_tes!O25=0,"",RES_hhdet_tes!O25/RES_hhdet_fec!O25)</f>
        <v>0.58303494148246349</v>
      </c>
      <c r="P25" s="124">
        <f>IF(RES_hhdet_tes!P25=0,"",RES_hhdet_tes!P25/RES_hhdet_fec!P25)</f>
        <v>0.58922284480503373</v>
      </c>
      <c r="Q25" s="124">
        <f>IF(RES_hhdet_tes!Q25=0,"",RES_hhdet_tes!Q25/RES_hhdet_fec!Q25)</f>
        <v>0.5946272723785222</v>
      </c>
      <c r="R25" s="124">
        <f>IF(RES_hhdet_tes!R25=0,"",RES_hhdet_tes!R25/RES_hhdet_fec!R25)</f>
        <v>0.59783233857981299</v>
      </c>
      <c r="S25" s="124">
        <f>IF(RES_hhdet_tes!S25=0,"",RES_hhdet_tes!S25/RES_hhdet_fec!S25)</f>
        <v>0.60233639859136379</v>
      </c>
      <c r="T25" s="124">
        <f>IF(RES_hhdet_tes!T25=0,"",RES_hhdet_tes!T25/RES_hhdet_fec!T25)</f>
        <v>0.60624802487367491</v>
      </c>
      <c r="U25" s="124">
        <f>IF(RES_hhdet_tes!U25=0,"",RES_hhdet_tes!U25/RES_hhdet_fec!U25)</f>
        <v>0.61321902619298341</v>
      </c>
      <c r="V25" s="124">
        <f>IF(RES_hhdet_tes!V25=0,"",RES_hhdet_tes!V25/RES_hhdet_fec!V25)</f>
        <v>0.6243823136453196</v>
      </c>
      <c r="W25" s="124">
        <f>IF(RES_hhdet_tes!W25=0,"",RES_hhdet_tes!W25/RES_hhdet_fec!W25)</f>
        <v>0.63864228279499713</v>
      </c>
      <c r="X25" s="124">
        <f>IF(RES_hhdet_tes!X25=0,"",RES_hhdet_tes!X25/RES_hhdet_fec!X25)</f>
        <v>0.6587455166322943</v>
      </c>
      <c r="Y25" s="124">
        <f>IF(RES_hhdet_tes!Y25=0,"",RES_hhdet_tes!Y25/RES_hhdet_fec!Y25)</f>
        <v>0.67798069981857734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0.48321450056431792</v>
      </c>
      <c r="C26" s="111">
        <f>IF(RES_hhdet_tes!C26=0,"",RES_hhdet_tes!C26/RES_hhdet_fec!C26)</f>
        <v>0.48771121413539886</v>
      </c>
      <c r="D26" s="111">
        <f>IF(RES_hhdet_tes!D26=0,"",RES_hhdet_tes!D26/RES_hhdet_fec!D26)</f>
        <v>0.49290044548898199</v>
      </c>
      <c r="E26" s="111">
        <f>IF(RES_hhdet_tes!E26=0,"",RES_hhdet_tes!E26/RES_hhdet_fec!E26)</f>
        <v>0.49839806524677821</v>
      </c>
      <c r="F26" s="111">
        <f>IF(RES_hhdet_tes!F26=0,"",RES_hhdet_tes!F26/RES_hhdet_fec!F26)</f>
        <v>0.50374180022344839</v>
      </c>
      <c r="G26" s="111">
        <f>IF(RES_hhdet_tes!G26=0,"",RES_hhdet_tes!G26/RES_hhdet_fec!G26)</f>
        <v>0.50928888570699726</v>
      </c>
      <c r="H26" s="111">
        <f>IF(RES_hhdet_tes!H26=0,"",RES_hhdet_tes!H26/RES_hhdet_fec!H26)</f>
        <v>0.51505127786031746</v>
      </c>
      <c r="I26" s="111">
        <f>IF(RES_hhdet_tes!I26=0,"",RES_hhdet_tes!I26/RES_hhdet_fec!I26)</f>
        <v>0.52147161655921326</v>
      </c>
      <c r="J26" s="111">
        <f>IF(RES_hhdet_tes!J26=0,"",RES_hhdet_tes!J26/RES_hhdet_fec!J26)</f>
        <v>0.52854765992562702</v>
      </c>
      <c r="K26" s="111">
        <f>IF(RES_hhdet_tes!K26=0,"",RES_hhdet_tes!K26/RES_hhdet_fec!K26)</f>
        <v>0.53634429323858401</v>
      </c>
      <c r="L26" s="111">
        <f>IF(RES_hhdet_tes!L26=0,"",RES_hhdet_tes!L26/RES_hhdet_fec!L26)</f>
        <v>0.54498196532676391</v>
      </c>
      <c r="M26" s="111">
        <f>IF(RES_hhdet_tes!M26=0,"",RES_hhdet_tes!M26/RES_hhdet_fec!M26)</f>
        <v>0.55532532209872643</v>
      </c>
      <c r="N26" s="111">
        <f>IF(RES_hhdet_tes!N26=0,"",RES_hhdet_tes!N26/RES_hhdet_fec!N26)</f>
        <v>0.56826495859563297</v>
      </c>
      <c r="O26" s="111">
        <f>IF(RES_hhdet_tes!O26=0,"",RES_hhdet_tes!O26/RES_hhdet_fec!O26)</f>
        <v>0.58211285573992055</v>
      </c>
      <c r="P26" s="111">
        <f>IF(RES_hhdet_tes!P26=0,"",RES_hhdet_tes!P26/RES_hhdet_fec!P26)</f>
        <v>0.58828540776608329</v>
      </c>
      <c r="Q26" s="111">
        <f>IF(RES_hhdet_tes!Q26=0,"",RES_hhdet_tes!Q26/RES_hhdet_fec!Q26)</f>
        <v>0.59380481127399631</v>
      </c>
      <c r="R26" s="111">
        <f>IF(RES_hhdet_tes!R26=0,"",RES_hhdet_tes!R26/RES_hhdet_fec!R26)</f>
        <v>0.59701972675387271</v>
      </c>
      <c r="S26" s="111">
        <f>IF(RES_hhdet_tes!S26=0,"",RES_hhdet_tes!S26/RES_hhdet_fec!S26)</f>
        <v>0.60152268991271962</v>
      </c>
      <c r="T26" s="111">
        <f>IF(RES_hhdet_tes!T26=0,"",RES_hhdet_tes!T26/RES_hhdet_fec!T26)</f>
        <v>0.60544926254595299</v>
      </c>
      <c r="U26" s="111">
        <f>IF(RES_hhdet_tes!U26=0,"",RES_hhdet_tes!U26/RES_hhdet_fec!U26)</f>
        <v>0.61242967348568222</v>
      </c>
      <c r="V26" s="111">
        <f>IF(RES_hhdet_tes!V26=0,"",RES_hhdet_tes!V26/RES_hhdet_fec!V26)</f>
        <v>0.62361355450727041</v>
      </c>
      <c r="W26" s="111">
        <f>IF(RES_hhdet_tes!W26=0,"",RES_hhdet_tes!W26/RES_hhdet_fec!W26)</f>
        <v>0.63789302789350066</v>
      </c>
      <c r="X26" s="111">
        <f>IF(RES_hhdet_tes!X26=0,"",RES_hhdet_tes!X26/RES_hhdet_fec!X26)</f>
        <v>0.65800494670819487</v>
      </c>
      <c r="Y26" s="111">
        <f>IF(RES_hhdet_tes!Y26=0,"",RES_hhdet_tes!Y26/RES_hhdet_fec!Y26)</f>
        <v>0.67726282782427283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1.6257959214795281</v>
      </c>
      <c r="C28" s="124">
        <f>IF(RES_hhdet_tes!C28=0,"",RES_hhdet_tes!C28/RES_hhdet_fec!C28)</f>
        <v>1.7831959613722788</v>
      </c>
      <c r="D28" s="124">
        <f>IF(RES_hhdet_tes!D28=0,"",RES_hhdet_tes!D28/RES_hhdet_fec!D28)</f>
        <v>1.9177838853202211</v>
      </c>
      <c r="E28" s="124">
        <f>IF(RES_hhdet_tes!E28=0,"",RES_hhdet_tes!E28/RES_hhdet_fec!E28)</f>
        <v>2.0360828403293514</v>
      </c>
      <c r="F28" s="124">
        <f>IF(RES_hhdet_tes!F28=0,"",RES_hhdet_tes!F28/RES_hhdet_fec!F28)</f>
        <v>2.1042810806978154</v>
      </c>
      <c r="G28" s="124">
        <f>IF(RES_hhdet_tes!G28=0,"",RES_hhdet_tes!G28/RES_hhdet_fec!G28)</f>
        <v>2.1855146468415891</v>
      </c>
      <c r="H28" s="124">
        <f>IF(RES_hhdet_tes!H28=0,"",RES_hhdet_tes!H28/RES_hhdet_fec!H28)</f>
        <v>2.2725474745549312</v>
      </c>
      <c r="I28" s="124">
        <f>IF(RES_hhdet_tes!I28=0,"",RES_hhdet_tes!I28/RES_hhdet_fec!I28)</f>
        <v>2.3483825669342546</v>
      </c>
      <c r="J28" s="124">
        <f>IF(RES_hhdet_tes!J28=0,"",RES_hhdet_tes!J28/RES_hhdet_fec!J28)</f>
        <v>2.4146382480400006</v>
      </c>
      <c r="K28" s="124">
        <f>IF(RES_hhdet_tes!K28=0,"",RES_hhdet_tes!K28/RES_hhdet_fec!K28)</f>
        <v>2.5111974130362205</v>
      </c>
      <c r="L28" s="124">
        <f>IF(RES_hhdet_tes!L28=0,"",RES_hhdet_tes!L28/RES_hhdet_fec!L28)</f>
        <v>2.609318562221504</v>
      </c>
      <c r="M28" s="124">
        <f>IF(RES_hhdet_tes!M28=0,"",RES_hhdet_tes!M28/RES_hhdet_fec!M28)</f>
        <v>2.6958505614066133</v>
      </c>
      <c r="N28" s="124">
        <f>IF(RES_hhdet_tes!N28=0,"",RES_hhdet_tes!N28/RES_hhdet_fec!N28)</f>
        <v>2.7898354696996006</v>
      </c>
      <c r="O28" s="124">
        <f>IF(RES_hhdet_tes!O28=0,"",RES_hhdet_tes!O28/RES_hhdet_fec!O28)</f>
        <v>2.8817817415670031</v>
      </c>
      <c r="P28" s="124">
        <f>IF(RES_hhdet_tes!P28=0,"",RES_hhdet_tes!P28/RES_hhdet_fec!P28)</f>
        <v>2.9992577906752413</v>
      </c>
      <c r="Q28" s="124">
        <f>IF(RES_hhdet_tes!Q28=0,"",RES_hhdet_tes!Q28/RES_hhdet_fec!Q28)</f>
        <v>3.1168696696581852</v>
      </c>
      <c r="R28" s="124">
        <f>IF(RES_hhdet_tes!R28=0,"",RES_hhdet_tes!R28/RES_hhdet_fec!R28)</f>
        <v>3.1958502540973095</v>
      </c>
      <c r="S28" s="124">
        <f>IF(RES_hhdet_tes!S28=0,"",RES_hhdet_tes!S28/RES_hhdet_fec!S28)</f>
        <v>3.2614503066381029</v>
      </c>
      <c r="T28" s="124">
        <f>IF(RES_hhdet_tes!T28=0,"",RES_hhdet_tes!T28/RES_hhdet_fec!T28)</f>
        <v>3.3105702221071867</v>
      </c>
      <c r="U28" s="124">
        <f>IF(RES_hhdet_tes!U28=0,"",RES_hhdet_tes!U28/RES_hhdet_fec!U28)</f>
        <v>3.3605084302728594</v>
      </c>
      <c r="V28" s="124">
        <f>IF(RES_hhdet_tes!V28=0,"",RES_hhdet_tes!V28/RES_hhdet_fec!V28)</f>
        <v>3.4078800836943408</v>
      </c>
      <c r="W28" s="124">
        <f>IF(RES_hhdet_tes!W28=0,"",RES_hhdet_tes!W28/RES_hhdet_fec!W28)</f>
        <v>3.4573308358281487</v>
      </c>
      <c r="X28" s="124">
        <f>IF(RES_hhdet_tes!X28=0,"",RES_hhdet_tes!X28/RES_hhdet_fec!X28)</f>
        <v>3.5123270487053078</v>
      </c>
      <c r="Y28" s="124">
        <f>IF(RES_hhdet_tes!Y28=0,"",RES_hhdet_tes!Y28/RES_hhdet_fec!Y28)</f>
        <v>3.5634368809634407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1.6257959214795281</v>
      </c>
      <c r="C29" s="111">
        <f>IF(RES_hhdet_tes!C29=0,"",RES_hhdet_tes!C29/RES_hhdet_fec!C29)</f>
        <v>1.7831959613722788</v>
      </c>
      <c r="D29" s="111">
        <f>IF(RES_hhdet_tes!D29=0,"",RES_hhdet_tes!D29/RES_hhdet_fec!D29)</f>
        <v>1.9177838853202211</v>
      </c>
      <c r="E29" s="111">
        <f>IF(RES_hhdet_tes!E29=0,"",RES_hhdet_tes!E29/RES_hhdet_fec!E29)</f>
        <v>2.0360828403293514</v>
      </c>
      <c r="F29" s="111">
        <f>IF(RES_hhdet_tes!F29=0,"",RES_hhdet_tes!F29/RES_hhdet_fec!F29)</f>
        <v>2.1042810806978154</v>
      </c>
      <c r="G29" s="111">
        <f>IF(RES_hhdet_tes!G29=0,"",RES_hhdet_tes!G29/RES_hhdet_fec!G29)</f>
        <v>2.1855146468415891</v>
      </c>
      <c r="H29" s="111">
        <f>IF(RES_hhdet_tes!H29=0,"",RES_hhdet_tes!H29/RES_hhdet_fec!H29)</f>
        <v>2.2725474745549312</v>
      </c>
      <c r="I29" s="111">
        <f>IF(RES_hhdet_tes!I29=0,"",RES_hhdet_tes!I29/RES_hhdet_fec!I29)</f>
        <v>2.3483825669342546</v>
      </c>
      <c r="J29" s="111">
        <f>IF(RES_hhdet_tes!J29=0,"",RES_hhdet_tes!J29/RES_hhdet_fec!J29)</f>
        <v>2.4146382480400006</v>
      </c>
      <c r="K29" s="111">
        <f>IF(RES_hhdet_tes!K29=0,"",RES_hhdet_tes!K29/RES_hhdet_fec!K29)</f>
        <v>2.5111974130362205</v>
      </c>
      <c r="L29" s="111">
        <f>IF(RES_hhdet_tes!L29=0,"",RES_hhdet_tes!L29/RES_hhdet_fec!L29)</f>
        <v>2.609318562221504</v>
      </c>
      <c r="M29" s="111">
        <f>IF(RES_hhdet_tes!M29=0,"",RES_hhdet_tes!M29/RES_hhdet_fec!M29)</f>
        <v>2.6958505614066133</v>
      </c>
      <c r="N29" s="111">
        <f>IF(RES_hhdet_tes!N29=0,"",RES_hhdet_tes!N29/RES_hhdet_fec!N29)</f>
        <v>2.7898354696996006</v>
      </c>
      <c r="O29" s="111">
        <f>IF(RES_hhdet_tes!O29=0,"",RES_hhdet_tes!O29/RES_hhdet_fec!O29)</f>
        <v>2.8817817415670031</v>
      </c>
      <c r="P29" s="111">
        <f>IF(RES_hhdet_tes!P29=0,"",RES_hhdet_tes!P29/RES_hhdet_fec!P29)</f>
        <v>2.9992577906752413</v>
      </c>
      <c r="Q29" s="111">
        <f>IF(RES_hhdet_tes!Q29=0,"",RES_hhdet_tes!Q29/RES_hhdet_fec!Q29)</f>
        <v>3.1168696696581852</v>
      </c>
      <c r="R29" s="111">
        <f>IF(RES_hhdet_tes!R29=0,"",RES_hhdet_tes!R29/RES_hhdet_fec!R29)</f>
        <v>3.1958502540973095</v>
      </c>
      <c r="S29" s="111">
        <f>IF(RES_hhdet_tes!S29=0,"",RES_hhdet_tes!S29/RES_hhdet_fec!S29)</f>
        <v>3.2614503066381029</v>
      </c>
      <c r="T29" s="111">
        <f>IF(RES_hhdet_tes!T29=0,"",RES_hhdet_tes!T29/RES_hhdet_fec!T29)</f>
        <v>3.3105702221071867</v>
      </c>
      <c r="U29" s="111">
        <f>IF(RES_hhdet_tes!U29=0,"",RES_hhdet_tes!U29/RES_hhdet_fec!U29)</f>
        <v>3.3605084302728594</v>
      </c>
      <c r="V29" s="111">
        <f>IF(RES_hhdet_tes!V29=0,"",RES_hhdet_tes!V29/RES_hhdet_fec!V29)</f>
        <v>3.4078800836943408</v>
      </c>
      <c r="W29" s="111">
        <f>IF(RES_hhdet_tes!W29=0,"",RES_hhdet_tes!W29/RES_hhdet_fec!W29)</f>
        <v>3.4573308358281487</v>
      </c>
      <c r="X29" s="111">
        <f>IF(RES_hhdet_tes!X29=0,"",RES_hhdet_tes!X29/RES_hhdet_fec!X29)</f>
        <v>3.5123270487053078</v>
      </c>
      <c r="Y29" s="111">
        <f>IF(RES_hhdet_tes!Y29=0,"",RES_hhdet_tes!Y29/RES_hhdet_fec!Y29)</f>
        <v>3.5634368809634407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0.49566709137757847</v>
      </c>
      <c r="C30" s="124">
        <f>IF(RES_hhdet_tes!C30=0,"",RES_hhdet_tes!C30/RES_hhdet_fec!C30)</f>
        <v>0.49759592506142436</v>
      </c>
      <c r="D30" s="124">
        <f>IF(RES_hhdet_tes!D30=0,"",RES_hhdet_tes!D30/RES_hhdet_fec!D30)</f>
        <v>0.50122211715253784</v>
      </c>
      <c r="E30" s="124">
        <f>IF(RES_hhdet_tes!E30=0,"",RES_hhdet_tes!E30/RES_hhdet_fec!E30)</f>
        <v>0.50584131331809734</v>
      </c>
      <c r="F30" s="124">
        <f>IF(RES_hhdet_tes!F30=0,"",RES_hhdet_tes!F30/RES_hhdet_fec!F30)</f>
        <v>0.51031621143000694</v>
      </c>
      <c r="G30" s="124">
        <f>IF(RES_hhdet_tes!G30=0,"",RES_hhdet_tes!G30/RES_hhdet_fec!G30)</f>
        <v>0.51590896424814714</v>
      </c>
      <c r="H30" s="124">
        <f>IF(RES_hhdet_tes!H30=0,"",RES_hhdet_tes!H30/RES_hhdet_fec!H30)</f>
        <v>0.52778189040608015</v>
      </c>
      <c r="I30" s="124">
        <f>IF(RES_hhdet_tes!I30=0,"",RES_hhdet_tes!I30/RES_hhdet_fec!I30)</f>
        <v>0.53217502976502518</v>
      </c>
      <c r="J30" s="124">
        <f>IF(RES_hhdet_tes!J30=0,"",RES_hhdet_tes!J30/RES_hhdet_fec!J30)</f>
        <v>0.54581326799167385</v>
      </c>
      <c r="K30" s="124">
        <f>IF(RES_hhdet_tes!K30=0,"",RES_hhdet_tes!K30/RES_hhdet_fec!K30)</f>
        <v>0.5517607880006673</v>
      </c>
      <c r="L30" s="124">
        <f>IF(RES_hhdet_tes!L30=0,"",RES_hhdet_tes!L30/RES_hhdet_fec!L30)</f>
        <v>0.55853335841736496</v>
      </c>
      <c r="M30" s="124">
        <f>IF(RES_hhdet_tes!M30=0,"",RES_hhdet_tes!M30/RES_hhdet_fec!M30)</f>
        <v>0.56694109984526875</v>
      </c>
      <c r="N30" s="124">
        <f>IF(RES_hhdet_tes!N30=0,"",RES_hhdet_tes!N30/RES_hhdet_fec!N30)</f>
        <v>0.57983443304397253</v>
      </c>
      <c r="O30" s="124">
        <f>IF(RES_hhdet_tes!O30=0,"",RES_hhdet_tes!O30/RES_hhdet_fec!O30)</f>
        <v>0.59362419634311903</v>
      </c>
      <c r="P30" s="124">
        <f>IF(RES_hhdet_tes!P30=0,"",RES_hhdet_tes!P30/RES_hhdet_fec!P30)</f>
        <v>0.60578343234682874</v>
      </c>
      <c r="Q30" s="124">
        <f>IF(RES_hhdet_tes!Q30=0,"",RES_hhdet_tes!Q30/RES_hhdet_fec!Q30)</f>
        <v>0.62130188947330356</v>
      </c>
      <c r="R30" s="124">
        <f>IF(RES_hhdet_tes!R30=0,"",RES_hhdet_tes!R30/RES_hhdet_fec!R30)</f>
        <v>0.63984422746495684</v>
      </c>
      <c r="S30" s="124">
        <f>IF(RES_hhdet_tes!S30=0,"",RES_hhdet_tes!S30/RES_hhdet_fec!S30)</f>
        <v>0.65357976069783585</v>
      </c>
      <c r="T30" s="124">
        <f>IF(RES_hhdet_tes!T30=0,"",RES_hhdet_tes!T30/RES_hhdet_fec!T30)</f>
        <v>0.68457961583703242</v>
      </c>
      <c r="U30" s="124">
        <f>IF(RES_hhdet_tes!U30=0,"",RES_hhdet_tes!U30/RES_hhdet_fec!U30)</f>
        <v>0.72794279267431117</v>
      </c>
      <c r="V30" s="124">
        <f>IF(RES_hhdet_tes!V30=0,"",RES_hhdet_tes!V30/RES_hhdet_fec!V30)</f>
        <v>0.76086586664382949</v>
      </c>
      <c r="W30" s="124">
        <f>IF(RES_hhdet_tes!W30=0,"",RES_hhdet_tes!W30/RES_hhdet_fec!W30)</f>
        <v>0.7928317391492492</v>
      </c>
      <c r="X30" s="124">
        <f>IF(RES_hhdet_tes!X30=0,"",RES_hhdet_tes!X30/RES_hhdet_fec!X30)</f>
        <v>0.8139786288359192</v>
      </c>
      <c r="Y30" s="124">
        <f>IF(RES_hhdet_tes!Y30=0,"",RES_hhdet_tes!Y30/RES_hhdet_fec!Y30)</f>
        <v>0.8249700060653915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0.49258810257268426</v>
      </c>
      <c r="C31" s="111">
        <f>IF(RES_hhdet_tes!C31=0,"",RES_hhdet_tes!C31/RES_hhdet_fec!C31)</f>
        <v>0.49626075259559127</v>
      </c>
      <c r="D31" s="111">
        <f>IF(RES_hhdet_tes!D31=0,"",RES_hhdet_tes!D31/RES_hhdet_fec!D31)</f>
        <v>0.50034809939324021</v>
      </c>
      <c r="E31" s="111">
        <f>IF(RES_hhdet_tes!E31=0,"",RES_hhdet_tes!E31/RES_hhdet_fec!E31)</f>
        <v>0.50491306502229838</v>
      </c>
      <c r="F31" s="111">
        <f>IF(RES_hhdet_tes!F31=0,"",RES_hhdet_tes!F31/RES_hhdet_fec!F31)</f>
        <v>0.50983164441135254</v>
      </c>
      <c r="G31" s="111">
        <f>IF(RES_hhdet_tes!G31=0,"",RES_hhdet_tes!G31/RES_hhdet_fec!G31)</f>
        <v>0.51568530302496751</v>
      </c>
      <c r="H31" s="111">
        <f>IF(RES_hhdet_tes!H31=0,"",RES_hhdet_tes!H31/RES_hhdet_fec!H31)</f>
        <v>0.52157278113385186</v>
      </c>
      <c r="I31" s="111">
        <f>IF(RES_hhdet_tes!I31=0,"",RES_hhdet_tes!I31/RES_hhdet_fec!I31)</f>
        <v>0.52523508241370553</v>
      </c>
      <c r="J31" s="111">
        <f>IF(RES_hhdet_tes!J31=0,"",RES_hhdet_tes!J31/RES_hhdet_fec!J31)</f>
        <v>0.52923291379517701</v>
      </c>
      <c r="K31" s="111">
        <f>IF(RES_hhdet_tes!K31=0,"",RES_hhdet_tes!K31/RES_hhdet_fec!K31)</f>
        <v>0.53119555580513556</v>
      </c>
      <c r="L31" s="111">
        <f>IF(RES_hhdet_tes!L31=0,"",RES_hhdet_tes!L31/RES_hhdet_fec!L31)</f>
        <v>0.53595422095553691</v>
      </c>
      <c r="M31" s="111">
        <f>IF(RES_hhdet_tes!M31=0,"",RES_hhdet_tes!M31/RES_hhdet_fec!M31)</f>
        <v>0.54861565857314631</v>
      </c>
      <c r="N31" s="111">
        <f>IF(RES_hhdet_tes!N31=0,"",RES_hhdet_tes!N31/RES_hhdet_fec!N31)</f>
        <v>0.56640668581281584</v>
      </c>
      <c r="O31" s="111">
        <f>IF(RES_hhdet_tes!O31=0,"",RES_hhdet_tes!O31/RES_hhdet_fec!O31)</f>
        <v>0.5938242504402983</v>
      </c>
      <c r="P31" s="111">
        <f>IF(RES_hhdet_tes!P31=0,"",RES_hhdet_tes!P31/RES_hhdet_fec!P31)</f>
        <v>0.61244631660488258</v>
      </c>
      <c r="Q31" s="111">
        <f>IF(RES_hhdet_tes!Q31=0,"",RES_hhdet_tes!Q31/RES_hhdet_fec!Q31)</f>
        <v>0.63537958559590824</v>
      </c>
      <c r="R31" s="111">
        <f>IF(RES_hhdet_tes!R31=0,"",RES_hhdet_tes!R31/RES_hhdet_fec!R31)</f>
        <v>0.65974965386852091</v>
      </c>
      <c r="S31" s="111">
        <f>IF(RES_hhdet_tes!S31=0,"",RES_hhdet_tes!S31/RES_hhdet_fec!S31)</f>
        <v>0.67776403412115471</v>
      </c>
      <c r="T31" s="111">
        <f>IF(RES_hhdet_tes!T31=0,"",RES_hhdet_tes!T31/RES_hhdet_fec!T31)</f>
        <v>0.71592008083534697</v>
      </c>
      <c r="U31" s="111">
        <f>IF(RES_hhdet_tes!U31=0,"",RES_hhdet_tes!U31/RES_hhdet_fec!U31)</f>
        <v>0.77053241340595702</v>
      </c>
      <c r="V31" s="111">
        <f>IF(RES_hhdet_tes!V31=0,"",RES_hhdet_tes!V31/RES_hhdet_fec!V31)</f>
        <v>0.81228655396655847</v>
      </c>
      <c r="W31" s="111">
        <f>IF(RES_hhdet_tes!W31=0,"",RES_hhdet_tes!W31/RES_hhdet_fec!W31)</f>
        <v>0.84629606699341886</v>
      </c>
      <c r="X31" s="111">
        <f>IF(RES_hhdet_tes!X31=0,"",RES_hhdet_tes!X31/RES_hhdet_fec!X31)</f>
        <v>0.866499319922438</v>
      </c>
      <c r="Y31" s="111">
        <f>IF(RES_hhdet_tes!Y31=0,"",RES_hhdet_tes!Y31/RES_hhdet_fec!Y31)</f>
        <v>0.87906075314417587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0.55570543062672839</v>
      </c>
      <c r="C35" s="112">
        <f>IF(RES_hhdet_tes!C35=0,"",RES_hhdet_tes!C35/RES_hhdet_fec!C35)</f>
        <v>0.55570543062672839</v>
      </c>
      <c r="D35" s="112">
        <f>IF(RES_hhdet_tes!D35=0,"",RES_hhdet_tes!D35/RES_hhdet_fec!D35)</f>
        <v>0.55570543062672839</v>
      </c>
      <c r="E35" s="112">
        <f>IF(RES_hhdet_tes!E35=0,"",RES_hhdet_tes!E35/RES_hhdet_fec!E35)</f>
        <v>0.55570543062672839</v>
      </c>
      <c r="F35" s="112">
        <f>IF(RES_hhdet_tes!F35=0,"",RES_hhdet_tes!F35/RES_hhdet_fec!F35)</f>
        <v>0.55570543062672839</v>
      </c>
      <c r="G35" s="112">
        <f>IF(RES_hhdet_tes!G35=0,"",RES_hhdet_tes!G35/RES_hhdet_fec!G35)</f>
        <v>0.55570543062672839</v>
      </c>
      <c r="H35" s="112">
        <f>IF(RES_hhdet_tes!H35=0,"",RES_hhdet_tes!H35/RES_hhdet_fec!H35)</f>
        <v>0.58012451744876581</v>
      </c>
      <c r="I35" s="112">
        <f>IF(RES_hhdet_tes!I35=0,"",RES_hhdet_tes!I35/RES_hhdet_fec!I35)</f>
        <v>0.58195633096422272</v>
      </c>
      <c r="J35" s="112">
        <f>IF(RES_hhdet_tes!J35=0,"",RES_hhdet_tes!J35/RES_hhdet_fec!J35)</f>
        <v>0.58351580713475704</v>
      </c>
      <c r="K35" s="112">
        <f>IF(RES_hhdet_tes!K35=0,"",RES_hhdet_tes!K35/RES_hhdet_fec!K35)</f>
        <v>0.58464512787321954</v>
      </c>
      <c r="L35" s="112">
        <f>IF(RES_hhdet_tes!L35=0,"",RES_hhdet_tes!L35/RES_hhdet_fec!L35)</f>
        <v>0.58594441849127321</v>
      </c>
      <c r="M35" s="112">
        <f>IF(RES_hhdet_tes!M35=0,"",RES_hhdet_tes!M35/RES_hhdet_fec!M35)</f>
        <v>0.58699875246497979</v>
      </c>
      <c r="N35" s="112">
        <f>IF(RES_hhdet_tes!N35=0,"",RES_hhdet_tes!N35/RES_hhdet_fec!N35)</f>
        <v>0.58970233817596085</v>
      </c>
      <c r="O35" s="112">
        <f>IF(RES_hhdet_tes!O35=0,"",RES_hhdet_tes!O35/RES_hhdet_fec!O35)</f>
        <v>0.59344311297209207</v>
      </c>
      <c r="P35" s="112">
        <f>IF(RES_hhdet_tes!P35=0,"",RES_hhdet_tes!P35/RES_hhdet_fec!P35)</f>
        <v>0.60011678759301179</v>
      </c>
      <c r="Q35" s="112">
        <f>IF(RES_hhdet_tes!Q35=0,"",RES_hhdet_tes!Q35/RES_hhdet_fec!Q35)</f>
        <v>0.60732855448172773</v>
      </c>
      <c r="R35" s="112">
        <f>IF(RES_hhdet_tes!R35=0,"",RES_hhdet_tes!R35/RES_hhdet_fec!R35)</f>
        <v>0.61616565899499709</v>
      </c>
      <c r="S35" s="112">
        <f>IF(RES_hhdet_tes!S35=0,"",RES_hhdet_tes!S35/RES_hhdet_fec!S35)</f>
        <v>0.6262108196310574</v>
      </c>
      <c r="T35" s="112">
        <f>IF(RES_hhdet_tes!T35=0,"",RES_hhdet_tes!T35/RES_hhdet_fec!T35)</f>
        <v>0.633542667933787</v>
      </c>
      <c r="U35" s="112">
        <f>IF(RES_hhdet_tes!U35=0,"",RES_hhdet_tes!U35/RES_hhdet_fec!U35)</f>
        <v>0.64165442375907111</v>
      </c>
      <c r="V35" s="112">
        <f>IF(RES_hhdet_tes!V35=0,"",RES_hhdet_tes!V35/RES_hhdet_fec!V35)</f>
        <v>0.66038689375788717</v>
      </c>
      <c r="W35" s="112">
        <f>IF(RES_hhdet_tes!W35=0,"",RES_hhdet_tes!W35/RES_hhdet_fec!W35)</f>
        <v>0.68339443528461952</v>
      </c>
      <c r="X35" s="112">
        <f>IF(RES_hhdet_tes!X35=0,"",RES_hhdet_tes!X35/RES_hhdet_fec!X35)</f>
        <v>0.70229403558707149</v>
      </c>
      <c r="Y35" s="112">
        <f>IF(RES_hhdet_tes!Y35=0,"",RES_hhdet_tes!Y35/RES_hhdet_fec!Y35)</f>
        <v>0.7158740034330745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 t="str">
        <f>IF(RES_hhdet_tes!E36=0,"",RES_hhdet_tes!E36/RES_hhdet_fec!E36)</f>
        <v/>
      </c>
      <c r="F36" s="113" t="str">
        <f>IF(RES_hhdet_tes!F36=0,"",RES_hhdet_tes!F36/RES_hhdet_fec!F36)</f>
        <v/>
      </c>
      <c r="G36" s="113" t="str">
        <f>IF(RES_hhdet_tes!G36=0,"",RES_hhdet_tes!G36/RES_hhdet_fec!G36)</f>
        <v/>
      </c>
      <c r="H36" s="113" t="str">
        <f>IF(RES_hhdet_tes!H36=0,"",RES_hhdet_tes!H36/RES_hhdet_fec!H36)</f>
        <v/>
      </c>
      <c r="I36" s="113" t="str">
        <f>IF(RES_hhdet_tes!I36=0,"",RES_hhdet_tes!I36/RES_hhdet_fec!I36)</f>
        <v/>
      </c>
      <c r="J36" s="113" t="str">
        <f>IF(RES_hhdet_tes!J36=0,"",RES_hhdet_tes!J36/RES_hhdet_fec!J36)</f>
        <v/>
      </c>
      <c r="K36" s="113" t="str">
        <f>IF(RES_hhdet_tes!K36=0,"",RES_hhdet_tes!K36/RES_hhdet_fec!K36)</f>
        <v/>
      </c>
      <c r="L36" s="113" t="str">
        <f>IF(RES_hhdet_tes!L36=0,"",RES_hhdet_tes!L36/RES_hhdet_fec!L36)</f>
        <v/>
      </c>
      <c r="M36" s="113" t="str">
        <f>IF(RES_hhdet_tes!M36=0,"",RES_hhdet_tes!M36/RES_hhdet_fec!M36)</f>
        <v/>
      </c>
      <c r="N36" s="113" t="str">
        <f>IF(RES_hhdet_tes!N36=0,"",RES_hhdet_tes!N36/RES_hhdet_fec!N36)</f>
        <v/>
      </c>
      <c r="O36" s="113" t="str">
        <f>IF(RES_hhdet_tes!O36=0,"",RES_hhdet_tes!O36/RES_hhdet_fec!O36)</f>
        <v/>
      </c>
      <c r="P36" s="113" t="str">
        <f>IF(RES_hhdet_tes!P36=0,"",RES_hhdet_tes!P36/RES_hhdet_fec!P36)</f>
        <v/>
      </c>
      <c r="Q36" s="113" t="str">
        <f>IF(RES_hhdet_tes!Q36=0,"",RES_hhdet_tes!Q36/RES_hhdet_fec!Q36)</f>
        <v/>
      </c>
      <c r="R36" s="113" t="str">
        <f>IF(RES_hhdet_tes!R36=0,"",RES_hhdet_tes!R36/RES_hhdet_fec!R36)</f>
        <v/>
      </c>
      <c r="S36" s="113" t="str">
        <f>IF(RES_hhdet_tes!S36=0,"",RES_hhdet_tes!S36/RES_hhdet_fec!S36)</f>
        <v/>
      </c>
      <c r="T36" s="113" t="str">
        <f>IF(RES_hhdet_tes!T36=0,"",RES_hhdet_tes!T36/RES_hhdet_fec!T36)</f>
        <v/>
      </c>
      <c r="U36" s="113" t="str">
        <f>IF(RES_hhdet_tes!U36=0,"",RES_hhdet_tes!U36/RES_hhdet_fec!U36)</f>
        <v/>
      </c>
      <c r="V36" s="113" t="str">
        <f>IF(RES_hhdet_tes!V36=0,"",RES_hhdet_tes!V36/RES_hhdet_fec!V36)</f>
        <v/>
      </c>
      <c r="W36" s="113" t="str">
        <f>IF(RES_hhdet_tes!W36=0,"",RES_hhdet_tes!W36/RES_hhdet_fec!W36)</f>
        <v/>
      </c>
      <c r="X36" s="113" t="str">
        <f>IF(RES_hhdet_tes!X36=0,"",RES_hhdet_tes!X36/RES_hhdet_fec!X36)</f>
        <v/>
      </c>
      <c r="Y36" s="113" t="str">
        <f>IF(RES_hhdet_tes!Y36=0,"",RES_hhdet_tes!Y36/RES_hhdet_fec!Y36)</f>
        <v/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 t="str">
        <f>IF(RES_hhdet_tes!E37=0,"",RES_hhdet_tes!E37/RES_hhdet_fec!E37)</f>
        <v/>
      </c>
      <c r="F37" s="111" t="str">
        <f>IF(RES_hhdet_tes!F37=0,"",RES_hhdet_tes!F37/RES_hhdet_fec!F37)</f>
        <v/>
      </c>
      <c r="G37" s="111" t="str">
        <f>IF(RES_hhdet_tes!G37=0,"",RES_hhdet_tes!G37/RES_hhdet_fec!G37)</f>
        <v/>
      </c>
      <c r="H37" s="111" t="str">
        <f>IF(RES_hhdet_tes!H37=0,"",RES_hhdet_tes!H37/RES_hhdet_fec!H37)</f>
        <v/>
      </c>
      <c r="I37" s="111" t="str">
        <f>IF(RES_hhdet_tes!I37=0,"",RES_hhdet_tes!I37/RES_hhdet_fec!I37)</f>
        <v/>
      </c>
      <c r="J37" s="111" t="str">
        <f>IF(RES_hhdet_tes!J37=0,"",RES_hhdet_tes!J37/RES_hhdet_fec!J37)</f>
        <v/>
      </c>
      <c r="K37" s="111" t="str">
        <f>IF(RES_hhdet_tes!K37=0,"",RES_hhdet_tes!K37/RES_hhdet_fec!K37)</f>
        <v/>
      </c>
      <c r="L37" s="111" t="str">
        <f>IF(RES_hhdet_tes!L37=0,"",RES_hhdet_tes!L37/RES_hhdet_fec!L37)</f>
        <v/>
      </c>
      <c r="M37" s="111" t="str">
        <f>IF(RES_hhdet_tes!M37=0,"",RES_hhdet_tes!M37/RES_hhdet_fec!M37)</f>
        <v/>
      </c>
      <c r="N37" s="111" t="str">
        <f>IF(RES_hhdet_tes!N37=0,"",RES_hhdet_tes!N37/RES_hhdet_fec!N37)</f>
        <v/>
      </c>
      <c r="O37" s="111" t="str">
        <f>IF(RES_hhdet_tes!O37=0,"",RES_hhdet_tes!O37/RES_hhdet_fec!O37)</f>
        <v/>
      </c>
      <c r="P37" s="111" t="str">
        <f>IF(RES_hhdet_tes!P37=0,"",RES_hhdet_tes!P37/RES_hhdet_fec!P37)</f>
        <v/>
      </c>
      <c r="Q37" s="111" t="str">
        <f>IF(RES_hhdet_tes!Q37=0,"",RES_hhdet_tes!Q37/RES_hhdet_fec!Q37)</f>
        <v/>
      </c>
      <c r="R37" s="111" t="str">
        <f>IF(RES_hhdet_tes!R37=0,"",RES_hhdet_tes!R37/RES_hhdet_fec!R37)</f>
        <v/>
      </c>
      <c r="S37" s="111" t="str">
        <f>IF(RES_hhdet_tes!S37=0,"",RES_hhdet_tes!S37/RES_hhdet_fec!S37)</f>
        <v/>
      </c>
      <c r="T37" s="111" t="str">
        <f>IF(RES_hhdet_tes!T37=0,"",RES_hhdet_tes!T37/RES_hhdet_fec!T37)</f>
        <v/>
      </c>
      <c r="U37" s="111" t="str">
        <f>IF(RES_hhdet_tes!U37=0,"",RES_hhdet_tes!U37/RES_hhdet_fec!U37)</f>
        <v/>
      </c>
      <c r="V37" s="111" t="str">
        <f>IF(RES_hhdet_tes!V37=0,"",RES_hhdet_tes!V37/RES_hhdet_fec!V37)</f>
        <v/>
      </c>
      <c r="W37" s="111" t="str">
        <f>IF(RES_hhdet_tes!W37=0,"",RES_hhdet_tes!W37/RES_hhdet_fec!W37)</f>
        <v/>
      </c>
      <c r="X37" s="111" t="str">
        <f>IF(RES_hhdet_tes!X37=0,"",RES_hhdet_tes!X37/RES_hhdet_fec!X37)</f>
        <v/>
      </c>
      <c r="Y37" s="111" t="str">
        <f>IF(RES_hhdet_tes!Y37=0,"",RES_hhdet_tes!Y37/RES_hhdet_fec!Y37)</f>
        <v/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 t="str">
        <f>IF(RES_hhdet_tes!E38=0,"",RES_hhdet_tes!E38/RES_hhdet_fec!E38)</f>
        <v/>
      </c>
      <c r="F38" s="111" t="str">
        <f>IF(RES_hhdet_tes!F38=0,"",RES_hhdet_tes!F38/RES_hhdet_fec!F38)</f>
        <v/>
      </c>
      <c r="G38" s="111" t="str">
        <f>IF(RES_hhdet_tes!G38=0,"",RES_hhdet_tes!G38/RES_hhdet_fec!G38)</f>
        <v/>
      </c>
      <c r="H38" s="111" t="str">
        <f>IF(RES_hhdet_tes!H38=0,"",RES_hhdet_tes!H38/RES_hhdet_fec!H38)</f>
        <v/>
      </c>
      <c r="I38" s="111" t="str">
        <f>IF(RES_hhdet_tes!I38=0,"",RES_hhdet_tes!I38/RES_hhdet_fec!I38)</f>
        <v/>
      </c>
      <c r="J38" s="111" t="str">
        <f>IF(RES_hhdet_tes!J38=0,"",RES_hhdet_tes!J38/RES_hhdet_fec!J38)</f>
        <v/>
      </c>
      <c r="K38" s="111" t="str">
        <f>IF(RES_hhdet_tes!K38=0,"",RES_hhdet_tes!K38/RES_hhdet_fec!K38)</f>
        <v/>
      </c>
      <c r="L38" s="111" t="str">
        <f>IF(RES_hhdet_tes!L38=0,"",RES_hhdet_tes!L38/RES_hhdet_fec!L38)</f>
        <v/>
      </c>
      <c r="M38" s="111" t="str">
        <f>IF(RES_hhdet_tes!M38=0,"",RES_hhdet_tes!M38/RES_hhdet_fec!M38)</f>
        <v/>
      </c>
      <c r="N38" s="111" t="str">
        <f>IF(RES_hhdet_tes!N38=0,"",RES_hhdet_tes!N38/RES_hhdet_fec!N38)</f>
        <v/>
      </c>
      <c r="O38" s="111" t="str">
        <f>IF(RES_hhdet_tes!O38=0,"",RES_hhdet_tes!O38/RES_hhdet_fec!O38)</f>
        <v/>
      </c>
      <c r="P38" s="111" t="str">
        <f>IF(RES_hhdet_tes!P38=0,"",RES_hhdet_tes!P38/RES_hhdet_fec!P38)</f>
        <v/>
      </c>
      <c r="Q38" s="111" t="str">
        <f>IF(RES_hhdet_tes!Q38=0,"",RES_hhdet_tes!Q38/RES_hhdet_fec!Q38)</f>
        <v/>
      </c>
      <c r="R38" s="111" t="str">
        <f>IF(RES_hhdet_tes!R38=0,"",RES_hhdet_tes!R38/RES_hhdet_fec!R38)</f>
        <v/>
      </c>
      <c r="S38" s="111" t="str">
        <f>IF(RES_hhdet_tes!S38=0,"",RES_hhdet_tes!S38/RES_hhdet_fec!S38)</f>
        <v/>
      </c>
      <c r="T38" s="111" t="str">
        <f>IF(RES_hhdet_tes!T38=0,"",RES_hhdet_tes!T38/RES_hhdet_fec!T38)</f>
        <v/>
      </c>
      <c r="U38" s="111" t="str">
        <f>IF(RES_hhdet_tes!U38=0,"",RES_hhdet_tes!U38/RES_hhdet_fec!U38)</f>
        <v/>
      </c>
      <c r="V38" s="111" t="str">
        <f>IF(RES_hhdet_tes!V38=0,"",RES_hhdet_tes!V38/RES_hhdet_fec!V38)</f>
        <v/>
      </c>
      <c r="W38" s="111" t="str">
        <f>IF(RES_hhdet_tes!W38=0,"",RES_hhdet_tes!W38/RES_hhdet_fec!W38)</f>
        <v/>
      </c>
      <c r="X38" s="111" t="str">
        <f>IF(RES_hhdet_tes!X38=0,"",RES_hhdet_tes!X38/RES_hhdet_fec!X38)</f>
        <v/>
      </c>
      <c r="Y38" s="111" t="str">
        <f>IF(RES_hhdet_tes!Y38=0,"",RES_hhdet_tes!Y38/RES_hhdet_fec!Y38)</f>
        <v/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0.56737723992097355</v>
      </c>
      <c r="C39" s="124">
        <f>IF(RES_hhdet_tes!C39=0,"",RES_hhdet_tes!C39/RES_hhdet_fec!C39)</f>
        <v>0.57000323504159089</v>
      </c>
      <c r="D39" s="124">
        <f>IF(RES_hhdet_tes!D39=0,"",RES_hhdet_tes!D39/RES_hhdet_fec!D39)</f>
        <v>0.57032597729872136</v>
      </c>
      <c r="E39" s="124">
        <f>IF(RES_hhdet_tes!E39=0,"",RES_hhdet_tes!E39/RES_hhdet_fec!E39)</f>
        <v>0.57422116637879883</v>
      </c>
      <c r="F39" s="124">
        <f>IF(RES_hhdet_tes!F39=0,"",RES_hhdet_tes!F39/RES_hhdet_fec!F39)</f>
        <v>0.57374328319122614</v>
      </c>
      <c r="G39" s="124">
        <f>IF(RES_hhdet_tes!G39=0,"",RES_hhdet_tes!G39/RES_hhdet_fec!G39)</f>
        <v>0.57296307862134899</v>
      </c>
      <c r="H39" s="124">
        <f>IF(RES_hhdet_tes!H39=0,"",RES_hhdet_tes!H39/RES_hhdet_fec!H39)</f>
        <v>0.58270693792646644</v>
      </c>
      <c r="I39" s="124">
        <f>IF(RES_hhdet_tes!I39=0,"",RES_hhdet_tes!I39/RES_hhdet_fec!I39)</f>
        <v>0.5771779584043969</v>
      </c>
      <c r="J39" s="124">
        <f>IF(RES_hhdet_tes!J39=0,"",RES_hhdet_tes!J39/RES_hhdet_fec!J39)</f>
        <v>0.57730429830580932</v>
      </c>
      <c r="K39" s="124">
        <f>IF(RES_hhdet_tes!K39=0,"",RES_hhdet_tes!K39/RES_hhdet_fec!K39)</f>
        <v>0.57594374004286142</v>
      </c>
      <c r="L39" s="124">
        <f>IF(RES_hhdet_tes!L39=0,"",RES_hhdet_tes!L39/RES_hhdet_fec!L39)</f>
        <v>0.57705794376435682</v>
      </c>
      <c r="M39" s="124">
        <f>IF(RES_hhdet_tes!M39=0,"",RES_hhdet_tes!M39/RES_hhdet_fec!M39)</f>
        <v>0.57714975366325016</v>
      </c>
      <c r="N39" s="124">
        <f>IF(RES_hhdet_tes!N39=0,"",RES_hhdet_tes!N39/RES_hhdet_fec!N39)</f>
        <v>0.57884706295999488</v>
      </c>
      <c r="O39" s="124">
        <f>IF(RES_hhdet_tes!O39=0,"",RES_hhdet_tes!O39/RES_hhdet_fec!O39)</f>
        <v>0.57523769427954508</v>
      </c>
      <c r="P39" s="124">
        <f>IF(RES_hhdet_tes!P39=0,"",RES_hhdet_tes!P39/RES_hhdet_fec!P39)</f>
        <v>0.57623326669486097</v>
      </c>
      <c r="Q39" s="124">
        <f>IF(RES_hhdet_tes!Q39=0,"",RES_hhdet_tes!Q39/RES_hhdet_fec!Q39)</f>
        <v>0.57730237319896316</v>
      </c>
      <c r="R39" s="124">
        <f>IF(RES_hhdet_tes!R39=0,"",RES_hhdet_tes!R39/RES_hhdet_fec!R39)</f>
        <v>0.57755340382565024</v>
      </c>
      <c r="S39" s="124">
        <f>IF(RES_hhdet_tes!S39=0,"",RES_hhdet_tes!S39/RES_hhdet_fec!S39)</f>
        <v>0.57807823854931606</v>
      </c>
      <c r="T39" s="124">
        <f>IF(RES_hhdet_tes!T39=0,"",RES_hhdet_tes!T39/RES_hhdet_fec!T39)</f>
        <v>0.57972605331850269</v>
      </c>
      <c r="U39" s="124">
        <f>IF(RES_hhdet_tes!U39=0,"",RES_hhdet_tes!U39/RES_hhdet_fec!U39)</f>
        <v>0.58267828620057116</v>
      </c>
      <c r="V39" s="124">
        <f>IF(RES_hhdet_tes!V39=0,"",RES_hhdet_tes!V39/RES_hhdet_fec!V39)</f>
        <v>0.58695582562796156</v>
      </c>
      <c r="W39" s="124">
        <f>IF(RES_hhdet_tes!W39=0,"",RES_hhdet_tes!W39/RES_hhdet_fec!W39)</f>
        <v>0.59131948406051515</v>
      </c>
      <c r="X39" s="124">
        <f>IF(RES_hhdet_tes!X39=0,"",RES_hhdet_tes!X39/RES_hhdet_fec!X39)</f>
        <v>0.59517661992567172</v>
      </c>
      <c r="Y39" s="124">
        <f>IF(RES_hhdet_tes!Y39=0,"",RES_hhdet_tes!Y39/RES_hhdet_fec!Y39)</f>
        <v>0.5985836386339497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0.56484535751166676</v>
      </c>
      <c r="C40" s="111">
        <f>IF(RES_hhdet_tes!C40=0,"",RES_hhdet_tes!C40/RES_hhdet_fec!C40)</f>
        <v>0.56581693865181992</v>
      </c>
      <c r="D40" s="111">
        <f>IF(RES_hhdet_tes!D40=0,"",RES_hhdet_tes!D40/RES_hhdet_fec!D40)</f>
        <v>0.56691450583982195</v>
      </c>
      <c r="E40" s="111">
        <f>IF(RES_hhdet_tes!E40=0,"",RES_hhdet_tes!E40/RES_hhdet_fec!E40)</f>
        <v>0.56804033874378212</v>
      </c>
      <c r="F40" s="111">
        <f>IF(RES_hhdet_tes!F40=0,"",RES_hhdet_tes!F40/RES_hhdet_fec!F40)</f>
        <v>0.56921614658614139</v>
      </c>
      <c r="G40" s="111">
        <f>IF(RES_hhdet_tes!G40=0,"",RES_hhdet_tes!G40/RES_hhdet_fec!G40)</f>
        <v>0.57044049416119536</v>
      </c>
      <c r="H40" s="111">
        <f>IF(RES_hhdet_tes!H40=0,"",RES_hhdet_tes!H40/RES_hhdet_fec!H40)</f>
        <v>0.57177704202231783</v>
      </c>
      <c r="I40" s="111">
        <f>IF(RES_hhdet_tes!I40=0,"",RES_hhdet_tes!I40/RES_hhdet_fec!I40)</f>
        <v>0.57248206631116305</v>
      </c>
      <c r="J40" s="111">
        <f>IF(RES_hhdet_tes!J40=0,"",RES_hhdet_tes!J40/RES_hhdet_fec!J40)</f>
        <v>0.57281138015957667</v>
      </c>
      <c r="K40" s="111">
        <f>IF(RES_hhdet_tes!K40=0,"",RES_hhdet_tes!K40/RES_hhdet_fec!K40)</f>
        <v>0.57329261717448587</v>
      </c>
      <c r="L40" s="111">
        <f>IF(RES_hhdet_tes!L40=0,"",RES_hhdet_tes!L40/RES_hhdet_fec!L40)</f>
        <v>0.57376592523986691</v>
      </c>
      <c r="M40" s="111">
        <f>IF(RES_hhdet_tes!M40=0,"",RES_hhdet_tes!M40/RES_hhdet_fec!M40)</f>
        <v>0.57424238127138882</v>
      </c>
      <c r="N40" s="111">
        <f>IF(RES_hhdet_tes!N40=0,"",RES_hhdet_tes!N40/RES_hhdet_fec!N40)</f>
        <v>0.57469110141194835</v>
      </c>
      <c r="O40" s="111">
        <f>IF(RES_hhdet_tes!O40=0,"",RES_hhdet_tes!O40/RES_hhdet_fec!O40)</f>
        <v>0.5750640876066091</v>
      </c>
      <c r="P40" s="111">
        <f>IF(RES_hhdet_tes!P40=0,"",RES_hhdet_tes!P40/RES_hhdet_fec!P40)</f>
        <v>0.57530236753835606</v>
      </c>
      <c r="Q40" s="111">
        <f>IF(RES_hhdet_tes!Q40=0,"",RES_hhdet_tes!Q40/RES_hhdet_fec!Q40)</f>
        <v>0.57564190583209762</v>
      </c>
      <c r="R40" s="111">
        <f>IF(RES_hhdet_tes!R40=0,"",RES_hhdet_tes!R40/RES_hhdet_fec!R40)</f>
        <v>0.57629181285337194</v>
      </c>
      <c r="S40" s="111">
        <f>IF(RES_hhdet_tes!S40=0,"",RES_hhdet_tes!S40/RES_hhdet_fec!S40)</f>
        <v>0.5771883454115071</v>
      </c>
      <c r="T40" s="111">
        <f>IF(RES_hhdet_tes!T40=0,"",RES_hhdet_tes!T40/RES_hhdet_fec!T40)</f>
        <v>0.57925041830248469</v>
      </c>
      <c r="U40" s="111">
        <f>IF(RES_hhdet_tes!U40=0,"",RES_hhdet_tes!U40/RES_hhdet_fec!U40)</f>
        <v>0.58267828620057116</v>
      </c>
      <c r="V40" s="111">
        <f>IF(RES_hhdet_tes!V40=0,"",RES_hhdet_tes!V40/RES_hhdet_fec!V40)</f>
        <v>0.58695582562796156</v>
      </c>
      <c r="W40" s="111">
        <f>IF(RES_hhdet_tes!W40=0,"",RES_hhdet_tes!W40/RES_hhdet_fec!W40)</f>
        <v>0.59131948406051515</v>
      </c>
      <c r="X40" s="111">
        <f>IF(RES_hhdet_tes!X40=0,"",RES_hhdet_tes!X40/RES_hhdet_fec!X40)</f>
        <v>0.59517661992567172</v>
      </c>
      <c r="Y40" s="111">
        <f>IF(RES_hhdet_tes!Y40=0,"",RES_hhdet_tes!Y40/RES_hhdet_fec!Y40)</f>
        <v>0.59779790743419392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0.72862365072973456</v>
      </c>
      <c r="C41" s="45">
        <f>IF(RES_hhdet_tes!C41=0,"",RES_hhdet_tes!C41/RES_hhdet_fec!C41)</f>
        <v>0.73311433643619683</v>
      </c>
      <c r="D41" s="45">
        <f>IF(RES_hhdet_tes!D41=0,"",RES_hhdet_tes!D41/RES_hhdet_fec!D41)</f>
        <v>0.73558279397538662</v>
      </c>
      <c r="E41" s="45">
        <f>IF(RES_hhdet_tes!E41=0,"",RES_hhdet_tes!E41/RES_hhdet_fec!E41)</f>
        <v>0.73799013973850958</v>
      </c>
      <c r="F41" s="45">
        <f>IF(RES_hhdet_tes!F41=0,"",RES_hhdet_tes!F41/RES_hhdet_fec!F41)</f>
        <v>0.73949772543075132</v>
      </c>
      <c r="G41" s="45">
        <f>IF(RES_hhdet_tes!G41=0,"",RES_hhdet_tes!G41/RES_hhdet_fec!G41)</f>
        <v>0.7411257906304386</v>
      </c>
      <c r="H41" s="45">
        <f>IF(RES_hhdet_tes!H41=0,"",RES_hhdet_tes!H41/RES_hhdet_fec!H41)</f>
        <v>0.74425519953414743</v>
      </c>
      <c r="I41" s="45">
        <f>IF(RES_hhdet_tes!I41=0,"",RES_hhdet_tes!I41/RES_hhdet_fec!I41)</f>
        <v>0.74471989433095886</v>
      </c>
      <c r="J41" s="45">
        <f>IF(RES_hhdet_tes!J41=0,"",RES_hhdet_tes!J41/RES_hhdet_fec!J41)</f>
        <v>0.74529927556161335</v>
      </c>
      <c r="K41" s="45">
        <f>IF(RES_hhdet_tes!K41=0,"",RES_hhdet_tes!K41/RES_hhdet_fec!K41)</f>
        <v>0.74562377877423958</v>
      </c>
      <c r="L41" s="45">
        <f>IF(RES_hhdet_tes!L41=0,"",RES_hhdet_tes!L41/RES_hhdet_fec!L41)</f>
        <v>0.74794834960359824</v>
      </c>
      <c r="M41" s="45">
        <f>IF(RES_hhdet_tes!M41=0,"",RES_hhdet_tes!M41/RES_hhdet_fec!M41)</f>
        <v>0.74953502072128064</v>
      </c>
      <c r="N41" s="45">
        <f>IF(RES_hhdet_tes!N41=0,"",RES_hhdet_tes!N41/RES_hhdet_fec!N41)</f>
        <v>0.75181939082548987</v>
      </c>
      <c r="O41" s="45">
        <f>IF(RES_hhdet_tes!O41=0,"",RES_hhdet_tes!O41/RES_hhdet_fec!O41)</f>
        <v>0.75433633695100188</v>
      </c>
      <c r="P41" s="45">
        <f>IF(RES_hhdet_tes!P41=0,"",RES_hhdet_tes!P41/RES_hhdet_fec!P41)</f>
        <v>0.75628094556069003</v>
      </c>
      <c r="Q41" s="45">
        <f>IF(RES_hhdet_tes!Q41=0,"",RES_hhdet_tes!Q41/RES_hhdet_fec!Q41)</f>
        <v>0.75628094556068992</v>
      </c>
      <c r="R41" s="45">
        <f>IF(RES_hhdet_tes!R41=0,"",RES_hhdet_tes!R41/RES_hhdet_fec!R41)</f>
        <v>0.75664053137485465</v>
      </c>
      <c r="S41" s="45">
        <f>IF(RES_hhdet_tes!S41=0,"",RES_hhdet_tes!S41/RES_hhdet_fec!S41)</f>
        <v>0.75790177900314393</v>
      </c>
      <c r="T41" s="45">
        <f>IF(RES_hhdet_tes!T41=0,"",RES_hhdet_tes!T41/RES_hhdet_fec!T41)</f>
        <v>0.76037392346220756</v>
      </c>
      <c r="U41" s="45" t="str">
        <f>IF(RES_hhdet_tes!U41=0,"",RES_hhdet_tes!U41/RES_hhdet_fec!U41)</f>
        <v/>
      </c>
      <c r="V41" s="45" t="str">
        <f>IF(RES_hhdet_tes!V41=0,"",RES_hhdet_tes!V41/RES_hhdet_fec!V41)</f>
        <v/>
      </c>
      <c r="W41" s="45" t="str">
        <f>IF(RES_hhdet_tes!W41=0,"",RES_hhdet_tes!W41/RES_hhdet_fec!W41)</f>
        <v/>
      </c>
      <c r="X41" s="45" t="str">
        <f>IF(RES_hhdet_tes!X41=0,"",RES_hhdet_tes!X41/RES_hhdet_fec!X41)</f>
        <v/>
      </c>
      <c r="Y41" s="45">
        <f>IF(RES_hhdet_tes!Y41=0,"",RES_hhdet_tes!Y41/RES_hhdet_fec!Y41)</f>
        <v>0.87376115379250563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0.40793860938053766</v>
      </c>
      <c r="C43" s="119">
        <f>IF(RES_hhdet_tes!C43=0,"",RES_hhdet_tes!C43/RES_hhdet_fec!C43)</f>
        <v>0.411048066262587</v>
      </c>
      <c r="D43" s="119">
        <f>IF(RES_hhdet_tes!D43=0,"",RES_hhdet_tes!D43/RES_hhdet_fec!D43)</f>
        <v>0.42969589982808515</v>
      </c>
      <c r="E43" s="119">
        <f>IF(RES_hhdet_tes!E43=0,"",RES_hhdet_tes!E43/RES_hhdet_fec!E43)</f>
        <v>0.44361915942050434</v>
      </c>
      <c r="F43" s="119">
        <f>IF(RES_hhdet_tes!F43=0,"",RES_hhdet_tes!F43/RES_hhdet_fec!F43)</f>
        <v>0.43282328432793715</v>
      </c>
      <c r="G43" s="119">
        <f>IF(RES_hhdet_tes!G43=0,"",RES_hhdet_tes!G43/RES_hhdet_fec!G43)</f>
        <v>0.45634659520718118</v>
      </c>
      <c r="H43" s="119">
        <f>IF(RES_hhdet_tes!H43=0,"",RES_hhdet_tes!H43/RES_hhdet_fec!H43)</f>
        <v>0.46421000182408217</v>
      </c>
      <c r="I43" s="119">
        <f>IF(RES_hhdet_tes!I43=0,"",RES_hhdet_tes!I43/RES_hhdet_fec!I43)</f>
        <v>0.4636578463384084</v>
      </c>
      <c r="J43" s="119">
        <f>IF(RES_hhdet_tes!J43=0,"",RES_hhdet_tes!J43/RES_hhdet_fec!J43)</f>
        <v>0.45897011702094731</v>
      </c>
      <c r="K43" s="119">
        <f>IF(RES_hhdet_tes!K43=0,"",RES_hhdet_tes!K43/RES_hhdet_fec!K43)</f>
        <v>0.49567157775478105</v>
      </c>
      <c r="L43" s="119">
        <f>IF(RES_hhdet_tes!L43=0,"",RES_hhdet_tes!L43/RES_hhdet_fec!L43)</f>
        <v>0.48896963482253342</v>
      </c>
      <c r="M43" s="119">
        <f>IF(RES_hhdet_tes!M43=0,"",RES_hhdet_tes!M43/RES_hhdet_fec!M43)</f>
        <v>0.46147771185180581</v>
      </c>
      <c r="N43" s="119">
        <f>IF(RES_hhdet_tes!N43=0,"",RES_hhdet_tes!N43/RES_hhdet_fec!N43)</f>
        <v>0.46995232254431146</v>
      </c>
      <c r="O43" s="119">
        <f>IF(RES_hhdet_tes!O43=0,"",RES_hhdet_tes!O43/RES_hhdet_fec!O43)</f>
        <v>0.50863726572623302</v>
      </c>
      <c r="P43" s="119">
        <f>IF(RES_hhdet_tes!P43=0,"",RES_hhdet_tes!P43/RES_hhdet_fec!P43)</f>
        <v>0.50902465654620199</v>
      </c>
      <c r="Q43" s="119">
        <f>IF(RES_hhdet_tes!Q43=0,"",RES_hhdet_tes!Q43/RES_hhdet_fec!Q43)</f>
        <v>0.51526013044799712</v>
      </c>
      <c r="R43" s="119">
        <f>IF(RES_hhdet_tes!R43=0,"",RES_hhdet_tes!R43/RES_hhdet_fec!R43)</f>
        <v>0.52281450020916986</v>
      </c>
      <c r="S43" s="119">
        <f>IF(RES_hhdet_tes!S43=0,"",RES_hhdet_tes!S43/RES_hhdet_fec!S43)</f>
        <v>0.53259213968233421</v>
      </c>
      <c r="T43" s="119">
        <f>IF(RES_hhdet_tes!T43=0,"",RES_hhdet_tes!T43/RES_hhdet_fec!T43)</f>
        <v>0.5422307041349439</v>
      </c>
      <c r="U43" s="119">
        <f>IF(RES_hhdet_tes!U43=0,"",RES_hhdet_tes!U43/RES_hhdet_fec!U43)</f>
        <v>0.56918231318492474</v>
      </c>
      <c r="V43" s="119">
        <f>IF(RES_hhdet_tes!V43=0,"",RES_hhdet_tes!V43/RES_hhdet_fec!V43)</f>
        <v>0.62059909409656111</v>
      </c>
      <c r="W43" s="119">
        <f>IF(RES_hhdet_tes!W43=0,"",RES_hhdet_tes!W43/RES_hhdet_fec!W43)</f>
        <v>0.64394889978599157</v>
      </c>
      <c r="X43" s="119">
        <f>IF(RES_hhdet_tes!X43=0,"",RES_hhdet_tes!X43/RES_hhdet_fec!X43)</f>
        <v>0.65254025448914688</v>
      </c>
      <c r="Y43" s="119">
        <f>IF(RES_hhdet_tes!Y43=0,"",RES_hhdet_tes!Y43/RES_hhdet_fec!Y43)</f>
        <v>0.65941909742928617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0.39312959427734162</v>
      </c>
      <c r="C44" s="124">
        <f>IF(RES_hhdet_tes!C44=0,"",RES_hhdet_tes!C44/RES_hhdet_fec!C44)</f>
        <v>0.39312960364108912</v>
      </c>
      <c r="D44" s="124">
        <f>IF(RES_hhdet_tes!D44=0,"",RES_hhdet_tes!D44/RES_hhdet_fec!D44)</f>
        <v>0.39308680924142286</v>
      </c>
      <c r="E44" s="124">
        <f>IF(RES_hhdet_tes!E44=0,"",RES_hhdet_tes!E44/RES_hhdet_fec!E44)</f>
        <v>0.40435372878533815</v>
      </c>
      <c r="F44" s="124">
        <f>IF(RES_hhdet_tes!F44=0,"",RES_hhdet_tes!F44/RES_hhdet_fec!F44)</f>
        <v>0.42245778120282768</v>
      </c>
      <c r="G44" s="124">
        <f>IF(RES_hhdet_tes!G44=0,"",RES_hhdet_tes!G44/RES_hhdet_fec!G44)</f>
        <v>0.42880116353158243</v>
      </c>
      <c r="H44" s="124">
        <f>IF(RES_hhdet_tes!H44=0,"",RES_hhdet_tes!H44/RES_hhdet_fec!H44)</f>
        <v>0.43288694241942982</v>
      </c>
      <c r="I44" s="124">
        <f>IF(RES_hhdet_tes!I44=0,"",RES_hhdet_tes!I44/RES_hhdet_fec!I44)</f>
        <v>0.43496733995718112</v>
      </c>
      <c r="J44" s="124">
        <f>IF(RES_hhdet_tes!J44=0,"",RES_hhdet_tes!J44/RES_hhdet_fec!J44)</f>
        <v>0.4370909023366753</v>
      </c>
      <c r="K44" s="124">
        <f>IF(RES_hhdet_tes!K44=0,"",RES_hhdet_tes!K44/RES_hhdet_fec!K44)</f>
        <v>0.437087826580005</v>
      </c>
      <c r="L44" s="124">
        <f>IF(RES_hhdet_tes!L44=0,"",RES_hhdet_tes!L44/RES_hhdet_fec!L44)</f>
        <v>0.43700172170897816</v>
      </c>
      <c r="M44" s="124">
        <f>IF(RES_hhdet_tes!M44=0,"",RES_hhdet_tes!M44/RES_hhdet_fec!M44)</f>
        <v>0.43705143788992284</v>
      </c>
      <c r="N44" s="124">
        <f>IF(RES_hhdet_tes!N44=0,"",RES_hhdet_tes!N44/RES_hhdet_fec!N44)</f>
        <v>0.43689873440932497</v>
      </c>
      <c r="O44" s="124">
        <f>IF(RES_hhdet_tes!O44=0,"",RES_hhdet_tes!O44/RES_hhdet_fec!O44)</f>
        <v>0.48061858104264582</v>
      </c>
      <c r="P44" s="124">
        <f>IF(RES_hhdet_tes!P44=0,"",RES_hhdet_tes!P44/RES_hhdet_fec!P44)</f>
        <v>0.48738170392097468</v>
      </c>
      <c r="Q44" s="124">
        <f>IF(RES_hhdet_tes!Q44=0,"",RES_hhdet_tes!Q44/RES_hhdet_fec!Q44)</f>
        <v>0.49253374153446722</v>
      </c>
      <c r="R44" s="124">
        <f>IF(RES_hhdet_tes!R44=0,"",RES_hhdet_tes!R44/RES_hhdet_fec!R44)</f>
        <v>0.49245813007602446</v>
      </c>
      <c r="S44" s="124">
        <f>IF(RES_hhdet_tes!S44=0,"",RES_hhdet_tes!S44/RES_hhdet_fec!S44)</f>
        <v>0.50215034893858557</v>
      </c>
      <c r="T44" s="124">
        <f>IF(RES_hhdet_tes!T44=0,"",RES_hhdet_tes!T44/RES_hhdet_fec!T44)</f>
        <v>0.51544536879622871</v>
      </c>
      <c r="U44" s="124">
        <f>IF(RES_hhdet_tes!U44=0,"",RES_hhdet_tes!U44/RES_hhdet_fec!U44)</f>
        <v>0.54814512917806124</v>
      </c>
      <c r="V44" s="124">
        <f>IF(RES_hhdet_tes!V44=0,"",RES_hhdet_tes!V44/RES_hhdet_fec!V44)</f>
        <v>0.59881854442406623</v>
      </c>
      <c r="W44" s="124">
        <f>IF(RES_hhdet_tes!W44=0,"",RES_hhdet_tes!W44/RES_hhdet_fec!W44)</f>
        <v>0.62114481350819706</v>
      </c>
      <c r="X44" s="124">
        <f>IF(RES_hhdet_tes!X44=0,"",RES_hhdet_tes!X44/RES_hhdet_fec!X44)</f>
        <v>0.63392045810478825</v>
      </c>
      <c r="Y44" s="124">
        <f>IF(RES_hhdet_tes!Y44=0,"",RES_hhdet_tes!Y44/RES_hhdet_fec!Y44)</f>
        <v>0.63503310733425611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0.39208700531660057</v>
      </c>
      <c r="C45" s="111">
        <f>IF(RES_hhdet_tes!C45=0,"",RES_hhdet_tes!C45/RES_hhdet_fec!C45)</f>
        <v>0.39208700531660057</v>
      </c>
      <c r="D45" s="111">
        <f>IF(RES_hhdet_tes!D45=0,"",RES_hhdet_tes!D45/RES_hhdet_fec!D45)</f>
        <v>0.39208700531660057</v>
      </c>
      <c r="E45" s="111">
        <f>IF(RES_hhdet_tes!E45=0,"",RES_hhdet_tes!E45/RES_hhdet_fec!E45)</f>
        <v>0.40336889333620257</v>
      </c>
      <c r="F45" s="111">
        <f>IF(RES_hhdet_tes!F45=0,"",RES_hhdet_tes!F45/RES_hhdet_fec!F45)</f>
        <v>0.42138182481561359</v>
      </c>
      <c r="G45" s="111">
        <f>IF(RES_hhdet_tes!G45=0,"",RES_hhdet_tes!G45/RES_hhdet_fec!G45)</f>
        <v>0.42778793398513687</v>
      </c>
      <c r="H45" s="111">
        <f>IF(RES_hhdet_tes!H45=0,"",RES_hhdet_tes!H45/RES_hhdet_fec!H45)</f>
        <v>0.43193726411298039</v>
      </c>
      <c r="I45" s="111">
        <f>IF(RES_hhdet_tes!I45=0,"",RES_hhdet_tes!I45/RES_hhdet_fec!I45)</f>
        <v>0.43411361208522631</v>
      </c>
      <c r="J45" s="111">
        <f>IF(RES_hhdet_tes!J45=0,"",RES_hhdet_tes!J45/RES_hhdet_fec!J45)</f>
        <v>0.43609918213908372</v>
      </c>
      <c r="K45" s="111">
        <f>IF(RES_hhdet_tes!K45=0,"",RES_hhdet_tes!K45/RES_hhdet_fec!K45)</f>
        <v>0.436099253838934</v>
      </c>
      <c r="L45" s="111">
        <f>IF(RES_hhdet_tes!L45=0,"",RES_hhdet_tes!L45/RES_hhdet_fec!L45)</f>
        <v>0.43610147286111106</v>
      </c>
      <c r="M45" s="111">
        <f>IF(RES_hhdet_tes!M45=0,"",RES_hhdet_tes!M45/RES_hhdet_fec!M45)</f>
        <v>0.43610195962584675</v>
      </c>
      <c r="N45" s="111">
        <f>IF(RES_hhdet_tes!N45=0,"",RES_hhdet_tes!N45/RES_hhdet_fec!N45)</f>
        <v>0.4361035517827051</v>
      </c>
      <c r="O45" s="111">
        <f>IF(RES_hhdet_tes!O45=0,"",RES_hhdet_tes!O45/RES_hhdet_fec!O45)</f>
        <v>0.47967213610349263</v>
      </c>
      <c r="P45" s="111">
        <f>IF(RES_hhdet_tes!P45=0,"",RES_hhdet_tes!P45/RES_hhdet_fec!P45)</f>
        <v>0.48641443261357353</v>
      </c>
      <c r="Q45" s="111">
        <f>IF(RES_hhdet_tes!Q45=0,"",RES_hhdet_tes!Q45/RES_hhdet_fec!Q45)</f>
        <v>0.49168121497730993</v>
      </c>
      <c r="R45" s="111">
        <f>IF(RES_hhdet_tes!R45=0,"",RES_hhdet_tes!R45/RES_hhdet_fec!R45)</f>
        <v>0.49161366220611752</v>
      </c>
      <c r="S45" s="111">
        <f>IF(RES_hhdet_tes!S45=0,"",RES_hhdet_tes!S45/RES_hhdet_fec!S45)</f>
        <v>0.50130136751202314</v>
      </c>
      <c r="T45" s="111">
        <f>IF(RES_hhdet_tes!T45=0,"",RES_hhdet_tes!T45/RES_hhdet_fec!T45)</f>
        <v>0.51460988516204331</v>
      </c>
      <c r="U45" s="111">
        <f>IF(RES_hhdet_tes!U45=0,"",RES_hhdet_tes!U45/RES_hhdet_fec!U45)</f>
        <v>0.54732100840366293</v>
      </c>
      <c r="V45" s="111">
        <f>IF(RES_hhdet_tes!V45=0,"",RES_hhdet_tes!V45/RES_hhdet_fec!V45)</f>
        <v>0.59803114813075464</v>
      </c>
      <c r="W45" s="111">
        <f>IF(RES_hhdet_tes!W45=0,"",RES_hhdet_tes!W45/RES_hhdet_fec!W45)</f>
        <v>0.62038084400972182</v>
      </c>
      <c r="X45" s="111">
        <f>IF(RES_hhdet_tes!X45=0,"",RES_hhdet_tes!X45/RES_hhdet_fec!X45)</f>
        <v>0.63315601574740665</v>
      </c>
      <c r="Y45" s="111">
        <f>IF(RES_hhdet_tes!Y45=0,"",RES_hhdet_tes!Y45/RES_hhdet_fec!Y45)</f>
        <v>0.63427114011039554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1.6257959214795279</v>
      </c>
      <c r="C47" s="124">
        <f>IF(RES_hhdet_tes!C47=0,"",RES_hhdet_tes!C47/RES_hhdet_fec!C47)</f>
        <v>1.7264241503870312</v>
      </c>
      <c r="D47" s="124">
        <f>IF(RES_hhdet_tes!D47=0,"",RES_hhdet_tes!D47/RES_hhdet_fec!D47)</f>
        <v>1.8380305428855237</v>
      </c>
      <c r="E47" s="124">
        <f>IF(RES_hhdet_tes!E47=0,"",RES_hhdet_tes!E47/RES_hhdet_fec!E47)</f>
        <v>2.027557318939412</v>
      </c>
      <c r="F47" s="124">
        <f>IF(RES_hhdet_tes!F47=0,"",RES_hhdet_tes!F47/RES_hhdet_fec!F47)</f>
        <v>2.1691691211317439</v>
      </c>
      <c r="G47" s="124">
        <f>IF(RES_hhdet_tes!G47=0,"",RES_hhdet_tes!G47/RES_hhdet_fec!G47)</f>
        <v>2.2834802274826407</v>
      </c>
      <c r="H47" s="124">
        <f>IF(RES_hhdet_tes!H47=0,"",RES_hhdet_tes!H47/RES_hhdet_fec!H47)</f>
        <v>2.3588599346340375</v>
      </c>
      <c r="I47" s="124">
        <f>IF(RES_hhdet_tes!I47=0,"",RES_hhdet_tes!I47/RES_hhdet_fec!I47)</f>
        <v>2.3949661660559611</v>
      </c>
      <c r="J47" s="124">
        <f>IF(RES_hhdet_tes!J47=0,"",RES_hhdet_tes!J47/RES_hhdet_fec!J47)</f>
        <v>2.4101326402800951</v>
      </c>
      <c r="K47" s="124">
        <f>IF(RES_hhdet_tes!K47=0,"",RES_hhdet_tes!K47/RES_hhdet_fec!K47)</f>
        <v>2.4240805215667947</v>
      </c>
      <c r="L47" s="124">
        <f>IF(RES_hhdet_tes!L47=0,"",RES_hhdet_tes!L47/RES_hhdet_fec!L47)</f>
        <v>2.4275286675484042</v>
      </c>
      <c r="M47" s="124">
        <f>IF(RES_hhdet_tes!M47=0,"",RES_hhdet_tes!M47/RES_hhdet_fec!M47)</f>
        <v>2.4489346784971313</v>
      </c>
      <c r="N47" s="124">
        <f>IF(RES_hhdet_tes!N47=0,"",RES_hhdet_tes!N47/RES_hhdet_fec!N47)</f>
        <v>2.4794019370377498</v>
      </c>
      <c r="O47" s="124">
        <f>IF(RES_hhdet_tes!O47=0,"",RES_hhdet_tes!O47/RES_hhdet_fec!O47)</f>
        <v>2.5494721385971917</v>
      </c>
      <c r="P47" s="124">
        <f>IF(RES_hhdet_tes!P47=0,"",RES_hhdet_tes!P47/RES_hhdet_fec!P47)</f>
        <v>2.9682166391209868</v>
      </c>
      <c r="Q47" s="124">
        <f>IF(RES_hhdet_tes!Q47=0,"",RES_hhdet_tes!Q47/RES_hhdet_fec!Q47)</f>
        <v>3.3374981346637784</v>
      </c>
      <c r="R47" s="124">
        <f>IF(RES_hhdet_tes!R47=0,"",RES_hhdet_tes!R47/RES_hhdet_fec!R47)</f>
        <v>3.4086891476577259</v>
      </c>
      <c r="S47" s="124">
        <f>IF(RES_hhdet_tes!S47=0,"",RES_hhdet_tes!S47/RES_hhdet_fec!S47)</f>
        <v>3.4176495287186568</v>
      </c>
      <c r="T47" s="124">
        <f>IF(RES_hhdet_tes!T47=0,"",RES_hhdet_tes!T47/RES_hhdet_fec!T47)</f>
        <v>3.43354816388291</v>
      </c>
      <c r="U47" s="124">
        <f>IF(RES_hhdet_tes!U47=0,"",RES_hhdet_tes!U47/RES_hhdet_fec!U47)</f>
        <v>3.4492115958402811</v>
      </c>
      <c r="V47" s="124">
        <f>IF(RES_hhdet_tes!V47=0,"",RES_hhdet_tes!V47/RES_hhdet_fec!V47)</f>
        <v>3.4676951439363832</v>
      </c>
      <c r="W47" s="124">
        <f>IF(RES_hhdet_tes!W47=0,"",RES_hhdet_tes!W47/RES_hhdet_fec!W47)</f>
        <v>3.4900726482122892</v>
      </c>
      <c r="X47" s="124">
        <f>IF(RES_hhdet_tes!X47=0,"",RES_hhdet_tes!X47/RES_hhdet_fec!X47)</f>
        <v>3.5142161753433756</v>
      </c>
      <c r="Y47" s="124">
        <f>IF(RES_hhdet_tes!Y47=0,"",RES_hhdet_tes!Y47/RES_hhdet_fec!Y47)</f>
        <v>3.536230624644312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1.6257959214795279</v>
      </c>
      <c r="C48" s="111">
        <f>IF(RES_hhdet_tes!C48=0,"",RES_hhdet_tes!C48/RES_hhdet_fec!C48)</f>
        <v>1.7264241503870312</v>
      </c>
      <c r="D48" s="111">
        <f>IF(RES_hhdet_tes!D48=0,"",RES_hhdet_tes!D48/RES_hhdet_fec!D48)</f>
        <v>1.8380305428855237</v>
      </c>
      <c r="E48" s="111">
        <f>IF(RES_hhdet_tes!E48=0,"",RES_hhdet_tes!E48/RES_hhdet_fec!E48)</f>
        <v>2.027557318939412</v>
      </c>
      <c r="F48" s="111">
        <f>IF(RES_hhdet_tes!F48=0,"",RES_hhdet_tes!F48/RES_hhdet_fec!F48)</f>
        <v>2.1691691211317439</v>
      </c>
      <c r="G48" s="111">
        <f>IF(RES_hhdet_tes!G48=0,"",RES_hhdet_tes!G48/RES_hhdet_fec!G48)</f>
        <v>2.2834802274826407</v>
      </c>
      <c r="H48" s="111">
        <f>IF(RES_hhdet_tes!H48=0,"",RES_hhdet_tes!H48/RES_hhdet_fec!H48)</f>
        <v>2.3588599346340375</v>
      </c>
      <c r="I48" s="111">
        <f>IF(RES_hhdet_tes!I48=0,"",RES_hhdet_tes!I48/RES_hhdet_fec!I48)</f>
        <v>2.3949661660559611</v>
      </c>
      <c r="J48" s="111">
        <f>IF(RES_hhdet_tes!J48=0,"",RES_hhdet_tes!J48/RES_hhdet_fec!J48)</f>
        <v>2.4101326402800951</v>
      </c>
      <c r="K48" s="111">
        <f>IF(RES_hhdet_tes!K48=0,"",RES_hhdet_tes!K48/RES_hhdet_fec!K48)</f>
        <v>2.4240805215667947</v>
      </c>
      <c r="L48" s="111">
        <f>IF(RES_hhdet_tes!L48=0,"",RES_hhdet_tes!L48/RES_hhdet_fec!L48)</f>
        <v>2.4275286675484042</v>
      </c>
      <c r="M48" s="111">
        <f>IF(RES_hhdet_tes!M48=0,"",RES_hhdet_tes!M48/RES_hhdet_fec!M48)</f>
        <v>2.4489346784971313</v>
      </c>
      <c r="N48" s="111">
        <f>IF(RES_hhdet_tes!N48=0,"",RES_hhdet_tes!N48/RES_hhdet_fec!N48)</f>
        <v>2.4794019370377498</v>
      </c>
      <c r="O48" s="111">
        <f>IF(RES_hhdet_tes!O48=0,"",RES_hhdet_tes!O48/RES_hhdet_fec!O48)</f>
        <v>2.5494721385971917</v>
      </c>
      <c r="P48" s="111">
        <f>IF(RES_hhdet_tes!P48=0,"",RES_hhdet_tes!P48/RES_hhdet_fec!P48)</f>
        <v>2.9682166391209868</v>
      </c>
      <c r="Q48" s="111">
        <f>IF(RES_hhdet_tes!Q48=0,"",RES_hhdet_tes!Q48/RES_hhdet_fec!Q48)</f>
        <v>3.3374981346637784</v>
      </c>
      <c r="R48" s="111">
        <f>IF(RES_hhdet_tes!R48=0,"",RES_hhdet_tes!R48/RES_hhdet_fec!R48)</f>
        <v>3.4086891476577259</v>
      </c>
      <c r="S48" s="111">
        <f>IF(RES_hhdet_tes!S48=0,"",RES_hhdet_tes!S48/RES_hhdet_fec!S48)</f>
        <v>3.4176495287186568</v>
      </c>
      <c r="T48" s="111">
        <f>IF(RES_hhdet_tes!T48=0,"",RES_hhdet_tes!T48/RES_hhdet_fec!T48)</f>
        <v>3.43354816388291</v>
      </c>
      <c r="U48" s="111">
        <f>IF(RES_hhdet_tes!U48=0,"",RES_hhdet_tes!U48/RES_hhdet_fec!U48)</f>
        <v>3.4492115958402811</v>
      </c>
      <c r="V48" s="111">
        <f>IF(RES_hhdet_tes!V48=0,"",RES_hhdet_tes!V48/RES_hhdet_fec!V48)</f>
        <v>3.4676951439363832</v>
      </c>
      <c r="W48" s="111">
        <f>IF(RES_hhdet_tes!W48=0,"",RES_hhdet_tes!W48/RES_hhdet_fec!W48)</f>
        <v>3.4900726482122892</v>
      </c>
      <c r="X48" s="111">
        <f>IF(RES_hhdet_tes!X48=0,"",RES_hhdet_tes!X48/RES_hhdet_fec!X48)</f>
        <v>3.5142161753433756</v>
      </c>
      <c r="Y48" s="111">
        <f>IF(RES_hhdet_tes!Y48=0,"",RES_hhdet_tes!Y48/RES_hhdet_fec!Y48)</f>
        <v>3.536230624644312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0.55570543062672839</v>
      </c>
      <c r="C49" s="124">
        <f>IF(RES_hhdet_tes!C49=0,"",RES_hhdet_tes!C49/RES_hhdet_fec!C49)</f>
        <v>0.55848762628829662</v>
      </c>
      <c r="D49" s="124">
        <f>IF(RES_hhdet_tes!D49=0,"",RES_hhdet_tes!D49/RES_hhdet_fec!D49)</f>
        <v>0.56262506846291249</v>
      </c>
      <c r="E49" s="124">
        <f>IF(RES_hhdet_tes!E49=0,"",RES_hhdet_tes!E49/RES_hhdet_fec!E49)</f>
        <v>0.56651041761406662</v>
      </c>
      <c r="F49" s="124">
        <f>IF(RES_hhdet_tes!F49=0,"",RES_hhdet_tes!F49/RES_hhdet_fec!F49)</f>
        <v>0.57102909586330974</v>
      </c>
      <c r="G49" s="124">
        <f>IF(RES_hhdet_tes!G49=0,"",RES_hhdet_tes!G49/RES_hhdet_fec!G49)</f>
        <v>0.57383886337231305</v>
      </c>
      <c r="H49" s="124">
        <f>IF(RES_hhdet_tes!H49=0,"",RES_hhdet_tes!H49/RES_hhdet_fec!H49)</f>
        <v>0.57655556336677793</v>
      </c>
      <c r="I49" s="124">
        <f>IF(RES_hhdet_tes!I49=0,"",RES_hhdet_tes!I49/RES_hhdet_fec!I49)</f>
        <v>0.57752280498491726</v>
      </c>
      <c r="J49" s="124">
        <f>IF(RES_hhdet_tes!J49=0,"",RES_hhdet_tes!J49/RES_hhdet_fec!J49)</f>
        <v>0.57770165905149085</v>
      </c>
      <c r="K49" s="124">
        <f>IF(RES_hhdet_tes!K49=0,"",RES_hhdet_tes!K49/RES_hhdet_fec!K49)</f>
        <v>0.57792228564306636</v>
      </c>
      <c r="L49" s="124">
        <f>IF(RES_hhdet_tes!L49=0,"",RES_hhdet_tes!L49/RES_hhdet_fec!L49)</f>
        <v>0.57833813841165493</v>
      </c>
      <c r="M49" s="124">
        <f>IF(RES_hhdet_tes!M49=0,"",RES_hhdet_tes!M49/RES_hhdet_fec!M49)</f>
        <v>0.58114707012763334</v>
      </c>
      <c r="N49" s="124">
        <f>IF(RES_hhdet_tes!N49=0,"",RES_hhdet_tes!N49/RES_hhdet_fec!N49)</f>
        <v>0.59147191174313274</v>
      </c>
      <c r="O49" s="124">
        <f>IF(RES_hhdet_tes!O49=0,"",RES_hhdet_tes!O49/RES_hhdet_fec!O49)</f>
        <v>0.60699547689188804</v>
      </c>
      <c r="P49" s="124">
        <f>IF(RES_hhdet_tes!P49=0,"",RES_hhdet_tes!P49/RES_hhdet_fec!P49)</f>
        <v>0.61296210479022251</v>
      </c>
      <c r="Q49" s="124">
        <f>IF(RES_hhdet_tes!Q49=0,"",RES_hhdet_tes!Q49/RES_hhdet_fec!Q49)</f>
        <v>0.61615299530132672</v>
      </c>
      <c r="R49" s="124">
        <f>IF(RES_hhdet_tes!R49=0,"",RES_hhdet_tes!R49/RES_hhdet_fec!R49)</f>
        <v>0.61738910927499424</v>
      </c>
      <c r="S49" s="124">
        <f>IF(RES_hhdet_tes!S49=0,"",RES_hhdet_tes!S49/RES_hhdet_fec!S49)</f>
        <v>0.62702007004379101</v>
      </c>
      <c r="T49" s="124">
        <f>IF(RES_hhdet_tes!T49=0,"",RES_hhdet_tes!T49/RES_hhdet_fec!T49)</f>
        <v>0.64251450810096666</v>
      </c>
      <c r="U49" s="124">
        <f>IF(RES_hhdet_tes!U49=0,"",RES_hhdet_tes!U49/RES_hhdet_fec!U49)</f>
        <v>0.66462193668070557</v>
      </c>
      <c r="V49" s="124">
        <f>IF(RES_hhdet_tes!V49=0,"",RES_hhdet_tes!V49/RES_hhdet_fec!V49)</f>
        <v>0.68597860916754982</v>
      </c>
      <c r="W49" s="124">
        <f>IF(RES_hhdet_tes!W49=0,"",RES_hhdet_tes!W49/RES_hhdet_fec!W49)</f>
        <v>0.70034941840605036</v>
      </c>
      <c r="X49" s="124">
        <f>IF(RES_hhdet_tes!X49=0,"",RES_hhdet_tes!X49/RES_hhdet_fec!X49)</f>
        <v>0.70853389114070386</v>
      </c>
      <c r="Y49" s="124">
        <f>IF(RES_hhdet_tes!Y49=0,"",RES_hhdet_tes!Y49/RES_hhdet_fec!Y49)</f>
        <v>0.71174740399376768</v>
      </c>
      <c r="DA49" s="130" t="s">
        <v>1952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X50" s="111" t="str">
        <f>IF(RES_hhdet_tes!X50=0,"",RES_hhdet_tes!X50/RES_hhdet_fec!X50)</f>
        <v/>
      </c>
      <c r="Y50" s="111" t="str">
        <f>IF(RES_hhdet_tes!Y50=0,"",RES_hhdet_tes!Y50/RES_hhdet_fec!Y50)</f>
        <v/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0.55570543062672839</v>
      </c>
      <c r="C54" s="112">
        <f>IF(RES_hhdet_tes!C54=0,"",RES_hhdet_tes!C54/RES_hhdet_fec!C54)</f>
        <v>0.55848762628829662</v>
      </c>
      <c r="D54" s="112">
        <f>IF(RES_hhdet_tes!D54=0,"",RES_hhdet_tes!D54/RES_hhdet_fec!D54)</f>
        <v>0.56262506846291249</v>
      </c>
      <c r="E54" s="112">
        <f>IF(RES_hhdet_tes!E54=0,"",RES_hhdet_tes!E54/RES_hhdet_fec!E54)</f>
        <v>0.56651041761406662</v>
      </c>
      <c r="F54" s="112">
        <f>IF(RES_hhdet_tes!F54=0,"",RES_hhdet_tes!F54/RES_hhdet_fec!F54)</f>
        <v>0.57102909586330974</v>
      </c>
      <c r="G54" s="112">
        <f>IF(RES_hhdet_tes!G54=0,"",RES_hhdet_tes!G54/RES_hhdet_fec!G54)</f>
        <v>0.57383886337231305</v>
      </c>
      <c r="H54" s="112">
        <f>IF(RES_hhdet_tes!H54=0,"",RES_hhdet_tes!H54/RES_hhdet_fec!H54)</f>
        <v>0.57655556336677793</v>
      </c>
      <c r="I54" s="112">
        <f>IF(RES_hhdet_tes!I54=0,"",RES_hhdet_tes!I54/RES_hhdet_fec!I54)</f>
        <v>0.57752280498491726</v>
      </c>
      <c r="J54" s="112">
        <f>IF(RES_hhdet_tes!J54=0,"",RES_hhdet_tes!J54/RES_hhdet_fec!J54)</f>
        <v>0.57770165905149085</v>
      </c>
      <c r="K54" s="112">
        <f>IF(RES_hhdet_tes!K54=0,"",RES_hhdet_tes!K54/RES_hhdet_fec!K54)</f>
        <v>0.57792228564306636</v>
      </c>
      <c r="L54" s="112">
        <f>IF(RES_hhdet_tes!L54=0,"",RES_hhdet_tes!L54/RES_hhdet_fec!L54)</f>
        <v>0.57833813841165493</v>
      </c>
      <c r="M54" s="112">
        <f>IF(RES_hhdet_tes!M54=0,"",RES_hhdet_tes!M54/RES_hhdet_fec!M54)</f>
        <v>0.58114707012763334</v>
      </c>
      <c r="N54" s="112">
        <f>IF(RES_hhdet_tes!N54=0,"",RES_hhdet_tes!N54/RES_hhdet_fec!N54)</f>
        <v>0.59147191174313274</v>
      </c>
      <c r="O54" s="112">
        <f>IF(RES_hhdet_tes!O54=0,"",RES_hhdet_tes!O54/RES_hhdet_fec!O54)</f>
        <v>0.60699547689188804</v>
      </c>
      <c r="P54" s="112">
        <f>IF(RES_hhdet_tes!P54=0,"",RES_hhdet_tes!P54/RES_hhdet_fec!P54)</f>
        <v>0.61296210479022251</v>
      </c>
      <c r="Q54" s="112">
        <f>IF(RES_hhdet_tes!Q54=0,"",RES_hhdet_tes!Q54/RES_hhdet_fec!Q54)</f>
        <v>0.61615299530132672</v>
      </c>
      <c r="R54" s="112">
        <f>IF(RES_hhdet_tes!R54=0,"",RES_hhdet_tes!R54/RES_hhdet_fec!R54)</f>
        <v>0.61738910927499424</v>
      </c>
      <c r="S54" s="112">
        <f>IF(RES_hhdet_tes!S54=0,"",RES_hhdet_tes!S54/RES_hhdet_fec!S54)</f>
        <v>0.62702007004379101</v>
      </c>
      <c r="T54" s="112">
        <f>IF(RES_hhdet_tes!T54=0,"",RES_hhdet_tes!T54/RES_hhdet_fec!T54)</f>
        <v>0.64251450810096666</v>
      </c>
      <c r="U54" s="112">
        <f>IF(RES_hhdet_tes!U54=0,"",RES_hhdet_tes!U54/RES_hhdet_fec!U54)</f>
        <v>0.66462193668070557</v>
      </c>
      <c r="V54" s="112">
        <f>IF(RES_hhdet_tes!V54=0,"",RES_hhdet_tes!V54/RES_hhdet_fec!V54)</f>
        <v>0.68597860916754982</v>
      </c>
      <c r="W54" s="112">
        <f>IF(RES_hhdet_tes!W54=0,"",RES_hhdet_tes!W54/RES_hhdet_fec!W54)</f>
        <v>0.70034941840605036</v>
      </c>
      <c r="X54" s="112">
        <f>IF(RES_hhdet_tes!X54=0,"",RES_hhdet_tes!X54/RES_hhdet_fec!X54)</f>
        <v>0.70853389114070386</v>
      </c>
      <c r="Y54" s="112">
        <f>IF(RES_hhdet_tes!Y54=0,"",RES_hhdet_tes!Y54/RES_hhdet_fec!Y54)</f>
        <v>0.71174740399376768</v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X55" s="113" t="str">
        <f>IF(RES_hhdet_tes!X55=0,"",RES_hhdet_tes!X55/RES_hhdet_fec!X55)</f>
        <v/>
      </c>
      <c r="Y55" s="113" t="str">
        <f>IF(RES_hhdet_tes!Y55=0,"",RES_hhdet_tes!Y55/RES_hhdet_fec!Y55)</f>
        <v/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X56" s="111" t="str">
        <f>IF(RES_hhdet_tes!X56=0,"",RES_hhdet_tes!X56/RES_hhdet_fec!X56)</f>
        <v/>
      </c>
      <c r="Y56" s="111" t="str">
        <f>IF(RES_hhdet_tes!Y56=0,"",RES_hhdet_tes!Y56/RES_hhdet_fec!Y56)</f>
        <v/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X57" s="111" t="str">
        <f>IF(RES_hhdet_tes!X57=0,"",RES_hhdet_tes!X57/RES_hhdet_fec!X57)</f>
        <v/>
      </c>
      <c r="Y57" s="111" t="str">
        <f>IF(RES_hhdet_tes!Y57=0,"",RES_hhdet_tes!Y57/RES_hhdet_fec!Y57)</f>
        <v/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0.56735421303157318</v>
      </c>
      <c r="C58" s="124">
        <f>IF(RES_hhdet_tes!C58=0,"",RES_hhdet_tes!C58/RES_hhdet_fec!C58)</f>
        <v>0.56784466927248622</v>
      </c>
      <c r="D58" s="124">
        <f>IF(RES_hhdet_tes!D58=0,"",RES_hhdet_tes!D58/RES_hhdet_fec!D58)</f>
        <v>0.56812720346029943</v>
      </c>
      <c r="E58" s="124">
        <f>IF(RES_hhdet_tes!E58=0,"",RES_hhdet_tes!E58/RES_hhdet_fec!E58)</f>
        <v>0.57400779149811421</v>
      </c>
      <c r="F58" s="124">
        <f>IF(RES_hhdet_tes!F58=0,"",RES_hhdet_tes!F58/RES_hhdet_fec!F58)</f>
        <v>0.57421711871583003</v>
      </c>
      <c r="G58" s="124">
        <f>IF(RES_hhdet_tes!G58=0,"",RES_hhdet_tes!G58/RES_hhdet_fec!G58)</f>
        <v>0.5734342111044175</v>
      </c>
      <c r="H58" s="124">
        <f>IF(RES_hhdet_tes!H58=0,"",RES_hhdet_tes!H58/RES_hhdet_fec!H58)</f>
        <v>0.58171199758879566</v>
      </c>
      <c r="I58" s="124">
        <f>IF(RES_hhdet_tes!I58=0,"",RES_hhdet_tes!I58/RES_hhdet_fec!I58)</f>
        <v>0.57629189038027384</v>
      </c>
      <c r="J58" s="124">
        <f>IF(RES_hhdet_tes!J58=0,"",RES_hhdet_tes!J58/RES_hhdet_fec!J58)</f>
        <v>0.57687335221774938</v>
      </c>
      <c r="K58" s="124">
        <f>IF(RES_hhdet_tes!K58=0,"",RES_hhdet_tes!K58/RES_hhdet_fec!K58)</f>
        <v>0.57514831194028915</v>
      </c>
      <c r="L58" s="124">
        <f>IF(RES_hhdet_tes!L58=0,"",RES_hhdet_tes!L58/RES_hhdet_fec!L58)</f>
        <v>0.57601308150070496</v>
      </c>
      <c r="M58" s="124">
        <f>IF(RES_hhdet_tes!M58=0,"",RES_hhdet_tes!M58/RES_hhdet_fec!M58)</f>
        <v>0.57643478246823687</v>
      </c>
      <c r="N58" s="124">
        <f>IF(RES_hhdet_tes!N58=0,"",RES_hhdet_tes!N58/RES_hhdet_fec!N58)</f>
        <v>0.58123652829370975</v>
      </c>
      <c r="O58" s="124">
        <f>IF(RES_hhdet_tes!O58=0,"",RES_hhdet_tes!O58/RES_hhdet_fec!O58)</f>
        <v>0.57565091947114999</v>
      </c>
      <c r="P58" s="124">
        <f>IF(RES_hhdet_tes!P58=0,"",RES_hhdet_tes!P58/RES_hhdet_fec!P58)</f>
        <v>0.57663164605150041</v>
      </c>
      <c r="Q58" s="124">
        <f>IF(RES_hhdet_tes!Q58=0,"",RES_hhdet_tes!Q58/RES_hhdet_fec!Q58)</f>
        <v>0.5775755568379628</v>
      </c>
      <c r="R58" s="124">
        <f>IF(RES_hhdet_tes!R58=0,"",RES_hhdet_tes!R58/RES_hhdet_fec!R58)</f>
        <v>0.57749904395091012</v>
      </c>
      <c r="S58" s="124">
        <f>IF(RES_hhdet_tes!S58=0,"",RES_hhdet_tes!S58/RES_hhdet_fec!S58)</f>
        <v>0.57929793996597823</v>
      </c>
      <c r="T58" s="124">
        <f>IF(RES_hhdet_tes!T58=0,"",RES_hhdet_tes!T58/RES_hhdet_fec!T58)</f>
        <v>0.58256652778774654</v>
      </c>
      <c r="U58" s="124">
        <f>IF(RES_hhdet_tes!U58=0,"",RES_hhdet_tes!U58/RES_hhdet_fec!U58)</f>
        <v>0.58811437250319765</v>
      </c>
      <c r="V58" s="124">
        <f>IF(RES_hhdet_tes!V58=0,"",RES_hhdet_tes!V58/RES_hhdet_fec!V58)</f>
        <v>0.59414681281039461</v>
      </c>
      <c r="W58" s="124">
        <f>IF(RES_hhdet_tes!W58=0,"",RES_hhdet_tes!W58/RES_hhdet_fec!W58)</f>
        <v>0.59785014496181887</v>
      </c>
      <c r="X58" s="124">
        <f>IF(RES_hhdet_tes!X58=0,"",RES_hhdet_tes!X58/RES_hhdet_fec!X58)</f>
        <v>0.5999939298097906</v>
      </c>
      <c r="Y58" s="124">
        <f>IF(RES_hhdet_tes!Y58=0,"",RES_hhdet_tes!Y58/RES_hhdet_fec!Y58)</f>
        <v>0.60080399134591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0.56484535751166676</v>
      </c>
      <c r="C59" s="111">
        <f>IF(RES_hhdet_tes!C59=0,"",RES_hhdet_tes!C59/RES_hhdet_fec!C59)</f>
        <v>0.56484535751166676</v>
      </c>
      <c r="D59" s="111">
        <f>IF(RES_hhdet_tes!D59=0,"",RES_hhdet_tes!D59/RES_hhdet_fec!D59)</f>
        <v>0.56562912634174189</v>
      </c>
      <c r="E59" s="111">
        <f>IF(RES_hhdet_tes!E59=0,"",RES_hhdet_tes!E59/RES_hhdet_fec!E59)</f>
        <v>0.56794907026739549</v>
      </c>
      <c r="F59" s="111">
        <f>IF(RES_hhdet_tes!F59=0,"",RES_hhdet_tes!F59/RES_hhdet_fec!F59)</f>
        <v>0.57015839519745215</v>
      </c>
      <c r="G59" s="111">
        <f>IF(RES_hhdet_tes!G59=0,"",RES_hhdet_tes!G59/RES_hhdet_fec!G59)</f>
        <v>0.57120542955793852</v>
      </c>
      <c r="H59" s="111">
        <f>IF(RES_hhdet_tes!H59=0,"",RES_hhdet_tes!H59/RES_hhdet_fec!H59)</f>
        <v>0.57211198287232701</v>
      </c>
      <c r="I59" s="111">
        <f>IF(RES_hhdet_tes!I59=0,"",RES_hhdet_tes!I59/RES_hhdet_fec!I59)</f>
        <v>0.57244837279198024</v>
      </c>
      <c r="J59" s="111">
        <f>IF(RES_hhdet_tes!J59=0,"",RES_hhdet_tes!J59/RES_hhdet_fec!J59)</f>
        <v>0.57246949098026179</v>
      </c>
      <c r="K59" s="111">
        <f>IF(RES_hhdet_tes!K59=0,"",RES_hhdet_tes!K59/RES_hhdet_fec!K59)</f>
        <v>0.57247820311210063</v>
      </c>
      <c r="L59" s="111">
        <f>IF(RES_hhdet_tes!L59=0,"",RES_hhdet_tes!L59/RES_hhdet_fec!L59)</f>
        <v>0.57251511256704257</v>
      </c>
      <c r="M59" s="111">
        <f>IF(RES_hhdet_tes!M59=0,"",RES_hhdet_tes!M59/RES_hhdet_fec!M59)</f>
        <v>0.57308902198865075</v>
      </c>
      <c r="N59" s="111">
        <f>IF(RES_hhdet_tes!N59=0,"",RES_hhdet_tes!N59/RES_hhdet_fec!N59)</f>
        <v>0.57449894538345692</v>
      </c>
      <c r="O59" s="111">
        <f>IF(RES_hhdet_tes!O59=0,"",RES_hhdet_tes!O59/RES_hhdet_fec!O59)</f>
        <v>0.57545805680058637</v>
      </c>
      <c r="P59" s="111">
        <f>IF(RES_hhdet_tes!P59=0,"",RES_hhdet_tes!P59/RES_hhdet_fec!P59)</f>
        <v>0.5757160147418342</v>
      </c>
      <c r="Q59" s="111">
        <f>IF(RES_hhdet_tes!Q59=0,"",RES_hhdet_tes!Q59/RES_hhdet_fec!Q59)</f>
        <v>0.57586460866531075</v>
      </c>
      <c r="R59" s="111">
        <f>IF(RES_hhdet_tes!R59=0,"",RES_hhdet_tes!R59/RES_hhdet_fec!R59)</f>
        <v>0.57595597562734646</v>
      </c>
      <c r="S59" s="111">
        <f>IF(RES_hhdet_tes!S59=0,"",RES_hhdet_tes!S59/RES_hhdet_fec!S59)</f>
        <v>0.57751090510590075</v>
      </c>
      <c r="T59" s="111">
        <f>IF(RES_hhdet_tes!T59=0,"",RES_hhdet_tes!T59/RES_hhdet_fec!T59)</f>
        <v>0.58089062516787648</v>
      </c>
      <c r="U59" s="111">
        <f>IF(RES_hhdet_tes!U59=0,"",RES_hhdet_tes!U59/RES_hhdet_fec!U59)</f>
        <v>0.58670805706113172</v>
      </c>
      <c r="V59" s="111">
        <f>IF(RES_hhdet_tes!V59=0,"",RES_hhdet_tes!V59/RES_hhdet_fec!V59)</f>
        <v>0.59246541037238298</v>
      </c>
      <c r="W59" s="111">
        <f>IF(RES_hhdet_tes!W59=0,"",RES_hhdet_tes!W59/RES_hhdet_fec!W59)</f>
        <v>0.59617116894207856</v>
      </c>
      <c r="X59" s="111">
        <f>IF(RES_hhdet_tes!X59=0,"",RES_hhdet_tes!X59/RES_hhdet_fec!X59)</f>
        <v>0.59795447730637852</v>
      </c>
      <c r="Y59" s="111">
        <f>IF(RES_hhdet_tes!Y59=0,"",RES_hhdet_tes!Y59/RES_hhdet_fec!Y59)</f>
        <v>0.59857241330941124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0.72862365072973456</v>
      </c>
      <c r="C60" s="45">
        <f>IF(RES_hhdet_tes!C60=0,"",RES_hhdet_tes!C60/RES_hhdet_fec!C60)</f>
        <v>0.72862365072973456</v>
      </c>
      <c r="D60" s="45">
        <f>IF(RES_hhdet_tes!D60=0,"",RES_hhdet_tes!D60/RES_hhdet_fec!D60)</f>
        <v>0.73129124897132136</v>
      </c>
      <c r="E60" s="45">
        <f>IF(RES_hhdet_tes!E60=0,"",RES_hhdet_tes!E60/RES_hhdet_fec!E60)</f>
        <v>0.73862898689910994</v>
      </c>
      <c r="F60" s="45">
        <f>IF(RES_hhdet_tes!F60=0,"",RES_hhdet_tes!F60/RES_hhdet_fec!F60)</f>
        <v>0.74116057724436279</v>
      </c>
      <c r="G60" s="45">
        <f>IF(RES_hhdet_tes!G60=0,"",RES_hhdet_tes!G60/RES_hhdet_fec!G60)</f>
        <v>0.74298644791802138</v>
      </c>
      <c r="H60" s="45">
        <f>IF(RES_hhdet_tes!H60=0,"",RES_hhdet_tes!H60/RES_hhdet_fec!H60)</f>
        <v>0.74497245268395718</v>
      </c>
      <c r="I60" s="45">
        <f>IF(RES_hhdet_tes!I60=0,"",RES_hhdet_tes!I60/RES_hhdet_fec!I60)</f>
        <v>0.74538311326634643</v>
      </c>
      <c r="J60" s="45">
        <f>IF(RES_hhdet_tes!J60=0,"",RES_hhdet_tes!J60/RES_hhdet_fec!J60)</f>
        <v>0.74535410608359531</v>
      </c>
      <c r="K60" s="45">
        <f>IF(RES_hhdet_tes!K60=0,"",RES_hhdet_tes!K60/RES_hhdet_fec!K60)</f>
        <v>0.74533895365679714</v>
      </c>
      <c r="L60" s="45">
        <f>IF(RES_hhdet_tes!L60=0,"",RES_hhdet_tes!L60/RES_hhdet_fec!L60)</f>
        <v>0.74546597663013692</v>
      </c>
      <c r="M60" s="45">
        <f>IF(RES_hhdet_tes!M60=0,"",RES_hhdet_tes!M60/RES_hhdet_fec!M60)</f>
        <v>0.74783098352279298</v>
      </c>
      <c r="N60" s="45">
        <f>IF(RES_hhdet_tes!N60=0,"",RES_hhdet_tes!N60/RES_hhdet_fec!N60)</f>
        <v>0.75318247098567992</v>
      </c>
      <c r="O60" s="45">
        <f>IF(RES_hhdet_tes!O60=0,"",RES_hhdet_tes!O60/RES_hhdet_fec!O60)</f>
        <v>0.75625065616097442</v>
      </c>
      <c r="P60" s="45">
        <f>IF(RES_hhdet_tes!P60=0,"",RES_hhdet_tes!P60/RES_hhdet_fec!P60)</f>
        <v>0.75947869313152161</v>
      </c>
      <c r="Q60" s="45">
        <f>IF(RES_hhdet_tes!Q60=0,"",RES_hhdet_tes!Q60/RES_hhdet_fec!Q60)</f>
        <v>0.76175226156514786</v>
      </c>
      <c r="R60" s="45">
        <f>IF(RES_hhdet_tes!R60=0,"",RES_hhdet_tes!R60/RES_hhdet_fec!R60)</f>
        <v>0.76278031024440562</v>
      </c>
      <c r="S60" s="45">
        <f>IF(RES_hhdet_tes!S60=0,"",RES_hhdet_tes!S60/RES_hhdet_fec!S60)</f>
        <v>0.77497766116105904</v>
      </c>
      <c r="T60" s="45">
        <f>IF(RES_hhdet_tes!T60=0,"",RES_hhdet_tes!T60/RES_hhdet_fec!T60)</f>
        <v>0.78729006774358279</v>
      </c>
      <c r="U60" s="45">
        <f>IF(RES_hhdet_tes!U60=0,"",RES_hhdet_tes!U60/RES_hhdet_fec!U60)</f>
        <v>0.80574852764069449</v>
      </c>
      <c r="V60" s="45">
        <f>IF(RES_hhdet_tes!V60=0,"",RES_hhdet_tes!V60/RES_hhdet_fec!V60)</f>
        <v>0.83318344150253376</v>
      </c>
      <c r="W60" s="45">
        <f>IF(RES_hhdet_tes!W60=0,"",RES_hhdet_tes!W60/RES_hhdet_fec!W60)</f>
        <v>0.83767131075047585</v>
      </c>
      <c r="X60" s="45">
        <f>IF(RES_hhdet_tes!X60=0,"",RES_hhdet_tes!X60/RES_hhdet_fec!X60)</f>
        <v>0.84835434084530192</v>
      </c>
      <c r="Y60" s="45">
        <f>IF(RES_hhdet_tes!Y60=0,"",RES_hhdet_tes!Y60/RES_hhdet_fec!Y60)</f>
        <v>0.85277847873644297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0.44085464792520646</v>
      </c>
      <c r="C62" s="119">
        <f>IF(RES_hhdet_tes!C62=0,"",RES_hhdet_tes!C62/RES_hhdet_fec!C62)</f>
        <v>0.44943058536892544</v>
      </c>
      <c r="D62" s="119">
        <f>IF(RES_hhdet_tes!D62=0,"",RES_hhdet_tes!D62/RES_hhdet_fec!D62)</f>
        <v>0.4578225453750957</v>
      </c>
      <c r="E62" s="119">
        <f>IF(RES_hhdet_tes!E62=0,"",RES_hhdet_tes!E62/RES_hhdet_fec!E62)</f>
        <v>0.4641793285344164</v>
      </c>
      <c r="F62" s="119">
        <f>IF(RES_hhdet_tes!F62=0,"",RES_hhdet_tes!F62/RES_hhdet_fec!F62)</f>
        <v>0.46450985925509491</v>
      </c>
      <c r="G62" s="119">
        <f>IF(RES_hhdet_tes!G62=0,"",RES_hhdet_tes!G62/RES_hhdet_fec!G62)</f>
        <v>0.4743746888229633</v>
      </c>
      <c r="H62" s="119">
        <f>IF(RES_hhdet_tes!H62=0,"",RES_hhdet_tes!H62/RES_hhdet_fec!H62)</f>
        <v>0.47620161656646642</v>
      </c>
      <c r="I62" s="119">
        <f>IF(RES_hhdet_tes!I62=0,"",RES_hhdet_tes!I62/RES_hhdet_fec!I62)</f>
        <v>0.48462619931902967</v>
      </c>
      <c r="J62" s="119">
        <f>IF(RES_hhdet_tes!J62=0,"",RES_hhdet_tes!J62/RES_hhdet_fec!J62)</f>
        <v>0.48181749849179478</v>
      </c>
      <c r="K62" s="119">
        <f>IF(RES_hhdet_tes!K62=0,"",RES_hhdet_tes!K62/RES_hhdet_fec!K62)</f>
        <v>0.48940401719918575</v>
      </c>
      <c r="L62" s="119">
        <f>IF(RES_hhdet_tes!L62=0,"",RES_hhdet_tes!L62/RES_hhdet_fec!L62)</f>
        <v>0.49900955991608131</v>
      </c>
      <c r="M62" s="119">
        <f>IF(RES_hhdet_tes!M62=0,"",RES_hhdet_tes!M62/RES_hhdet_fec!M62)</f>
        <v>0.51057700353776814</v>
      </c>
      <c r="N62" s="119">
        <f>IF(RES_hhdet_tes!N62=0,"",RES_hhdet_tes!N62/RES_hhdet_fec!N62)</f>
        <v>0.52838527906842359</v>
      </c>
      <c r="O62" s="119">
        <f>IF(RES_hhdet_tes!O62=0,"",RES_hhdet_tes!O62/RES_hhdet_fec!O62)</f>
        <v>0.54024154594775009</v>
      </c>
      <c r="P62" s="119">
        <f>IF(RES_hhdet_tes!P62=0,"",RES_hhdet_tes!P62/RES_hhdet_fec!P62)</f>
        <v>0.5482430573058249</v>
      </c>
      <c r="Q62" s="119">
        <f>IF(RES_hhdet_tes!Q62=0,"",RES_hhdet_tes!Q62/RES_hhdet_fec!Q62)</f>
        <v>0.56550107609722755</v>
      </c>
      <c r="R62" s="119">
        <f>IF(RES_hhdet_tes!R62=0,"",RES_hhdet_tes!R62/RES_hhdet_fec!R62)</f>
        <v>0.58207789256257703</v>
      </c>
      <c r="S62" s="119">
        <f>IF(RES_hhdet_tes!S62=0,"",RES_hhdet_tes!S62/RES_hhdet_fec!S62)</f>
        <v>0.60302074566362773</v>
      </c>
      <c r="T62" s="119">
        <f>IF(RES_hhdet_tes!T62=0,"",RES_hhdet_tes!T62/RES_hhdet_fec!T62)</f>
        <v>0.62205165604854129</v>
      </c>
      <c r="U62" s="119">
        <f>IF(RES_hhdet_tes!U62=0,"",RES_hhdet_tes!U62/RES_hhdet_fec!U62)</f>
        <v>0.63823462851642532</v>
      </c>
      <c r="V62" s="119">
        <f>IF(RES_hhdet_tes!V62=0,"",RES_hhdet_tes!V62/RES_hhdet_fec!V62)</f>
        <v>0.65286204280023663</v>
      </c>
      <c r="W62" s="119">
        <f>IF(RES_hhdet_tes!W62=0,"",RES_hhdet_tes!W62/RES_hhdet_fec!W62)</f>
        <v>0.66502855001619265</v>
      </c>
      <c r="X62" s="119">
        <f>IF(RES_hhdet_tes!X62=0,"",RES_hhdet_tes!X62/RES_hhdet_fec!X62)</f>
        <v>0.67766969524615028</v>
      </c>
      <c r="Y62" s="119">
        <f>IF(RES_hhdet_tes!Y62=0,"",RES_hhdet_tes!Y62/RES_hhdet_fec!Y62)</f>
        <v>0.68768060091796424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0.43344185732302082</v>
      </c>
      <c r="C63" s="124">
        <f>IF(RES_hhdet_tes!C63=0,"",RES_hhdet_tes!C63/RES_hhdet_fec!C63)</f>
        <v>0.43915487118188617</v>
      </c>
      <c r="D63" s="124">
        <f>IF(RES_hhdet_tes!D63=0,"",RES_hhdet_tes!D63/RES_hhdet_fec!D63)</f>
        <v>0.44623602750975022</v>
      </c>
      <c r="E63" s="124">
        <f>IF(RES_hhdet_tes!E63=0,"",RES_hhdet_tes!E63/RES_hhdet_fec!E63)</f>
        <v>0.45119540447815937</v>
      </c>
      <c r="F63" s="124">
        <f>IF(RES_hhdet_tes!F63=0,"",RES_hhdet_tes!F63/RES_hhdet_fec!F63)</f>
        <v>0.45567166427569289</v>
      </c>
      <c r="G63" s="124">
        <f>IF(RES_hhdet_tes!G63=0,"",RES_hhdet_tes!G63/RES_hhdet_fec!G63)</f>
        <v>0.4589577702893845</v>
      </c>
      <c r="H63" s="124">
        <f>IF(RES_hhdet_tes!H63=0,"",RES_hhdet_tes!H63/RES_hhdet_fec!H63)</f>
        <v>0.46361486565845095</v>
      </c>
      <c r="I63" s="124">
        <f>IF(RES_hhdet_tes!I63=0,"",RES_hhdet_tes!I63/RES_hhdet_fec!I63)</f>
        <v>0.4663950256577159</v>
      </c>
      <c r="J63" s="124">
        <f>IF(RES_hhdet_tes!J63=0,"",RES_hhdet_tes!J63/RES_hhdet_fec!J63)</f>
        <v>0.47123302181779053</v>
      </c>
      <c r="K63" s="124">
        <f>IF(RES_hhdet_tes!K63=0,"",RES_hhdet_tes!K63/RES_hhdet_fec!K63)</f>
        <v>0.47772993750684062</v>
      </c>
      <c r="L63" s="124">
        <f>IF(RES_hhdet_tes!L63=0,"",RES_hhdet_tes!L63/RES_hhdet_fec!L63)</f>
        <v>0.48715689783868621</v>
      </c>
      <c r="M63" s="124">
        <f>IF(RES_hhdet_tes!M63=0,"",RES_hhdet_tes!M63/RES_hhdet_fec!M63)</f>
        <v>0.499584860271237</v>
      </c>
      <c r="N63" s="124">
        <f>IF(RES_hhdet_tes!N63=0,"",RES_hhdet_tes!N63/RES_hhdet_fec!N63)</f>
        <v>0.51362012255077227</v>
      </c>
      <c r="O63" s="124">
        <f>IF(RES_hhdet_tes!O63=0,"",RES_hhdet_tes!O63/RES_hhdet_fec!O63)</f>
        <v>0.52824216865121998</v>
      </c>
      <c r="P63" s="124">
        <f>IF(RES_hhdet_tes!P63=0,"",RES_hhdet_tes!P63/RES_hhdet_fec!P63)</f>
        <v>0.53547756613954223</v>
      </c>
      <c r="Q63" s="124">
        <f>IF(RES_hhdet_tes!Q63=0,"",RES_hhdet_tes!Q63/RES_hhdet_fec!Q63)</f>
        <v>0.54813608427967642</v>
      </c>
      <c r="R63" s="124">
        <f>IF(RES_hhdet_tes!R63=0,"",RES_hhdet_tes!R63/RES_hhdet_fec!R63)</f>
        <v>0.56467541499622487</v>
      </c>
      <c r="S63" s="124">
        <f>IF(RES_hhdet_tes!S63=0,"",RES_hhdet_tes!S63/RES_hhdet_fec!S63)</f>
        <v>0.58538766175623336</v>
      </c>
      <c r="T63" s="124">
        <f>IF(RES_hhdet_tes!T63=0,"",RES_hhdet_tes!T63/RES_hhdet_fec!T63)</f>
        <v>0.60468833020508672</v>
      </c>
      <c r="U63" s="124">
        <f>IF(RES_hhdet_tes!U63=0,"",RES_hhdet_tes!U63/RES_hhdet_fec!U63)</f>
        <v>0.62120149098525257</v>
      </c>
      <c r="V63" s="124">
        <f>IF(RES_hhdet_tes!V63=0,"",RES_hhdet_tes!V63/RES_hhdet_fec!V63)</f>
        <v>0.63653076277276621</v>
      </c>
      <c r="W63" s="124">
        <f>IF(RES_hhdet_tes!W63=0,"",RES_hhdet_tes!W63/RES_hhdet_fec!W63)</f>
        <v>0.65034654100702638</v>
      </c>
      <c r="X63" s="124">
        <f>IF(RES_hhdet_tes!X63=0,"",RES_hhdet_tes!X63/RES_hhdet_fec!X63)</f>
        <v>0.6622553375208351</v>
      </c>
      <c r="Y63" s="124">
        <f>IF(RES_hhdet_tes!Y63=0,"",RES_hhdet_tes!Y63/RES_hhdet_fec!Y63)</f>
        <v>0.67297157702728072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0.43236852731138076</v>
      </c>
      <c r="C64" s="111">
        <f>IF(RES_hhdet_tes!C64=0,"",RES_hhdet_tes!C64/RES_hhdet_fec!C64)</f>
        <v>0.43807832333335051</v>
      </c>
      <c r="D64" s="111">
        <f>IF(RES_hhdet_tes!D64=0,"",RES_hhdet_tes!D64/RES_hhdet_fec!D64)</f>
        <v>0.44520020376226005</v>
      </c>
      <c r="E64" s="111">
        <f>IF(RES_hhdet_tes!E64=0,"",RES_hhdet_tes!E64/RES_hhdet_fec!E64)</f>
        <v>0.45018270778923336</v>
      </c>
      <c r="F64" s="111">
        <f>IF(RES_hhdet_tes!F64=0,"",RES_hhdet_tes!F64/RES_hhdet_fec!F64)</f>
        <v>0.45457769733357128</v>
      </c>
      <c r="G64" s="111">
        <f>IF(RES_hhdet_tes!G64=0,"",RES_hhdet_tes!G64/RES_hhdet_fec!G64)</f>
        <v>0.45793041029545312</v>
      </c>
      <c r="H64" s="111">
        <f>IF(RES_hhdet_tes!H64=0,"",RES_hhdet_tes!H64/RES_hhdet_fec!H64)</f>
        <v>0.46265277034832875</v>
      </c>
      <c r="I64" s="111">
        <f>IF(RES_hhdet_tes!I64=0,"",RES_hhdet_tes!I64/RES_hhdet_fec!I64)</f>
        <v>0.46553043516912068</v>
      </c>
      <c r="J64" s="111">
        <f>IF(RES_hhdet_tes!J64=0,"",RES_hhdet_tes!J64/RES_hhdet_fec!J64)</f>
        <v>0.47022854727387303</v>
      </c>
      <c r="K64" s="111">
        <f>IF(RES_hhdet_tes!K64=0,"",RES_hhdet_tes!K64/RES_hhdet_fec!K64)</f>
        <v>0.47672729111957013</v>
      </c>
      <c r="L64" s="111">
        <f>IF(RES_hhdet_tes!L64=0,"",RES_hhdet_tes!L64/RES_hhdet_fec!L64)</f>
        <v>0.48624256262882748</v>
      </c>
      <c r="M64" s="111">
        <f>IF(RES_hhdet_tes!M64=0,"",RES_hhdet_tes!M64/RES_hhdet_fec!M64)</f>
        <v>0.4986198581099221</v>
      </c>
      <c r="N64" s="111">
        <f>IF(RES_hhdet_tes!N64=0,"",RES_hhdet_tes!N64/RES_hhdet_fec!N64)</f>
        <v>0.512812469325994</v>
      </c>
      <c r="O64" s="111">
        <f>IF(RES_hhdet_tes!O64=0,"",RES_hhdet_tes!O64/RES_hhdet_fec!O64)</f>
        <v>0.52729715300646351</v>
      </c>
      <c r="P64" s="111">
        <f>IF(RES_hhdet_tes!P64=0,"",RES_hhdet_tes!P64/RES_hhdet_fec!P64)</f>
        <v>0.534514372003697</v>
      </c>
      <c r="Q64" s="111">
        <f>IF(RES_hhdet_tes!Q64=0,"",RES_hhdet_tes!Q64/RES_hhdet_fec!Q64)</f>
        <v>0.54729111059270164</v>
      </c>
      <c r="R64" s="111">
        <f>IF(RES_hhdet_tes!R64=0,"",RES_hhdet_tes!R64/RES_hhdet_fec!R64)</f>
        <v>0.56384468480037353</v>
      </c>
      <c r="S64" s="111">
        <f>IF(RES_hhdet_tes!S64=0,"",RES_hhdet_tes!S64/RES_hhdet_fec!S64)</f>
        <v>0.58456319190281436</v>
      </c>
      <c r="T64" s="111">
        <f>IF(RES_hhdet_tes!T64=0,"",RES_hhdet_tes!T64/RES_hhdet_fec!T64)</f>
        <v>0.60388847118311639</v>
      </c>
      <c r="U64" s="111">
        <f>IF(RES_hhdet_tes!U64=0,"",RES_hhdet_tes!U64/RES_hhdet_fec!U64)</f>
        <v>0.62041834510583038</v>
      </c>
      <c r="V64" s="111">
        <f>IF(RES_hhdet_tes!V64=0,"",RES_hhdet_tes!V64/RES_hhdet_fec!V64)</f>
        <v>0.63577236330998843</v>
      </c>
      <c r="W64" s="111">
        <f>IF(RES_hhdet_tes!W64=0,"",RES_hhdet_tes!W64/RES_hhdet_fec!W64)</f>
        <v>0.64960823949644109</v>
      </c>
      <c r="X64" s="111">
        <f>IF(RES_hhdet_tes!X64=0,"",RES_hhdet_tes!X64/RES_hhdet_fec!X64)</f>
        <v>0.66151847067672276</v>
      </c>
      <c r="Y64" s="111">
        <f>IF(RES_hhdet_tes!Y64=0,"",RES_hhdet_tes!Y64/RES_hhdet_fec!Y64)</f>
        <v>0.6722479365567211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1.6257959214795279</v>
      </c>
      <c r="C66" s="124">
        <f>IF(RES_hhdet_tes!C66=0,"",RES_hhdet_tes!C66/RES_hhdet_fec!C66)</f>
        <v>1.8113035299339781</v>
      </c>
      <c r="D66" s="124">
        <f>IF(RES_hhdet_tes!D66=0,"",RES_hhdet_tes!D66/RES_hhdet_fec!D66)</f>
        <v>1.9661621231108297</v>
      </c>
      <c r="E66" s="124">
        <f>IF(RES_hhdet_tes!E66=0,"",RES_hhdet_tes!E66/RES_hhdet_fec!E66)</f>
        <v>2.0731500810023431</v>
      </c>
      <c r="F66" s="124">
        <f>IF(RES_hhdet_tes!F66=0,"",RES_hhdet_tes!F66/RES_hhdet_fec!F66)</f>
        <v>2.1331117083202558</v>
      </c>
      <c r="G66" s="124">
        <f>IF(RES_hhdet_tes!G66=0,"",RES_hhdet_tes!G66/RES_hhdet_fec!G66)</f>
        <v>2.1928651862301742</v>
      </c>
      <c r="H66" s="124">
        <f>IF(RES_hhdet_tes!H66=0,"",RES_hhdet_tes!H66/RES_hhdet_fec!H66)</f>
        <v>2.2607589987783845</v>
      </c>
      <c r="I66" s="124">
        <f>IF(RES_hhdet_tes!I66=0,"",RES_hhdet_tes!I66/RES_hhdet_fec!I66)</f>
        <v>2.3132047870908705</v>
      </c>
      <c r="J66" s="124">
        <f>IF(RES_hhdet_tes!J66=0,"",RES_hhdet_tes!J66/RES_hhdet_fec!J66)</f>
        <v>2.3646866044089654</v>
      </c>
      <c r="K66" s="124">
        <f>IF(RES_hhdet_tes!K66=0,"",RES_hhdet_tes!K66/RES_hhdet_fec!K66)</f>
        <v>2.4468471378251544</v>
      </c>
      <c r="L66" s="124">
        <f>IF(RES_hhdet_tes!L66=0,"",RES_hhdet_tes!L66/RES_hhdet_fec!L66)</f>
        <v>2.586662609965837</v>
      </c>
      <c r="M66" s="124">
        <f>IF(RES_hhdet_tes!M66=0,"",RES_hhdet_tes!M66/RES_hhdet_fec!M66)</f>
        <v>2.7184397952024586</v>
      </c>
      <c r="N66" s="124">
        <f>IF(RES_hhdet_tes!N66=0,"",RES_hhdet_tes!N66/RES_hhdet_fec!N66)</f>
        <v>2.8447090198799914</v>
      </c>
      <c r="O66" s="124">
        <f>IF(RES_hhdet_tes!O66=0,"",RES_hhdet_tes!O66/RES_hhdet_fec!O66)</f>
        <v>2.9480015005348617</v>
      </c>
      <c r="P66" s="124">
        <f>IF(RES_hhdet_tes!P66=0,"",RES_hhdet_tes!P66/RES_hhdet_fec!P66)</f>
        <v>3.0592285070658667</v>
      </c>
      <c r="Q66" s="124">
        <f>IF(RES_hhdet_tes!Q66=0,"",RES_hhdet_tes!Q66/RES_hhdet_fec!Q66)</f>
        <v>3.1728510011191386</v>
      </c>
      <c r="R66" s="124">
        <f>IF(RES_hhdet_tes!R66=0,"",RES_hhdet_tes!R66/RES_hhdet_fec!R66)</f>
        <v>3.2545115592176859</v>
      </c>
      <c r="S66" s="124">
        <f>IF(RES_hhdet_tes!S66=0,"",RES_hhdet_tes!S66/RES_hhdet_fec!S66)</f>
        <v>3.331212563558708</v>
      </c>
      <c r="T66" s="124">
        <f>IF(RES_hhdet_tes!T66=0,"",RES_hhdet_tes!T66/RES_hhdet_fec!T66)</f>
        <v>3.3918688171626608</v>
      </c>
      <c r="U66" s="124">
        <f>IF(RES_hhdet_tes!U66=0,"",RES_hhdet_tes!U66/RES_hhdet_fec!U66)</f>
        <v>3.4313453694630307</v>
      </c>
      <c r="V66" s="124">
        <f>IF(RES_hhdet_tes!V66=0,"",RES_hhdet_tes!V66/RES_hhdet_fec!V66)</f>
        <v>3.4606653677274837</v>
      </c>
      <c r="W66" s="124">
        <f>IF(RES_hhdet_tes!W66=0,"",RES_hhdet_tes!W66/RES_hhdet_fec!W66)</f>
        <v>3.4804257988923211</v>
      </c>
      <c r="X66" s="124">
        <f>IF(RES_hhdet_tes!X66=0,"",RES_hhdet_tes!X66/RES_hhdet_fec!X66)</f>
        <v>3.4988899297353524</v>
      </c>
      <c r="Y66" s="124">
        <f>IF(RES_hhdet_tes!Y66=0,"",RES_hhdet_tes!Y66/RES_hhdet_fec!Y66)</f>
        <v>3.5167979118787702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1.6257959214795279</v>
      </c>
      <c r="C67" s="111">
        <f>IF(RES_hhdet_tes!C67=0,"",RES_hhdet_tes!C67/RES_hhdet_fec!C67)</f>
        <v>1.8113035299339781</v>
      </c>
      <c r="D67" s="111">
        <f>IF(RES_hhdet_tes!D67=0,"",RES_hhdet_tes!D67/RES_hhdet_fec!D67)</f>
        <v>1.9661621231108297</v>
      </c>
      <c r="E67" s="111">
        <f>IF(RES_hhdet_tes!E67=0,"",RES_hhdet_tes!E67/RES_hhdet_fec!E67)</f>
        <v>2.0731500810023431</v>
      </c>
      <c r="F67" s="111">
        <f>IF(RES_hhdet_tes!F67=0,"",RES_hhdet_tes!F67/RES_hhdet_fec!F67)</f>
        <v>2.1331117083202558</v>
      </c>
      <c r="G67" s="111">
        <f>IF(RES_hhdet_tes!G67=0,"",RES_hhdet_tes!G67/RES_hhdet_fec!G67)</f>
        <v>2.1928651862301742</v>
      </c>
      <c r="H67" s="111">
        <f>IF(RES_hhdet_tes!H67=0,"",RES_hhdet_tes!H67/RES_hhdet_fec!H67)</f>
        <v>2.2607589987783845</v>
      </c>
      <c r="I67" s="111">
        <f>IF(RES_hhdet_tes!I67=0,"",RES_hhdet_tes!I67/RES_hhdet_fec!I67)</f>
        <v>2.3132047870908705</v>
      </c>
      <c r="J67" s="111">
        <f>IF(RES_hhdet_tes!J67=0,"",RES_hhdet_tes!J67/RES_hhdet_fec!J67)</f>
        <v>2.3646866044089654</v>
      </c>
      <c r="K67" s="111">
        <f>IF(RES_hhdet_tes!K67=0,"",RES_hhdet_tes!K67/RES_hhdet_fec!K67)</f>
        <v>2.4468471378251544</v>
      </c>
      <c r="L67" s="111">
        <f>IF(RES_hhdet_tes!L67=0,"",RES_hhdet_tes!L67/RES_hhdet_fec!L67)</f>
        <v>2.586662609965837</v>
      </c>
      <c r="M67" s="111">
        <f>IF(RES_hhdet_tes!M67=0,"",RES_hhdet_tes!M67/RES_hhdet_fec!M67)</f>
        <v>2.7184397952024586</v>
      </c>
      <c r="N67" s="111">
        <f>IF(RES_hhdet_tes!N67=0,"",RES_hhdet_tes!N67/RES_hhdet_fec!N67)</f>
        <v>2.8447090198799914</v>
      </c>
      <c r="O67" s="111">
        <f>IF(RES_hhdet_tes!O67=0,"",RES_hhdet_tes!O67/RES_hhdet_fec!O67)</f>
        <v>2.9480015005348617</v>
      </c>
      <c r="P67" s="111">
        <f>IF(RES_hhdet_tes!P67=0,"",RES_hhdet_tes!P67/RES_hhdet_fec!P67)</f>
        <v>3.0592285070658667</v>
      </c>
      <c r="Q67" s="111">
        <f>IF(RES_hhdet_tes!Q67=0,"",RES_hhdet_tes!Q67/RES_hhdet_fec!Q67)</f>
        <v>3.1728510011191386</v>
      </c>
      <c r="R67" s="111">
        <f>IF(RES_hhdet_tes!R67=0,"",RES_hhdet_tes!R67/RES_hhdet_fec!R67)</f>
        <v>3.2545115592176859</v>
      </c>
      <c r="S67" s="111">
        <f>IF(RES_hhdet_tes!S67=0,"",RES_hhdet_tes!S67/RES_hhdet_fec!S67)</f>
        <v>3.331212563558708</v>
      </c>
      <c r="T67" s="111">
        <f>IF(RES_hhdet_tes!T67=0,"",RES_hhdet_tes!T67/RES_hhdet_fec!T67)</f>
        <v>3.3918688171626608</v>
      </c>
      <c r="U67" s="111">
        <f>IF(RES_hhdet_tes!U67=0,"",RES_hhdet_tes!U67/RES_hhdet_fec!U67)</f>
        <v>3.4313453694630307</v>
      </c>
      <c r="V67" s="111">
        <f>IF(RES_hhdet_tes!V67=0,"",RES_hhdet_tes!V67/RES_hhdet_fec!V67)</f>
        <v>3.4606653677274837</v>
      </c>
      <c r="W67" s="111">
        <f>IF(RES_hhdet_tes!W67=0,"",RES_hhdet_tes!W67/RES_hhdet_fec!W67)</f>
        <v>3.4804257988923211</v>
      </c>
      <c r="X67" s="111">
        <f>IF(RES_hhdet_tes!X67=0,"",RES_hhdet_tes!X67/RES_hhdet_fec!X67)</f>
        <v>3.4988899297353524</v>
      </c>
      <c r="Y67" s="111">
        <f>IF(RES_hhdet_tes!Y67=0,"",RES_hhdet_tes!Y67/RES_hhdet_fec!Y67)</f>
        <v>3.5167979118787702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0.46154455663075078</v>
      </c>
      <c r="C68" s="124">
        <f>IF(RES_hhdet_tes!C68=0,"",RES_hhdet_tes!C68/RES_hhdet_fec!C68)</f>
        <v>0.46698831656444922</v>
      </c>
      <c r="D68" s="124">
        <f>IF(RES_hhdet_tes!D68=0,"",RES_hhdet_tes!D68/RES_hhdet_fec!D68)</f>
        <v>0.47473293747641171</v>
      </c>
      <c r="E68" s="124">
        <f>IF(RES_hhdet_tes!E68=0,"",RES_hhdet_tes!E68/RES_hhdet_fec!E68)</f>
        <v>0.48083191617529464</v>
      </c>
      <c r="F68" s="124">
        <f>IF(RES_hhdet_tes!F68=0,"",RES_hhdet_tes!F68/RES_hhdet_fec!F68)</f>
        <v>0.4852477437178167</v>
      </c>
      <c r="G68" s="124">
        <f>IF(RES_hhdet_tes!G68=0,"",RES_hhdet_tes!G68/RES_hhdet_fec!G68)</f>
        <v>0.48922286187396685</v>
      </c>
      <c r="H68" s="124">
        <f>IF(RES_hhdet_tes!H68=0,"",RES_hhdet_tes!H68/RES_hhdet_fec!H68)</f>
        <v>0.49533030561507269</v>
      </c>
      <c r="I68" s="124">
        <f>IF(RES_hhdet_tes!I68=0,"",RES_hhdet_tes!I68/RES_hhdet_fec!I68)</f>
        <v>0.49864075409031156</v>
      </c>
      <c r="J68" s="124">
        <f>IF(RES_hhdet_tes!J68=0,"",RES_hhdet_tes!J68/RES_hhdet_fec!J68)</f>
        <v>0.50415649194321865</v>
      </c>
      <c r="K68" s="124">
        <f>IF(RES_hhdet_tes!K68=0,"",RES_hhdet_tes!K68/RES_hhdet_fec!K68)</f>
        <v>0.51236956059775285</v>
      </c>
      <c r="L68" s="124">
        <f>IF(RES_hhdet_tes!L68=0,"",RES_hhdet_tes!L68/RES_hhdet_fec!L68)</f>
        <v>0.52391997166685222</v>
      </c>
      <c r="M68" s="124">
        <f>IF(RES_hhdet_tes!M68=0,"",RES_hhdet_tes!M68/RES_hhdet_fec!M68)</f>
        <v>0.53897745893192861</v>
      </c>
      <c r="N68" s="124">
        <f>IF(RES_hhdet_tes!N68=0,"",RES_hhdet_tes!N68/RES_hhdet_fec!N68)</f>
        <v>0.55598300824902758</v>
      </c>
      <c r="O68" s="124">
        <f>IF(RES_hhdet_tes!O68=0,"",RES_hhdet_tes!O68/RES_hhdet_fec!O68)</f>
        <v>0.57204256516532326</v>
      </c>
      <c r="P68" s="124">
        <f>IF(RES_hhdet_tes!P68=0,"",RES_hhdet_tes!P68/RES_hhdet_fec!P68)</f>
        <v>0.57941661721220272</v>
      </c>
      <c r="Q68" s="124">
        <f>IF(RES_hhdet_tes!Q68=0,"",RES_hhdet_tes!Q68/RES_hhdet_fec!Q68)</f>
        <v>0.59198137331292322</v>
      </c>
      <c r="R68" s="124">
        <f>IF(RES_hhdet_tes!R68=0,"",RES_hhdet_tes!R68/RES_hhdet_fec!R68)</f>
        <v>0.60906047250820372</v>
      </c>
      <c r="S68" s="124">
        <f>IF(RES_hhdet_tes!S68=0,"",RES_hhdet_tes!S68/RES_hhdet_fec!S68)</f>
        <v>0.63122803456696219</v>
      </c>
      <c r="T68" s="124">
        <f>IF(RES_hhdet_tes!T68=0,"",RES_hhdet_tes!T68/RES_hhdet_fec!T68)</f>
        <v>0.65195892901914354</v>
      </c>
      <c r="U68" s="124">
        <f>IF(RES_hhdet_tes!U68=0,"",RES_hhdet_tes!U68/RES_hhdet_fec!U68)</f>
        <v>0.66961334424736596</v>
      </c>
      <c r="V68" s="124">
        <f>IF(RES_hhdet_tes!V68=0,"",RES_hhdet_tes!V68/RES_hhdet_fec!V68)</f>
        <v>0.68581729401449187</v>
      </c>
      <c r="W68" s="124">
        <f>IF(RES_hhdet_tes!W68=0,"",RES_hhdet_tes!W68/RES_hhdet_fec!W68)</f>
        <v>0.70099341246998814</v>
      </c>
      <c r="X68" s="124">
        <f>IF(RES_hhdet_tes!X68=0,"",RES_hhdet_tes!X68/RES_hhdet_fec!X68)</f>
        <v>0.71243348915040761</v>
      </c>
      <c r="Y68" s="124">
        <f>IF(RES_hhdet_tes!Y68=0,"",RES_hhdet_tes!Y68/RES_hhdet_fec!Y68)</f>
        <v>0.72400596230012548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0.45969111249003741</v>
      </c>
      <c r="C69" s="111">
        <f>IF(RES_hhdet_tes!C69=0,"",RES_hhdet_tes!C69/RES_hhdet_fec!C69)</f>
        <v>0.46576010325103562</v>
      </c>
      <c r="D69" s="111">
        <f>IF(RES_hhdet_tes!D69=0,"",RES_hhdet_tes!D69/RES_hhdet_fec!D69)</f>
        <v>0.47360699572376158</v>
      </c>
      <c r="E69" s="111">
        <f>IF(RES_hhdet_tes!E69=0,"",RES_hhdet_tes!E69/RES_hhdet_fec!E69)</f>
        <v>0.47927194684232893</v>
      </c>
      <c r="F69" s="111">
        <f>IF(RES_hhdet_tes!F69=0,"",RES_hhdet_tes!F69/RES_hhdet_fec!F69)</f>
        <v>0.48431828771696928</v>
      </c>
      <c r="G69" s="111">
        <f>IF(RES_hhdet_tes!G69=0,"",RES_hhdet_tes!G69/RES_hhdet_fec!G69)</f>
        <v>0.48862439385155249</v>
      </c>
      <c r="H69" s="111">
        <f>IF(RES_hhdet_tes!H69=0,"",RES_hhdet_tes!H69/RES_hhdet_fec!H69)</f>
        <v>0.49370042537762537</v>
      </c>
      <c r="I69" s="111">
        <f>IF(RES_hhdet_tes!I69=0,"",RES_hhdet_tes!I69/RES_hhdet_fec!I69)</f>
        <v>0.49722114158185748</v>
      </c>
      <c r="J69" s="111">
        <f>IF(RES_hhdet_tes!J69=0,"",RES_hhdet_tes!J69/RES_hhdet_fec!J69)</f>
        <v>0.50300046863812742</v>
      </c>
      <c r="K69" s="111">
        <f>IF(RES_hhdet_tes!K69=0,"",RES_hhdet_tes!K69/RES_hhdet_fec!K69)</f>
        <v>0.51103014611035613</v>
      </c>
      <c r="L69" s="111">
        <f>IF(RES_hhdet_tes!L69=0,"",RES_hhdet_tes!L69/RES_hhdet_fec!L69)</f>
        <v>0.52294120757438234</v>
      </c>
      <c r="M69" s="111">
        <f>IF(RES_hhdet_tes!M69=0,"",RES_hhdet_tes!M69/RES_hhdet_fec!M69)</f>
        <v>0.53819638842232664</v>
      </c>
      <c r="N69" s="111">
        <f>IF(RES_hhdet_tes!N69=0,"",RES_hhdet_tes!N69/RES_hhdet_fec!N69)</f>
        <v>0.55531978501233015</v>
      </c>
      <c r="O69" s="111">
        <f>IF(RES_hhdet_tes!O69=0,"",RES_hhdet_tes!O69/RES_hhdet_fec!O69)</f>
        <v>0.57161053224662228</v>
      </c>
      <c r="P69" s="111">
        <f>IF(RES_hhdet_tes!P69=0,"",RES_hhdet_tes!P69/RES_hhdet_fec!P69)</f>
        <v>0.57889098141918138</v>
      </c>
      <c r="Q69" s="111">
        <f>IF(RES_hhdet_tes!Q69=0,"",RES_hhdet_tes!Q69/RES_hhdet_fec!Q69)</f>
        <v>0.59161458229049491</v>
      </c>
      <c r="R69" s="111">
        <f>IF(RES_hhdet_tes!R69=0,"",RES_hhdet_tes!R69/RES_hhdet_fec!R69)</f>
        <v>0.60887767759182665</v>
      </c>
      <c r="S69" s="111">
        <f>IF(RES_hhdet_tes!S69=0,"",RES_hhdet_tes!S69/RES_hhdet_fec!S69)</f>
        <v>0.63117779436241284</v>
      </c>
      <c r="T69" s="111">
        <f>IF(RES_hhdet_tes!T69=0,"",RES_hhdet_tes!T69/RES_hhdet_fec!T69)</f>
        <v>0.65199592891553937</v>
      </c>
      <c r="U69" s="111">
        <f>IF(RES_hhdet_tes!U69=0,"",RES_hhdet_tes!U69/RES_hhdet_fec!U69)</f>
        <v>0.66971661259449033</v>
      </c>
      <c r="V69" s="111">
        <f>IF(RES_hhdet_tes!V69=0,"",RES_hhdet_tes!V69/RES_hhdet_fec!V69)</f>
        <v>0.68596392970368159</v>
      </c>
      <c r="W69" s="111">
        <f>IF(RES_hhdet_tes!W69=0,"",RES_hhdet_tes!W69/RES_hhdet_fec!W69)</f>
        <v>0.70110947158241388</v>
      </c>
      <c r="X69" s="111">
        <f>IF(RES_hhdet_tes!X69=0,"",RES_hhdet_tes!X69/RES_hhdet_fec!X69)</f>
        <v>0.71256783276339775</v>
      </c>
      <c r="Y69" s="111">
        <f>IF(RES_hhdet_tes!Y69=0,"",RES_hhdet_tes!Y69/RES_hhdet_fec!Y69)</f>
        <v>0.72420834202670359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 t="str">
        <f>IF(RES_hhdet_tes!E70=0,"",RES_hhdet_tes!E70/RES_hhdet_fec!E70)</f>
        <v/>
      </c>
      <c r="F70" s="111" t="str">
        <f>IF(RES_hhdet_tes!F70=0,"",RES_hhdet_tes!F70/RES_hhdet_fec!F70)</f>
        <v/>
      </c>
      <c r="G70" s="111" t="str">
        <f>IF(RES_hhdet_tes!G70=0,"",RES_hhdet_tes!G70/RES_hhdet_fec!G70)</f>
        <v/>
      </c>
      <c r="H70" s="111" t="str">
        <f>IF(RES_hhdet_tes!H70=0,"",RES_hhdet_tes!H70/RES_hhdet_fec!H70)</f>
        <v/>
      </c>
      <c r="I70" s="111" t="str">
        <f>IF(RES_hhdet_tes!I70=0,"",RES_hhdet_tes!I70/RES_hhdet_fec!I70)</f>
        <v/>
      </c>
      <c r="J70" s="111" t="str">
        <f>IF(RES_hhdet_tes!J70=0,"",RES_hhdet_tes!J70/RES_hhdet_fec!J70)</f>
        <v/>
      </c>
      <c r="K70" s="111" t="str">
        <f>IF(RES_hhdet_tes!K70=0,"",RES_hhdet_tes!K70/RES_hhdet_fec!K70)</f>
        <v/>
      </c>
      <c r="L70" s="111" t="str">
        <f>IF(RES_hhdet_tes!L70=0,"",RES_hhdet_tes!L70/RES_hhdet_fec!L70)</f>
        <v/>
      </c>
      <c r="M70" s="111" t="str">
        <f>IF(RES_hhdet_tes!M70=0,"",RES_hhdet_tes!M70/RES_hhdet_fec!M70)</f>
        <v/>
      </c>
      <c r="N70" s="111" t="str">
        <f>IF(RES_hhdet_tes!N70=0,"",RES_hhdet_tes!N70/RES_hhdet_fec!N70)</f>
        <v/>
      </c>
      <c r="O70" s="111" t="str">
        <f>IF(RES_hhdet_tes!O70=0,"",RES_hhdet_tes!O70/RES_hhdet_fec!O70)</f>
        <v/>
      </c>
      <c r="P70" s="111" t="str">
        <f>IF(RES_hhdet_tes!P70=0,"",RES_hhdet_tes!P70/RES_hhdet_fec!P70)</f>
        <v/>
      </c>
      <c r="Q70" s="111" t="str">
        <f>IF(RES_hhdet_tes!Q70=0,"",RES_hhdet_tes!Q70/RES_hhdet_fec!Q70)</f>
        <v/>
      </c>
      <c r="R70" s="111" t="str">
        <f>IF(RES_hhdet_tes!R70=0,"",RES_hhdet_tes!R70/RES_hhdet_fec!R70)</f>
        <v/>
      </c>
      <c r="S70" s="111" t="str">
        <f>IF(RES_hhdet_tes!S70=0,"",RES_hhdet_tes!S70/RES_hhdet_fec!S70)</f>
        <v/>
      </c>
      <c r="T70" s="111" t="str">
        <f>IF(RES_hhdet_tes!T70=0,"",RES_hhdet_tes!T70/RES_hhdet_fec!T70)</f>
        <v/>
      </c>
      <c r="U70" s="111" t="str">
        <f>IF(RES_hhdet_tes!U70=0,"",RES_hhdet_tes!U70/RES_hhdet_fec!U70)</f>
        <v/>
      </c>
      <c r="V70" s="111" t="str">
        <f>IF(RES_hhdet_tes!V70=0,"",RES_hhdet_tes!V70/RES_hhdet_fec!V70)</f>
        <v/>
      </c>
      <c r="W70" s="111" t="str">
        <f>IF(RES_hhdet_tes!W70=0,"",RES_hhdet_tes!W70/RES_hhdet_fec!W70)</f>
        <v/>
      </c>
      <c r="X70" s="111" t="str">
        <f>IF(RES_hhdet_tes!X70=0,"",RES_hhdet_tes!X70/RES_hhdet_fec!X70)</f>
        <v/>
      </c>
      <c r="Y70" s="111" t="str">
        <f>IF(RES_hhdet_tes!Y70=0,"",RES_hhdet_tes!Y70/RES_hhdet_fec!Y70)</f>
        <v/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 t="str">
        <f>IF(RES_hhdet_tes!E71=0,"",RES_hhdet_tes!E71/RES_hhdet_fec!E71)</f>
        <v/>
      </c>
      <c r="F71" s="112" t="str">
        <f>IF(RES_hhdet_tes!F71=0,"",RES_hhdet_tes!F71/RES_hhdet_fec!F71)</f>
        <v/>
      </c>
      <c r="G71" s="112" t="str">
        <f>IF(RES_hhdet_tes!G71=0,"",RES_hhdet_tes!G71/RES_hhdet_fec!G71)</f>
        <v/>
      </c>
      <c r="H71" s="112" t="str">
        <f>IF(RES_hhdet_tes!H71=0,"",RES_hhdet_tes!H71/RES_hhdet_fec!H71)</f>
        <v/>
      </c>
      <c r="I71" s="112" t="str">
        <f>IF(RES_hhdet_tes!I71=0,"",RES_hhdet_tes!I71/RES_hhdet_fec!I71)</f>
        <v/>
      </c>
      <c r="J71" s="112" t="str">
        <f>IF(RES_hhdet_tes!J71=0,"",RES_hhdet_tes!J71/RES_hhdet_fec!J71)</f>
        <v/>
      </c>
      <c r="K71" s="112" t="str">
        <f>IF(RES_hhdet_tes!K71=0,"",RES_hhdet_tes!K71/RES_hhdet_fec!K71)</f>
        <v/>
      </c>
      <c r="L71" s="112" t="str">
        <f>IF(RES_hhdet_tes!L71=0,"",RES_hhdet_tes!L71/RES_hhdet_fec!L71)</f>
        <v/>
      </c>
      <c r="M71" s="112" t="str">
        <f>IF(RES_hhdet_tes!M71=0,"",RES_hhdet_tes!M71/RES_hhdet_fec!M71)</f>
        <v/>
      </c>
      <c r="N71" s="112" t="str">
        <f>IF(RES_hhdet_tes!N71=0,"",RES_hhdet_tes!N71/RES_hhdet_fec!N71)</f>
        <v/>
      </c>
      <c r="O71" s="112" t="str">
        <f>IF(RES_hhdet_tes!O71=0,"",RES_hhdet_tes!O71/RES_hhdet_fec!O71)</f>
        <v/>
      </c>
      <c r="P71" s="112" t="str">
        <f>IF(RES_hhdet_tes!P71=0,"",RES_hhdet_tes!P71/RES_hhdet_fec!P71)</f>
        <v/>
      </c>
      <c r="Q71" s="112" t="str">
        <f>IF(RES_hhdet_tes!Q71=0,"",RES_hhdet_tes!Q71/RES_hhdet_fec!Q71)</f>
        <v/>
      </c>
      <c r="R71" s="112" t="str">
        <f>IF(RES_hhdet_tes!R71=0,"",RES_hhdet_tes!R71/RES_hhdet_fec!R71)</f>
        <v/>
      </c>
      <c r="S71" s="112" t="str">
        <f>IF(RES_hhdet_tes!S71=0,"",RES_hhdet_tes!S71/RES_hhdet_fec!S71)</f>
        <v/>
      </c>
      <c r="T71" s="112" t="str">
        <f>IF(RES_hhdet_tes!T71=0,"",RES_hhdet_tes!T71/RES_hhdet_fec!T71)</f>
        <v/>
      </c>
      <c r="U71" s="112" t="str">
        <f>IF(RES_hhdet_tes!U71=0,"",RES_hhdet_tes!U71/RES_hhdet_fec!U71)</f>
        <v/>
      </c>
      <c r="V71" s="112" t="str">
        <f>IF(RES_hhdet_tes!V71=0,"",RES_hhdet_tes!V71/RES_hhdet_fec!V71)</f>
        <v/>
      </c>
      <c r="W71" s="112" t="str">
        <f>IF(RES_hhdet_tes!W71=0,"",RES_hhdet_tes!W71/RES_hhdet_fec!W71)</f>
        <v/>
      </c>
      <c r="X71" s="112" t="str">
        <f>IF(RES_hhdet_tes!X71=0,"",RES_hhdet_tes!X71/RES_hhdet_fec!X71)</f>
        <v/>
      </c>
      <c r="Y71" s="112" t="str">
        <f>IF(RES_hhdet_tes!Y71=0,"",RES_hhdet_tes!Y71/RES_hhdet_fec!Y71)</f>
        <v/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 t="str">
        <f>IF(RES_hhdet_tes!E72=0,"",RES_hhdet_tes!E72/RES_hhdet_fec!E72)</f>
        <v/>
      </c>
      <c r="F72" s="113" t="str">
        <f>IF(RES_hhdet_tes!F72=0,"",RES_hhdet_tes!F72/RES_hhdet_fec!F72)</f>
        <v/>
      </c>
      <c r="G72" s="113" t="str">
        <f>IF(RES_hhdet_tes!G72=0,"",RES_hhdet_tes!G72/RES_hhdet_fec!G72)</f>
        <v/>
      </c>
      <c r="H72" s="113" t="str">
        <f>IF(RES_hhdet_tes!H72=0,"",RES_hhdet_tes!H72/RES_hhdet_fec!H72)</f>
        <v/>
      </c>
      <c r="I72" s="113" t="str">
        <f>IF(RES_hhdet_tes!I72=0,"",RES_hhdet_tes!I72/RES_hhdet_fec!I72)</f>
        <v/>
      </c>
      <c r="J72" s="113" t="str">
        <f>IF(RES_hhdet_tes!J72=0,"",RES_hhdet_tes!J72/RES_hhdet_fec!J72)</f>
        <v/>
      </c>
      <c r="K72" s="113" t="str">
        <f>IF(RES_hhdet_tes!K72=0,"",RES_hhdet_tes!K72/RES_hhdet_fec!K72)</f>
        <v/>
      </c>
      <c r="L72" s="113" t="str">
        <f>IF(RES_hhdet_tes!L72=0,"",RES_hhdet_tes!L72/RES_hhdet_fec!L72)</f>
        <v/>
      </c>
      <c r="M72" s="113" t="str">
        <f>IF(RES_hhdet_tes!M72=0,"",RES_hhdet_tes!M72/RES_hhdet_fec!M72)</f>
        <v/>
      </c>
      <c r="N72" s="113" t="str">
        <f>IF(RES_hhdet_tes!N72=0,"",RES_hhdet_tes!N72/RES_hhdet_fec!N72)</f>
        <v/>
      </c>
      <c r="O72" s="113" t="str">
        <f>IF(RES_hhdet_tes!O72=0,"",RES_hhdet_tes!O72/RES_hhdet_fec!O72)</f>
        <v/>
      </c>
      <c r="P72" s="113" t="str">
        <f>IF(RES_hhdet_tes!P72=0,"",RES_hhdet_tes!P72/RES_hhdet_fec!P72)</f>
        <v/>
      </c>
      <c r="Q72" s="113" t="str">
        <f>IF(RES_hhdet_tes!Q72=0,"",RES_hhdet_tes!Q72/RES_hhdet_fec!Q72)</f>
        <v/>
      </c>
      <c r="R72" s="113" t="str">
        <f>IF(RES_hhdet_tes!R72=0,"",RES_hhdet_tes!R72/RES_hhdet_fec!R72)</f>
        <v/>
      </c>
      <c r="S72" s="113" t="str">
        <f>IF(RES_hhdet_tes!S72=0,"",RES_hhdet_tes!S72/RES_hhdet_fec!S72)</f>
        <v/>
      </c>
      <c r="T72" s="113" t="str">
        <f>IF(RES_hhdet_tes!T72=0,"",RES_hhdet_tes!T72/RES_hhdet_fec!T72)</f>
        <v/>
      </c>
      <c r="U72" s="113" t="str">
        <f>IF(RES_hhdet_tes!U72=0,"",RES_hhdet_tes!U72/RES_hhdet_fec!U72)</f>
        <v/>
      </c>
      <c r="V72" s="113" t="str">
        <f>IF(RES_hhdet_tes!V72=0,"",RES_hhdet_tes!V72/RES_hhdet_fec!V72)</f>
        <v/>
      </c>
      <c r="W72" s="113" t="str">
        <f>IF(RES_hhdet_tes!W72=0,"",RES_hhdet_tes!W72/RES_hhdet_fec!W72)</f>
        <v/>
      </c>
      <c r="X72" s="113" t="str">
        <f>IF(RES_hhdet_tes!X72=0,"",RES_hhdet_tes!X72/RES_hhdet_fec!X72)</f>
        <v/>
      </c>
      <c r="Y72" s="113" t="str">
        <f>IF(RES_hhdet_tes!Y72=0,"",RES_hhdet_tes!Y72/RES_hhdet_fec!Y72)</f>
        <v/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0.55570543062672839</v>
      </c>
      <c r="C73" s="112">
        <f>IF(RES_hhdet_tes!C73=0,"",RES_hhdet_tes!C73/RES_hhdet_fec!C73)</f>
        <v>0.56255768448681898</v>
      </c>
      <c r="D73" s="112">
        <f>IF(RES_hhdet_tes!D73=0,"",RES_hhdet_tes!D73/RES_hhdet_fec!D73)</f>
        <v>0.5669038141489966</v>
      </c>
      <c r="E73" s="112">
        <f>IF(RES_hhdet_tes!E73=0,"",RES_hhdet_tes!E73/RES_hhdet_fec!E73)</f>
        <v>0.56826129538100878</v>
      </c>
      <c r="F73" s="112">
        <f>IF(RES_hhdet_tes!F73=0,"",RES_hhdet_tes!F73/RES_hhdet_fec!F73)</f>
        <v>0.56951748021794779</v>
      </c>
      <c r="G73" s="112">
        <f>IF(RES_hhdet_tes!G73=0,"",RES_hhdet_tes!G73/RES_hhdet_fec!G73)</f>
        <v>0.57558242699795148</v>
      </c>
      <c r="H73" s="112">
        <f>IF(RES_hhdet_tes!H73=0,"",RES_hhdet_tes!H73/RES_hhdet_fec!H73)</f>
        <v>0.57827524157173649</v>
      </c>
      <c r="I73" s="112">
        <f>IF(RES_hhdet_tes!I73=0,"",RES_hhdet_tes!I73/RES_hhdet_fec!I73)</f>
        <v>0.57849964493076056</v>
      </c>
      <c r="J73" s="112">
        <f>IF(RES_hhdet_tes!J73=0,"",RES_hhdet_tes!J73/RES_hhdet_fec!J73)</f>
        <v>0.57856149985464866</v>
      </c>
      <c r="K73" s="112">
        <f>IF(RES_hhdet_tes!K73=0,"",RES_hhdet_tes!K73/RES_hhdet_fec!K73)</f>
        <v>0.58024977153730362</v>
      </c>
      <c r="L73" s="112">
        <f>IF(RES_hhdet_tes!L73=0,"",RES_hhdet_tes!L73/RES_hhdet_fec!L73)</f>
        <v>0.58387981632483499</v>
      </c>
      <c r="M73" s="112">
        <f>IF(RES_hhdet_tes!M73=0,"",RES_hhdet_tes!M73/RES_hhdet_fec!M73)</f>
        <v>0.58695916536127046</v>
      </c>
      <c r="N73" s="112">
        <f>IF(RES_hhdet_tes!N73=0,"",RES_hhdet_tes!N73/RES_hhdet_fec!N73)</f>
        <v>0.59072352440618547</v>
      </c>
      <c r="O73" s="112">
        <f>IF(RES_hhdet_tes!O73=0,"",RES_hhdet_tes!O73/RES_hhdet_fec!O73)</f>
        <v>0.59625690465859194</v>
      </c>
      <c r="P73" s="112">
        <f>IF(RES_hhdet_tes!P73=0,"",RES_hhdet_tes!P73/RES_hhdet_fec!P73)</f>
        <v>0.60632082144566968</v>
      </c>
      <c r="Q73" s="112">
        <f>IF(RES_hhdet_tes!Q73=0,"",RES_hhdet_tes!Q73/RES_hhdet_fec!Q73)</f>
        <v>0.61093113864618798</v>
      </c>
      <c r="R73" s="112">
        <f>IF(RES_hhdet_tes!R73=0,"",RES_hhdet_tes!R73/RES_hhdet_fec!R73)</f>
        <v>0.61947271013335559</v>
      </c>
      <c r="S73" s="112">
        <f>IF(RES_hhdet_tes!S73=0,"",RES_hhdet_tes!S73/RES_hhdet_fec!S73)</f>
        <v>0.63363392195470447</v>
      </c>
      <c r="T73" s="112">
        <f>IF(RES_hhdet_tes!T73=0,"",RES_hhdet_tes!T73/RES_hhdet_fec!T73)</f>
        <v>0.64996022565268141</v>
      </c>
      <c r="U73" s="112">
        <f>IF(RES_hhdet_tes!U73=0,"",RES_hhdet_tes!U73/RES_hhdet_fec!U73)</f>
        <v>0.66406706036029639</v>
      </c>
      <c r="V73" s="112">
        <f>IF(RES_hhdet_tes!V73=0,"",RES_hhdet_tes!V73/RES_hhdet_fec!V73)</f>
        <v>0.6780823970121902</v>
      </c>
      <c r="W73" s="112">
        <f>IF(RES_hhdet_tes!W73=0,"",RES_hhdet_tes!W73/RES_hhdet_fec!W73)</f>
        <v>0.6913641843596281</v>
      </c>
      <c r="X73" s="112">
        <f>IF(RES_hhdet_tes!X73=0,"",RES_hhdet_tes!X73/RES_hhdet_fec!X73)</f>
        <v>0.70691354581988963</v>
      </c>
      <c r="Y73" s="112">
        <f>IF(RES_hhdet_tes!Y73=0,"",RES_hhdet_tes!Y73/RES_hhdet_fec!Y73)</f>
        <v>0.71319414475904541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 t="str">
        <f>IF(RES_hhdet_tes!E74=0,"",RES_hhdet_tes!E74/RES_hhdet_fec!E74)</f>
        <v/>
      </c>
      <c r="F74" s="113" t="str">
        <f>IF(RES_hhdet_tes!F74=0,"",RES_hhdet_tes!F74/RES_hhdet_fec!F74)</f>
        <v/>
      </c>
      <c r="G74" s="113" t="str">
        <f>IF(RES_hhdet_tes!G74=0,"",RES_hhdet_tes!G74/RES_hhdet_fec!G74)</f>
        <v/>
      </c>
      <c r="H74" s="113" t="str">
        <f>IF(RES_hhdet_tes!H74=0,"",RES_hhdet_tes!H74/RES_hhdet_fec!H74)</f>
        <v/>
      </c>
      <c r="I74" s="113" t="str">
        <f>IF(RES_hhdet_tes!I74=0,"",RES_hhdet_tes!I74/RES_hhdet_fec!I74)</f>
        <v/>
      </c>
      <c r="J74" s="113" t="str">
        <f>IF(RES_hhdet_tes!J74=0,"",RES_hhdet_tes!J74/RES_hhdet_fec!J74)</f>
        <v/>
      </c>
      <c r="K74" s="113" t="str">
        <f>IF(RES_hhdet_tes!K74=0,"",RES_hhdet_tes!K74/RES_hhdet_fec!K74)</f>
        <v/>
      </c>
      <c r="L74" s="113" t="str">
        <f>IF(RES_hhdet_tes!L74=0,"",RES_hhdet_tes!L74/RES_hhdet_fec!L74)</f>
        <v/>
      </c>
      <c r="M74" s="113" t="str">
        <f>IF(RES_hhdet_tes!M74=0,"",RES_hhdet_tes!M74/RES_hhdet_fec!M74)</f>
        <v/>
      </c>
      <c r="N74" s="113" t="str">
        <f>IF(RES_hhdet_tes!N74=0,"",RES_hhdet_tes!N74/RES_hhdet_fec!N74)</f>
        <v/>
      </c>
      <c r="O74" s="113" t="str">
        <f>IF(RES_hhdet_tes!O74=0,"",RES_hhdet_tes!O74/RES_hhdet_fec!O74)</f>
        <v/>
      </c>
      <c r="P74" s="113" t="str">
        <f>IF(RES_hhdet_tes!P74=0,"",RES_hhdet_tes!P74/RES_hhdet_fec!P74)</f>
        <v/>
      </c>
      <c r="Q74" s="113" t="str">
        <f>IF(RES_hhdet_tes!Q74=0,"",RES_hhdet_tes!Q74/RES_hhdet_fec!Q74)</f>
        <v/>
      </c>
      <c r="R74" s="113" t="str">
        <f>IF(RES_hhdet_tes!R74=0,"",RES_hhdet_tes!R74/RES_hhdet_fec!R74)</f>
        <v/>
      </c>
      <c r="S74" s="113" t="str">
        <f>IF(RES_hhdet_tes!S74=0,"",RES_hhdet_tes!S74/RES_hhdet_fec!S74)</f>
        <v/>
      </c>
      <c r="T74" s="113" t="str">
        <f>IF(RES_hhdet_tes!T74=0,"",RES_hhdet_tes!T74/RES_hhdet_fec!T74)</f>
        <v/>
      </c>
      <c r="U74" s="113" t="str">
        <f>IF(RES_hhdet_tes!U74=0,"",RES_hhdet_tes!U74/RES_hhdet_fec!U74)</f>
        <v/>
      </c>
      <c r="V74" s="113" t="str">
        <f>IF(RES_hhdet_tes!V74=0,"",RES_hhdet_tes!V74/RES_hhdet_fec!V74)</f>
        <v/>
      </c>
      <c r="W74" s="113" t="str">
        <f>IF(RES_hhdet_tes!W74=0,"",RES_hhdet_tes!W74/RES_hhdet_fec!W74)</f>
        <v/>
      </c>
      <c r="X74" s="113" t="str">
        <f>IF(RES_hhdet_tes!X74=0,"",RES_hhdet_tes!X74/RES_hhdet_fec!X74)</f>
        <v/>
      </c>
      <c r="Y74" s="113" t="str">
        <f>IF(RES_hhdet_tes!Y74=0,"",RES_hhdet_tes!Y74/RES_hhdet_fec!Y74)</f>
        <v/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 t="str">
        <f>IF(RES_hhdet_tes!E75=0,"",RES_hhdet_tes!E75/RES_hhdet_fec!E75)</f>
        <v/>
      </c>
      <c r="F75" s="111" t="str">
        <f>IF(RES_hhdet_tes!F75=0,"",RES_hhdet_tes!F75/RES_hhdet_fec!F75)</f>
        <v/>
      </c>
      <c r="G75" s="111" t="str">
        <f>IF(RES_hhdet_tes!G75=0,"",RES_hhdet_tes!G75/RES_hhdet_fec!G75)</f>
        <v/>
      </c>
      <c r="H75" s="111" t="str">
        <f>IF(RES_hhdet_tes!H75=0,"",RES_hhdet_tes!H75/RES_hhdet_fec!H75)</f>
        <v/>
      </c>
      <c r="I75" s="111" t="str">
        <f>IF(RES_hhdet_tes!I75=0,"",RES_hhdet_tes!I75/RES_hhdet_fec!I75)</f>
        <v/>
      </c>
      <c r="J75" s="111" t="str">
        <f>IF(RES_hhdet_tes!J75=0,"",RES_hhdet_tes!J75/RES_hhdet_fec!J75)</f>
        <v/>
      </c>
      <c r="K75" s="111" t="str">
        <f>IF(RES_hhdet_tes!K75=0,"",RES_hhdet_tes!K75/RES_hhdet_fec!K75)</f>
        <v/>
      </c>
      <c r="L75" s="111" t="str">
        <f>IF(RES_hhdet_tes!L75=0,"",RES_hhdet_tes!L75/RES_hhdet_fec!L75)</f>
        <v/>
      </c>
      <c r="M75" s="111" t="str">
        <f>IF(RES_hhdet_tes!M75=0,"",RES_hhdet_tes!M75/RES_hhdet_fec!M75)</f>
        <v/>
      </c>
      <c r="N75" s="111" t="str">
        <f>IF(RES_hhdet_tes!N75=0,"",RES_hhdet_tes!N75/RES_hhdet_fec!N75)</f>
        <v/>
      </c>
      <c r="O75" s="111" t="str">
        <f>IF(RES_hhdet_tes!O75=0,"",RES_hhdet_tes!O75/RES_hhdet_fec!O75)</f>
        <v/>
      </c>
      <c r="P75" s="111" t="str">
        <f>IF(RES_hhdet_tes!P75=0,"",RES_hhdet_tes!P75/RES_hhdet_fec!P75)</f>
        <v/>
      </c>
      <c r="Q75" s="111" t="str">
        <f>IF(RES_hhdet_tes!Q75=0,"",RES_hhdet_tes!Q75/RES_hhdet_fec!Q75)</f>
        <v/>
      </c>
      <c r="R75" s="111" t="str">
        <f>IF(RES_hhdet_tes!R75=0,"",RES_hhdet_tes!R75/RES_hhdet_fec!R75)</f>
        <v/>
      </c>
      <c r="S75" s="111" t="str">
        <f>IF(RES_hhdet_tes!S75=0,"",RES_hhdet_tes!S75/RES_hhdet_fec!S75)</f>
        <v/>
      </c>
      <c r="T75" s="111" t="str">
        <f>IF(RES_hhdet_tes!T75=0,"",RES_hhdet_tes!T75/RES_hhdet_fec!T75)</f>
        <v/>
      </c>
      <c r="U75" s="111" t="str">
        <f>IF(RES_hhdet_tes!U75=0,"",RES_hhdet_tes!U75/RES_hhdet_fec!U75)</f>
        <v/>
      </c>
      <c r="V75" s="111" t="str">
        <f>IF(RES_hhdet_tes!V75=0,"",RES_hhdet_tes!V75/RES_hhdet_fec!V75)</f>
        <v/>
      </c>
      <c r="W75" s="111" t="str">
        <f>IF(RES_hhdet_tes!W75=0,"",RES_hhdet_tes!W75/RES_hhdet_fec!W75)</f>
        <v/>
      </c>
      <c r="X75" s="111" t="str">
        <f>IF(RES_hhdet_tes!X75=0,"",RES_hhdet_tes!X75/RES_hhdet_fec!X75)</f>
        <v/>
      </c>
      <c r="Y75" s="111" t="str">
        <f>IF(RES_hhdet_tes!Y75=0,"",RES_hhdet_tes!Y75/RES_hhdet_fec!Y75)</f>
        <v/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 t="str">
        <f>IF(RES_hhdet_tes!E76=0,"",RES_hhdet_tes!E76/RES_hhdet_fec!E76)</f>
        <v/>
      </c>
      <c r="F76" s="111" t="str">
        <f>IF(RES_hhdet_tes!F76=0,"",RES_hhdet_tes!F76/RES_hhdet_fec!F76)</f>
        <v/>
      </c>
      <c r="G76" s="111" t="str">
        <f>IF(RES_hhdet_tes!G76=0,"",RES_hhdet_tes!G76/RES_hhdet_fec!G76)</f>
        <v/>
      </c>
      <c r="H76" s="111" t="str">
        <f>IF(RES_hhdet_tes!H76=0,"",RES_hhdet_tes!H76/RES_hhdet_fec!H76)</f>
        <v/>
      </c>
      <c r="I76" s="111" t="str">
        <f>IF(RES_hhdet_tes!I76=0,"",RES_hhdet_tes!I76/RES_hhdet_fec!I76)</f>
        <v/>
      </c>
      <c r="J76" s="111" t="str">
        <f>IF(RES_hhdet_tes!J76=0,"",RES_hhdet_tes!J76/RES_hhdet_fec!J76)</f>
        <v/>
      </c>
      <c r="K76" s="111" t="str">
        <f>IF(RES_hhdet_tes!K76=0,"",RES_hhdet_tes!K76/RES_hhdet_fec!K76)</f>
        <v/>
      </c>
      <c r="L76" s="111" t="str">
        <f>IF(RES_hhdet_tes!L76=0,"",RES_hhdet_tes!L76/RES_hhdet_fec!L76)</f>
        <v/>
      </c>
      <c r="M76" s="111" t="str">
        <f>IF(RES_hhdet_tes!M76=0,"",RES_hhdet_tes!M76/RES_hhdet_fec!M76)</f>
        <v/>
      </c>
      <c r="N76" s="111" t="str">
        <f>IF(RES_hhdet_tes!N76=0,"",RES_hhdet_tes!N76/RES_hhdet_fec!N76)</f>
        <v/>
      </c>
      <c r="O76" s="111" t="str">
        <f>IF(RES_hhdet_tes!O76=0,"",RES_hhdet_tes!O76/RES_hhdet_fec!O76)</f>
        <v/>
      </c>
      <c r="P76" s="111" t="str">
        <f>IF(RES_hhdet_tes!P76=0,"",RES_hhdet_tes!P76/RES_hhdet_fec!P76)</f>
        <v/>
      </c>
      <c r="Q76" s="111" t="str">
        <f>IF(RES_hhdet_tes!Q76=0,"",RES_hhdet_tes!Q76/RES_hhdet_fec!Q76)</f>
        <v/>
      </c>
      <c r="R76" s="111" t="str">
        <f>IF(RES_hhdet_tes!R76=0,"",RES_hhdet_tes!R76/RES_hhdet_fec!R76)</f>
        <v/>
      </c>
      <c r="S76" s="111" t="str">
        <f>IF(RES_hhdet_tes!S76=0,"",RES_hhdet_tes!S76/RES_hhdet_fec!S76)</f>
        <v/>
      </c>
      <c r="T76" s="111" t="str">
        <f>IF(RES_hhdet_tes!T76=0,"",RES_hhdet_tes!T76/RES_hhdet_fec!T76)</f>
        <v/>
      </c>
      <c r="U76" s="111" t="str">
        <f>IF(RES_hhdet_tes!U76=0,"",RES_hhdet_tes!U76/RES_hhdet_fec!U76)</f>
        <v/>
      </c>
      <c r="V76" s="111" t="str">
        <f>IF(RES_hhdet_tes!V76=0,"",RES_hhdet_tes!V76/RES_hhdet_fec!V76)</f>
        <v/>
      </c>
      <c r="W76" s="111" t="str">
        <f>IF(RES_hhdet_tes!W76=0,"",RES_hhdet_tes!W76/RES_hhdet_fec!W76)</f>
        <v/>
      </c>
      <c r="X76" s="111" t="str">
        <f>IF(RES_hhdet_tes!X76=0,"",RES_hhdet_tes!X76/RES_hhdet_fec!X76)</f>
        <v/>
      </c>
      <c r="Y76" s="111" t="str">
        <f>IF(RES_hhdet_tes!Y76=0,"",RES_hhdet_tes!Y76/RES_hhdet_fec!Y76)</f>
        <v/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0.56686434096920768</v>
      </c>
      <c r="C77" s="124">
        <f>IF(RES_hhdet_tes!C77=0,"",RES_hhdet_tes!C77/RES_hhdet_fec!C77)</f>
        <v>0.56794263276742296</v>
      </c>
      <c r="D77" s="124">
        <f>IF(RES_hhdet_tes!D77=0,"",RES_hhdet_tes!D77/RES_hhdet_fec!D77)</f>
        <v>0.56815308422226307</v>
      </c>
      <c r="E77" s="124">
        <f>IF(RES_hhdet_tes!E77=0,"",RES_hhdet_tes!E77/RES_hhdet_fec!E77)</f>
        <v>0.56975899815647346</v>
      </c>
      <c r="F77" s="124">
        <f>IF(RES_hhdet_tes!F77=0,"",RES_hhdet_tes!F77/RES_hhdet_fec!F77)</f>
        <v>0.57039599622567683</v>
      </c>
      <c r="G77" s="124">
        <f>IF(RES_hhdet_tes!G77=0,"",RES_hhdet_tes!G77/RES_hhdet_fec!G77)</f>
        <v>0.57084338676152557</v>
      </c>
      <c r="H77" s="124">
        <f>IF(RES_hhdet_tes!H77=0,"",RES_hhdet_tes!H77/RES_hhdet_fec!H77)</f>
        <v>0.57356737206631858</v>
      </c>
      <c r="I77" s="124">
        <f>IF(RES_hhdet_tes!I77=0,"",RES_hhdet_tes!I77/RES_hhdet_fec!I77)</f>
        <v>0.57325350989153523</v>
      </c>
      <c r="J77" s="124">
        <f>IF(RES_hhdet_tes!J77=0,"",RES_hhdet_tes!J77/RES_hhdet_fec!J77)</f>
        <v>0.57387339767350354</v>
      </c>
      <c r="K77" s="124">
        <f>IF(RES_hhdet_tes!K77=0,"",RES_hhdet_tes!K77/RES_hhdet_fec!K77)</f>
        <v>0.57425332512089888</v>
      </c>
      <c r="L77" s="124">
        <f>IF(RES_hhdet_tes!L77=0,"",RES_hhdet_tes!L77/RES_hhdet_fec!L77)</f>
        <v>0.57536406885263991</v>
      </c>
      <c r="M77" s="124">
        <f>IF(RES_hhdet_tes!M77=0,"",RES_hhdet_tes!M77/RES_hhdet_fec!M77)</f>
        <v>0.57612664894017473</v>
      </c>
      <c r="N77" s="124">
        <f>IF(RES_hhdet_tes!N77=0,"",RES_hhdet_tes!N77/RES_hhdet_fec!N77)</f>
        <v>0.57744885703301962</v>
      </c>
      <c r="O77" s="124">
        <f>IF(RES_hhdet_tes!O77=0,"",RES_hhdet_tes!O77/RES_hhdet_fec!O77)</f>
        <v>0.57568068372033554</v>
      </c>
      <c r="P77" s="124">
        <f>IF(RES_hhdet_tes!P77=0,"",RES_hhdet_tes!P77/RES_hhdet_fec!P77)</f>
        <v>0.57697679934343515</v>
      </c>
      <c r="Q77" s="124">
        <f>IF(RES_hhdet_tes!Q77=0,"",RES_hhdet_tes!Q77/RES_hhdet_fec!Q77)</f>
        <v>0.57826472726925682</v>
      </c>
      <c r="R77" s="124">
        <f>IF(RES_hhdet_tes!R77=0,"",RES_hhdet_tes!R77/RES_hhdet_fec!R77)</f>
        <v>0.57919948491638262</v>
      </c>
      <c r="S77" s="124">
        <f>IF(RES_hhdet_tes!S77=0,"",RES_hhdet_tes!S77/RES_hhdet_fec!S77)</f>
        <v>0.58168183457520528</v>
      </c>
      <c r="T77" s="124">
        <f>IF(RES_hhdet_tes!T77=0,"",RES_hhdet_tes!T77/RES_hhdet_fec!T77)</f>
        <v>0.58543596363926775</v>
      </c>
      <c r="U77" s="124">
        <f>IF(RES_hhdet_tes!U77=0,"",RES_hhdet_tes!U77/RES_hhdet_fec!U77)</f>
        <v>0.58987903215546345</v>
      </c>
      <c r="V77" s="124">
        <f>IF(RES_hhdet_tes!V77=0,"",RES_hhdet_tes!V77/RES_hhdet_fec!V77)</f>
        <v>0.59439765108456544</v>
      </c>
      <c r="W77" s="124">
        <f>IF(RES_hhdet_tes!W77=0,"",RES_hhdet_tes!W77/RES_hhdet_fec!W77)</f>
        <v>0.59809478387902093</v>
      </c>
      <c r="X77" s="124">
        <f>IF(RES_hhdet_tes!X77=0,"",RES_hhdet_tes!X77/RES_hhdet_fec!X77)</f>
        <v>0.60129464446616621</v>
      </c>
      <c r="Y77" s="124">
        <f>IF(RES_hhdet_tes!Y77=0,"",RES_hhdet_tes!Y77/RES_hhdet_fec!Y77)</f>
        <v>0.60402977026915949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0.56396620487542104</v>
      </c>
      <c r="C78" s="111">
        <f>IF(RES_hhdet_tes!C78=0,"",RES_hhdet_tes!C78/RES_hhdet_fec!C78)</f>
        <v>0.56530684574148404</v>
      </c>
      <c r="D78" s="111">
        <f>IF(RES_hhdet_tes!D78=0,"",RES_hhdet_tes!D78/RES_hhdet_fec!D78)</f>
        <v>0.5667391912136357</v>
      </c>
      <c r="E78" s="111">
        <f>IF(RES_hhdet_tes!E78=0,"",RES_hhdet_tes!E78/RES_hhdet_fec!E78)</f>
        <v>0.56786780531722336</v>
      </c>
      <c r="F78" s="111">
        <f>IF(RES_hhdet_tes!F78=0,"",RES_hhdet_tes!F78/RES_hhdet_fec!F78)</f>
        <v>0.56894275097020575</v>
      </c>
      <c r="G78" s="111">
        <f>IF(RES_hhdet_tes!G78=0,"",RES_hhdet_tes!G78/RES_hhdet_fec!G78)</f>
        <v>0.57000572433091645</v>
      </c>
      <c r="H78" s="111">
        <f>IF(RES_hhdet_tes!H78=0,"",RES_hhdet_tes!H78/RES_hhdet_fec!H78)</f>
        <v>0.57128907108431237</v>
      </c>
      <c r="I78" s="111">
        <f>IF(RES_hhdet_tes!I78=0,"",RES_hhdet_tes!I78/RES_hhdet_fec!I78)</f>
        <v>0.57192421270746385</v>
      </c>
      <c r="J78" s="111">
        <f>IF(RES_hhdet_tes!J78=0,"",RES_hhdet_tes!J78/RES_hhdet_fec!J78)</f>
        <v>0.57235148196934982</v>
      </c>
      <c r="K78" s="111">
        <f>IF(RES_hhdet_tes!K78=0,"",RES_hhdet_tes!K78/RES_hhdet_fec!K78)</f>
        <v>0.57307552497201375</v>
      </c>
      <c r="L78" s="111">
        <f>IF(RES_hhdet_tes!L78=0,"",RES_hhdet_tes!L78/RES_hhdet_fec!L78)</f>
        <v>0.57388958848712379</v>
      </c>
      <c r="M78" s="111">
        <f>IF(RES_hhdet_tes!M78=0,"",RES_hhdet_tes!M78/RES_hhdet_fec!M78)</f>
        <v>0.57458047324075368</v>
      </c>
      <c r="N78" s="111">
        <f>IF(RES_hhdet_tes!N78=0,"",RES_hhdet_tes!N78/RES_hhdet_fec!N78)</f>
        <v>0.57512495953474396</v>
      </c>
      <c r="O78" s="111">
        <f>IF(RES_hhdet_tes!O78=0,"",RES_hhdet_tes!O78/RES_hhdet_fec!O78)</f>
        <v>0.57551856209560592</v>
      </c>
      <c r="P78" s="111">
        <f>IF(RES_hhdet_tes!P78=0,"",RES_hhdet_tes!P78/RES_hhdet_fec!P78)</f>
        <v>0.57576741073783144</v>
      </c>
      <c r="Q78" s="111">
        <f>IF(RES_hhdet_tes!Q78=0,"",RES_hhdet_tes!Q78/RES_hhdet_fec!Q78)</f>
        <v>0.57622588713235423</v>
      </c>
      <c r="R78" s="111">
        <f>IF(RES_hhdet_tes!R78=0,"",RES_hhdet_tes!R78/RES_hhdet_fec!R78)</f>
        <v>0.5775043326679129</v>
      </c>
      <c r="S78" s="111">
        <f>IF(RES_hhdet_tes!S78=0,"",RES_hhdet_tes!S78/RES_hhdet_fec!S78)</f>
        <v>0.58013269441961857</v>
      </c>
      <c r="T78" s="111">
        <f>IF(RES_hhdet_tes!T78=0,"",RES_hhdet_tes!T78/RES_hhdet_fec!T78)</f>
        <v>0.58392231609000134</v>
      </c>
      <c r="U78" s="111">
        <f>IF(RES_hhdet_tes!U78=0,"",RES_hhdet_tes!U78/RES_hhdet_fec!U78)</f>
        <v>0.58830548032653307</v>
      </c>
      <c r="V78" s="111">
        <f>IF(RES_hhdet_tes!V78=0,"",RES_hhdet_tes!V78/RES_hhdet_fec!V78)</f>
        <v>0.59269123827842041</v>
      </c>
      <c r="W78" s="111">
        <f>IF(RES_hhdet_tes!W78=0,"",RES_hhdet_tes!W78/RES_hhdet_fec!W78)</f>
        <v>0.59645792354883764</v>
      </c>
      <c r="X78" s="111">
        <f>IF(RES_hhdet_tes!X78=0,"",RES_hhdet_tes!X78/RES_hhdet_fec!X78)</f>
        <v>0.59939875809889465</v>
      </c>
      <c r="Y78" s="111">
        <f>IF(RES_hhdet_tes!Y78=0,"",RES_hhdet_tes!Y78/RES_hhdet_fec!Y78)</f>
        <v>0.60232025001105505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0.72862365072973467</v>
      </c>
      <c r="C79" s="45">
        <f>IF(RES_hhdet_tes!C79=0,"",RES_hhdet_tes!C79/RES_hhdet_fec!C79)</f>
        <v>0.74110768519680381</v>
      </c>
      <c r="D79" s="45">
        <f>IF(RES_hhdet_tes!D79=0,"",RES_hhdet_tes!D79/RES_hhdet_fec!D79)</f>
        <v>0.7423264745227921</v>
      </c>
      <c r="E79" s="45">
        <f>IF(RES_hhdet_tes!E79=0,"",RES_hhdet_tes!E79/RES_hhdet_fec!E79)</f>
        <v>0.74360273004744393</v>
      </c>
      <c r="F79" s="45">
        <f>IF(RES_hhdet_tes!F79=0,"",RES_hhdet_tes!F79/RES_hhdet_fec!F79)</f>
        <v>0.74488682187191335</v>
      </c>
      <c r="G79" s="45">
        <f>IF(RES_hhdet_tes!G79=0,"",RES_hhdet_tes!G79/RES_hhdet_fec!G79)</f>
        <v>0.74622383668524561</v>
      </c>
      <c r="H79" s="45">
        <f>IF(RES_hhdet_tes!H79=0,"",RES_hhdet_tes!H79/RES_hhdet_fec!H79)</f>
        <v>0.74760825645068629</v>
      </c>
      <c r="I79" s="45">
        <f>IF(RES_hhdet_tes!I79=0,"",RES_hhdet_tes!I79/RES_hhdet_fec!I79)</f>
        <v>0.74777556101635656</v>
      </c>
      <c r="J79" s="45">
        <f>IF(RES_hhdet_tes!J79=0,"",RES_hhdet_tes!J79/RES_hhdet_fec!J79)</f>
        <v>0.74810408332672296</v>
      </c>
      <c r="K79" s="45">
        <f>IF(RES_hhdet_tes!K79=0,"",RES_hhdet_tes!K79/RES_hhdet_fec!K79)</f>
        <v>0.74890355869659275</v>
      </c>
      <c r="L79" s="45">
        <f>IF(RES_hhdet_tes!L79=0,"",RES_hhdet_tes!L79/RES_hhdet_fec!L79)</f>
        <v>0.74903655482790898</v>
      </c>
      <c r="M79" s="45">
        <f>IF(RES_hhdet_tes!M79=0,"",RES_hhdet_tes!M79/RES_hhdet_fec!M79)</f>
        <v>0.74950119166526941</v>
      </c>
      <c r="N79" s="45">
        <f>IF(RES_hhdet_tes!N79=0,"",RES_hhdet_tes!N79/RES_hhdet_fec!N79)</f>
        <v>0.75011300034356321</v>
      </c>
      <c r="O79" s="45">
        <f>IF(RES_hhdet_tes!O79=0,"",RES_hhdet_tes!O79/RES_hhdet_fec!O79)</f>
        <v>0.75745485586967909</v>
      </c>
      <c r="P79" s="45">
        <f>IF(RES_hhdet_tes!P79=0,"",RES_hhdet_tes!P79/RES_hhdet_fec!P79)</f>
        <v>0.76319493389619941</v>
      </c>
      <c r="Q79" s="45">
        <f>IF(RES_hhdet_tes!Q79=0,"",RES_hhdet_tes!Q79/RES_hhdet_fec!Q79)</f>
        <v>0.76579548187675839</v>
      </c>
      <c r="R79" s="45">
        <f>IF(RES_hhdet_tes!R79=0,"",RES_hhdet_tes!R79/RES_hhdet_fec!R79)</f>
        <v>0.76993096620028156</v>
      </c>
      <c r="S79" s="45">
        <f>IF(RES_hhdet_tes!S79=0,"",RES_hhdet_tes!S79/RES_hhdet_fec!S79)</f>
        <v>0.77607673591988946</v>
      </c>
      <c r="T79" s="45">
        <f>IF(RES_hhdet_tes!T79=0,"",RES_hhdet_tes!T79/RES_hhdet_fec!T79)</f>
        <v>0.78280896898826324</v>
      </c>
      <c r="U79" s="45">
        <f>IF(RES_hhdet_tes!U79=0,"",RES_hhdet_tes!U79/RES_hhdet_fec!U79)</f>
        <v>0.79351647475114506</v>
      </c>
      <c r="V79" s="45">
        <f>IF(RES_hhdet_tes!V79=0,"",RES_hhdet_tes!V79/RES_hhdet_fec!V79)</f>
        <v>0.80799294481645023</v>
      </c>
      <c r="W79" s="45">
        <f>IF(RES_hhdet_tes!W79=0,"",RES_hhdet_tes!W79/RES_hhdet_fec!W79)</f>
        <v>0.82864145879377904</v>
      </c>
      <c r="X79" s="45">
        <f>IF(RES_hhdet_tes!X79=0,"",RES_hhdet_tes!X79/RES_hhdet_fec!X79)</f>
        <v>0.83989509379106286</v>
      </c>
      <c r="Y79" s="45">
        <f>IF(RES_hhdet_tes!Y79=0,"",RES_hhdet_tes!Y79/RES_hhdet_fec!Y79)</f>
        <v>0.84518569981217684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0.4010576949654473</v>
      </c>
      <c r="C81" s="119">
        <f>IF(RES_hhdet_tes!C81=0,"",RES_hhdet_tes!C81/RES_hhdet_fec!C81)</f>
        <v>0.40708961532500793</v>
      </c>
      <c r="D81" s="119">
        <f>IF(RES_hhdet_tes!D81=0,"",RES_hhdet_tes!D81/RES_hhdet_fec!D81)</f>
        <v>0.42392722144167932</v>
      </c>
      <c r="E81" s="119">
        <f>IF(RES_hhdet_tes!E81=0,"",RES_hhdet_tes!E81/RES_hhdet_fec!E81)</f>
        <v>0.44289258620281841</v>
      </c>
      <c r="F81" s="119">
        <f>IF(RES_hhdet_tes!F81=0,"",RES_hhdet_tes!F81/RES_hhdet_fec!F81)</f>
        <v>0.4567082366274397</v>
      </c>
      <c r="G81" s="119">
        <f>IF(RES_hhdet_tes!G81=0,"",RES_hhdet_tes!G81/RES_hhdet_fec!G81)</f>
        <v>0.47936191482667323</v>
      </c>
      <c r="H81" s="119">
        <f>IF(RES_hhdet_tes!H81=0,"",RES_hhdet_tes!H81/RES_hhdet_fec!H81)</f>
        <v>0.48970136743479248</v>
      </c>
      <c r="I81" s="119">
        <f>IF(RES_hhdet_tes!I81=0,"",RES_hhdet_tes!I81/RES_hhdet_fec!I81)</f>
        <v>0.50967147150239922</v>
      </c>
      <c r="J81" s="119">
        <f>IF(RES_hhdet_tes!J81=0,"",RES_hhdet_tes!J81/RES_hhdet_fec!J81)</f>
        <v>0.51613873705095858</v>
      </c>
      <c r="K81" s="119">
        <f>IF(RES_hhdet_tes!K81=0,"",RES_hhdet_tes!K81/RES_hhdet_fec!K81)</f>
        <v>0.52935063579003039</v>
      </c>
      <c r="L81" s="119">
        <f>IF(RES_hhdet_tes!L81=0,"",RES_hhdet_tes!L81/RES_hhdet_fec!L81)</f>
        <v>0.54135458686647031</v>
      </c>
      <c r="M81" s="119">
        <f>IF(RES_hhdet_tes!M81=0,"",RES_hhdet_tes!M81/RES_hhdet_fec!M81)</f>
        <v>0.54991315692264653</v>
      </c>
      <c r="N81" s="119">
        <f>IF(RES_hhdet_tes!N81=0,"",RES_hhdet_tes!N81/RES_hhdet_fec!N81)</f>
        <v>0.56656784150819173</v>
      </c>
      <c r="O81" s="119">
        <f>IF(RES_hhdet_tes!O81=0,"",RES_hhdet_tes!O81/RES_hhdet_fec!O81)</f>
        <v>0.57389248836572448</v>
      </c>
      <c r="P81" s="119">
        <f>IF(RES_hhdet_tes!P81=0,"",RES_hhdet_tes!P81/RES_hhdet_fec!P81)</f>
        <v>0.57923932228932629</v>
      </c>
      <c r="Q81" s="119">
        <f>IF(RES_hhdet_tes!Q81=0,"",RES_hhdet_tes!Q81/RES_hhdet_fec!Q81)</f>
        <v>0.58863320454967749</v>
      </c>
      <c r="R81" s="119">
        <f>IF(RES_hhdet_tes!R81=0,"",RES_hhdet_tes!R81/RES_hhdet_fec!R81)</f>
        <v>0.59595226500888032</v>
      </c>
      <c r="S81" s="119">
        <f>IF(RES_hhdet_tes!S81=0,"",RES_hhdet_tes!S81/RES_hhdet_fec!S81)</f>
        <v>0.60542761161819703</v>
      </c>
      <c r="T81" s="119">
        <f>IF(RES_hhdet_tes!T81=0,"",RES_hhdet_tes!T81/RES_hhdet_fec!T81)</f>
        <v>0.61834436310173924</v>
      </c>
      <c r="U81" s="119">
        <f>IF(RES_hhdet_tes!U81=0,"",RES_hhdet_tes!U81/RES_hhdet_fec!U81)</f>
        <v>0.63119542832335518</v>
      </c>
      <c r="V81" s="119">
        <f>IF(RES_hhdet_tes!V81=0,"",RES_hhdet_tes!V81/RES_hhdet_fec!V81)</f>
        <v>0.64536116223591056</v>
      </c>
      <c r="W81" s="119">
        <f>IF(RES_hhdet_tes!W81=0,"",RES_hhdet_tes!W81/RES_hhdet_fec!W81)</f>
        <v>0.65820974550124056</v>
      </c>
      <c r="X81" s="119">
        <f>IF(RES_hhdet_tes!X81=0,"",RES_hhdet_tes!X81/RES_hhdet_fec!X81)</f>
        <v>0.67027032165531752</v>
      </c>
      <c r="Y81" s="119">
        <f>IF(RES_hhdet_tes!Y81=0,"",RES_hhdet_tes!Y81/RES_hhdet_fec!Y81)</f>
        <v>0.68228732812037973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0.39223160423789316</v>
      </c>
      <c r="C82" s="124">
        <f>IF(RES_hhdet_tes!C82=0,"",RES_hhdet_tes!C82/RES_hhdet_fec!C82)</f>
        <v>0.39375146310719183</v>
      </c>
      <c r="D82" s="124">
        <f>IF(RES_hhdet_tes!D82=0,"",RES_hhdet_tes!D82/RES_hhdet_fec!D82)</f>
        <v>0.40927534439201341</v>
      </c>
      <c r="E82" s="124">
        <f>IF(RES_hhdet_tes!E82=0,"",RES_hhdet_tes!E82/RES_hhdet_fec!E82)</f>
        <v>0.42815343395538591</v>
      </c>
      <c r="F82" s="124">
        <f>IF(RES_hhdet_tes!F82=0,"",RES_hhdet_tes!F82/RES_hhdet_fec!F82)</f>
        <v>0.44729487759303488</v>
      </c>
      <c r="G82" s="124">
        <f>IF(RES_hhdet_tes!G82=0,"",RES_hhdet_tes!G82/RES_hhdet_fec!G82)</f>
        <v>0.46413477939430065</v>
      </c>
      <c r="H82" s="124">
        <f>IF(RES_hhdet_tes!H82=0,"",RES_hhdet_tes!H82/RES_hhdet_fec!H82)</f>
        <v>0.47675319916601189</v>
      </c>
      <c r="I82" s="124">
        <f>IF(RES_hhdet_tes!I82=0,"",RES_hhdet_tes!I82/RES_hhdet_fec!I82)</f>
        <v>0.49153197221623796</v>
      </c>
      <c r="J82" s="124">
        <f>IF(RES_hhdet_tes!J82=0,"",RES_hhdet_tes!J82/RES_hhdet_fec!J82)</f>
        <v>0.50580428805356814</v>
      </c>
      <c r="K82" s="124">
        <f>IF(RES_hhdet_tes!K82=0,"",RES_hhdet_tes!K82/RES_hhdet_fec!K82)</f>
        <v>0.51868539984733075</v>
      </c>
      <c r="L82" s="124">
        <f>IF(RES_hhdet_tes!L82=0,"",RES_hhdet_tes!L82/RES_hhdet_fec!L82)</f>
        <v>0.52932489895593882</v>
      </c>
      <c r="M82" s="124">
        <f>IF(RES_hhdet_tes!M82=0,"",RES_hhdet_tes!M82/RES_hhdet_fec!M82)</f>
        <v>0.53947980734573242</v>
      </c>
      <c r="N82" s="124">
        <f>IF(RES_hhdet_tes!N82=0,"",RES_hhdet_tes!N82/RES_hhdet_fec!N82)</f>
        <v>0.55176917387073665</v>
      </c>
      <c r="O82" s="124">
        <f>IF(RES_hhdet_tes!O82=0,"",RES_hhdet_tes!O82/RES_hhdet_fec!O82)</f>
        <v>0.56418973651370175</v>
      </c>
      <c r="P82" s="124">
        <f>IF(RES_hhdet_tes!P82=0,"",RES_hhdet_tes!P82/RES_hhdet_fec!P82)</f>
        <v>0.56973357527414881</v>
      </c>
      <c r="Q82" s="124">
        <f>IF(RES_hhdet_tes!Q82=0,"",RES_hhdet_tes!Q82/RES_hhdet_fec!Q82)</f>
        <v>0.57462522126745497</v>
      </c>
      <c r="R82" s="124">
        <f>IF(RES_hhdet_tes!R82=0,"",RES_hhdet_tes!R82/RES_hhdet_fec!R82)</f>
        <v>0.58153050483154078</v>
      </c>
      <c r="S82" s="124">
        <f>IF(RES_hhdet_tes!S82=0,"",RES_hhdet_tes!S82/RES_hhdet_fec!S82)</f>
        <v>0.59041693927831917</v>
      </c>
      <c r="T82" s="124">
        <f>IF(RES_hhdet_tes!T82=0,"",RES_hhdet_tes!T82/RES_hhdet_fec!T82)</f>
        <v>0.60286338294604824</v>
      </c>
      <c r="U82" s="124">
        <f>IF(RES_hhdet_tes!U82=0,"",RES_hhdet_tes!U82/RES_hhdet_fec!U82)</f>
        <v>0.61508868824386809</v>
      </c>
      <c r="V82" s="124">
        <f>IF(RES_hhdet_tes!V82=0,"",RES_hhdet_tes!V82/RES_hhdet_fec!V82)</f>
        <v>0.62827623962217483</v>
      </c>
      <c r="W82" s="124">
        <f>IF(RES_hhdet_tes!W82=0,"",RES_hhdet_tes!W82/RES_hhdet_fec!W82)</f>
        <v>0.64080964364060589</v>
      </c>
      <c r="X82" s="124">
        <f>IF(RES_hhdet_tes!X82=0,"",RES_hhdet_tes!X82/RES_hhdet_fec!X82)</f>
        <v>0.65259582040487962</v>
      </c>
      <c r="Y82" s="124">
        <f>IF(RES_hhdet_tes!Y82=0,"",RES_hhdet_tes!Y82/RES_hhdet_fec!Y82)</f>
        <v>0.66430096067520739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0.39181424211183885</v>
      </c>
      <c r="C83" s="111">
        <f>IF(RES_hhdet_tes!C83=0,"",RES_hhdet_tes!C83/RES_hhdet_fec!C83)</f>
        <v>0.39333352662613069</v>
      </c>
      <c r="D83" s="111">
        <f>IF(RES_hhdet_tes!D83=0,"",RES_hhdet_tes!D83/RES_hhdet_fec!D83)</f>
        <v>0.40886942898062401</v>
      </c>
      <c r="E83" s="111">
        <f>IF(RES_hhdet_tes!E83=0,"",RES_hhdet_tes!E83/RES_hhdet_fec!E83)</f>
        <v>0.42775237817221101</v>
      </c>
      <c r="F83" s="111">
        <f>IF(RES_hhdet_tes!F83=0,"",RES_hhdet_tes!F83/RES_hhdet_fec!F83)</f>
        <v>0.44685810211364857</v>
      </c>
      <c r="G83" s="111">
        <f>IF(RES_hhdet_tes!G83=0,"",RES_hhdet_tes!G83/RES_hhdet_fec!G83)</f>
        <v>0.46372261939257581</v>
      </c>
      <c r="H83" s="111">
        <f>IF(RES_hhdet_tes!H83=0,"",RES_hhdet_tes!H83/RES_hhdet_fec!H83)</f>
        <v>0.47636665944536782</v>
      </c>
      <c r="I83" s="111">
        <f>IF(RES_hhdet_tes!I83=0,"",RES_hhdet_tes!I83/RES_hhdet_fec!I83)</f>
        <v>0.49118426748996491</v>
      </c>
      <c r="J83" s="111">
        <f>IF(RES_hhdet_tes!J83=0,"",RES_hhdet_tes!J83/RES_hhdet_fec!J83)</f>
        <v>0.50540067946064671</v>
      </c>
      <c r="K83" s="111">
        <f>IF(RES_hhdet_tes!K83=0,"",RES_hhdet_tes!K83/RES_hhdet_fec!K83)</f>
        <v>0.51828357284478421</v>
      </c>
      <c r="L83" s="111">
        <f>IF(RES_hhdet_tes!L83=0,"",RES_hhdet_tes!L83/RES_hhdet_fec!L83)</f>
        <v>0.52895974854364347</v>
      </c>
      <c r="M83" s="111">
        <f>IF(RES_hhdet_tes!M83=0,"",RES_hhdet_tes!M83/RES_hhdet_fec!M83)</f>
        <v>0.53909574401233873</v>
      </c>
      <c r="N83" s="111">
        <f>IF(RES_hhdet_tes!N83=0,"",RES_hhdet_tes!N83/RES_hhdet_fec!N83)</f>
        <v>0.55144902067758217</v>
      </c>
      <c r="O83" s="111">
        <f>IF(RES_hhdet_tes!O83=0,"",RES_hhdet_tes!O83/RES_hhdet_fec!O83)</f>
        <v>0.5638163491951893</v>
      </c>
      <c r="P83" s="111">
        <f>IF(RES_hhdet_tes!P83=0,"",RES_hhdet_tes!P83/RES_hhdet_fec!P83)</f>
        <v>0.56935344964194434</v>
      </c>
      <c r="Q83" s="111">
        <f>IF(RES_hhdet_tes!Q83=0,"",RES_hhdet_tes!Q83/RES_hhdet_fec!Q83)</f>
        <v>0.57429134839727503</v>
      </c>
      <c r="R83" s="111">
        <f>IF(RES_hhdet_tes!R83=0,"",RES_hhdet_tes!R83/RES_hhdet_fec!R83)</f>
        <v>0.58120124583961619</v>
      </c>
      <c r="S83" s="111">
        <f>IF(RES_hhdet_tes!S83=0,"",RES_hhdet_tes!S83/RES_hhdet_fec!S83)</f>
        <v>0.59008807257297702</v>
      </c>
      <c r="T83" s="111">
        <f>IF(RES_hhdet_tes!T83=0,"",RES_hhdet_tes!T83/RES_hhdet_fec!T83)</f>
        <v>0.60254267862520461</v>
      </c>
      <c r="U83" s="111">
        <f>IF(RES_hhdet_tes!U83=0,"",RES_hhdet_tes!U83/RES_hhdet_fec!U83)</f>
        <v>0.61477327101052404</v>
      </c>
      <c r="V83" s="111">
        <f>IF(RES_hhdet_tes!V83=0,"",RES_hhdet_tes!V83/RES_hhdet_fec!V83)</f>
        <v>0.62796979797940877</v>
      </c>
      <c r="W83" s="111">
        <f>IF(RES_hhdet_tes!W83=0,"",RES_hhdet_tes!W83/RES_hhdet_fec!W83)</f>
        <v>0.64051051683870397</v>
      </c>
      <c r="X83" s="111">
        <f>IF(RES_hhdet_tes!X83=0,"",RES_hhdet_tes!X83/RES_hhdet_fec!X83)</f>
        <v>0.6522968701889843</v>
      </c>
      <c r="Y83" s="111">
        <f>IF(RES_hhdet_tes!Y83=0,"",RES_hhdet_tes!Y83/RES_hhdet_fec!Y83)</f>
        <v>0.66400747228519341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1.6257959214795279</v>
      </c>
      <c r="C85" s="124">
        <f>IF(RES_hhdet_tes!C85=0,"",RES_hhdet_tes!C85/RES_hhdet_fec!C85)</f>
        <v>1.7470898916392514</v>
      </c>
      <c r="D85" s="124">
        <f>IF(RES_hhdet_tes!D85=0,"",RES_hhdet_tes!D85/RES_hhdet_fec!D85)</f>
        <v>1.9366857293306095</v>
      </c>
      <c r="E85" s="124">
        <f>IF(RES_hhdet_tes!E85=0,"",RES_hhdet_tes!E85/RES_hhdet_fec!E85)</f>
        <v>2.0763040599391278</v>
      </c>
      <c r="F85" s="124">
        <f>IF(RES_hhdet_tes!F85=0,"",RES_hhdet_tes!F85/RES_hhdet_fec!F85)</f>
        <v>2.1599812011736272</v>
      </c>
      <c r="G85" s="124">
        <f>IF(RES_hhdet_tes!G85=0,"",RES_hhdet_tes!G85/RES_hhdet_fec!G85)</f>
        <v>2.2545353328345419</v>
      </c>
      <c r="H85" s="124">
        <f>IF(RES_hhdet_tes!H85=0,"",RES_hhdet_tes!H85/RES_hhdet_fec!H85)</f>
        <v>2.3318718361342894</v>
      </c>
      <c r="I85" s="124">
        <f>IF(RES_hhdet_tes!I85=0,"",RES_hhdet_tes!I85/RES_hhdet_fec!I85)</f>
        <v>2.401353986698243</v>
      </c>
      <c r="J85" s="124">
        <f>IF(RES_hhdet_tes!J85=0,"",RES_hhdet_tes!J85/RES_hhdet_fec!J85)</f>
        <v>2.4560528457179012</v>
      </c>
      <c r="K85" s="124">
        <f>IF(RES_hhdet_tes!K85=0,"",RES_hhdet_tes!K85/RES_hhdet_fec!K85)</f>
        <v>2.5320184253412985</v>
      </c>
      <c r="L85" s="124">
        <f>IF(RES_hhdet_tes!L85=0,"",RES_hhdet_tes!L85/RES_hhdet_fec!L85)</f>
        <v>2.6115226439383732</v>
      </c>
      <c r="M85" s="124">
        <f>IF(RES_hhdet_tes!M85=0,"",RES_hhdet_tes!M85/RES_hhdet_fec!M85)</f>
        <v>2.6751457374382674</v>
      </c>
      <c r="N85" s="124">
        <f>IF(RES_hhdet_tes!N85=0,"",RES_hhdet_tes!N85/RES_hhdet_fec!N85)</f>
        <v>2.7376627075607671</v>
      </c>
      <c r="O85" s="124">
        <f>IF(RES_hhdet_tes!O85=0,"",RES_hhdet_tes!O85/RES_hhdet_fec!O85)</f>
        <v>2.8112689185323987</v>
      </c>
      <c r="P85" s="124">
        <f>IF(RES_hhdet_tes!P85=0,"",RES_hhdet_tes!P85/RES_hhdet_fec!P85)</f>
        <v>2.9436415549779271</v>
      </c>
      <c r="Q85" s="124">
        <f>IF(RES_hhdet_tes!Q85=0,"",RES_hhdet_tes!Q85/RES_hhdet_fec!Q85)</f>
        <v>3.1053469449268571</v>
      </c>
      <c r="R85" s="124">
        <f>IF(RES_hhdet_tes!R85=0,"",RES_hhdet_tes!R85/RES_hhdet_fec!R85)</f>
        <v>3.2278960473671687</v>
      </c>
      <c r="S85" s="124">
        <f>IF(RES_hhdet_tes!S85=0,"",RES_hhdet_tes!S85/RES_hhdet_fec!S85)</f>
        <v>3.332929490869728</v>
      </c>
      <c r="T85" s="124">
        <f>IF(RES_hhdet_tes!T85=0,"",RES_hhdet_tes!T85/RES_hhdet_fec!T85)</f>
        <v>3.4048322691218758</v>
      </c>
      <c r="U85" s="124">
        <f>IF(RES_hhdet_tes!U85=0,"",RES_hhdet_tes!U85/RES_hhdet_fec!U85)</f>
        <v>3.4413425566047198</v>
      </c>
      <c r="V85" s="124">
        <f>IF(RES_hhdet_tes!V85=0,"",RES_hhdet_tes!V85/RES_hhdet_fec!V85)</f>
        <v>3.4627103620725026</v>
      </c>
      <c r="W85" s="124">
        <f>IF(RES_hhdet_tes!W85=0,"",RES_hhdet_tes!W85/RES_hhdet_fec!W85)</f>
        <v>3.4802698737289499</v>
      </c>
      <c r="X85" s="124">
        <f>IF(RES_hhdet_tes!X85=0,"",RES_hhdet_tes!X85/RES_hhdet_fec!X85)</f>
        <v>3.5016423584169529</v>
      </c>
      <c r="Y85" s="124">
        <f>IF(RES_hhdet_tes!Y85=0,"",RES_hhdet_tes!Y85/RES_hhdet_fec!Y85)</f>
        <v>3.5246118500359529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1.6257959214795279</v>
      </c>
      <c r="C86" s="111">
        <f>IF(RES_hhdet_tes!C86=0,"",RES_hhdet_tes!C86/RES_hhdet_fec!C86)</f>
        <v>1.7470898916392514</v>
      </c>
      <c r="D86" s="111">
        <f>IF(RES_hhdet_tes!D86=0,"",RES_hhdet_tes!D86/RES_hhdet_fec!D86)</f>
        <v>1.9366857293306095</v>
      </c>
      <c r="E86" s="111">
        <f>IF(RES_hhdet_tes!E86=0,"",RES_hhdet_tes!E86/RES_hhdet_fec!E86)</f>
        <v>2.0763040599391278</v>
      </c>
      <c r="F86" s="111">
        <f>IF(RES_hhdet_tes!F86=0,"",RES_hhdet_tes!F86/RES_hhdet_fec!F86)</f>
        <v>2.1599812011736272</v>
      </c>
      <c r="G86" s="111">
        <f>IF(RES_hhdet_tes!G86=0,"",RES_hhdet_tes!G86/RES_hhdet_fec!G86)</f>
        <v>2.2545353328345419</v>
      </c>
      <c r="H86" s="111">
        <f>IF(RES_hhdet_tes!H86=0,"",RES_hhdet_tes!H86/RES_hhdet_fec!H86)</f>
        <v>2.3318718361342894</v>
      </c>
      <c r="I86" s="111">
        <f>IF(RES_hhdet_tes!I86=0,"",RES_hhdet_tes!I86/RES_hhdet_fec!I86)</f>
        <v>2.401353986698243</v>
      </c>
      <c r="J86" s="111">
        <f>IF(RES_hhdet_tes!J86=0,"",RES_hhdet_tes!J86/RES_hhdet_fec!J86)</f>
        <v>2.4560528457179012</v>
      </c>
      <c r="K86" s="111">
        <f>IF(RES_hhdet_tes!K86=0,"",RES_hhdet_tes!K86/RES_hhdet_fec!K86)</f>
        <v>2.5320184253412985</v>
      </c>
      <c r="L86" s="111">
        <f>IF(RES_hhdet_tes!L86=0,"",RES_hhdet_tes!L86/RES_hhdet_fec!L86)</f>
        <v>2.6115226439383732</v>
      </c>
      <c r="M86" s="111">
        <f>IF(RES_hhdet_tes!M86=0,"",RES_hhdet_tes!M86/RES_hhdet_fec!M86)</f>
        <v>2.6751457374382674</v>
      </c>
      <c r="N86" s="111">
        <f>IF(RES_hhdet_tes!N86=0,"",RES_hhdet_tes!N86/RES_hhdet_fec!N86)</f>
        <v>2.7376627075607671</v>
      </c>
      <c r="O86" s="111">
        <f>IF(RES_hhdet_tes!O86=0,"",RES_hhdet_tes!O86/RES_hhdet_fec!O86)</f>
        <v>2.8112689185323987</v>
      </c>
      <c r="P86" s="111">
        <f>IF(RES_hhdet_tes!P86=0,"",RES_hhdet_tes!P86/RES_hhdet_fec!P86)</f>
        <v>2.9436415549779271</v>
      </c>
      <c r="Q86" s="111">
        <f>IF(RES_hhdet_tes!Q86=0,"",RES_hhdet_tes!Q86/RES_hhdet_fec!Q86)</f>
        <v>3.1053469449268571</v>
      </c>
      <c r="R86" s="111">
        <f>IF(RES_hhdet_tes!R86=0,"",RES_hhdet_tes!R86/RES_hhdet_fec!R86)</f>
        <v>3.2278960473671687</v>
      </c>
      <c r="S86" s="111">
        <f>IF(RES_hhdet_tes!S86=0,"",RES_hhdet_tes!S86/RES_hhdet_fec!S86)</f>
        <v>3.332929490869728</v>
      </c>
      <c r="T86" s="111">
        <f>IF(RES_hhdet_tes!T86=0,"",RES_hhdet_tes!T86/RES_hhdet_fec!T86)</f>
        <v>3.4048322691218758</v>
      </c>
      <c r="U86" s="111">
        <f>IF(RES_hhdet_tes!U86=0,"",RES_hhdet_tes!U86/RES_hhdet_fec!U86)</f>
        <v>3.4413425566047198</v>
      </c>
      <c r="V86" s="111">
        <f>IF(RES_hhdet_tes!V86=0,"",RES_hhdet_tes!V86/RES_hhdet_fec!V86)</f>
        <v>3.4627103620725026</v>
      </c>
      <c r="W86" s="111">
        <f>IF(RES_hhdet_tes!W86=0,"",RES_hhdet_tes!W86/RES_hhdet_fec!W86)</f>
        <v>3.4802698737289499</v>
      </c>
      <c r="X86" s="111">
        <f>IF(RES_hhdet_tes!X86=0,"",RES_hhdet_tes!X86/RES_hhdet_fec!X86)</f>
        <v>3.5016423584169529</v>
      </c>
      <c r="Y86" s="111">
        <f>IF(RES_hhdet_tes!Y86=0,"",RES_hhdet_tes!Y86/RES_hhdet_fec!Y86)</f>
        <v>3.5246118500359529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0.4344046409217231</v>
      </c>
      <c r="C87" s="124">
        <f>IF(RES_hhdet_tes!C87=0,"",RES_hhdet_tes!C87/RES_hhdet_fec!C87)</f>
        <v>0.43274769806643498</v>
      </c>
      <c r="D87" s="124">
        <f>IF(RES_hhdet_tes!D87=0,"",RES_hhdet_tes!D87/RES_hhdet_fec!D87)</f>
        <v>0.44775358172572916</v>
      </c>
      <c r="E87" s="124">
        <f>IF(RES_hhdet_tes!E87=0,"",RES_hhdet_tes!E87/RES_hhdet_fec!E87)</f>
        <v>0.4645444859192393</v>
      </c>
      <c r="F87" s="124">
        <f>IF(RES_hhdet_tes!F87=0,"",RES_hhdet_tes!F87/RES_hhdet_fec!F87)</f>
        <v>0.4790142833142268</v>
      </c>
      <c r="G87" s="124">
        <f>IF(RES_hhdet_tes!G87=0,"",RES_hhdet_tes!G87/RES_hhdet_fec!G87)</f>
        <v>0.49532753927168288</v>
      </c>
      <c r="H87" s="124">
        <f>IF(RES_hhdet_tes!H87=0,"",RES_hhdet_tes!H87/RES_hhdet_fec!H87)</f>
        <v>0.50613387313307978</v>
      </c>
      <c r="I87" s="124">
        <f>IF(RES_hhdet_tes!I87=0,"",RES_hhdet_tes!I87/RES_hhdet_fec!I87)</f>
        <v>0.52059398010188507</v>
      </c>
      <c r="J87" s="124">
        <f>IF(RES_hhdet_tes!J87=0,"",RES_hhdet_tes!J87/RES_hhdet_fec!J87)</f>
        <v>0.53691253613273571</v>
      </c>
      <c r="K87" s="124">
        <f>IF(RES_hhdet_tes!K87=0,"",RES_hhdet_tes!K87/RES_hhdet_fec!K87)</f>
        <v>0.54946354610831949</v>
      </c>
      <c r="L87" s="124">
        <f>IF(RES_hhdet_tes!L87=0,"",RES_hhdet_tes!L87/RES_hhdet_fec!L87)</f>
        <v>0.56073861272660475</v>
      </c>
      <c r="M87" s="124">
        <f>IF(RES_hhdet_tes!M87=0,"",RES_hhdet_tes!M87/RES_hhdet_fec!M87)</f>
        <v>0.571215485765872</v>
      </c>
      <c r="N87" s="124">
        <f>IF(RES_hhdet_tes!N87=0,"",RES_hhdet_tes!N87/RES_hhdet_fec!N87)</f>
        <v>0.58479428562972291</v>
      </c>
      <c r="O87" s="124">
        <f>IF(RES_hhdet_tes!O87=0,"",RES_hhdet_tes!O87/RES_hhdet_fec!O87)</f>
        <v>0.59805896128648817</v>
      </c>
      <c r="P87" s="124">
        <f>IF(RES_hhdet_tes!P87=0,"",RES_hhdet_tes!P87/RES_hhdet_fec!P87)</f>
        <v>0.60588767543821376</v>
      </c>
      <c r="Q87" s="124">
        <f>IF(RES_hhdet_tes!Q87=0,"",RES_hhdet_tes!Q87/RES_hhdet_fec!Q87)</f>
        <v>0.61458387065490339</v>
      </c>
      <c r="R87" s="124">
        <f>IF(RES_hhdet_tes!R87=0,"",RES_hhdet_tes!R87/RES_hhdet_fec!R87)</f>
        <v>0.62565262418868872</v>
      </c>
      <c r="S87" s="124">
        <f>IF(RES_hhdet_tes!S87=0,"",RES_hhdet_tes!S87/RES_hhdet_fec!S87)</f>
        <v>0.63919911010891517</v>
      </c>
      <c r="T87" s="124">
        <f>IF(RES_hhdet_tes!T87=0,"",RES_hhdet_tes!T87/RES_hhdet_fec!T87)</f>
        <v>0.65714126879678691</v>
      </c>
      <c r="U87" s="124">
        <f>IF(RES_hhdet_tes!U87=0,"",RES_hhdet_tes!U87/RES_hhdet_fec!U87)</f>
        <v>0.67560375168065723</v>
      </c>
      <c r="V87" s="124">
        <f>IF(RES_hhdet_tes!V87=0,"",RES_hhdet_tes!V87/RES_hhdet_fec!V87)</f>
        <v>0.69373863143089332</v>
      </c>
      <c r="W87" s="124">
        <f>IF(RES_hhdet_tes!W87=0,"",RES_hhdet_tes!W87/RES_hhdet_fec!W87)</f>
        <v>0.71118338381681512</v>
      </c>
      <c r="X87" s="124">
        <f>IF(RES_hhdet_tes!X87=0,"",RES_hhdet_tes!X87/RES_hhdet_fec!X87)</f>
        <v>0.72821722319173243</v>
      </c>
      <c r="Y87" s="124">
        <f>IF(RES_hhdet_tes!Y87=0,"",RES_hhdet_tes!Y87/RES_hhdet_fec!Y87)</f>
        <v>0.74275253979423361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0.40171449176537299</v>
      </c>
      <c r="C88" s="111">
        <f>IF(RES_hhdet_tes!C88=0,"",RES_hhdet_tes!C88/RES_hhdet_fec!C88)</f>
        <v>0.40997899726137615</v>
      </c>
      <c r="D88" s="111">
        <f>IF(RES_hhdet_tes!D88=0,"",RES_hhdet_tes!D88/RES_hhdet_fec!D88)</f>
        <v>0.42882256872689617</v>
      </c>
      <c r="E88" s="111">
        <f>IF(RES_hhdet_tes!E88=0,"",RES_hhdet_tes!E88/RES_hhdet_fec!E88)</f>
        <v>0.45017627091048062</v>
      </c>
      <c r="F88" s="111">
        <f>IF(RES_hhdet_tes!F88=0,"",RES_hhdet_tes!F88/RES_hhdet_fec!F88)</f>
        <v>0.47242001721287658</v>
      </c>
      <c r="G88" s="111">
        <f>IF(RES_hhdet_tes!G88=0,"",RES_hhdet_tes!G88/RES_hhdet_fec!G88)</f>
        <v>0.48673681397695318</v>
      </c>
      <c r="H88" s="111">
        <f>IF(RES_hhdet_tes!H88=0,"",RES_hhdet_tes!H88/RES_hhdet_fec!H88)</f>
        <v>0.50167083178671978</v>
      </c>
      <c r="I88" s="111">
        <f>IF(RES_hhdet_tes!I88=0,"",RES_hhdet_tes!I88/RES_hhdet_fec!I88)</f>
        <v>0.51724841718439218</v>
      </c>
      <c r="J88" s="111">
        <f>IF(RES_hhdet_tes!J88=0,"",RES_hhdet_tes!J88/RES_hhdet_fec!J88)</f>
        <v>0.53589462839240576</v>
      </c>
      <c r="K88" s="111">
        <f>IF(RES_hhdet_tes!K88=0,"",RES_hhdet_tes!K88/RES_hhdet_fec!K88)</f>
        <v>0.54966007362290425</v>
      </c>
      <c r="L88" s="111">
        <f>IF(RES_hhdet_tes!L88=0,"",RES_hhdet_tes!L88/RES_hhdet_fec!L88)</f>
        <v>0.56221335086935542</v>
      </c>
      <c r="M88" s="111">
        <f>IF(RES_hhdet_tes!M88=0,"",RES_hhdet_tes!M88/RES_hhdet_fec!M88)</f>
        <v>0.57306229904004702</v>
      </c>
      <c r="N88" s="111">
        <f>IF(RES_hhdet_tes!N88=0,"",RES_hhdet_tes!N88/RES_hhdet_fec!N88)</f>
        <v>0.58647992986811115</v>
      </c>
      <c r="O88" s="111">
        <f>IF(RES_hhdet_tes!O88=0,"",RES_hhdet_tes!O88/RES_hhdet_fec!O88)</f>
        <v>0.59837636847661158</v>
      </c>
      <c r="P88" s="111">
        <f>IF(RES_hhdet_tes!P88=0,"",RES_hhdet_tes!P88/RES_hhdet_fec!P88)</f>
        <v>0.6048369956933427</v>
      </c>
      <c r="Q88" s="111">
        <f>IF(RES_hhdet_tes!Q88=0,"",RES_hhdet_tes!Q88/RES_hhdet_fec!Q88)</f>
        <v>0.61054671684202266</v>
      </c>
      <c r="R88" s="111">
        <f>IF(RES_hhdet_tes!R88=0,"",RES_hhdet_tes!R88/RES_hhdet_fec!R88)</f>
        <v>0.61964012134258994</v>
      </c>
      <c r="S88" s="111">
        <f>IF(RES_hhdet_tes!S88=0,"",RES_hhdet_tes!S88/RES_hhdet_fec!S88)</f>
        <v>0.63157464661604201</v>
      </c>
      <c r="T88" s="111">
        <f>IF(RES_hhdet_tes!T88=0,"",RES_hhdet_tes!T88/RES_hhdet_fec!T88)</f>
        <v>0.64942468117631569</v>
      </c>
      <c r="U88" s="111">
        <f>IF(RES_hhdet_tes!U88=0,"",RES_hhdet_tes!U88/RES_hhdet_fec!U88)</f>
        <v>0.66730008411371899</v>
      </c>
      <c r="V88" s="111">
        <f>IF(RES_hhdet_tes!V88=0,"",RES_hhdet_tes!V88/RES_hhdet_fec!V88)</f>
        <v>0.68578898525054877</v>
      </c>
      <c r="W88" s="111">
        <f>IF(RES_hhdet_tes!W88=0,"",RES_hhdet_tes!W88/RES_hhdet_fec!W88)</f>
        <v>0.70181242483737738</v>
      </c>
      <c r="X88" s="111">
        <f>IF(RES_hhdet_tes!X88=0,"",RES_hhdet_tes!X88/RES_hhdet_fec!X88)</f>
        <v>0.71702435405621523</v>
      </c>
      <c r="Y88" s="111">
        <f>IF(RES_hhdet_tes!Y88=0,"",RES_hhdet_tes!Y88/RES_hhdet_fec!Y88)</f>
        <v>0.73168607582223522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 t="str">
        <f>IF(RES_hhdet_tes!I89=0,"",RES_hhdet_tes!I89/RES_hhdet_fec!I89)</f>
        <v/>
      </c>
      <c r="J89" s="111" t="str">
        <f>IF(RES_hhdet_tes!J89=0,"",RES_hhdet_tes!J89/RES_hhdet_fec!J89)</f>
        <v/>
      </c>
      <c r="K89" s="111" t="str">
        <f>IF(RES_hhdet_tes!K89=0,"",RES_hhdet_tes!K89/RES_hhdet_fec!K89)</f>
        <v/>
      </c>
      <c r="L89" s="111" t="str">
        <f>IF(RES_hhdet_tes!L89=0,"",RES_hhdet_tes!L89/RES_hhdet_fec!L89)</f>
        <v/>
      </c>
      <c r="M89" s="111" t="str">
        <f>IF(RES_hhdet_tes!M89=0,"",RES_hhdet_tes!M89/RES_hhdet_fec!M89)</f>
        <v/>
      </c>
      <c r="N89" s="111" t="str">
        <f>IF(RES_hhdet_tes!N89=0,"",RES_hhdet_tes!N89/RES_hhdet_fec!N89)</f>
        <v/>
      </c>
      <c r="O89" s="111" t="str">
        <f>IF(RES_hhdet_tes!O89=0,"",RES_hhdet_tes!O89/RES_hhdet_fec!O89)</f>
        <v/>
      </c>
      <c r="P89" s="111" t="str">
        <f>IF(RES_hhdet_tes!P89=0,"",RES_hhdet_tes!P89/RES_hhdet_fec!P89)</f>
        <v/>
      </c>
      <c r="Q89" s="111" t="str">
        <f>IF(RES_hhdet_tes!Q89=0,"",RES_hhdet_tes!Q89/RES_hhdet_fec!Q89)</f>
        <v/>
      </c>
      <c r="R89" s="111" t="str">
        <f>IF(RES_hhdet_tes!R89=0,"",RES_hhdet_tes!R89/RES_hhdet_fec!R89)</f>
        <v/>
      </c>
      <c r="S89" s="111" t="str">
        <f>IF(RES_hhdet_tes!S89=0,"",RES_hhdet_tes!S89/RES_hhdet_fec!S89)</f>
        <v/>
      </c>
      <c r="T89" s="111" t="str">
        <f>IF(RES_hhdet_tes!T89=0,"",RES_hhdet_tes!T89/RES_hhdet_fec!T89)</f>
        <v/>
      </c>
      <c r="U89" s="111" t="str">
        <f>IF(RES_hhdet_tes!U89=0,"",RES_hhdet_tes!U89/RES_hhdet_fec!U89)</f>
        <v/>
      </c>
      <c r="V89" s="111" t="str">
        <f>IF(RES_hhdet_tes!V89=0,"",RES_hhdet_tes!V89/RES_hhdet_fec!V89)</f>
        <v/>
      </c>
      <c r="W89" s="111" t="str">
        <f>IF(RES_hhdet_tes!W89=0,"",RES_hhdet_tes!W89/RES_hhdet_fec!W89)</f>
        <v/>
      </c>
      <c r="X89" s="111" t="str">
        <f>IF(RES_hhdet_tes!X89=0,"",RES_hhdet_tes!X89/RES_hhdet_fec!X89)</f>
        <v/>
      </c>
      <c r="Y89" s="111" t="str">
        <f>IF(RES_hhdet_tes!Y89=0,"",RES_hhdet_tes!Y89/RES_hhdet_fec!Y89)</f>
        <v/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 t="str">
        <f>IF(RES_hhdet_tes!I90=0,"",RES_hhdet_tes!I90/RES_hhdet_fec!I90)</f>
        <v/>
      </c>
      <c r="J90" s="112" t="str">
        <f>IF(RES_hhdet_tes!J90=0,"",RES_hhdet_tes!J90/RES_hhdet_fec!J90)</f>
        <v/>
      </c>
      <c r="K90" s="112" t="str">
        <f>IF(RES_hhdet_tes!K90=0,"",RES_hhdet_tes!K90/RES_hhdet_fec!K90)</f>
        <v/>
      </c>
      <c r="L90" s="112" t="str">
        <f>IF(RES_hhdet_tes!L90=0,"",RES_hhdet_tes!L90/RES_hhdet_fec!L90)</f>
        <v/>
      </c>
      <c r="M90" s="112" t="str">
        <f>IF(RES_hhdet_tes!M90=0,"",RES_hhdet_tes!M90/RES_hhdet_fec!M90)</f>
        <v/>
      </c>
      <c r="N90" s="112" t="str">
        <f>IF(RES_hhdet_tes!N90=0,"",RES_hhdet_tes!N90/RES_hhdet_fec!N90)</f>
        <v/>
      </c>
      <c r="O90" s="112" t="str">
        <f>IF(RES_hhdet_tes!O90=0,"",RES_hhdet_tes!O90/RES_hhdet_fec!O90)</f>
        <v/>
      </c>
      <c r="P90" s="112" t="str">
        <f>IF(RES_hhdet_tes!P90=0,"",RES_hhdet_tes!P90/RES_hhdet_fec!P90)</f>
        <v/>
      </c>
      <c r="Q90" s="112" t="str">
        <f>IF(RES_hhdet_tes!Q90=0,"",RES_hhdet_tes!Q90/RES_hhdet_fec!Q90)</f>
        <v/>
      </c>
      <c r="R90" s="112" t="str">
        <f>IF(RES_hhdet_tes!R90=0,"",RES_hhdet_tes!R90/RES_hhdet_fec!R90)</f>
        <v/>
      </c>
      <c r="S90" s="112" t="str">
        <f>IF(RES_hhdet_tes!S90=0,"",RES_hhdet_tes!S90/RES_hhdet_fec!S90)</f>
        <v/>
      </c>
      <c r="T90" s="112" t="str">
        <f>IF(RES_hhdet_tes!T90=0,"",RES_hhdet_tes!T90/RES_hhdet_fec!T90)</f>
        <v/>
      </c>
      <c r="U90" s="112" t="str">
        <f>IF(RES_hhdet_tes!U90=0,"",RES_hhdet_tes!U90/RES_hhdet_fec!U90)</f>
        <v/>
      </c>
      <c r="V90" s="112" t="str">
        <f>IF(RES_hhdet_tes!V90=0,"",RES_hhdet_tes!V90/RES_hhdet_fec!V90)</f>
        <v/>
      </c>
      <c r="W90" s="112" t="str">
        <f>IF(RES_hhdet_tes!W90=0,"",RES_hhdet_tes!W90/RES_hhdet_fec!W90)</f>
        <v/>
      </c>
      <c r="X90" s="112" t="str">
        <f>IF(RES_hhdet_tes!X90=0,"",RES_hhdet_tes!X90/RES_hhdet_fec!X90)</f>
        <v/>
      </c>
      <c r="Y90" s="112" t="str">
        <f>IF(RES_hhdet_tes!Y90=0,"",RES_hhdet_tes!Y90/RES_hhdet_fec!Y90)</f>
        <v/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 t="str">
        <f>IF(RES_hhdet_tes!I91=0,"",RES_hhdet_tes!I91/RES_hhdet_fec!I91)</f>
        <v/>
      </c>
      <c r="J91" s="113" t="str">
        <f>IF(RES_hhdet_tes!J91=0,"",RES_hhdet_tes!J91/RES_hhdet_fec!J91)</f>
        <v/>
      </c>
      <c r="K91" s="113" t="str">
        <f>IF(RES_hhdet_tes!K91=0,"",RES_hhdet_tes!K91/RES_hhdet_fec!K91)</f>
        <v/>
      </c>
      <c r="L91" s="113" t="str">
        <f>IF(RES_hhdet_tes!L91=0,"",RES_hhdet_tes!L91/RES_hhdet_fec!L91)</f>
        <v/>
      </c>
      <c r="M91" s="113" t="str">
        <f>IF(RES_hhdet_tes!M91=0,"",RES_hhdet_tes!M91/RES_hhdet_fec!M91)</f>
        <v/>
      </c>
      <c r="N91" s="113" t="str">
        <f>IF(RES_hhdet_tes!N91=0,"",RES_hhdet_tes!N91/RES_hhdet_fec!N91)</f>
        <v/>
      </c>
      <c r="O91" s="113" t="str">
        <f>IF(RES_hhdet_tes!O91=0,"",RES_hhdet_tes!O91/RES_hhdet_fec!O91)</f>
        <v/>
      </c>
      <c r="P91" s="113" t="str">
        <f>IF(RES_hhdet_tes!P91=0,"",RES_hhdet_tes!P91/RES_hhdet_fec!P91)</f>
        <v/>
      </c>
      <c r="Q91" s="113" t="str">
        <f>IF(RES_hhdet_tes!Q91=0,"",RES_hhdet_tes!Q91/RES_hhdet_fec!Q91)</f>
        <v/>
      </c>
      <c r="R91" s="113" t="str">
        <f>IF(RES_hhdet_tes!R91=0,"",RES_hhdet_tes!R91/RES_hhdet_fec!R91)</f>
        <v/>
      </c>
      <c r="S91" s="113" t="str">
        <f>IF(RES_hhdet_tes!S91=0,"",RES_hhdet_tes!S91/RES_hhdet_fec!S91)</f>
        <v/>
      </c>
      <c r="T91" s="113" t="str">
        <f>IF(RES_hhdet_tes!T91=0,"",RES_hhdet_tes!T91/RES_hhdet_fec!T91)</f>
        <v/>
      </c>
      <c r="U91" s="113" t="str">
        <f>IF(RES_hhdet_tes!U91=0,"",RES_hhdet_tes!U91/RES_hhdet_fec!U91)</f>
        <v/>
      </c>
      <c r="V91" s="113" t="str">
        <f>IF(RES_hhdet_tes!V91=0,"",RES_hhdet_tes!V91/RES_hhdet_fec!V91)</f>
        <v/>
      </c>
      <c r="W91" s="113" t="str">
        <f>IF(RES_hhdet_tes!W91=0,"",RES_hhdet_tes!W91/RES_hhdet_fec!W91)</f>
        <v/>
      </c>
      <c r="X91" s="113" t="str">
        <f>IF(RES_hhdet_tes!X91=0,"",RES_hhdet_tes!X91/RES_hhdet_fec!X91)</f>
        <v/>
      </c>
      <c r="Y91" s="113" t="str">
        <f>IF(RES_hhdet_tes!Y91=0,"",RES_hhdet_tes!Y91/RES_hhdet_fec!Y91)</f>
        <v/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0.49258810257268421</v>
      </c>
      <c r="C92" s="112">
        <f>IF(RES_hhdet_tes!C92=0,"",RES_hhdet_tes!C92/RES_hhdet_fec!C92)</f>
        <v>0.49258810257268426</v>
      </c>
      <c r="D92" s="112">
        <f>IF(RES_hhdet_tes!D92=0,"",RES_hhdet_tes!D92/RES_hhdet_fec!D92)</f>
        <v>0.49624481028923284</v>
      </c>
      <c r="E92" s="112">
        <f>IF(RES_hhdet_tes!E92=0,"",RES_hhdet_tes!E92/RES_hhdet_fec!E92)</f>
        <v>0.5021688137156618</v>
      </c>
      <c r="F92" s="112">
        <f>IF(RES_hhdet_tes!F92=0,"",RES_hhdet_tes!F92/RES_hhdet_fec!F92)</f>
        <v>0.50755453121687655</v>
      </c>
      <c r="G92" s="112">
        <f>IF(RES_hhdet_tes!G92=0,"",RES_hhdet_tes!G92/RES_hhdet_fec!G92)</f>
        <v>0.51761683611848031</v>
      </c>
      <c r="H92" s="112">
        <f>IF(RES_hhdet_tes!H92=0,"",RES_hhdet_tes!H92/RES_hhdet_fec!H92)</f>
        <v>0.52349538698388198</v>
      </c>
      <c r="I92" s="112">
        <f>IF(RES_hhdet_tes!I92=0,"",RES_hhdet_tes!I92/RES_hhdet_fec!I92)</f>
        <v>0.52741952918057999</v>
      </c>
      <c r="J92" s="112">
        <f>IF(RES_hhdet_tes!J92=0,"",RES_hhdet_tes!J92/RES_hhdet_fec!J92)</f>
        <v>0.52986683242299448</v>
      </c>
      <c r="K92" s="112">
        <f>IF(RES_hhdet_tes!K92=0,"",RES_hhdet_tes!K92/RES_hhdet_fec!K92)</f>
        <v>0.53052783794081149</v>
      </c>
      <c r="L92" s="112">
        <f>IF(RES_hhdet_tes!L92=0,"",RES_hhdet_tes!L92/RES_hhdet_fec!L92)</f>
        <v>0.53368940739284865</v>
      </c>
      <c r="M92" s="112">
        <f>IF(RES_hhdet_tes!M92=0,"",RES_hhdet_tes!M92/RES_hhdet_fec!M92)</f>
        <v>0.54544716050161013</v>
      </c>
      <c r="N92" s="112">
        <f>IF(RES_hhdet_tes!N92=0,"",RES_hhdet_tes!N92/RES_hhdet_fec!N92)</f>
        <v>0.56231456637563271</v>
      </c>
      <c r="O92" s="112">
        <f>IF(RES_hhdet_tes!O92=0,"",RES_hhdet_tes!O92/RES_hhdet_fec!O92)</f>
        <v>0.59864914536677927</v>
      </c>
      <c r="P92" s="112">
        <f>IF(RES_hhdet_tes!P92=0,"",RES_hhdet_tes!P92/RES_hhdet_fec!P92)</f>
        <v>0.61995921376159413</v>
      </c>
      <c r="Q92" s="112">
        <f>IF(RES_hhdet_tes!Q92=0,"",RES_hhdet_tes!Q92/RES_hhdet_fec!Q92)</f>
        <v>0.64931319741453142</v>
      </c>
      <c r="R92" s="112">
        <f>IF(RES_hhdet_tes!R92=0,"",RES_hhdet_tes!R92/RES_hhdet_fec!R92)</f>
        <v>0.67611421848340958</v>
      </c>
      <c r="S92" s="112">
        <f>IF(RES_hhdet_tes!S92=0,"",RES_hhdet_tes!S92/RES_hhdet_fec!S92)</f>
        <v>0.70003522733796031</v>
      </c>
      <c r="T92" s="112">
        <f>IF(RES_hhdet_tes!T92=0,"",RES_hhdet_tes!T92/RES_hhdet_fec!T92)</f>
        <v>0.72741155331305729</v>
      </c>
      <c r="U92" s="112">
        <f>IF(RES_hhdet_tes!U92=0,"",RES_hhdet_tes!U92/RES_hhdet_fec!U92)</f>
        <v>0.76029917788427281</v>
      </c>
      <c r="V92" s="112">
        <f>IF(RES_hhdet_tes!V92=0,"",RES_hhdet_tes!V92/RES_hhdet_fec!V92)</f>
        <v>0.79419248450983182</v>
      </c>
      <c r="W92" s="112">
        <f>IF(RES_hhdet_tes!W92=0,"",RES_hhdet_tes!W92/RES_hhdet_fec!W92)</f>
        <v>0.83146631542367544</v>
      </c>
      <c r="X92" s="112">
        <f>IF(RES_hhdet_tes!X92=0,"",RES_hhdet_tes!X92/RES_hhdet_fec!X92)</f>
        <v>0.85707303181433647</v>
      </c>
      <c r="Y92" s="112">
        <f>IF(RES_hhdet_tes!Y92=0,"",RES_hhdet_tes!Y92/RES_hhdet_fec!Y92)</f>
        <v>0.87584510993119358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0.55570543062672839</v>
      </c>
      <c r="C96" s="112">
        <f>IF(RES_hhdet_tes!C96=0,"",RES_hhdet_tes!C96/RES_hhdet_fec!C96)</f>
        <v>0.55570543062672839</v>
      </c>
      <c r="D96" s="112">
        <f>IF(RES_hhdet_tes!D96=0,"",RES_hhdet_tes!D96/RES_hhdet_fec!D96)</f>
        <v>0.55570543062672839</v>
      </c>
      <c r="E96" s="112">
        <f>IF(RES_hhdet_tes!E96=0,"",RES_hhdet_tes!E96/RES_hhdet_fec!E96)</f>
        <v>0.55570543062672839</v>
      </c>
      <c r="F96" s="112">
        <f>IF(RES_hhdet_tes!F96=0,"",RES_hhdet_tes!F96/RES_hhdet_fec!F96)</f>
        <v>0.55570543062672839</v>
      </c>
      <c r="G96" s="112">
        <f>IF(RES_hhdet_tes!G96=0,"",RES_hhdet_tes!G96/RES_hhdet_fec!G96)</f>
        <v>0.55570543062672839</v>
      </c>
      <c r="H96" s="112">
        <f>IF(RES_hhdet_tes!H96=0,"",RES_hhdet_tes!H96/RES_hhdet_fec!H96)</f>
        <v>0.57909090053515655</v>
      </c>
      <c r="I96" s="112">
        <f>IF(RES_hhdet_tes!I96=0,"",RES_hhdet_tes!I96/RES_hhdet_fec!I96)</f>
        <v>0.58224091623140573</v>
      </c>
      <c r="J96" s="112">
        <f>IF(RES_hhdet_tes!J96=0,"",RES_hhdet_tes!J96/RES_hhdet_fec!J96)</f>
        <v>0.5835955442000309</v>
      </c>
      <c r="K96" s="112">
        <f>IF(RES_hhdet_tes!K96=0,"",RES_hhdet_tes!K96/RES_hhdet_fec!K96)</f>
        <v>0.58500704382738378</v>
      </c>
      <c r="L96" s="112">
        <f>IF(RES_hhdet_tes!L96=0,"",RES_hhdet_tes!L96/RES_hhdet_fec!L96)</f>
        <v>0.58586347855096321</v>
      </c>
      <c r="M96" s="112">
        <f>IF(RES_hhdet_tes!M96=0,"",RES_hhdet_tes!M96/RES_hhdet_fec!M96)</f>
        <v>0.58730919438682094</v>
      </c>
      <c r="N96" s="112">
        <f>IF(RES_hhdet_tes!N96=0,"",RES_hhdet_tes!N96/RES_hhdet_fec!N96)</f>
        <v>0.59037620928617218</v>
      </c>
      <c r="O96" s="112">
        <f>IF(RES_hhdet_tes!O96=0,"",RES_hhdet_tes!O96/RES_hhdet_fec!O96)</f>
        <v>0.59483574408171369</v>
      </c>
      <c r="P96" s="112">
        <f>IF(RES_hhdet_tes!P96=0,"",RES_hhdet_tes!P96/RES_hhdet_fec!P96)</f>
        <v>0.60230338462430022</v>
      </c>
      <c r="Q96" s="112">
        <f>IF(RES_hhdet_tes!Q96=0,"",RES_hhdet_tes!Q96/RES_hhdet_fec!Q96)</f>
        <v>0.61211270323876088</v>
      </c>
      <c r="R96" s="112">
        <f>IF(RES_hhdet_tes!R96=0,"",RES_hhdet_tes!R96/RES_hhdet_fec!R96)</f>
        <v>0.62270052846922197</v>
      </c>
      <c r="S96" s="112">
        <f>IF(RES_hhdet_tes!S96=0,"",RES_hhdet_tes!S96/RES_hhdet_fec!S96)</f>
        <v>0.63436540172633371</v>
      </c>
      <c r="T96" s="112">
        <f>IF(RES_hhdet_tes!T96=0,"",RES_hhdet_tes!T96/RES_hhdet_fec!T96)</f>
        <v>0.63979510400326411</v>
      </c>
      <c r="U96" s="112">
        <f>IF(RES_hhdet_tes!U96=0,"",RES_hhdet_tes!U96/RES_hhdet_fec!U96)</f>
        <v>0.64676216935575015</v>
      </c>
      <c r="V96" s="112">
        <f>IF(RES_hhdet_tes!V96=0,"",RES_hhdet_tes!V96/RES_hhdet_fec!V96)</f>
        <v>0.65956890737149609</v>
      </c>
      <c r="W96" s="112">
        <f>IF(RES_hhdet_tes!W96=0,"",RES_hhdet_tes!W96/RES_hhdet_fec!W96)</f>
        <v>0.6810317092419278</v>
      </c>
      <c r="X96" s="112">
        <f>IF(RES_hhdet_tes!X96=0,"",RES_hhdet_tes!X96/RES_hhdet_fec!X96)</f>
        <v>0.69869393474910479</v>
      </c>
      <c r="Y96" s="112">
        <f>IF(RES_hhdet_tes!Y96=0,"",RES_hhdet_tes!Y96/RES_hhdet_fec!Y96)</f>
        <v>0.71500399810859372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 t="str">
        <f>IF(RES_hhdet_tes!E97=0,"",RES_hhdet_tes!E97/RES_hhdet_fec!E97)</f>
        <v/>
      </c>
      <c r="F97" s="113" t="str">
        <f>IF(RES_hhdet_tes!F97=0,"",RES_hhdet_tes!F97/RES_hhdet_fec!F97)</f>
        <v/>
      </c>
      <c r="G97" s="113" t="str">
        <f>IF(RES_hhdet_tes!G97=0,"",RES_hhdet_tes!G97/RES_hhdet_fec!G97)</f>
        <v/>
      </c>
      <c r="H97" s="113" t="str">
        <f>IF(RES_hhdet_tes!H97=0,"",RES_hhdet_tes!H97/RES_hhdet_fec!H97)</f>
        <v/>
      </c>
      <c r="I97" s="113" t="str">
        <f>IF(RES_hhdet_tes!I97=0,"",RES_hhdet_tes!I97/RES_hhdet_fec!I97)</f>
        <v/>
      </c>
      <c r="J97" s="113" t="str">
        <f>IF(RES_hhdet_tes!J97=0,"",RES_hhdet_tes!J97/RES_hhdet_fec!J97)</f>
        <v/>
      </c>
      <c r="K97" s="113" t="str">
        <f>IF(RES_hhdet_tes!K97=0,"",RES_hhdet_tes!K97/RES_hhdet_fec!K97)</f>
        <v/>
      </c>
      <c r="L97" s="113" t="str">
        <f>IF(RES_hhdet_tes!L97=0,"",RES_hhdet_tes!L97/RES_hhdet_fec!L97)</f>
        <v/>
      </c>
      <c r="M97" s="113" t="str">
        <f>IF(RES_hhdet_tes!M97=0,"",RES_hhdet_tes!M97/RES_hhdet_fec!M97)</f>
        <v/>
      </c>
      <c r="N97" s="113" t="str">
        <f>IF(RES_hhdet_tes!N97=0,"",RES_hhdet_tes!N97/RES_hhdet_fec!N97)</f>
        <v/>
      </c>
      <c r="O97" s="113" t="str">
        <f>IF(RES_hhdet_tes!O97=0,"",RES_hhdet_tes!O97/RES_hhdet_fec!O97)</f>
        <v/>
      </c>
      <c r="P97" s="113" t="str">
        <f>IF(RES_hhdet_tes!P97=0,"",RES_hhdet_tes!P97/RES_hhdet_fec!P97)</f>
        <v/>
      </c>
      <c r="Q97" s="113" t="str">
        <f>IF(RES_hhdet_tes!Q97=0,"",RES_hhdet_tes!Q97/RES_hhdet_fec!Q97)</f>
        <v/>
      </c>
      <c r="R97" s="113" t="str">
        <f>IF(RES_hhdet_tes!R97=0,"",RES_hhdet_tes!R97/RES_hhdet_fec!R97)</f>
        <v/>
      </c>
      <c r="S97" s="113" t="str">
        <f>IF(RES_hhdet_tes!S97=0,"",RES_hhdet_tes!S97/RES_hhdet_fec!S97)</f>
        <v/>
      </c>
      <c r="T97" s="113" t="str">
        <f>IF(RES_hhdet_tes!T97=0,"",RES_hhdet_tes!T97/RES_hhdet_fec!T97)</f>
        <v/>
      </c>
      <c r="U97" s="113" t="str">
        <f>IF(RES_hhdet_tes!U97=0,"",RES_hhdet_tes!U97/RES_hhdet_fec!U97)</f>
        <v/>
      </c>
      <c r="V97" s="113" t="str">
        <f>IF(RES_hhdet_tes!V97=0,"",RES_hhdet_tes!V97/RES_hhdet_fec!V97)</f>
        <v/>
      </c>
      <c r="W97" s="113" t="str">
        <f>IF(RES_hhdet_tes!W97=0,"",RES_hhdet_tes!W97/RES_hhdet_fec!W97)</f>
        <v/>
      </c>
      <c r="X97" s="113" t="str">
        <f>IF(RES_hhdet_tes!X97=0,"",RES_hhdet_tes!X97/RES_hhdet_fec!X97)</f>
        <v/>
      </c>
      <c r="Y97" s="113" t="str">
        <f>IF(RES_hhdet_tes!Y97=0,"",RES_hhdet_tes!Y97/RES_hhdet_fec!Y97)</f>
        <v/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 t="str">
        <f>IF(RES_hhdet_tes!E98=0,"",RES_hhdet_tes!E98/RES_hhdet_fec!E98)</f>
        <v/>
      </c>
      <c r="F98" s="111" t="str">
        <f>IF(RES_hhdet_tes!F98=0,"",RES_hhdet_tes!F98/RES_hhdet_fec!F98)</f>
        <v/>
      </c>
      <c r="G98" s="111" t="str">
        <f>IF(RES_hhdet_tes!G98=0,"",RES_hhdet_tes!G98/RES_hhdet_fec!G98)</f>
        <v/>
      </c>
      <c r="H98" s="111" t="str">
        <f>IF(RES_hhdet_tes!H98=0,"",RES_hhdet_tes!H98/RES_hhdet_fec!H98)</f>
        <v/>
      </c>
      <c r="I98" s="111" t="str">
        <f>IF(RES_hhdet_tes!I98=0,"",RES_hhdet_tes!I98/RES_hhdet_fec!I98)</f>
        <v/>
      </c>
      <c r="J98" s="111" t="str">
        <f>IF(RES_hhdet_tes!J98=0,"",RES_hhdet_tes!J98/RES_hhdet_fec!J98)</f>
        <v/>
      </c>
      <c r="K98" s="111" t="str">
        <f>IF(RES_hhdet_tes!K98=0,"",RES_hhdet_tes!K98/RES_hhdet_fec!K98)</f>
        <v/>
      </c>
      <c r="L98" s="111" t="str">
        <f>IF(RES_hhdet_tes!L98=0,"",RES_hhdet_tes!L98/RES_hhdet_fec!L98)</f>
        <v/>
      </c>
      <c r="M98" s="111" t="str">
        <f>IF(RES_hhdet_tes!M98=0,"",RES_hhdet_tes!M98/RES_hhdet_fec!M98)</f>
        <v/>
      </c>
      <c r="N98" s="111" t="str">
        <f>IF(RES_hhdet_tes!N98=0,"",RES_hhdet_tes!N98/RES_hhdet_fec!N98)</f>
        <v/>
      </c>
      <c r="O98" s="111" t="str">
        <f>IF(RES_hhdet_tes!O98=0,"",RES_hhdet_tes!O98/RES_hhdet_fec!O98)</f>
        <v/>
      </c>
      <c r="P98" s="111" t="str">
        <f>IF(RES_hhdet_tes!P98=0,"",RES_hhdet_tes!P98/RES_hhdet_fec!P98)</f>
        <v/>
      </c>
      <c r="Q98" s="111" t="str">
        <f>IF(RES_hhdet_tes!Q98=0,"",RES_hhdet_tes!Q98/RES_hhdet_fec!Q98)</f>
        <v/>
      </c>
      <c r="R98" s="111" t="str">
        <f>IF(RES_hhdet_tes!R98=0,"",RES_hhdet_tes!R98/RES_hhdet_fec!R98)</f>
        <v/>
      </c>
      <c r="S98" s="111" t="str">
        <f>IF(RES_hhdet_tes!S98=0,"",RES_hhdet_tes!S98/RES_hhdet_fec!S98)</f>
        <v/>
      </c>
      <c r="T98" s="111" t="str">
        <f>IF(RES_hhdet_tes!T98=0,"",RES_hhdet_tes!T98/RES_hhdet_fec!T98)</f>
        <v/>
      </c>
      <c r="U98" s="111" t="str">
        <f>IF(RES_hhdet_tes!U98=0,"",RES_hhdet_tes!U98/RES_hhdet_fec!U98)</f>
        <v/>
      </c>
      <c r="V98" s="111" t="str">
        <f>IF(RES_hhdet_tes!V98=0,"",RES_hhdet_tes!V98/RES_hhdet_fec!V98)</f>
        <v/>
      </c>
      <c r="W98" s="111" t="str">
        <f>IF(RES_hhdet_tes!W98=0,"",RES_hhdet_tes!W98/RES_hhdet_fec!W98)</f>
        <v/>
      </c>
      <c r="X98" s="111" t="str">
        <f>IF(RES_hhdet_tes!X98=0,"",RES_hhdet_tes!X98/RES_hhdet_fec!X98)</f>
        <v/>
      </c>
      <c r="Y98" s="111" t="str">
        <f>IF(RES_hhdet_tes!Y98=0,"",RES_hhdet_tes!Y98/RES_hhdet_fec!Y98)</f>
        <v/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 t="str">
        <f>IF(RES_hhdet_tes!E99=0,"",RES_hhdet_tes!E99/RES_hhdet_fec!E99)</f>
        <v/>
      </c>
      <c r="F99" s="111" t="str">
        <f>IF(RES_hhdet_tes!F99=0,"",RES_hhdet_tes!F99/RES_hhdet_fec!F99)</f>
        <v/>
      </c>
      <c r="G99" s="111" t="str">
        <f>IF(RES_hhdet_tes!G99=0,"",RES_hhdet_tes!G99/RES_hhdet_fec!G99)</f>
        <v/>
      </c>
      <c r="H99" s="111" t="str">
        <f>IF(RES_hhdet_tes!H99=0,"",RES_hhdet_tes!H99/RES_hhdet_fec!H99)</f>
        <v/>
      </c>
      <c r="I99" s="111" t="str">
        <f>IF(RES_hhdet_tes!I99=0,"",RES_hhdet_tes!I99/RES_hhdet_fec!I99)</f>
        <v/>
      </c>
      <c r="J99" s="111" t="str">
        <f>IF(RES_hhdet_tes!J99=0,"",RES_hhdet_tes!J99/RES_hhdet_fec!J99)</f>
        <v/>
      </c>
      <c r="K99" s="111" t="str">
        <f>IF(RES_hhdet_tes!K99=0,"",RES_hhdet_tes!K99/RES_hhdet_fec!K99)</f>
        <v/>
      </c>
      <c r="L99" s="111" t="str">
        <f>IF(RES_hhdet_tes!L99=0,"",RES_hhdet_tes!L99/RES_hhdet_fec!L99)</f>
        <v/>
      </c>
      <c r="M99" s="111" t="str">
        <f>IF(RES_hhdet_tes!M99=0,"",RES_hhdet_tes!M99/RES_hhdet_fec!M99)</f>
        <v/>
      </c>
      <c r="N99" s="111" t="str">
        <f>IF(RES_hhdet_tes!N99=0,"",RES_hhdet_tes!N99/RES_hhdet_fec!N99)</f>
        <v/>
      </c>
      <c r="O99" s="111" t="str">
        <f>IF(RES_hhdet_tes!O99=0,"",RES_hhdet_tes!O99/RES_hhdet_fec!O99)</f>
        <v/>
      </c>
      <c r="P99" s="111" t="str">
        <f>IF(RES_hhdet_tes!P99=0,"",RES_hhdet_tes!P99/RES_hhdet_fec!P99)</f>
        <v/>
      </c>
      <c r="Q99" s="111" t="str">
        <f>IF(RES_hhdet_tes!Q99=0,"",RES_hhdet_tes!Q99/RES_hhdet_fec!Q99)</f>
        <v/>
      </c>
      <c r="R99" s="111" t="str">
        <f>IF(RES_hhdet_tes!R99=0,"",RES_hhdet_tes!R99/RES_hhdet_fec!R99)</f>
        <v/>
      </c>
      <c r="S99" s="111" t="str">
        <f>IF(RES_hhdet_tes!S99=0,"",RES_hhdet_tes!S99/RES_hhdet_fec!S99)</f>
        <v/>
      </c>
      <c r="T99" s="111" t="str">
        <f>IF(RES_hhdet_tes!T99=0,"",RES_hhdet_tes!T99/RES_hhdet_fec!T99)</f>
        <v/>
      </c>
      <c r="U99" s="111" t="str">
        <f>IF(RES_hhdet_tes!U99=0,"",RES_hhdet_tes!U99/RES_hhdet_fec!U99)</f>
        <v/>
      </c>
      <c r="V99" s="111" t="str">
        <f>IF(RES_hhdet_tes!V99=0,"",RES_hhdet_tes!V99/RES_hhdet_fec!V99)</f>
        <v/>
      </c>
      <c r="W99" s="111" t="str">
        <f>IF(RES_hhdet_tes!W99=0,"",RES_hhdet_tes!W99/RES_hhdet_fec!W99)</f>
        <v/>
      </c>
      <c r="X99" s="111" t="str">
        <f>IF(RES_hhdet_tes!X99=0,"",RES_hhdet_tes!X99/RES_hhdet_fec!X99)</f>
        <v/>
      </c>
      <c r="Y99" s="111" t="str">
        <f>IF(RES_hhdet_tes!Y99=0,"",RES_hhdet_tes!Y99/RES_hhdet_fec!Y99)</f>
        <v/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0.56690424087230762</v>
      </c>
      <c r="C100" s="124">
        <f>IF(RES_hhdet_tes!C100=0,"",RES_hhdet_tes!C100/RES_hhdet_fec!C100)</f>
        <v>0.56842671681735435</v>
      </c>
      <c r="D100" s="124">
        <f>IF(RES_hhdet_tes!D100=0,"",RES_hhdet_tes!D100/RES_hhdet_fec!D100)</f>
        <v>0.56956417609498833</v>
      </c>
      <c r="E100" s="124">
        <f>IF(RES_hhdet_tes!E100=0,"",RES_hhdet_tes!E100/RES_hhdet_fec!E100)</f>
        <v>0.5736228748354677</v>
      </c>
      <c r="F100" s="124">
        <f>IF(RES_hhdet_tes!F100=0,"",RES_hhdet_tes!F100/RES_hhdet_fec!F100)</f>
        <v>0.57335460748339695</v>
      </c>
      <c r="G100" s="124">
        <f>IF(RES_hhdet_tes!G100=0,"",RES_hhdet_tes!G100/RES_hhdet_fec!G100)</f>
        <v>0.57291334780253289</v>
      </c>
      <c r="H100" s="124">
        <f>IF(RES_hhdet_tes!H100=0,"",RES_hhdet_tes!H100/RES_hhdet_fec!H100)</f>
        <v>0.57966786667780679</v>
      </c>
      <c r="I100" s="124">
        <f>IF(RES_hhdet_tes!I100=0,"",RES_hhdet_tes!I100/RES_hhdet_fec!I100)</f>
        <v>0.57527239625190207</v>
      </c>
      <c r="J100" s="124">
        <f>IF(RES_hhdet_tes!J100=0,"",RES_hhdet_tes!J100/RES_hhdet_fec!J100)</f>
        <v>0.57509169202005173</v>
      </c>
      <c r="K100" s="124">
        <f>IF(RES_hhdet_tes!K100=0,"",RES_hhdet_tes!K100/RES_hhdet_fec!K100)</f>
        <v>0.57440429218520273</v>
      </c>
      <c r="L100" s="124">
        <f>IF(RES_hhdet_tes!L100=0,"",RES_hhdet_tes!L100/RES_hhdet_fec!L100)</f>
        <v>0.5752528205126598</v>
      </c>
      <c r="M100" s="124">
        <f>IF(RES_hhdet_tes!M100=0,"",RES_hhdet_tes!M100/RES_hhdet_fec!M100)</f>
        <v>0.57580163738744949</v>
      </c>
      <c r="N100" s="124">
        <f>IF(RES_hhdet_tes!N100=0,"",RES_hhdet_tes!N100/RES_hhdet_fec!N100)</f>
        <v>0.57745508952470204</v>
      </c>
      <c r="O100" s="124">
        <f>IF(RES_hhdet_tes!O100=0,"",RES_hhdet_tes!O100/RES_hhdet_fec!O100)</f>
        <v>0.57428127988839972</v>
      </c>
      <c r="P100" s="124">
        <f>IF(RES_hhdet_tes!P100=0,"",RES_hhdet_tes!P100/RES_hhdet_fec!P100)</f>
        <v>0.57511759889109515</v>
      </c>
      <c r="Q100" s="124">
        <f>IF(RES_hhdet_tes!Q100=0,"",RES_hhdet_tes!Q100/RES_hhdet_fec!Q100)</f>
        <v>0.57646764878374057</v>
      </c>
      <c r="R100" s="124">
        <f>IF(RES_hhdet_tes!R100=0,"",RES_hhdet_tes!R100/RES_hhdet_fec!R100)</f>
        <v>0.57720716505418046</v>
      </c>
      <c r="S100" s="124">
        <f>IF(RES_hhdet_tes!S100=0,"",RES_hhdet_tes!S100/RES_hhdet_fec!S100)</f>
        <v>0.57870058197476137</v>
      </c>
      <c r="T100" s="124">
        <f>IF(RES_hhdet_tes!T100=0,"",RES_hhdet_tes!T100/RES_hhdet_fec!T100)</f>
        <v>0.58041493731247029</v>
      </c>
      <c r="U100" s="124">
        <f>IF(RES_hhdet_tes!U100=0,"",RES_hhdet_tes!U100/RES_hhdet_fec!U100)</f>
        <v>0.58253343800009372</v>
      </c>
      <c r="V100" s="124">
        <f>IF(RES_hhdet_tes!V100=0,"",RES_hhdet_tes!V100/RES_hhdet_fec!V100)</f>
        <v>0.58520499556593586</v>
      </c>
      <c r="W100" s="124">
        <f>IF(RES_hhdet_tes!W100=0,"",RES_hhdet_tes!W100/RES_hhdet_fec!W100)</f>
        <v>0.58810390377599031</v>
      </c>
      <c r="X100" s="124">
        <f>IF(RES_hhdet_tes!X100=0,"",RES_hhdet_tes!X100/RES_hhdet_fec!X100)</f>
        <v>0.59143732125513282</v>
      </c>
      <c r="Y100" s="124">
        <f>IF(RES_hhdet_tes!Y100=0,"",RES_hhdet_tes!Y100/RES_hhdet_fec!Y100)</f>
        <v>0.59389469161508246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0.5656283134362069</v>
      </c>
      <c r="C101" s="111">
        <f>IF(RES_hhdet_tes!C101=0,"",RES_hhdet_tes!C101/RES_hhdet_fec!C101)</f>
        <v>0.56611901860938418</v>
      </c>
      <c r="D101" s="111">
        <f>IF(RES_hhdet_tes!D101=0,"",RES_hhdet_tes!D101/RES_hhdet_fec!D101)</f>
        <v>0.56724765844048319</v>
      </c>
      <c r="E101" s="111">
        <f>IF(RES_hhdet_tes!E101=0,"",RES_hhdet_tes!E101/RES_hhdet_fec!E101)</f>
        <v>0.56847911675757945</v>
      </c>
      <c r="F101" s="111">
        <f>IF(RES_hhdet_tes!F101=0,"",RES_hhdet_tes!F101/RES_hhdet_fec!F101)</f>
        <v>0.5697694900535959</v>
      </c>
      <c r="G101" s="111">
        <f>IF(RES_hhdet_tes!G101=0,"",RES_hhdet_tes!G101/RES_hhdet_fec!G101)</f>
        <v>0.57067818380101853</v>
      </c>
      <c r="H101" s="111">
        <f>IF(RES_hhdet_tes!H101=0,"",RES_hhdet_tes!H101/RES_hhdet_fec!H101)</f>
        <v>0.57146804782397265</v>
      </c>
      <c r="I101" s="111">
        <f>IF(RES_hhdet_tes!I101=0,"",RES_hhdet_tes!I101/RES_hhdet_fec!I101)</f>
        <v>0.57175193627227761</v>
      </c>
      <c r="J101" s="111">
        <f>IF(RES_hhdet_tes!J101=0,"",RES_hhdet_tes!J101/RES_hhdet_fec!J101)</f>
        <v>0.57183096594881855</v>
      </c>
      <c r="K101" s="111">
        <f>IF(RES_hhdet_tes!K101=0,"",RES_hhdet_tes!K101/RES_hhdet_fec!K101)</f>
        <v>0.57188434940995392</v>
      </c>
      <c r="L101" s="111">
        <f>IF(RES_hhdet_tes!L101=0,"",RES_hhdet_tes!L101/RES_hhdet_fec!L101)</f>
        <v>0.57197026116299365</v>
      </c>
      <c r="M101" s="111">
        <f>IF(RES_hhdet_tes!M101=0,"",RES_hhdet_tes!M101/RES_hhdet_fec!M101)</f>
        <v>0.57204398247846844</v>
      </c>
      <c r="N101" s="111">
        <f>IF(RES_hhdet_tes!N101=0,"",RES_hhdet_tes!N101/RES_hhdet_fec!N101)</f>
        <v>0.57213032796160701</v>
      </c>
      <c r="O101" s="111">
        <f>IF(RES_hhdet_tes!O101=0,"",RES_hhdet_tes!O101/RES_hhdet_fec!O101)</f>
        <v>0.57219481184208054</v>
      </c>
      <c r="P101" s="111">
        <f>IF(RES_hhdet_tes!P101=0,"",RES_hhdet_tes!P101/RES_hhdet_fec!P101)</f>
        <v>0.57224001457900819</v>
      </c>
      <c r="Q101" s="111">
        <f>IF(RES_hhdet_tes!Q101=0,"",RES_hhdet_tes!Q101/RES_hhdet_fec!Q101)</f>
        <v>0.57229317338999175</v>
      </c>
      <c r="R101" s="111">
        <f>IF(RES_hhdet_tes!R101=0,"",RES_hhdet_tes!R101/RES_hhdet_fec!R101)</f>
        <v>0.57245334645494872</v>
      </c>
      <c r="S101" s="111">
        <f>IF(RES_hhdet_tes!S101=0,"",RES_hhdet_tes!S101/RES_hhdet_fec!S101)</f>
        <v>0.57268278640818482</v>
      </c>
      <c r="T101" s="111">
        <f>IF(RES_hhdet_tes!T101=0,"",RES_hhdet_tes!T101/RES_hhdet_fec!T101)</f>
        <v>0.57323594174922243</v>
      </c>
      <c r="U101" s="111">
        <f>IF(RES_hhdet_tes!U101=0,"",RES_hhdet_tes!U101/RES_hhdet_fec!U101)</f>
        <v>0.57395851961479771</v>
      </c>
      <c r="V101" s="111">
        <f>IF(RES_hhdet_tes!V101=0,"",RES_hhdet_tes!V101/RES_hhdet_fec!V101)</f>
        <v>0.57485985380675253</v>
      </c>
      <c r="W101" s="111">
        <f>IF(RES_hhdet_tes!W101=0,"",RES_hhdet_tes!W101/RES_hhdet_fec!W101)</f>
        <v>0.57555320694121748</v>
      </c>
      <c r="X101" s="111">
        <f>IF(RES_hhdet_tes!X101=0,"",RES_hhdet_tes!X101/RES_hhdet_fec!X101)</f>
        <v>0.57607820007671007</v>
      </c>
      <c r="Y101" s="111">
        <f>IF(RES_hhdet_tes!Y101=0,"",RES_hhdet_tes!Y101/RES_hhdet_fec!Y101)</f>
        <v>0.57648616317007462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0.56484535751166676</v>
      </c>
      <c r="C102" s="111">
        <f>IF(RES_hhdet_tes!C102=0,"",RES_hhdet_tes!C102/RES_hhdet_fec!C102)</f>
        <v>0.56546846629423431</v>
      </c>
      <c r="D102" s="111">
        <f>IF(RES_hhdet_tes!D102=0,"",RES_hhdet_tes!D102/RES_hhdet_fec!D102)</f>
        <v>0.5670426878859528</v>
      </c>
      <c r="E102" s="111">
        <f>IF(RES_hhdet_tes!E102=0,"",RES_hhdet_tes!E102/RES_hhdet_fec!E102)</f>
        <v>0.56858343880485918</v>
      </c>
      <c r="F102" s="111">
        <f>IF(RES_hhdet_tes!F102=0,"",RES_hhdet_tes!F102/RES_hhdet_fec!F102)</f>
        <v>0.56991074810299702</v>
      </c>
      <c r="G102" s="111">
        <f>IF(RES_hhdet_tes!G102=0,"",RES_hhdet_tes!G102/RES_hhdet_fec!G102)</f>
        <v>0.57106851474876874</v>
      </c>
      <c r="H102" s="111">
        <f>IF(RES_hhdet_tes!H102=0,"",RES_hhdet_tes!H102/RES_hhdet_fec!H102)</f>
        <v>0.57201751872619999</v>
      </c>
      <c r="I102" s="111">
        <f>IF(RES_hhdet_tes!I102=0,"",RES_hhdet_tes!I102/RES_hhdet_fec!I102)</f>
        <v>0.57261468699921536</v>
      </c>
      <c r="J102" s="111">
        <f>IF(RES_hhdet_tes!J102=0,"",RES_hhdet_tes!J102/RES_hhdet_fec!J102)</f>
        <v>0.57289995700896745</v>
      </c>
      <c r="K102" s="111">
        <f>IF(RES_hhdet_tes!K102=0,"",RES_hhdet_tes!K102/RES_hhdet_fec!K102)</f>
        <v>0.57333680285229616</v>
      </c>
      <c r="L102" s="111">
        <f>IF(RES_hhdet_tes!L102=0,"",RES_hhdet_tes!L102/RES_hhdet_fec!L102)</f>
        <v>0.57375396439082149</v>
      </c>
      <c r="M102" s="111">
        <f>IF(RES_hhdet_tes!M102=0,"",RES_hhdet_tes!M102/RES_hhdet_fec!M102)</f>
        <v>0.57419513756098528</v>
      </c>
      <c r="N102" s="111">
        <f>IF(RES_hhdet_tes!N102=0,"",RES_hhdet_tes!N102/RES_hhdet_fec!N102)</f>
        <v>0.57461261349389037</v>
      </c>
      <c r="O102" s="111">
        <f>IF(RES_hhdet_tes!O102=0,"",RES_hhdet_tes!O102/RES_hhdet_fec!O102)</f>
        <v>0.57499654470847095</v>
      </c>
      <c r="P102" s="111">
        <f>IF(RES_hhdet_tes!P102=0,"",RES_hhdet_tes!P102/RES_hhdet_fec!P102)</f>
        <v>0.57529368907419209</v>
      </c>
      <c r="Q102" s="111">
        <f>IF(RES_hhdet_tes!Q102=0,"",RES_hhdet_tes!Q102/RES_hhdet_fec!Q102)</f>
        <v>0.57577086422341883</v>
      </c>
      <c r="R102" s="111">
        <f>IF(RES_hhdet_tes!R102=0,"",RES_hhdet_tes!R102/RES_hhdet_fec!R102)</f>
        <v>0.5766902727690929</v>
      </c>
      <c r="S102" s="111">
        <f>IF(RES_hhdet_tes!S102=0,"",RES_hhdet_tes!S102/RES_hhdet_fec!S102)</f>
        <v>0.57834960221584486</v>
      </c>
      <c r="T102" s="111">
        <f>IF(RES_hhdet_tes!T102=0,"",RES_hhdet_tes!T102/RES_hhdet_fec!T102)</f>
        <v>0.58064659063235713</v>
      </c>
      <c r="U102" s="111">
        <f>IF(RES_hhdet_tes!U102=0,"",RES_hhdet_tes!U102/RES_hhdet_fec!U102)</f>
        <v>0.58331329866131965</v>
      </c>
      <c r="V102" s="111">
        <f>IF(RES_hhdet_tes!V102=0,"",RES_hhdet_tes!V102/RES_hhdet_fec!V102)</f>
        <v>0.58668585924166206</v>
      </c>
      <c r="W102" s="111">
        <f>IF(RES_hhdet_tes!W102=0,"",RES_hhdet_tes!W102/RES_hhdet_fec!W102)</f>
        <v>0.59049115907807281</v>
      </c>
      <c r="X102" s="111">
        <f>IF(RES_hhdet_tes!X102=0,"",RES_hhdet_tes!X102/RES_hhdet_fec!X102)</f>
        <v>0.59399972003117663</v>
      </c>
      <c r="Y102" s="111">
        <f>IF(RES_hhdet_tes!Y102=0,"",RES_hhdet_tes!Y102/RES_hhdet_fec!Y102)</f>
        <v>0.59688096687018533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0.72862365072973456</v>
      </c>
      <c r="C103" s="45">
        <f>IF(RES_hhdet_tes!C103=0,"",RES_hhdet_tes!C103/RES_hhdet_fec!C103)</f>
        <v>0.73175638125541065</v>
      </c>
      <c r="D103" s="45">
        <f>IF(RES_hhdet_tes!D103=0,"",RES_hhdet_tes!D103/RES_hhdet_fec!D103)</f>
        <v>0.73550547992866144</v>
      </c>
      <c r="E103" s="45">
        <f>IF(RES_hhdet_tes!E103=0,"",RES_hhdet_tes!E103/RES_hhdet_fec!E103)</f>
        <v>0.73928090518523371</v>
      </c>
      <c r="F103" s="45">
        <f>IF(RES_hhdet_tes!F103=0,"",RES_hhdet_tes!F103/RES_hhdet_fec!F103)</f>
        <v>0.74079211117576294</v>
      </c>
      <c r="G103" s="45">
        <f>IF(RES_hhdet_tes!G103=0,"",RES_hhdet_tes!G103/RES_hhdet_fec!G103)</f>
        <v>0.74265230265850612</v>
      </c>
      <c r="H103" s="45">
        <f>IF(RES_hhdet_tes!H103=0,"",RES_hhdet_tes!H103/RES_hhdet_fec!H103)</f>
        <v>0.74473592659782439</v>
      </c>
      <c r="I103" s="45">
        <f>IF(RES_hhdet_tes!I103=0,"",RES_hhdet_tes!I103/RES_hhdet_fec!I103)</f>
        <v>0.74524033095486053</v>
      </c>
      <c r="J103" s="45">
        <f>IF(RES_hhdet_tes!J103=0,"",RES_hhdet_tes!J103/RES_hhdet_fec!J103)</f>
        <v>0.74556414013379435</v>
      </c>
      <c r="K103" s="45">
        <f>IF(RES_hhdet_tes!K103=0,"",RES_hhdet_tes!K103/RES_hhdet_fec!K103)</f>
        <v>0.74603289836926789</v>
      </c>
      <c r="L103" s="45">
        <f>IF(RES_hhdet_tes!L103=0,"",RES_hhdet_tes!L103/RES_hhdet_fec!L103)</f>
        <v>0.74851722419161981</v>
      </c>
      <c r="M103" s="45">
        <f>IF(RES_hhdet_tes!M103=0,"",RES_hhdet_tes!M103/RES_hhdet_fec!M103)</f>
        <v>0.75063700632131136</v>
      </c>
      <c r="N103" s="45">
        <f>IF(RES_hhdet_tes!N103=0,"",RES_hhdet_tes!N103/RES_hhdet_fec!N103)</f>
        <v>0.75298132102869186</v>
      </c>
      <c r="O103" s="45">
        <f>IF(RES_hhdet_tes!O103=0,"",RES_hhdet_tes!O103/RES_hhdet_fec!O103)</f>
        <v>0.75467956217945231</v>
      </c>
      <c r="P103" s="45">
        <f>IF(RES_hhdet_tes!P103=0,"",RES_hhdet_tes!P103/RES_hhdet_fec!P103)</f>
        <v>0.75604779390486088</v>
      </c>
      <c r="Q103" s="45">
        <f>IF(RES_hhdet_tes!Q103=0,"",RES_hhdet_tes!Q103/RES_hhdet_fec!Q103)</f>
        <v>0.76076637182478402</v>
      </c>
      <c r="R103" s="45">
        <f>IF(RES_hhdet_tes!R103=0,"",RES_hhdet_tes!R103/RES_hhdet_fec!R103)</f>
        <v>0.76901969188927388</v>
      </c>
      <c r="S103" s="45">
        <f>IF(RES_hhdet_tes!S103=0,"",RES_hhdet_tes!S103/RES_hhdet_fec!S103)</f>
        <v>0.77926568348541392</v>
      </c>
      <c r="T103" s="45">
        <f>IF(RES_hhdet_tes!T103=0,"",RES_hhdet_tes!T103/RES_hhdet_fec!T103)</f>
        <v>0.78970850776924684</v>
      </c>
      <c r="U103" s="45">
        <f>IF(RES_hhdet_tes!U103=0,"",RES_hhdet_tes!U103/RES_hhdet_fec!U103)</f>
        <v>0.79840847107071478</v>
      </c>
      <c r="V103" s="45">
        <f>IF(RES_hhdet_tes!V103=0,"",RES_hhdet_tes!V103/RES_hhdet_fec!V103)</f>
        <v>0.80959906930856274</v>
      </c>
      <c r="W103" s="45">
        <f>IF(RES_hhdet_tes!W103=0,"",RES_hhdet_tes!W103/RES_hhdet_fec!W103)</f>
        <v>0.81523368542235752</v>
      </c>
      <c r="X103" s="45">
        <f>IF(RES_hhdet_tes!X103=0,"",RES_hhdet_tes!X103/RES_hhdet_fec!X103)</f>
        <v>0.82930833674340143</v>
      </c>
      <c r="Y103" s="45">
        <f>IF(RES_hhdet_tes!Y103=0,"",RES_hhdet_tes!Y103/RES_hhdet_fec!Y103)</f>
        <v>0.84706629075005424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>
        <f>IF(RES_hhdet_tes!B105=0,"",RES_hhdet_tes!B105/RES_hhdet_fec!B105)</f>
        <v>0.63771925074730795</v>
      </c>
      <c r="C105" s="119">
        <f>IF(RES_hhdet_tes!C105=0,"",RES_hhdet_tes!C105/RES_hhdet_fec!C105)</f>
        <v>0.66255538348219101</v>
      </c>
      <c r="D105" s="119">
        <f>IF(RES_hhdet_tes!D105=0,"",RES_hhdet_tes!D105/RES_hhdet_fec!D105)</f>
        <v>0.68043730791189949</v>
      </c>
      <c r="E105" s="119">
        <f>IF(RES_hhdet_tes!E105=0,"",RES_hhdet_tes!E105/RES_hhdet_fec!E105)</f>
        <v>0.6840788397079981</v>
      </c>
      <c r="F105" s="119">
        <f>IF(RES_hhdet_tes!F105=0,"",RES_hhdet_tes!F105/RES_hhdet_fec!F105)</f>
        <v>0.68367068673220344</v>
      </c>
      <c r="G105" s="119">
        <f>IF(RES_hhdet_tes!G105=0,"",RES_hhdet_tes!G105/RES_hhdet_fec!G105)</f>
        <v>0.68210025673193209</v>
      </c>
      <c r="H105" s="119">
        <f>IF(RES_hhdet_tes!H105=0,"",RES_hhdet_tes!H105/RES_hhdet_fec!H105)</f>
        <v>0.69422815753500067</v>
      </c>
      <c r="I105" s="119">
        <f>IF(RES_hhdet_tes!I105=0,"",RES_hhdet_tes!I105/RES_hhdet_fec!I105)</f>
        <v>0.70163164443546489</v>
      </c>
      <c r="J105" s="119">
        <f>IF(RES_hhdet_tes!J105=0,"",RES_hhdet_tes!J105/RES_hhdet_fec!J105)</f>
        <v>0.70814621355151219</v>
      </c>
      <c r="K105" s="119">
        <f>IF(RES_hhdet_tes!K105=0,"",RES_hhdet_tes!K105/RES_hhdet_fec!K105)</f>
        <v>0.71350896480607406</v>
      </c>
      <c r="L105" s="119">
        <f>IF(RES_hhdet_tes!L105=0,"",RES_hhdet_tes!L105/RES_hhdet_fec!L105)</f>
        <v>0.72432772230587539</v>
      </c>
      <c r="M105" s="119">
        <f>IF(RES_hhdet_tes!M105=0,"",RES_hhdet_tes!M105/RES_hhdet_fec!M105)</f>
        <v>0.72497759517225913</v>
      </c>
      <c r="N105" s="119">
        <f>IF(RES_hhdet_tes!N105=0,"",RES_hhdet_tes!N105/RES_hhdet_fec!N105)</f>
        <v>0.73570543873494143</v>
      </c>
      <c r="O105" s="119">
        <f>IF(RES_hhdet_tes!O105=0,"",RES_hhdet_tes!O105/RES_hhdet_fec!O105)</f>
        <v>0.73244144123883836</v>
      </c>
      <c r="P105" s="119">
        <f>IF(RES_hhdet_tes!P105=0,"",RES_hhdet_tes!P105/RES_hhdet_fec!P105)</f>
        <v>0.73370281637634616</v>
      </c>
      <c r="Q105" s="119">
        <f>IF(RES_hhdet_tes!Q105=0,"",RES_hhdet_tes!Q105/RES_hhdet_fec!Q105)</f>
        <v>0.73979230049966027</v>
      </c>
      <c r="R105" s="119">
        <f>IF(RES_hhdet_tes!R105=0,"",RES_hhdet_tes!R105/RES_hhdet_fec!R105)</f>
        <v>0.73887286450081779</v>
      </c>
      <c r="S105" s="119">
        <f>IF(RES_hhdet_tes!S105=0,"",RES_hhdet_tes!S105/RES_hhdet_fec!S105)</f>
        <v>0.74113165314316964</v>
      </c>
      <c r="T105" s="119">
        <f>IF(RES_hhdet_tes!T105=0,"",RES_hhdet_tes!T105/RES_hhdet_fec!T105)</f>
        <v>0.74406314391197848</v>
      </c>
      <c r="U105" s="119">
        <f>IF(RES_hhdet_tes!U105=0,"",RES_hhdet_tes!U105/RES_hhdet_fec!U105)</f>
        <v>0.74471358564229873</v>
      </c>
      <c r="V105" s="119">
        <f>IF(RES_hhdet_tes!V105=0,"",RES_hhdet_tes!V105/RES_hhdet_fec!V105)</f>
        <v>0.66786196789552787</v>
      </c>
      <c r="W105" s="119">
        <f>IF(RES_hhdet_tes!W105=0,"",RES_hhdet_tes!W105/RES_hhdet_fec!W105)</f>
        <v>0.7482916550069898</v>
      </c>
      <c r="X105" s="119">
        <f>IF(RES_hhdet_tes!X105=0,"",RES_hhdet_tes!X105/RES_hhdet_fec!X105)</f>
        <v>0.74649322065664458</v>
      </c>
      <c r="Y105" s="119">
        <f>IF(RES_hhdet_tes!Y105=0,"",RES_hhdet_tes!Y105/RES_hhdet_fec!Y105)</f>
        <v>0.7474915735482085</v>
      </c>
      <c r="DA105" s="129" t="s">
        <v>2005</v>
      </c>
    </row>
    <row r="106" spans="1:105" ht="12.95" customHeight="1" x14ac:dyDescent="0.25">
      <c r="A106" s="121" t="s">
        <v>57</v>
      </c>
      <c r="B106" s="124">
        <f>IF(RES_hhdet_tes!B106=0,"",RES_hhdet_tes!B106/RES_hhdet_fec!B106)</f>
        <v>0.63433322870234754</v>
      </c>
      <c r="C106" s="124">
        <f>IF(RES_hhdet_tes!C106=0,"",RES_hhdet_tes!C106/RES_hhdet_fec!C106)</f>
        <v>0.65622893270366678</v>
      </c>
      <c r="D106" s="124">
        <f>IF(RES_hhdet_tes!D106=0,"",RES_hhdet_tes!D106/RES_hhdet_fec!D106)</f>
        <v>0.66950289868417157</v>
      </c>
      <c r="E106" s="124">
        <f>IF(RES_hhdet_tes!E106=0,"",RES_hhdet_tes!E106/RES_hhdet_fec!E106)</f>
        <v>0.67361883542685186</v>
      </c>
      <c r="F106" s="124">
        <f>IF(RES_hhdet_tes!F106=0,"",RES_hhdet_tes!F106/RES_hhdet_fec!F106)</f>
        <v>0.67587368161543915</v>
      </c>
      <c r="G106" s="124">
        <f>IF(RES_hhdet_tes!G106=0,"",RES_hhdet_tes!G106/RES_hhdet_fec!G106)</f>
        <v>0.67773168958400187</v>
      </c>
      <c r="H106" s="124">
        <f>IF(RES_hhdet_tes!H106=0,"",RES_hhdet_tes!H106/RES_hhdet_fec!H106)</f>
        <v>0.68200802466852684</v>
      </c>
      <c r="I106" s="124">
        <f>IF(RES_hhdet_tes!I106=0,"",RES_hhdet_tes!I106/RES_hhdet_fec!I106)</f>
        <v>0.68859992786765456</v>
      </c>
      <c r="J106" s="124">
        <f>IF(RES_hhdet_tes!J106=0,"",RES_hhdet_tes!J106/RES_hhdet_fec!J106)</f>
        <v>0.69642646222283922</v>
      </c>
      <c r="K106" s="124">
        <f>IF(RES_hhdet_tes!K106=0,"",RES_hhdet_tes!K106/RES_hhdet_fec!K106)</f>
        <v>0.7043636860796304</v>
      </c>
      <c r="L106" s="124">
        <f>IF(RES_hhdet_tes!L106=0,"",RES_hhdet_tes!L106/RES_hhdet_fec!L106)</f>
        <v>0.71068917936782305</v>
      </c>
      <c r="M106" s="124">
        <f>IF(RES_hhdet_tes!M106=0,"",RES_hhdet_tes!M106/RES_hhdet_fec!M106)</f>
        <v>0.71267341647933524</v>
      </c>
      <c r="N106" s="124">
        <f>IF(RES_hhdet_tes!N106=0,"",RES_hhdet_tes!N106/RES_hhdet_fec!N106)</f>
        <v>0.71436419775487536</v>
      </c>
      <c r="O106" s="124">
        <f>IF(RES_hhdet_tes!O106=0,"",RES_hhdet_tes!O106/RES_hhdet_fec!O106)</f>
        <v>0.71572565727751858</v>
      </c>
      <c r="P106" s="124">
        <f>IF(RES_hhdet_tes!P106=0,"",RES_hhdet_tes!P106/RES_hhdet_fec!P106)</f>
        <v>0.71585673258673899</v>
      </c>
      <c r="Q106" s="124">
        <f>IF(RES_hhdet_tes!Q106=0,"",RES_hhdet_tes!Q106/RES_hhdet_fec!Q106)</f>
        <v>0.71583821638146017</v>
      </c>
      <c r="R106" s="124">
        <f>IF(RES_hhdet_tes!R106=0,"",RES_hhdet_tes!R106/RES_hhdet_fec!R106)</f>
        <v>0.71667284613535343</v>
      </c>
      <c r="S106" s="124">
        <f>IF(RES_hhdet_tes!S106=0,"",RES_hhdet_tes!S106/RES_hhdet_fec!S106)</f>
        <v>0.7232058623225196</v>
      </c>
      <c r="T106" s="124">
        <f>IF(RES_hhdet_tes!T106=0,"",RES_hhdet_tes!T106/RES_hhdet_fec!T106)</f>
        <v>0.72922417744816315</v>
      </c>
      <c r="U106" s="124">
        <f>IF(RES_hhdet_tes!U106=0,"",RES_hhdet_tes!U106/RES_hhdet_fec!U106)</f>
        <v>0.73145745540812401</v>
      </c>
      <c r="V106" s="124">
        <f>IF(RES_hhdet_tes!V106=0,"",RES_hhdet_tes!V106/RES_hhdet_fec!V106)</f>
        <v>0.73231867736779244</v>
      </c>
      <c r="W106" s="124">
        <f>IF(RES_hhdet_tes!W106=0,"",RES_hhdet_tes!W106/RES_hhdet_fec!W106)</f>
        <v>0.73317634706689427</v>
      </c>
      <c r="X106" s="124">
        <f>IF(RES_hhdet_tes!X106=0,"",RES_hhdet_tes!X106/RES_hhdet_fec!X106)</f>
        <v>0.73485942909089652</v>
      </c>
      <c r="Y106" s="124">
        <f>IF(RES_hhdet_tes!Y106=0,"",RES_hhdet_tes!Y106/RES_hhdet_fec!Y106)</f>
        <v>0.73730881158614547</v>
      </c>
      <c r="DA106" s="130" t="s">
        <v>2006</v>
      </c>
    </row>
    <row r="107" spans="1:105" ht="12" customHeight="1" x14ac:dyDescent="0.25">
      <c r="A107" s="97" t="s">
        <v>197</v>
      </c>
      <c r="B107" s="111">
        <f>IF(RES_hhdet_tes!B107=0,"",RES_hhdet_tes!B107/RES_hhdet_fec!B107)</f>
        <v>0.63413002644681671</v>
      </c>
      <c r="C107" s="111">
        <f>IF(RES_hhdet_tes!C107=0,"",RES_hhdet_tes!C107/RES_hhdet_fec!C107)</f>
        <v>0.65603129832237095</v>
      </c>
      <c r="D107" s="111">
        <f>IF(RES_hhdet_tes!D107=0,"",RES_hhdet_tes!D107/RES_hhdet_fec!D107)</f>
        <v>0.66931701754333151</v>
      </c>
      <c r="E107" s="111">
        <f>IF(RES_hhdet_tes!E107=0,"",RES_hhdet_tes!E107/RES_hhdet_fec!E107)</f>
        <v>0.67343864738692061</v>
      </c>
      <c r="F107" s="111">
        <f>IF(RES_hhdet_tes!F107=0,"",RES_hhdet_tes!F107/RES_hhdet_fec!F107)</f>
        <v>0.67568003027523849</v>
      </c>
      <c r="G107" s="111">
        <f>IF(RES_hhdet_tes!G107=0,"",RES_hhdet_tes!G107/RES_hhdet_fec!G107)</f>
        <v>0.67755060505997777</v>
      </c>
      <c r="H107" s="111">
        <f>IF(RES_hhdet_tes!H107=0,"",RES_hhdet_tes!H107/RES_hhdet_fec!H107)</f>
        <v>0.68183990645380288</v>
      </c>
      <c r="I107" s="111">
        <f>IF(RES_hhdet_tes!I107=0,"",RES_hhdet_tes!I107/RES_hhdet_fec!I107)</f>
        <v>0.68845069514858737</v>
      </c>
      <c r="J107" s="111">
        <f>IF(RES_hhdet_tes!J107=0,"",RES_hhdet_tes!J107/RES_hhdet_fec!J107)</f>
        <v>0.69625568565525087</v>
      </c>
      <c r="K107" s="111">
        <f>IF(RES_hhdet_tes!K107=0,"",RES_hhdet_tes!K107/RES_hhdet_fec!K107)</f>
        <v>0.70419601275221921</v>
      </c>
      <c r="L107" s="111">
        <f>IF(RES_hhdet_tes!L107=0,"",RES_hhdet_tes!L107/RES_hhdet_fec!L107)</f>
        <v>0.71053843183951637</v>
      </c>
      <c r="M107" s="111">
        <f>IF(RES_hhdet_tes!M107=0,"",RES_hhdet_tes!M107/RES_hhdet_fec!M107)</f>
        <v>0.71251506281073507</v>
      </c>
      <c r="N107" s="111">
        <f>IF(RES_hhdet_tes!N107=0,"",RES_hhdet_tes!N107/RES_hhdet_fec!N107)</f>
        <v>0.71423207648354115</v>
      </c>
      <c r="O107" s="111">
        <f>IF(RES_hhdet_tes!O107=0,"",RES_hhdet_tes!O107/RES_hhdet_fec!O107)</f>
        <v>0.71557110162021287</v>
      </c>
      <c r="P107" s="111">
        <f>IF(RES_hhdet_tes!P107=0,"",RES_hhdet_tes!P107/RES_hhdet_fec!P107)</f>
        <v>0.71569895493105062</v>
      </c>
      <c r="Q107" s="111">
        <f>IF(RES_hhdet_tes!Q107=0,"",RES_hhdet_tes!Q107/RES_hhdet_fec!Q107)</f>
        <v>0.71569923924769052</v>
      </c>
      <c r="R107" s="111">
        <f>IF(RES_hhdet_tes!R107=0,"",RES_hhdet_tes!R107/RES_hhdet_fec!R107)</f>
        <v>0.71653542827746752</v>
      </c>
      <c r="S107" s="111">
        <f>IF(RES_hhdet_tes!S107=0,"",RES_hhdet_tes!S107/RES_hhdet_fec!S107)</f>
        <v>0.7230696964927078</v>
      </c>
      <c r="T107" s="111">
        <f>IF(RES_hhdet_tes!T107=0,"",RES_hhdet_tes!T107/RES_hhdet_fec!T107)</f>
        <v>0.72909188373165179</v>
      </c>
      <c r="U107" s="111">
        <f>IF(RES_hhdet_tes!U107=0,"",RES_hhdet_tes!U107/RES_hhdet_fec!U107)</f>
        <v>0.73132656608535918</v>
      </c>
      <c r="V107" s="111">
        <f>IF(RES_hhdet_tes!V107=0,"",RES_hhdet_tes!V107/RES_hhdet_fec!V107)</f>
        <v>0.73219003009385941</v>
      </c>
      <c r="W107" s="111">
        <f>IF(RES_hhdet_tes!W107=0,"",RES_hhdet_tes!W107/RES_hhdet_fec!W107)</f>
        <v>0.73304919253475587</v>
      </c>
      <c r="X107" s="111">
        <f>IF(RES_hhdet_tes!X107=0,"",RES_hhdet_tes!X107/RES_hhdet_fec!X107)</f>
        <v>0.73473093207179119</v>
      </c>
      <c r="Y107" s="111">
        <f>IF(RES_hhdet_tes!Y107=0,"",RES_hhdet_tes!Y107/RES_hhdet_fec!Y107)</f>
        <v>0.73718132699476802</v>
      </c>
      <c r="DA107" s="63" t="s">
        <v>2007</v>
      </c>
    </row>
    <row r="108" spans="1:105" ht="12" customHeight="1" x14ac:dyDescent="0.25">
      <c r="A108" s="97" t="s">
        <v>53</v>
      </c>
      <c r="B108" s="111">
        <f>IF(RES_hhdet_tes!B108=0,"",RES_hhdet_tes!B108/RES_hhdet_fec!B108)</f>
        <v>1</v>
      </c>
      <c r="C108" s="111">
        <f>IF(RES_hhdet_tes!C108=0,"",RES_hhdet_tes!C108/RES_hhdet_fec!C108)</f>
        <v>1</v>
      </c>
      <c r="D108" s="111">
        <f>IF(RES_hhdet_tes!D108=0,"",RES_hhdet_tes!D108/RES_hhdet_fec!D108)</f>
        <v>1</v>
      </c>
      <c r="E108" s="111">
        <f>IF(RES_hhdet_tes!E108=0,"",RES_hhdet_tes!E108/RES_hhdet_fec!E108)</f>
        <v>1</v>
      </c>
      <c r="F108" s="111">
        <f>IF(RES_hhdet_tes!F108=0,"",RES_hhdet_tes!F108/RES_hhdet_fec!F108)</f>
        <v>1</v>
      </c>
      <c r="G108" s="111">
        <f>IF(RES_hhdet_tes!G108=0,"",RES_hhdet_tes!G108/RES_hhdet_fec!G108)</f>
        <v>1</v>
      </c>
      <c r="H108" s="111">
        <f>IF(RES_hhdet_tes!H108=0,"",RES_hhdet_tes!H108/RES_hhdet_fec!H108)</f>
        <v>1</v>
      </c>
      <c r="I108" s="111">
        <f>IF(RES_hhdet_tes!I108=0,"",RES_hhdet_tes!I108/RES_hhdet_fec!I108)</f>
        <v>1</v>
      </c>
      <c r="J108" s="111">
        <f>IF(RES_hhdet_tes!J108=0,"",RES_hhdet_tes!J108/RES_hhdet_fec!J108)</f>
        <v>1</v>
      </c>
      <c r="K108" s="111">
        <f>IF(RES_hhdet_tes!K108=0,"",RES_hhdet_tes!K108/RES_hhdet_fec!K108)</f>
        <v>1</v>
      </c>
      <c r="L108" s="111">
        <f>IF(RES_hhdet_tes!L108=0,"",RES_hhdet_tes!L108/RES_hhdet_fec!L108)</f>
        <v>1</v>
      </c>
      <c r="M108" s="111">
        <f>IF(RES_hhdet_tes!M108=0,"",RES_hhdet_tes!M108/RES_hhdet_fec!M108)</f>
        <v>1</v>
      </c>
      <c r="N108" s="111">
        <f>IF(RES_hhdet_tes!N108=0,"",RES_hhdet_tes!N108/RES_hhdet_fec!N108)</f>
        <v>1</v>
      </c>
      <c r="O108" s="111">
        <f>IF(RES_hhdet_tes!O108=0,"",RES_hhdet_tes!O108/RES_hhdet_fec!O108)</f>
        <v>1</v>
      </c>
      <c r="P108" s="111">
        <f>IF(RES_hhdet_tes!P108=0,"",RES_hhdet_tes!P108/RES_hhdet_fec!P108)</f>
        <v>1</v>
      </c>
      <c r="Q108" s="111">
        <f>IF(RES_hhdet_tes!Q108=0,"",RES_hhdet_tes!Q108/RES_hhdet_fec!Q108)</f>
        <v>1</v>
      </c>
      <c r="R108" s="111">
        <f>IF(RES_hhdet_tes!R108=0,"",RES_hhdet_tes!R108/RES_hhdet_fec!R108)</f>
        <v>1</v>
      </c>
      <c r="S108" s="111">
        <f>IF(RES_hhdet_tes!S108=0,"",RES_hhdet_tes!S108/RES_hhdet_fec!S108)</f>
        <v>1</v>
      </c>
      <c r="T108" s="111">
        <f>IF(RES_hhdet_tes!T108=0,"",RES_hhdet_tes!T108/RES_hhdet_fec!T108)</f>
        <v>1</v>
      </c>
      <c r="U108" s="111">
        <f>IF(RES_hhdet_tes!U108=0,"",RES_hhdet_tes!U108/RES_hhdet_fec!U108)</f>
        <v>1</v>
      </c>
      <c r="V108" s="111">
        <f>IF(RES_hhdet_tes!V108=0,"",RES_hhdet_tes!V108/RES_hhdet_fec!V108)</f>
        <v>1</v>
      </c>
      <c r="W108" s="111">
        <f>IF(RES_hhdet_tes!W108=0,"",RES_hhdet_tes!W108/RES_hhdet_fec!W108)</f>
        <v>1</v>
      </c>
      <c r="X108" s="111">
        <f>IF(RES_hhdet_tes!X108=0,"",RES_hhdet_tes!X108/RES_hhdet_fec!X108)</f>
        <v>1</v>
      </c>
      <c r="Y108" s="111">
        <f>IF(RES_hhdet_tes!Y108=0,"",RES_hhdet_tes!Y108/RES_hhdet_fec!Y108)</f>
        <v>1</v>
      </c>
      <c r="DA108" s="63" t="s">
        <v>2008</v>
      </c>
    </row>
    <row r="109" spans="1:105" ht="12.95" customHeight="1" x14ac:dyDescent="0.25">
      <c r="A109" s="121" t="s">
        <v>92</v>
      </c>
      <c r="B109" s="124">
        <f>IF(RES_hhdet_tes!B109=0,"",RES_hhdet_tes!B109/RES_hhdet_fec!B109)</f>
        <v>1.6257959214795281</v>
      </c>
      <c r="C109" s="124">
        <f>IF(RES_hhdet_tes!C109=0,"",RES_hhdet_tes!C109/RES_hhdet_fec!C109)</f>
        <v>1.9500899492284693</v>
      </c>
      <c r="D109" s="124">
        <f>IF(RES_hhdet_tes!D109=0,"",RES_hhdet_tes!D109/RES_hhdet_fec!D109)</f>
        <v>2.0787995043049969</v>
      </c>
      <c r="E109" s="124">
        <f>IF(RES_hhdet_tes!E109=0,"",RES_hhdet_tes!E109/RES_hhdet_fec!E109)</f>
        <v>2.1519650352752397</v>
      </c>
      <c r="F109" s="124">
        <f>IF(RES_hhdet_tes!F109=0,"",RES_hhdet_tes!F109/RES_hhdet_fec!F109)</f>
        <v>2.1850831299305509</v>
      </c>
      <c r="G109" s="124">
        <f>IF(RES_hhdet_tes!G109=0,"",RES_hhdet_tes!G109/RES_hhdet_fec!G109)</f>
        <v>2.2108640480048773</v>
      </c>
      <c r="H109" s="124">
        <f>IF(RES_hhdet_tes!H109=0,"",RES_hhdet_tes!H109/RES_hhdet_fec!H109)</f>
        <v>2.2495077385560633</v>
      </c>
      <c r="I109" s="124">
        <f>IF(RES_hhdet_tes!I109=0,"",RES_hhdet_tes!I109/RES_hhdet_fec!I109)</f>
        <v>2.3199312581072462</v>
      </c>
      <c r="J109" s="124">
        <f>IF(RES_hhdet_tes!J109=0,"",RES_hhdet_tes!J109/RES_hhdet_fec!J109)</f>
        <v>2.4080182945204736</v>
      </c>
      <c r="K109" s="124">
        <f>IF(RES_hhdet_tes!K109=0,"",RES_hhdet_tes!K109/RES_hhdet_fec!K109)</f>
        <v>2.5452740625120303</v>
      </c>
      <c r="L109" s="124">
        <f>IF(RES_hhdet_tes!L109=0,"",RES_hhdet_tes!L109/RES_hhdet_fec!L109)</f>
        <v>2.6824952940215416</v>
      </c>
      <c r="M109" s="124">
        <f>IF(RES_hhdet_tes!M109=0,"",RES_hhdet_tes!M109/RES_hhdet_fec!M109)</f>
        <v>2.7663652728485477</v>
      </c>
      <c r="N109" s="124">
        <f>IF(RES_hhdet_tes!N109=0,"",RES_hhdet_tes!N109/RES_hhdet_fec!N109)</f>
        <v>2.8041416978393832</v>
      </c>
      <c r="O109" s="124">
        <f>IF(RES_hhdet_tes!O109=0,"",RES_hhdet_tes!O109/RES_hhdet_fec!O109)</f>
        <v>2.8223126776827607</v>
      </c>
      <c r="P109" s="124">
        <f>IF(RES_hhdet_tes!P109=0,"",RES_hhdet_tes!P109/RES_hhdet_fec!P109)</f>
        <v>2.8380898443466225</v>
      </c>
      <c r="Q109" s="124">
        <f>IF(RES_hhdet_tes!Q109=0,"",RES_hhdet_tes!Q109/RES_hhdet_fec!Q109)</f>
        <v>2.8566465995845438</v>
      </c>
      <c r="R109" s="124">
        <f>IF(RES_hhdet_tes!R109=0,"",RES_hhdet_tes!R109/RES_hhdet_fec!R109)</f>
        <v>2.8830904451478281</v>
      </c>
      <c r="S109" s="124">
        <f>IF(RES_hhdet_tes!S109=0,"",RES_hhdet_tes!S109/RES_hhdet_fec!S109)</f>
        <v>2.9455293284894233</v>
      </c>
      <c r="T109" s="124">
        <f>IF(RES_hhdet_tes!T109=0,"",RES_hhdet_tes!T109/RES_hhdet_fec!T109)</f>
        <v>3.1084672659921635</v>
      </c>
      <c r="U109" s="124">
        <f>IF(RES_hhdet_tes!U109=0,"",RES_hhdet_tes!U109/RES_hhdet_fec!U109)</f>
        <v>3.3152070126212556</v>
      </c>
      <c r="V109" s="124">
        <f>IF(RES_hhdet_tes!V109=0,"",RES_hhdet_tes!V109/RES_hhdet_fec!V109)</f>
        <v>3.4666160635015832</v>
      </c>
      <c r="W109" s="124">
        <f>IF(RES_hhdet_tes!W109=0,"",RES_hhdet_tes!W109/RES_hhdet_fec!W109)</f>
        <v>3.4862474746093945</v>
      </c>
      <c r="X109" s="124">
        <f>IF(RES_hhdet_tes!X109=0,"",RES_hhdet_tes!X109/RES_hhdet_fec!X109)</f>
        <v>3.4960404011441648</v>
      </c>
      <c r="Y109" s="124">
        <f>IF(RES_hhdet_tes!Y109=0,"",RES_hhdet_tes!Y109/RES_hhdet_fec!Y109)</f>
        <v>3.5012543180743503</v>
      </c>
      <c r="DA109" s="130" t="s">
        <v>2009</v>
      </c>
    </row>
    <row r="110" spans="1:105" ht="12" customHeight="1" x14ac:dyDescent="0.25">
      <c r="A110" s="97" t="s">
        <v>53</v>
      </c>
      <c r="B110" s="111">
        <f>IF(RES_hhdet_tes!B110=0,"",RES_hhdet_tes!B110/RES_hhdet_fec!B110)</f>
        <v>1.6257959214795281</v>
      </c>
      <c r="C110" s="111">
        <f>IF(RES_hhdet_tes!C110=0,"",RES_hhdet_tes!C110/RES_hhdet_fec!C110)</f>
        <v>1.9500899492284693</v>
      </c>
      <c r="D110" s="111">
        <f>IF(RES_hhdet_tes!D110=0,"",RES_hhdet_tes!D110/RES_hhdet_fec!D110)</f>
        <v>2.0787995043049969</v>
      </c>
      <c r="E110" s="111">
        <f>IF(RES_hhdet_tes!E110=0,"",RES_hhdet_tes!E110/RES_hhdet_fec!E110)</f>
        <v>2.1519650352752397</v>
      </c>
      <c r="F110" s="111">
        <f>IF(RES_hhdet_tes!F110=0,"",RES_hhdet_tes!F110/RES_hhdet_fec!F110)</f>
        <v>2.1850831299305509</v>
      </c>
      <c r="G110" s="111">
        <f>IF(RES_hhdet_tes!G110=0,"",RES_hhdet_tes!G110/RES_hhdet_fec!G110)</f>
        <v>2.2108640480048773</v>
      </c>
      <c r="H110" s="111">
        <f>IF(RES_hhdet_tes!H110=0,"",RES_hhdet_tes!H110/RES_hhdet_fec!H110)</f>
        <v>2.2495077385560633</v>
      </c>
      <c r="I110" s="111">
        <f>IF(RES_hhdet_tes!I110=0,"",RES_hhdet_tes!I110/RES_hhdet_fec!I110)</f>
        <v>2.3199312581072462</v>
      </c>
      <c r="J110" s="111">
        <f>IF(RES_hhdet_tes!J110=0,"",RES_hhdet_tes!J110/RES_hhdet_fec!J110)</f>
        <v>2.4080182945204736</v>
      </c>
      <c r="K110" s="111">
        <f>IF(RES_hhdet_tes!K110=0,"",RES_hhdet_tes!K110/RES_hhdet_fec!K110)</f>
        <v>2.5452740625120303</v>
      </c>
      <c r="L110" s="111">
        <f>IF(RES_hhdet_tes!L110=0,"",RES_hhdet_tes!L110/RES_hhdet_fec!L110)</f>
        <v>2.6824952940215416</v>
      </c>
      <c r="M110" s="111">
        <f>IF(RES_hhdet_tes!M110=0,"",RES_hhdet_tes!M110/RES_hhdet_fec!M110)</f>
        <v>2.7663652728485477</v>
      </c>
      <c r="N110" s="111">
        <f>IF(RES_hhdet_tes!N110=0,"",RES_hhdet_tes!N110/RES_hhdet_fec!N110)</f>
        <v>2.8041416978393832</v>
      </c>
      <c r="O110" s="111">
        <f>IF(RES_hhdet_tes!O110=0,"",RES_hhdet_tes!O110/RES_hhdet_fec!O110)</f>
        <v>2.8223126776827607</v>
      </c>
      <c r="P110" s="111">
        <f>IF(RES_hhdet_tes!P110=0,"",RES_hhdet_tes!P110/RES_hhdet_fec!P110)</f>
        <v>2.8380898443466225</v>
      </c>
      <c r="Q110" s="111">
        <f>IF(RES_hhdet_tes!Q110=0,"",RES_hhdet_tes!Q110/RES_hhdet_fec!Q110)</f>
        <v>2.8566465995845438</v>
      </c>
      <c r="R110" s="111">
        <f>IF(RES_hhdet_tes!R110=0,"",RES_hhdet_tes!R110/RES_hhdet_fec!R110)</f>
        <v>2.8830904451478281</v>
      </c>
      <c r="S110" s="111">
        <f>IF(RES_hhdet_tes!S110=0,"",RES_hhdet_tes!S110/RES_hhdet_fec!S110)</f>
        <v>2.9455293284894233</v>
      </c>
      <c r="T110" s="111">
        <f>IF(RES_hhdet_tes!T110=0,"",RES_hhdet_tes!T110/RES_hhdet_fec!T110)</f>
        <v>3.1084672659921635</v>
      </c>
      <c r="U110" s="111">
        <f>IF(RES_hhdet_tes!U110=0,"",RES_hhdet_tes!U110/RES_hhdet_fec!U110)</f>
        <v>3.3152070126212556</v>
      </c>
      <c r="V110" s="111">
        <f>IF(RES_hhdet_tes!V110=0,"",RES_hhdet_tes!V110/RES_hhdet_fec!V110)</f>
        <v>3.4666160635015832</v>
      </c>
      <c r="W110" s="111">
        <f>IF(RES_hhdet_tes!W110=0,"",RES_hhdet_tes!W110/RES_hhdet_fec!W110)</f>
        <v>3.4862474746093945</v>
      </c>
      <c r="X110" s="111">
        <f>IF(RES_hhdet_tes!X110=0,"",RES_hhdet_tes!X110/RES_hhdet_fec!X110)</f>
        <v>3.4960404011441648</v>
      </c>
      <c r="Y110" s="111">
        <f>IF(RES_hhdet_tes!Y110=0,"",RES_hhdet_tes!Y110/RES_hhdet_fec!Y110)</f>
        <v>3.5012543180743503</v>
      </c>
      <c r="DA110" s="63" t="s">
        <v>2010</v>
      </c>
    </row>
    <row r="111" spans="1:105" ht="12" customHeight="1" x14ac:dyDescent="0.25">
      <c r="A111" s="121" t="s">
        <v>55</v>
      </c>
      <c r="B111" s="124">
        <f>IF(RES_hhdet_tes!B111=0,"",RES_hhdet_tes!B111/RES_hhdet_fec!B111)</f>
        <v>0.76440732095930353</v>
      </c>
      <c r="C111" s="124">
        <f>IF(RES_hhdet_tes!C111=0,"",RES_hhdet_tes!C111/RES_hhdet_fec!C111)</f>
        <v>0.78221267420456986</v>
      </c>
      <c r="D111" s="124">
        <f>IF(RES_hhdet_tes!D111=0,"",RES_hhdet_tes!D111/RES_hhdet_fec!D111)</f>
        <v>0.80649044758031618</v>
      </c>
      <c r="E111" s="124">
        <f>IF(RES_hhdet_tes!E111=0,"",RES_hhdet_tes!E111/RES_hhdet_fec!E111)</f>
        <v>0.80818664256293837</v>
      </c>
      <c r="F111" s="124">
        <f>IF(RES_hhdet_tes!F111=0,"",RES_hhdet_tes!F111/RES_hhdet_fec!F111)</f>
        <v>0.81220775678421053</v>
      </c>
      <c r="G111" s="124">
        <f>IF(RES_hhdet_tes!G111=0,"",RES_hhdet_tes!G111/RES_hhdet_fec!G111)</f>
        <v>0.81307563228085555</v>
      </c>
      <c r="H111" s="124">
        <f>IF(RES_hhdet_tes!H111=0,"",RES_hhdet_tes!H111/RES_hhdet_fec!H111)</f>
        <v>0.81398909468955238</v>
      </c>
      <c r="I111" s="124">
        <f>IF(RES_hhdet_tes!I111=0,"",RES_hhdet_tes!I111/RES_hhdet_fec!I111)</f>
        <v>0.82102783697560233</v>
      </c>
      <c r="J111" s="124">
        <f>IF(RES_hhdet_tes!J111=0,"",RES_hhdet_tes!J111/RES_hhdet_fec!J111)</f>
        <v>0.82759380866940691</v>
      </c>
      <c r="K111" s="124">
        <f>IF(RES_hhdet_tes!K111=0,"",RES_hhdet_tes!K111/RES_hhdet_fec!K111)</f>
        <v>0.83322573288633006</v>
      </c>
      <c r="L111" s="124">
        <f>IF(RES_hhdet_tes!L111=0,"",RES_hhdet_tes!L111/RES_hhdet_fec!L111)</f>
        <v>0.84053189500853909</v>
      </c>
      <c r="M111" s="124">
        <f>IF(RES_hhdet_tes!M111=0,"",RES_hhdet_tes!M111/RES_hhdet_fec!M111)</f>
        <v>0.84130503464688056</v>
      </c>
      <c r="N111" s="124">
        <f>IF(RES_hhdet_tes!N111=0,"",RES_hhdet_tes!N111/RES_hhdet_fec!N111)</f>
        <v>0.84360015221215179</v>
      </c>
      <c r="O111" s="124">
        <f>IF(RES_hhdet_tes!O111=0,"",RES_hhdet_tes!O111/RES_hhdet_fec!O111)</f>
        <v>0.85089117468136555</v>
      </c>
      <c r="P111" s="124">
        <f>IF(RES_hhdet_tes!P111=0,"",RES_hhdet_tes!P111/RES_hhdet_fec!P111)</f>
        <v>0.85561445715031637</v>
      </c>
      <c r="Q111" s="124">
        <f>IF(RES_hhdet_tes!Q111=0,"",RES_hhdet_tes!Q111/RES_hhdet_fec!Q111)</f>
        <v>0.86344264346663457</v>
      </c>
      <c r="R111" s="124">
        <f>IF(RES_hhdet_tes!R111=0,"",RES_hhdet_tes!R111/RES_hhdet_fec!R111)</f>
        <v>0.86950466697283102</v>
      </c>
      <c r="S111" s="124">
        <f>IF(RES_hhdet_tes!S111=0,"",RES_hhdet_tes!S111/RES_hhdet_fec!S111)</f>
        <v>0.87369821074599763</v>
      </c>
      <c r="T111" s="124">
        <f>IF(RES_hhdet_tes!T111=0,"",RES_hhdet_tes!T111/RES_hhdet_fec!T111)</f>
        <v>0.88098340663986086</v>
      </c>
      <c r="U111" s="124">
        <f>IF(RES_hhdet_tes!U111=0,"",RES_hhdet_tes!U111/RES_hhdet_fec!U111)</f>
        <v>0.88529865525601448</v>
      </c>
      <c r="V111" s="124">
        <f>IF(RES_hhdet_tes!V111=0,"",RES_hhdet_tes!V111/RES_hhdet_fec!V111)</f>
        <v>0.72724129307240959</v>
      </c>
      <c r="W111" s="124">
        <f>IF(RES_hhdet_tes!W111=0,"",RES_hhdet_tes!W111/RES_hhdet_fec!W111)</f>
        <v>0.88616045796205989</v>
      </c>
      <c r="X111" s="124">
        <f>IF(RES_hhdet_tes!X111=0,"",RES_hhdet_tes!X111/RES_hhdet_fec!X111)</f>
        <v>0.89217283419517457</v>
      </c>
      <c r="Y111" s="124">
        <f>IF(RES_hhdet_tes!Y111=0,"",RES_hhdet_tes!Y111/RES_hhdet_fec!Y111)</f>
        <v>0.88967800062679203</v>
      </c>
      <c r="DA111" s="130" t="s">
        <v>2011</v>
      </c>
    </row>
    <row r="112" spans="1:105" ht="12" customHeight="1" x14ac:dyDescent="0.25">
      <c r="A112" s="97" t="s">
        <v>130</v>
      </c>
      <c r="B112" s="111">
        <f>IF(RES_hhdet_tes!B112=0,"",RES_hhdet_tes!B112/RES_hhdet_fec!B112)</f>
        <v>0.77054836215853428</v>
      </c>
      <c r="C112" s="111">
        <f>IF(RES_hhdet_tes!C112=0,"",RES_hhdet_tes!C112/RES_hhdet_fec!C112)</f>
        <v>0.79487470434622398</v>
      </c>
      <c r="D112" s="111">
        <f>IF(RES_hhdet_tes!D112=0,"",RES_hhdet_tes!D112/RES_hhdet_fec!D112)</f>
        <v>0.80979145339293734</v>
      </c>
      <c r="E112" s="111">
        <f>IF(RES_hhdet_tes!E112=0,"",RES_hhdet_tes!E112/RES_hhdet_fec!E112)</f>
        <v>0.81398025515704242</v>
      </c>
      <c r="F112" s="111">
        <f>IF(RES_hhdet_tes!F112=0,"",RES_hhdet_tes!F112/RES_hhdet_fec!F112)</f>
        <v>0.81623305585705852</v>
      </c>
      <c r="G112" s="111">
        <f>IF(RES_hhdet_tes!G112=0,"",RES_hhdet_tes!G112/RES_hhdet_fec!G112)</f>
        <v>0.81805871208416414</v>
      </c>
      <c r="H112" s="111">
        <f>IF(RES_hhdet_tes!H112=0,"",RES_hhdet_tes!H112/RES_hhdet_fec!H112)</f>
        <v>0.82182479119451013</v>
      </c>
      <c r="I112" s="111">
        <f>IF(RES_hhdet_tes!I112=0,"",RES_hhdet_tes!I112/RES_hhdet_fec!I112)</f>
        <v>0.82742240807771383</v>
      </c>
      <c r="J112" s="111">
        <f>IF(RES_hhdet_tes!J112=0,"",RES_hhdet_tes!J112/RES_hhdet_fec!J112)</f>
        <v>0.83390081371947133</v>
      </c>
      <c r="K112" s="111">
        <f>IF(RES_hhdet_tes!K112=0,"",RES_hhdet_tes!K112/RES_hhdet_fec!K112)</f>
        <v>0.84040711383457178</v>
      </c>
      <c r="L112" s="111">
        <f>IF(RES_hhdet_tes!L112=0,"",RES_hhdet_tes!L112/RES_hhdet_fec!L112)</f>
        <v>0.8455963875273238</v>
      </c>
      <c r="M112" s="111">
        <f>IF(RES_hhdet_tes!M112=0,"",RES_hhdet_tes!M112/RES_hhdet_fec!M112)</f>
        <v>0.84739309497011317</v>
      </c>
      <c r="N112" s="111">
        <f>IF(RES_hhdet_tes!N112=0,"",RES_hhdet_tes!N112/RES_hhdet_fec!N112)</f>
        <v>0.85061894315946285</v>
      </c>
      <c r="O112" s="111">
        <f>IF(RES_hhdet_tes!O112=0,"",RES_hhdet_tes!O112/RES_hhdet_fec!O112)</f>
        <v>0.8568121525428386</v>
      </c>
      <c r="P112" s="111">
        <f>IF(RES_hhdet_tes!P112=0,"",RES_hhdet_tes!P112/RES_hhdet_fec!P112)</f>
        <v>0.86603587069180998</v>
      </c>
      <c r="Q112" s="111">
        <f>IF(RES_hhdet_tes!Q112=0,"",RES_hhdet_tes!Q112/RES_hhdet_fec!Q112)</f>
        <v>0.87196029106055095</v>
      </c>
      <c r="R112" s="111">
        <f>IF(RES_hhdet_tes!R112=0,"",RES_hhdet_tes!R112/RES_hhdet_fec!R112)</f>
        <v>0.87654800090738572</v>
      </c>
      <c r="S112" s="111">
        <f>IF(RES_hhdet_tes!S112=0,"",RES_hhdet_tes!S112/RES_hhdet_fec!S112)</f>
        <v>0.88024238290718237</v>
      </c>
      <c r="T112" s="111">
        <f>IF(RES_hhdet_tes!T112=0,"",RES_hhdet_tes!T112/RES_hhdet_fec!T112)</f>
        <v>0.88534524395779579</v>
      </c>
      <c r="U112" s="111">
        <f>IF(RES_hhdet_tes!U112=0,"",RES_hhdet_tes!U112/RES_hhdet_fec!U112)</f>
        <v>0.88941800307703012</v>
      </c>
      <c r="V112" s="111">
        <f>IF(RES_hhdet_tes!V112=0,"",RES_hhdet_tes!V112/RES_hhdet_fec!V112)</f>
        <v>0.89545670886166828</v>
      </c>
      <c r="W112" s="111">
        <f>IF(RES_hhdet_tes!W112=0,"",RES_hhdet_tes!W112/RES_hhdet_fec!W112)</f>
        <v>0.89755969399155</v>
      </c>
      <c r="X112" s="111">
        <f>IF(RES_hhdet_tes!X112=0,"",RES_hhdet_tes!X112/RES_hhdet_fec!X112)</f>
        <v>0.90162383871011997</v>
      </c>
      <c r="Y112" s="111">
        <f>IF(RES_hhdet_tes!Y112=0,"",RES_hhdet_tes!Y112/RES_hhdet_fec!Y112)</f>
        <v>0.90895580399394615</v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>
        <f>IF(RES_hhdet_tes!B116=0,"",RES_hhdet_tes!B116/RES_hhdet_fec!B116)</f>
        <v>0.55570543062672839</v>
      </c>
      <c r="C116" s="112">
        <f>IF(RES_hhdet_tes!C116=0,"",RES_hhdet_tes!C116/RES_hhdet_fec!C116)</f>
        <v>0.57044927044863103</v>
      </c>
      <c r="D116" s="112">
        <f>IF(RES_hhdet_tes!D116=0,"",RES_hhdet_tes!D116/RES_hhdet_fec!D116)</f>
        <v>0.57075813701217259</v>
      </c>
      <c r="E116" s="112">
        <f>IF(RES_hhdet_tes!E116=0,"",RES_hhdet_tes!E116/RES_hhdet_fec!E116)</f>
        <v>0.57185171741907515</v>
      </c>
      <c r="F116" s="112">
        <f>IF(RES_hhdet_tes!F116=0,"",RES_hhdet_tes!F116/RES_hhdet_fec!F116)</f>
        <v>0.57231506968857171</v>
      </c>
      <c r="G116" s="112">
        <f>IF(RES_hhdet_tes!G116=0,"",RES_hhdet_tes!G116/RES_hhdet_fec!G116)</f>
        <v>0.57337247814010039</v>
      </c>
      <c r="H116" s="112">
        <f>IF(RES_hhdet_tes!H116=0,"",RES_hhdet_tes!H116/RES_hhdet_fec!H116)</f>
        <v>0.57487349431424317</v>
      </c>
      <c r="I116" s="112">
        <f>IF(RES_hhdet_tes!I116=0,"",RES_hhdet_tes!I116/RES_hhdet_fec!I116)</f>
        <v>0.57643443986384602</v>
      </c>
      <c r="J116" s="112">
        <f>IF(RES_hhdet_tes!J116=0,"",RES_hhdet_tes!J116/RES_hhdet_fec!J116)</f>
        <v>0.58000852646979761</v>
      </c>
      <c r="K116" s="112">
        <f>IF(RES_hhdet_tes!K116=0,"",RES_hhdet_tes!K116/RES_hhdet_fec!K116)</f>
        <v>0.58438837110631792</v>
      </c>
      <c r="L116" s="112">
        <f>IF(RES_hhdet_tes!L116=0,"",RES_hhdet_tes!L116/RES_hhdet_fec!L116)</f>
        <v>0.58596770953218291</v>
      </c>
      <c r="M116" s="112">
        <f>IF(RES_hhdet_tes!M116=0,"",RES_hhdet_tes!M116/RES_hhdet_fec!M116)</f>
        <v>0.58689078744644363</v>
      </c>
      <c r="N116" s="112">
        <f>IF(RES_hhdet_tes!N116=0,"",RES_hhdet_tes!N116/RES_hhdet_fec!N116)</f>
        <v>0.58729111498351949</v>
      </c>
      <c r="O116" s="112">
        <f>IF(RES_hhdet_tes!O116=0,"",RES_hhdet_tes!O116/RES_hhdet_fec!O116)</f>
        <v>0.58806866044524497</v>
      </c>
      <c r="P116" s="112">
        <f>IF(RES_hhdet_tes!P116=0,"",RES_hhdet_tes!P116/RES_hhdet_fec!P116)</f>
        <v>0.58905425744544848</v>
      </c>
      <c r="Q116" s="112">
        <f>IF(RES_hhdet_tes!Q116=0,"",RES_hhdet_tes!Q116/RES_hhdet_fec!Q116)</f>
        <v>0.58950092118295527</v>
      </c>
      <c r="R116" s="112">
        <f>IF(RES_hhdet_tes!R116=0,"",RES_hhdet_tes!R116/RES_hhdet_fec!R116)</f>
        <v>0.60054683293895073</v>
      </c>
      <c r="S116" s="112">
        <f>IF(RES_hhdet_tes!S116=0,"",RES_hhdet_tes!S116/RES_hhdet_fec!S116)</f>
        <v>0.64615129736406041</v>
      </c>
      <c r="T116" s="112">
        <f>IF(RES_hhdet_tes!T116=0,"",RES_hhdet_tes!T116/RES_hhdet_fec!T116)</f>
        <v>0.67078354760446313</v>
      </c>
      <c r="U116" s="112">
        <f>IF(RES_hhdet_tes!U116=0,"",RES_hhdet_tes!U116/RES_hhdet_fec!U116)</f>
        <v>0.67531657003451739</v>
      </c>
      <c r="V116" s="112">
        <f>IF(RES_hhdet_tes!V116=0,"",RES_hhdet_tes!V116/RES_hhdet_fec!V116)</f>
        <v>0.70376962535892906</v>
      </c>
      <c r="W116" s="112">
        <f>IF(RES_hhdet_tes!W116=0,"",RES_hhdet_tes!W116/RES_hhdet_fec!W116)</f>
        <v>0.70840011449213547</v>
      </c>
      <c r="X116" s="112">
        <f>IF(RES_hhdet_tes!X116=0,"",RES_hhdet_tes!X116/RES_hhdet_fec!X116)</f>
        <v>0.70840011449213536</v>
      </c>
      <c r="Y116" s="112">
        <f>IF(RES_hhdet_tes!Y116=0,"",RES_hhdet_tes!Y116/RES_hhdet_fec!Y116)</f>
        <v>0.70840011449213525</v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>
        <f>IF(RES_hhdet_tes!B120=0,"",RES_hhdet_tes!B120/RES_hhdet_fec!B120)</f>
        <v>0.56737252771924229</v>
      </c>
      <c r="C120" s="124">
        <f>IF(RES_hhdet_tes!C120=0,"",RES_hhdet_tes!C120/RES_hhdet_fec!C120)</f>
        <v>0.57420326755655982</v>
      </c>
      <c r="D120" s="124">
        <f>IF(RES_hhdet_tes!D120=0,"",RES_hhdet_tes!D120/RES_hhdet_fec!D120)</f>
        <v>0.57431217633415887</v>
      </c>
      <c r="E120" s="124">
        <f>IF(RES_hhdet_tes!E120=0,"",RES_hhdet_tes!E120/RES_hhdet_fec!E120)</f>
        <v>0.57786787597515521</v>
      </c>
      <c r="F120" s="124">
        <f>IF(RES_hhdet_tes!F120=0,"",RES_hhdet_tes!F120/RES_hhdet_fec!F120)</f>
        <v>0.576385863230097</v>
      </c>
      <c r="G120" s="124">
        <f>IF(RES_hhdet_tes!G120=0,"",RES_hhdet_tes!G120/RES_hhdet_fec!G120)</f>
        <v>0.5741282700701007</v>
      </c>
      <c r="H120" s="124">
        <f>IF(RES_hhdet_tes!H120=0,"",RES_hhdet_tes!H120/RES_hhdet_fec!H120)</f>
        <v>0.58374800243627056</v>
      </c>
      <c r="I120" s="124">
        <f>IF(RES_hhdet_tes!I120=0,"",RES_hhdet_tes!I120/RES_hhdet_fec!I120)</f>
        <v>0.57619665465280145</v>
      </c>
      <c r="J120" s="124">
        <f>IF(RES_hhdet_tes!J120=0,"",RES_hhdet_tes!J120/RES_hhdet_fec!J120)</f>
        <v>0.57642705754611634</v>
      </c>
      <c r="K120" s="124">
        <f>IF(RES_hhdet_tes!K120=0,"",RES_hhdet_tes!K120/RES_hhdet_fec!K120)</f>
        <v>0.57511165153130617</v>
      </c>
      <c r="L120" s="124">
        <f>IF(RES_hhdet_tes!L120=0,"",RES_hhdet_tes!L120/RES_hhdet_fec!L120)</f>
        <v>0.57677882962812299</v>
      </c>
      <c r="M120" s="124">
        <f>IF(RES_hhdet_tes!M120=0,"",RES_hhdet_tes!M120/RES_hhdet_fec!M120)</f>
        <v>0.57718615268231022</v>
      </c>
      <c r="N120" s="124">
        <f>IF(RES_hhdet_tes!N120=0,"",RES_hhdet_tes!N120/RES_hhdet_fec!N120)</f>
        <v>0.57921820036343519</v>
      </c>
      <c r="O120" s="124">
        <f>IF(RES_hhdet_tes!O120=0,"",RES_hhdet_tes!O120/RES_hhdet_fec!O120)</f>
        <v>0.5748705034968814</v>
      </c>
      <c r="P120" s="124">
        <f>IF(RES_hhdet_tes!P120=0,"",RES_hhdet_tes!P120/RES_hhdet_fec!P120)</f>
        <v>0.57631159152680644</v>
      </c>
      <c r="Q120" s="124">
        <f>IF(RES_hhdet_tes!Q120=0,"",RES_hhdet_tes!Q120/RES_hhdet_fec!Q120)</f>
        <v>0.57811567539969866</v>
      </c>
      <c r="R120" s="124">
        <f>IF(RES_hhdet_tes!R120=0,"",RES_hhdet_tes!R120/RES_hhdet_fec!R120)</f>
        <v>0.57927888581068387</v>
      </c>
      <c r="S120" s="124">
        <f>IF(RES_hhdet_tes!S120=0,"",RES_hhdet_tes!S120/RES_hhdet_fec!S120)</f>
        <v>0.58309709148829003</v>
      </c>
      <c r="T120" s="124">
        <f>IF(RES_hhdet_tes!T120=0,"",RES_hhdet_tes!T120/RES_hhdet_fec!T120)</f>
        <v>0.58619032377405733</v>
      </c>
      <c r="U120" s="124">
        <f>IF(RES_hhdet_tes!U120=0,"",RES_hhdet_tes!U120/RES_hhdet_fec!U120)</f>
        <v>0.58713112175859528</v>
      </c>
      <c r="V120" s="124">
        <f>IF(RES_hhdet_tes!V120=0,"",RES_hhdet_tes!V120/RES_hhdet_fec!V120)</f>
        <v>0.58800751887074076</v>
      </c>
      <c r="W120" s="124">
        <f>IF(RES_hhdet_tes!W120=0,"",RES_hhdet_tes!W120/RES_hhdet_fec!W120)</f>
        <v>0.58864876076413697</v>
      </c>
      <c r="X120" s="124">
        <f>IF(RES_hhdet_tes!X120=0,"",RES_hhdet_tes!X120/RES_hhdet_fec!X120)</f>
        <v>0.58901641487770551</v>
      </c>
      <c r="Y120" s="124">
        <f>IF(RES_hhdet_tes!Y120=0,"",RES_hhdet_tes!Y120/RES_hhdet_fec!Y120)</f>
        <v>0.58952859639280908</v>
      </c>
      <c r="DA120" s="130" t="s">
        <v>2020</v>
      </c>
    </row>
    <row r="121" spans="1:105" ht="12" customHeight="1" x14ac:dyDescent="0.25">
      <c r="A121" s="97" t="s">
        <v>50</v>
      </c>
      <c r="B121" s="111">
        <f>IF(RES_hhdet_tes!B121=0,"",RES_hhdet_tes!B121/RES_hhdet_fec!B121)</f>
        <v>0.56484535751166676</v>
      </c>
      <c r="C121" s="111">
        <f>IF(RES_hhdet_tes!C121=0,"",RES_hhdet_tes!C121/RES_hhdet_fec!C121)</f>
        <v>0.56802271121137748</v>
      </c>
      <c r="D121" s="111">
        <f>IF(RES_hhdet_tes!D121=0,"",RES_hhdet_tes!D121/RES_hhdet_fec!D121)</f>
        <v>0.5697241139632494</v>
      </c>
      <c r="E121" s="111">
        <f>IF(RES_hhdet_tes!E121=0,"",RES_hhdet_tes!E121/RES_hhdet_fec!E121)</f>
        <v>0.57031315258569204</v>
      </c>
      <c r="F121" s="111">
        <f>IF(RES_hhdet_tes!F121=0,"",RES_hhdet_tes!F121/RES_hhdet_fec!F121)</f>
        <v>0.57074180004294339</v>
      </c>
      <c r="G121" s="111">
        <f>IF(RES_hhdet_tes!G121=0,"",RES_hhdet_tes!G121/RES_hhdet_fec!G121)</f>
        <v>0.5711824185199601</v>
      </c>
      <c r="H121" s="111">
        <f>IF(RES_hhdet_tes!H121=0,"",RES_hhdet_tes!H121/RES_hhdet_fec!H121)</f>
        <v>0.57180572768332061</v>
      </c>
      <c r="I121" s="111">
        <f>IF(RES_hhdet_tes!I121=0,"",RES_hhdet_tes!I121/RES_hhdet_fec!I121)</f>
        <v>0.57242517707844842</v>
      </c>
      <c r="J121" s="111">
        <f>IF(RES_hhdet_tes!J121=0,"",RES_hhdet_tes!J121/RES_hhdet_fec!J121)</f>
        <v>0.57304065189654296</v>
      </c>
      <c r="K121" s="111">
        <f>IF(RES_hhdet_tes!K121=0,"",RES_hhdet_tes!K121/RES_hhdet_fec!K121)</f>
        <v>0.57374608347944234</v>
      </c>
      <c r="L121" s="111">
        <f>IF(RES_hhdet_tes!L121=0,"",RES_hhdet_tes!L121/RES_hhdet_fec!L121)</f>
        <v>0.57425194919299916</v>
      </c>
      <c r="M121" s="111">
        <f>IF(RES_hhdet_tes!M121=0,"",RES_hhdet_tes!M121/RES_hhdet_fec!M121)</f>
        <v>0.57443335635462534</v>
      </c>
      <c r="N121" s="111">
        <f>IF(RES_hhdet_tes!N121=0,"",RES_hhdet_tes!N121/RES_hhdet_fec!N121)</f>
        <v>0.57453539148625776</v>
      </c>
      <c r="O121" s="111">
        <f>IF(RES_hhdet_tes!O121=0,"",RES_hhdet_tes!O121/RES_hhdet_fec!O121)</f>
        <v>0.57462871266481164</v>
      </c>
      <c r="P121" s="111">
        <f>IF(RES_hhdet_tes!P121=0,"",RES_hhdet_tes!P121/RES_hhdet_fec!P121)</f>
        <v>0.57474021955546628</v>
      </c>
      <c r="Q121" s="111">
        <f>IF(RES_hhdet_tes!Q121=0,"",RES_hhdet_tes!Q121/RES_hhdet_fec!Q121)</f>
        <v>0.57503642356293283</v>
      </c>
      <c r="R121" s="111">
        <f>IF(RES_hhdet_tes!R121=0,"",RES_hhdet_tes!R121/RES_hhdet_fec!R121)</f>
        <v>0.57611059128868258</v>
      </c>
      <c r="S121" s="111">
        <f>IF(RES_hhdet_tes!S121=0,"",RES_hhdet_tes!S121/RES_hhdet_fec!S121)</f>
        <v>0.57959720749595223</v>
      </c>
      <c r="T121" s="111">
        <f>IF(RES_hhdet_tes!T121=0,"",RES_hhdet_tes!T121/RES_hhdet_fec!T121)</f>
        <v>0.5838947890951125</v>
      </c>
      <c r="U121" s="111">
        <f>IF(RES_hhdet_tes!U121=0,"",RES_hhdet_tes!U121/RES_hhdet_fec!U121)</f>
        <v>0.58515835062349708</v>
      </c>
      <c r="V121" s="111">
        <f>IF(RES_hhdet_tes!V121=0,"",RES_hhdet_tes!V121/RES_hhdet_fec!V121)</f>
        <v>0.5856594141531033</v>
      </c>
      <c r="W121" s="111">
        <f>IF(RES_hhdet_tes!W121=0,"",RES_hhdet_tes!W121/RES_hhdet_fec!W121)</f>
        <v>0.58631170806508304</v>
      </c>
      <c r="X121" s="111">
        <f>IF(RES_hhdet_tes!X121=0,"",RES_hhdet_tes!X121/RES_hhdet_fec!X121)</f>
        <v>0.5866159744446876</v>
      </c>
      <c r="Y121" s="111">
        <f>IF(RES_hhdet_tes!Y121=0,"",RES_hhdet_tes!Y121/RES_hhdet_fec!Y121)</f>
        <v>0.58698004989120434</v>
      </c>
      <c r="DA121" s="63" t="s">
        <v>2021</v>
      </c>
    </row>
    <row r="122" spans="1:105" ht="12" customHeight="1" x14ac:dyDescent="0.25">
      <c r="A122" s="109" t="s">
        <v>120</v>
      </c>
      <c r="B122" s="45">
        <f>IF(RES_hhdet_tes!B122=0,"",RES_hhdet_tes!B122/RES_hhdet_fec!B122)</f>
        <v>0.72862365072973456</v>
      </c>
      <c r="C122" s="45">
        <f>IF(RES_hhdet_tes!C122=0,"",RES_hhdet_tes!C122/RES_hhdet_fec!C122)</f>
        <v>0.7380823032870909</v>
      </c>
      <c r="D122" s="45">
        <f>IF(RES_hhdet_tes!D122=0,"",RES_hhdet_tes!D122/RES_hhdet_fec!D122)</f>
        <v>0.74005224986348195</v>
      </c>
      <c r="E122" s="45">
        <f>IF(RES_hhdet_tes!E122=0,"",RES_hhdet_tes!E122/RES_hhdet_fec!E122)</f>
        <v>0.74109108654965317</v>
      </c>
      <c r="F122" s="45">
        <f>IF(RES_hhdet_tes!F122=0,"",RES_hhdet_tes!F122/RES_hhdet_fec!F122)</f>
        <v>0.74152504174694467</v>
      </c>
      <c r="G122" s="45">
        <f>IF(RES_hhdet_tes!G122=0,"",RES_hhdet_tes!G122/RES_hhdet_fec!G122)</f>
        <v>0.74213253872297846</v>
      </c>
      <c r="H122" s="45">
        <f>IF(RES_hhdet_tes!H122=0,"",RES_hhdet_tes!H122/RES_hhdet_fec!H122)</f>
        <v>0.74392523794690812</v>
      </c>
      <c r="I122" s="45">
        <f>IF(RES_hhdet_tes!I122=0,"",RES_hhdet_tes!I122/RES_hhdet_fec!I122)</f>
        <v>0.74437431801102538</v>
      </c>
      <c r="J122" s="45">
        <f>IF(RES_hhdet_tes!J122=0,"",RES_hhdet_tes!J122/RES_hhdet_fec!J122)</f>
        <v>0.74516570579609109</v>
      </c>
      <c r="K122" s="45">
        <f>IF(RES_hhdet_tes!K122=0,"",RES_hhdet_tes!K122/RES_hhdet_fec!K122)</f>
        <v>0.74636741431777831</v>
      </c>
      <c r="L122" s="45">
        <f>IF(RES_hhdet_tes!L122=0,"",RES_hhdet_tes!L122/RES_hhdet_fec!L122)</f>
        <v>0.7508823946459936</v>
      </c>
      <c r="M122" s="45">
        <f>IF(RES_hhdet_tes!M122=0,"",RES_hhdet_tes!M122/RES_hhdet_fec!M122)</f>
        <v>0.75200916805848528</v>
      </c>
      <c r="N122" s="45">
        <f>IF(RES_hhdet_tes!N122=0,"",RES_hhdet_tes!N122/RES_hhdet_fec!N122)</f>
        <v>0.75245937210520875</v>
      </c>
      <c r="O122" s="45">
        <f>IF(RES_hhdet_tes!O122=0,"",RES_hhdet_tes!O122/RES_hhdet_fec!O122)</f>
        <v>0.75320537201722104</v>
      </c>
      <c r="P122" s="45">
        <f>IF(RES_hhdet_tes!P122=0,"",RES_hhdet_tes!P122/RES_hhdet_fec!P122)</f>
        <v>0.75422495445090454</v>
      </c>
      <c r="Q122" s="45">
        <f>IF(RES_hhdet_tes!Q122=0,"",RES_hhdet_tes!Q122/RES_hhdet_fec!Q122)</f>
        <v>0.75580968844645269</v>
      </c>
      <c r="R122" s="45">
        <f>IF(RES_hhdet_tes!R122=0,"",RES_hhdet_tes!R122/RES_hhdet_fec!R122)</f>
        <v>0.76204364296664584</v>
      </c>
      <c r="S122" s="45">
        <f>IF(RES_hhdet_tes!S122=0,"",RES_hhdet_tes!S122/RES_hhdet_fec!S122)</f>
        <v>0.77333170417640196</v>
      </c>
      <c r="T122" s="45">
        <f>IF(RES_hhdet_tes!T122=0,"",RES_hhdet_tes!T122/RES_hhdet_fec!T122)</f>
        <v>0.79430812935941564</v>
      </c>
      <c r="U122" s="45">
        <f>IF(RES_hhdet_tes!U122=0,"",RES_hhdet_tes!U122/RES_hhdet_fec!U122)</f>
        <v>0.80196959636596421</v>
      </c>
      <c r="V122" s="45">
        <f>IF(RES_hhdet_tes!V122=0,"",RES_hhdet_tes!V122/RES_hhdet_fec!V122)</f>
        <v>0.80275263088106208</v>
      </c>
      <c r="W122" s="45">
        <f>IF(RES_hhdet_tes!W122=0,"",RES_hhdet_tes!W122/RES_hhdet_fec!W122)</f>
        <v>0.80306843616997947</v>
      </c>
      <c r="X122" s="45">
        <f>IF(RES_hhdet_tes!X122=0,"",RES_hhdet_tes!X122/RES_hhdet_fec!X122)</f>
        <v>0.80368795969457529</v>
      </c>
      <c r="Y122" s="45">
        <f>IF(RES_hhdet_tes!Y122=0,"",RES_hhdet_tes!Y122/RES_hhdet_fec!Y122)</f>
        <v>0.80605682131372247</v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0.66533319985429207</v>
      </c>
      <c r="C124" s="119">
        <f>IF(RES_hhdet_tes!C124=0,"",RES_hhdet_tes!C124/RES_hhdet_fec!C124)</f>
        <v>0.67006823457670595</v>
      </c>
      <c r="D124" s="119">
        <f>IF(RES_hhdet_tes!D124=0,"",RES_hhdet_tes!D124/RES_hhdet_fec!D124)</f>
        <v>0.67016881469631207</v>
      </c>
      <c r="E124" s="119">
        <f>IF(RES_hhdet_tes!E124=0,"",RES_hhdet_tes!E124/RES_hhdet_fec!E124)</f>
        <v>0.67004820544994448</v>
      </c>
      <c r="F124" s="119">
        <f>IF(RES_hhdet_tes!F124=0,"",RES_hhdet_tes!F124/RES_hhdet_fec!F124)</f>
        <v>0.67081341980155251</v>
      </c>
      <c r="G124" s="119">
        <f>IF(RES_hhdet_tes!G124=0,"",RES_hhdet_tes!G124/RES_hhdet_fec!G124)</f>
        <v>0.66683800250519076</v>
      </c>
      <c r="H124" s="119">
        <f>IF(RES_hhdet_tes!H124=0,"",RES_hhdet_tes!H124/RES_hhdet_fec!H124)</f>
        <v>0.67375225331123489</v>
      </c>
      <c r="I124" s="119">
        <f>IF(RES_hhdet_tes!I124=0,"",RES_hhdet_tes!I124/RES_hhdet_fec!I124)</f>
        <v>0.67549056048268064</v>
      </c>
      <c r="J124" s="119">
        <f>IF(RES_hhdet_tes!J124=0,"",RES_hhdet_tes!J124/RES_hhdet_fec!J124)</f>
        <v>0.68243500240238586</v>
      </c>
      <c r="K124" s="119">
        <f>IF(RES_hhdet_tes!K124=0,"",RES_hhdet_tes!K124/RES_hhdet_fec!K124)</f>
        <v>0.68904860325984363</v>
      </c>
      <c r="L124" s="119">
        <f>IF(RES_hhdet_tes!L124=0,"",RES_hhdet_tes!L124/RES_hhdet_fec!L124)</f>
        <v>0.70242196981436356</v>
      </c>
      <c r="M124" s="119">
        <f>IF(RES_hhdet_tes!M124=0,"",RES_hhdet_tes!M124/RES_hhdet_fec!M124)</f>
        <v>0.71545991631723893</v>
      </c>
      <c r="N124" s="119">
        <f>IF(RES_hhdet_tes!N124=0,"",RES_hhdet_tes!N124/RES_hhdet_fec!N124)</f>
        <v>0.738293032567374</v>
      </c>
      <c r="O124" s="119">
        <f>IF(RES_hhdet_tes!O124=0,"",RES_hhdet_tes!O124/RES_hhdet_fec!O124)</f>
        <v>0.75064175361756724</v>
      </c>
      <c r="P124" s="119">
        <f>IF(RES_hhdet_tes!P124=0,"",RES_hhdet_tes!P124/RES_hhdet_fec!P124)</f>
        <v>0.75208432770099298</v>
      </c>
      <c r="Q124" s="119">
        <f>IF(RES_hhdet_tes!Q124=0,"",RES_hhdet_tes!Q124/RES_hhdet_fec!Q124)</f>
        <v>0.75930649551912499</v>
      </c>
      <c r="R124" s="119">
        <f>IF(RES_hhdet_tes!R124=0,"",RES_hhdet_tes!R124/RES_hhdet_fec!R124)</f>
        <v>0.76273007594726494</v>
      </c>
      <c r="S124" s="119">
        <f>IF(RES_hhdet_tes!S124=0,"",RES_hhdet_tes!S124/RES_hhdet_fec!S124)</f>
        <v>0.76650225380932047</v>
      </c>
      <c r="T124" s="119">
        <f>IF(RES_hhdet_tes!T124=0,"",RES_hhdet_tes!T124/RES_hhdet_fec!T124)</f>
        <v>0.7661565245989691</v>
      </c>
      <c r="U124" s="119">
        <f>IF(RES_hhdet_tes!U124=0,"",RES_hhdet_tes!U124/RES_hhdet_fec!U124)</f>
        <v>0.76527855218837659</v>
      </c>
      <c r="V124" s="119">
        <f>IF(RES_hhdet_tes!V124=0,"",RES_hhdet_tes!V124/RES_hhdet_fec!V124)</f>
        <v>0.76777726686091508</v>
      </c>
      <c r="W124" s="119">
        <f>IF(RES_hhdet_tes!W124=0,"",RES_hhdet_tes!W124/RES_hhdet_fec!W124)</f>
        <v>0.76978054844843535</v>
      </c>
      <c r="X124" s="119">
        <f>IF(RES_hhdet_tes!X124=0,"",RES_hhdet_tes!X124/RES_hhdet_fec!X124)</f>
        <v>0.7776337084325905</v>
      </c>
      <c r="Y124" s="119">
        <f>IF(RES_hhdet_tes!Y124=0,"",RES_hhdet_tes!Y124/RES_hhdet_fec!Y124)</f>
        <v>0.79638956413107231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0.66769967037727163</v>
      </c>
      <c r="C125" s="124">
        <f>IF(RES_hhdet_tes!C125=0,"",RES_hhdet_tes!C125/RES_hhdet_fec!C125)</f>
        <v>0.66986477590332882</v>
      </c>
      <c r="D125" s="124">
        <f>IF(RES_hhdet_tes!D125=0,"",RES_hhdet_tes!D125/RES_hhdet_fec!D125)</f>
        <v>0.67003859984456648</v>
      </c>
      <c r="E125" s="124">
        <f>IF(RES_hhdet_tes!E125=0,"",RES_hhdet_tes!E125/RES_hhdet_fec!E125)</f>
        <v>0.67011828722672662</v>
      </c>
      <c r="F125" s="124">
        <f>IF(RES_hhdet_tes!F125=0,"",RES_hhdet_tes!F125/RES_hhdet_fec!F125)</f>
        <v>0.67018770433366448</v>
      </c>
      <c r="G125" s="124">
        <f>IF(RES_hhdet_tes!G125=0,"",RES_hhdet_tes!G125/RES_hhdet_fec!G125)</f>
        <v>0.67018968706114157</v>
      </c>
      <c r="H125" s="124">
        <f>IF(RES_hhdet_tes!H125=0,"",RES_hhdet_tes!H125/RES_hhdet_fec!H125)</f>
        <v>0.67030706097671966</v>
      </c>
      <c r="I125" s="124">
        <f>IF(RES_hhdet_tes!I125=0,"",RES_hhdet_tes!I125/RES_hhdet_fec!I125)</f>
        <v>0.67379236385245844</v>
      </c>
      <c r="J125" s="124">
        <f>IF(RES_hhdet_tes!J125=0,"",RES_hhdet_tes!J125/RES_hhdet_fec!J125)</f>
        <v>0.67883671213471675</v>
      </c>
      <c r="K125" s="124">
        <f>IF(RES_hhdet_tes!K125=0,"",RES_hhdet_tes!K125/RES_hhdet_fec!K125)</f>
        <v>0.68794284023597974</v>
      </c>
      <c r="L125" s="124">
        <f>IF(RES_hhdet_tes!L125=0,"",RES_hhdet_tes!L125/RES_hhdet_fec!L125)</f>
        <v>0.69855766892574012</v>
      </c>
      <c r="M125" s="124">
        <f>IF(RES_hhdet_tes!M125=0,"",RES_hhdet_tes!M125/RES_hhdet_fec!M125)</f>
        <v>0.71255384128715937</v>
      </c>
      <c r="N125" s="124">
        <f>IF(RES_hhdet_tes!N125=0,"",RES_hhdet_tes!N125/RES_hhdet_fec!N125)</f>
        <v>0.72802960330592681</v>
      </c>
      <c r="O125" s="124">
        <f>IF(RES_hhdet_tes!O125=0,"",RES_hhdet_tes!O125/RES_hhdet_fec!O125)</f>
        <v>0.74687862140685291</v>
      </c>
      <c r="P125" s="124">
        <f>IF(RES_hhdet_tes!P125=0,"",RES_hhdet_tes!P125/RES_hhdet_fec!P125)</f>
        <v>0.74837224426938553</v>
      </c>
      <c r="Q125" s="124">
        <f>IF(RES_hhdet_tes!Q125=0,"",RES_hhdet_tes!Q125/RES_hhdet_fec!Q125)</f>
        <v>0.75129221637485077</v>
      </c>
      <c r="R125" s="124">
        <f>IF(RES_hhdet_tes!R125=0,"",RES_hhdet_tes!R125/RES_hhdet_fec!R125)</f>
        <v>0.75631954494751485</v>
      </c>
      <c r="S125" s="124">
        <f>IF(RES_hhdet_tes!S125=0,"",RES_hhdet_tes!S125/RES_hhdet_fec!S125)</f>
        <v>0.76239362893477569</v>
      </c>
      <c r="T125" s="124">
        <f>IF(RES_hhdet_tes!T125=0,"",RES_hhdet_tes!T125/RES_hhdet_fec!T125)</f>
        <v>0.76310137393288902</v>
      </c>
      <c r="U125" s="124">
        <f>IF(RES_hhdet_tes!U125=0,"",RES_hhdet_tes!U125/RES_hhdet_fec!U125)</f>
        <v>0.76395324790513142</v>
      </c>
      <c r="V125" s="124">
        <f>IF(RES_hhdet_tes!V125=0,"",RES_hhdet_tes!V125/RES_hhdet_fec!V125)</f>
        <v>0.76497380393499304</v>
      </c>
      <c r="W125" s="124">
        <f>IF(RES_hhdet_tes!W125=0,"",RES_hhdet_tes!W125/RES_hhdet_fec!W125)</f>
        <v>0.76705160219834634</v>
      </c>
      <c r="X125" s="124">
        <f>IF(RES_hhdet_tes!X125=0,"",RES_hhdet_tes!X125/RES_hhdet_fec!X125)</f>
        <v>0.77771474069504154</v>
      </c>
      <c r="Y125" s="124">
        <f>IF(RES_hhdet_tes!Y125=0,"",RES_hhdet_tes!Y125/RES_hhdet_fec!Y125)</f>
        <v>0.79766214301412719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0.66750529099664935</v>
      </c>
      <c r="C126" s="111">
        <f>IF(RES_hhdet_tes!C126=0,"",RES_hhdet_tes!C126/RES_hhdet_fec!C126)</f>
        <v>0.66967103469874945</v>
      </c>
      <c r="D126" s="111">
        <f>IF(RES_hhdet_tes!D126=0,"",RES_hhdet_tes!D126/RES_hhdet_fec!D126)</f>
        <v>0.66985287142271455</v>
      </c>
      <c r="E126" s="111">
        <f>IF(RES_hhdet_tes!E126=0,"",RES_hhdet_tes!E126/RES_hhdet_fec!E126)</f>
        <v>0.66993711354255991</v>
      </c>
      <c r="F126" s="111">
        <f>IF(RES_hhdet_tes!F126=0,"",RES_hhdet_tes!F126/RES_hhdet_fec!F126)</f>
        <v>0.66999231457765851</v>
      </c>
      <c r="G126" s="111">
        <f>IF(RES_hhdet_tes!G126=0,"",RES_hhdet_tes!G126/RES_hhdet_fec!G126)</f>
        <v>0.67000642810971189</v>
      </c>
      <c r="H126" s="111">
        <f>IF(RES_hhdet_tes!H126=0,"",RES_hhdet_tes!H126/RES_hhdet_fec!H126)</f>
        <v>0.67013574864536862</v>
      </c>
      <c r="I126" s="111">
        <f>IF(RES_hhdet_tes!I126=0,"",RES_hhdet_tes!I126/RES_hhdet_fec!I126)</f>
        <v>0.67363939813686102</v>
      </c>
      <c r="J126" s="111">
        <f>IF(RES_hhdet_tes!J126=0,"",RES_hhdet_tes!J126/RES_hhdet_fec!J126)</f>
        <v>0.6786606061358732</v>
      </c>
      <c r="K126" s="111">
        <f>IF(RES_hhdet_tes!K126=0,"",RES_hhdet_tes!K126/RES_hhdet_fec!K126)</f>
        <v>0.68776998202626416</v>
      </c>
      <c r="L126" s="111">
        <f>IF(RES_hhdet_tes!L126=0,"",RES_hhdet_tes!L126/RES_hhdet_fec!L126)</f>
        <v>0.6984032827315948</v>
      </c>
      <c r="M126" s="111">
        <f>IF(RES_hhdet_tes!M126=0,"",RES_hhdet_tes!M126/RES_hhdet_fec!M126)</f>
        <v>0.7123954483122612</v>
      </c>
      <c r="N126" s="111">
        <f>IF(RES_hhdet_tes!N126=0,"",RES_hhdet_tes!N126/RES_hhdet_fec!N126)</f>
        <v>0.72790139536124032</v>
      </c>
      <c r="O126" s="111">
        <f>IF(RES_hhdet_tes!O126=0,"",RES_hhdet_tes!O126/RES_hhdet_fec!O126)</f>
        <v>0.74673500971800322</v>
      </c>
      <c r="P126" s="111">
        <f>IF(RES_hhdet_tes!P126=0,"",RES_hhdet_tes!P126/RES_hhdet_fec!P126)</f>
        <v>0.74822617152636628</v>
      </c>
      <c r="Q126" s="111">
        <f>IF(RES_hhdet_tes!Q126=0,"",RES_hhdet_tes!Q126/RES_hhdet_fec!Q126)</f>
        <v>0.75116455145202743</v>
      </c>
      <c r="R126" s="111">
        <f>IF(RES_hhdet_tes!R126=0,"",RES_hhdet_tes!R126/RES_hhdet_fec!R126)</f>
        <v>0.75619481472447203</v>
      </c>
      <c r="S126" s="111">
        <f>IF(RES_hhdet_tes!S126=0,"",RES_hhdet_tes!S126/RES_hhdet_fec!S126)</f>
        <v>0.76227040410467684</v>
      </c>
      <c r="T126" s="111">
        <f>IF(RES_hhdet_tes!T126=0,"",RES_hhdet_tes!T126/RES_hhdet_fec!T126)</f>
        <v>0.7629802519675678</v>
      </c>
      <c r="U126" s="111">
        <f>IF(RES_hhdet_tes!U126=0,"",RES_hhdet_tes!U126/RES_hhdet_fec!U126)</f>
        <v>0.76383308338268374</v>
      </c>
      <c r="V126" s="111">
        <f>IF(RES_hhdet_tes!V126=0,"",RES_hhdet_tes!V126/RES_hhdet_fec!V126)</f>
        <v>0.76485581139513337</v>
      </c>
      <c r="W126" s="111">
        <f>IF(RES_hhdet_tes!W126=0,"",RES_hhdet_tes!W126/RES_hhdet_fec!W126)</f>
        <v>0.76693545922380801</v>
      </c>
      <c r="X126" s="111">
        <f>IF(RES_hhdet_tes!X126=0,"",RES_hhdet_tes!X126/RES_hhdet_fec!X126)</f>
        <v>0.77760072730377117</v>
      </c>
      <c r="Y126" s="111">
        <f>IF(RES_hhdet_tes!Y126=0,"",RES_hhdet_tes!Y126/RES_hhdet_fec!Y126)</f>
        <v>0.79755590592896275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1.6257959214795279</v>
      </c>
      <c r="C128" s="124">
        <f>IF(RES_hhdet_tes!C128=0,"",RES_hhdet_tes!C128/RES_hhdet_fec!C128)</f>
        <v>1.7848965138674184</v>
      </c>
      <c r="D128" s="124">
        <f>IF(RES_hhdet_tes!D128=0,"",RES_hhdet_tes!D128/RES_hhdet_fec!D128)</f>
        <v>1.8808737000999616</v>
      </c>
      <c r="E128" s="124">
        <f>IF(RES_hhdet_tes!E128=0,"",RES_hhdet_tes!E128/RES_hhdet_fec!E128)</f>
        <v>1.9371731415504569</v>
      </c>
      <c r="F128" s="124">
        <f>IF(RES_hhdet_tes!F128=0,"",RES_hhdet_tes!F128/RES_hhdet_fec!F128)</f>
        <v>1.9741930343063134</v>
      </c>
      <c r="G128" s="124">
        <f>IF(RES_hhdet_tes!G128=0,"",RES_hhdet_tes!G128/RES_hhdet_fec!G128)</f>
        <v>2.021644861785675</v>
      </c>
      <c r="H128" s="124">
        <f>IF(RES_hhdet_tes!H128=0,"",RES_hhdet_tes!H128/RES_hhdet_fec!H128)</f>
        <v>2.0915704465386349</v>
      </c>
      <c r="I128" s="124">
        <f>IF(RES_hhdet_tes!I128=0,"",RES_hhdet_tes!I128/RES_hhdet_fec!I128)</f>
        <v>2.1944552924240108</v>
      </c>
      <c r="J128" s="124">
        <f>IF(RES_hhdet_tes!J128=0,"",RES_hhdet_tes!J128/RES_hhdet_fec!J128)</f>
        <v>2.3085538014022409</v>
      </c>
      <c r="K128" s="124">
        <f>IF(RES_hhdet_tes!K128=0,"",RES_hhdet_tes!K128/RES_hhdet_fec!K128)</f>
        <v>2.5696164535900019</v>
      </c>
      <c r="L128" s="124">
        <f>IF(RES_hhdet_tes!L128=0,"",RES_hhdet_tes!L128/RES_hhdet_fec!L128)</f>
        <v>2.7463237186305753</v>
      </c>
      <c r="M128" s="124">
        <f>IF(RES_hhdet_tes!M128=0,"",RES_hhdet_tes!M128/RES_hhdet_fec!M128)</f>
        <v>2.8205175119576675</v>
      </c>
      <c r="N128" s="124">
        <f>IF(RES_hhdet_tes!N128=0,"",RES_hhdet_tes!N128/RES_hhdet_fec!N128)</f>
        <v>2.8821151157334635</v>
      </c>
      <c r="O128" s="124">
        <f>IF(RES_hhdet_tes!O128=0,"",RES_hhdet_tes!O128/RES_hhdet_fec!O128)</f>
        <v>2.940156108091494</v>
      </c>
      <c r="P128" s="124">
        <f>IF(RES_hhdet_tes!P128=0,"",RES_hhdet_tes!P128/RES_hhdet_fec!P128)</f>
        <v>3.0075863560014651</v>
      </c>
      <c r="Q128" s="124">
        <f>IF(RES_hhdet_tes!Q128=0,"",RES_hhdet_tes!Q128/RES_hhdet_fec!Q128)</f>
        <v>3.0705870560460364</v>
      </c>
      <c r="R128" s="124">
        <f>IF(RES_hhdet_tes!R128=0,"",RES_hhdet_tes!R128/RES_hhdet_fec!R128)</f>
        <v>3.1186697989570695</v>
      </c>
      <c r="S128" s="124">
        <f>IF(RES_hhdet_tes!S128=0,"",RES_hhdet_tes!S128/RES_hhdet_fec!S128)</f>
        <v>3.1957333284706562</v>
      </c>
      <c r="T128" s="124">
        <f>IF(RES_hhdet_tes!T128=0,"",RES_hhdet_tes!T128/RES_hhdet_fec!T128)</f>
        <v>3.2773621695759831</v>
      </c>
      <c r="U128" s="124">
        <f>IF(RES_hhdet_tes!U128=0,"",RES_hhdet_tes!U128/RES_hhdet_fec!U128)</f>
        <v>3.3401613591086599</v>
      </c>
      <c r="V128" s="124">
        <f>IF(RES_hhdet_tes!V128=0,"",RES_hhdet_tes!V128/RES_hhdet_fec!V128)</f>
        <v>3.4033976717938388</v>
      </c>
      <c r="W128" s="124">
        <f>IF(RES_hhdet_tes!W128=0,"",RES_hhdet_tes!W128/RES_hhdet_fec!W128)</f>
        <v>3.4513651255011446</v>
      </c>
      <c r="X128" s="124">
        <f>IF(RES_hhdet_tes!X128=0,"",RES_hhdet_tes!X128/RES_hhdet_fec!X128)</f>
        <v>3.4893653899113701</v>
      </c>
      <c r="Y128" s="124">
        <f>IF(RES_hhdet_tes!Y128=0,"",RES_hhdet_tes!Y128/RES_hhdet_fec!Y128)</f>
        <v>3.5321582791650794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1.6257959214795279</v>
      </c>
      <c r="C129" s="111">
        <f>IF(RES_hhdet_tes!C129=0,"",RES_hhdet_tes!C129/RES_hhdet_fec!C129)</f>
        <v>1.7848965138674184</v>
      </c>
      <c r="D129" s="111">
        <f>IF(RES_hhdet_tes!D129=0,"",RES_hhdet_tes!D129/RES_hhdet_fec!D129)</f>
        <v>1.8808737000999616</v>
      </c>
      <c r="E129" s="111">
        <f>IF(RES_hhdet_tes!E129=0,"",RES_hhdet_tes!E129/RES_hhdet_fec!E129)</f>
        <v>1.9371731415504569</v>
      </c>
      <c r="F129" s="111">
        <f>IF(RES_hhdet_tes!F129=0,"",RES_hhdet_tes!F129/RES_hhdet_fec!F129)</f>
        <v>1.9741930343063134</v>
      </c>
      <c r="G129" s="111">
        <f>IF(RES_hhdet_tes!G129=0,"",RES_hhdet_tes!G129/RES_hhdet_fec!G129)</f>
        <v>2.021644861785675</v>
      </c>
      <c r="H129" s="111">
        <f>IF(RES_hhdet_tes!H129=0,"",RES_hhdet_tes!H129/RES_hhdet_fec!H129)</f>
        <v>2.0915704465386349</v>
      </c>
      <c r="I129" s="111">
        <f>IF(RES_hhdet_tes!I129=0,"",RES_hhdet_tes!I129/RES_hhdet_fec!I129)</f>
        <v>2.1944552924240108</v>
      </c>
      <c r="J129" s="111">
        <f>IF(RES_hhdet_tes!J129=0,"",RES_hhdet_tes!J129/RES_hhdet_fec!J129)</f>
        <v>2.3085538014022409</v>
      </c>
      <c r="K129" s="111">
        <f>IF(RES_hhdet_tes!K129=0,"",RES_hhdet_tes!K129/RES_hhdet_fec!K129)</f>
        <v>2.5696164535900019</v>
      </c>
      <c r="L129" s="111">
        <f>IF(RES_hhdet_tes!L129=0,"",RES_hhdet_tes!L129/RES_hhdet_fec!L129)</f>
        <v>2.7463237186305753</v>
      </c>
      <c r="M129" s="111">
        <f>IF(RES_hhdet_tes!M129=0,"",RES_hhdet_tes!M129/RES_hhdet_fec!M129)</f>
        <v>2.8205175119576675</v>
      </c>
      <c r="N129" s="111">
        <f>IF(RES_hhdet_tes!N129=0,"",RES_hhdet_tes!N129/RES_hhdet_fec!N129)</f>
        <v>2.8821151157334635</v>
      </c>
      <c r="O129" s="111">
        <f>IF(RES_hhdet_tes!O129=0,"",RES_hhdet_tes!O129/RES_hhdet_fec!O129)</f>
        <v>2.940156108091494</v>
      </c>
      <c r="P129" s="111">
        <f>IF(RES_hhdet_tes!P129=0,"",RES_hhdet_tes!P129/RES_hhdet_fec!P129)</f>
        <v>3.0075863560014651</v>
      </c>
      <c r="Q129" s="111">
        <f>IF(RES_hhdet_tes!Q129=0,"",RES_hhdet_tes!Q129/RES_hhdet_fec!Q129)</f>
        <v>3.0705870560460364</v>
      </c>
      <c r="R129" s="111">
        <f>IF(RES_hhdet_tes!R129=0,"",RES_hhdet_tes!R129/RES_hhdet_fec!R129)</f>
        <v>3.1186697989570695</v>
      </c>
      <c r="S129" s="111">
        <f>IF(RES_hhdet_tes!S129=0,"",RES_hhdet_tes!S129/RES_hhdet_fec!S129)</f>
        <v>3.1957333284706562</v>
      </c>
      <c r="T129" s="111">
        <f>IF(RES_hhdet_tes!T129=0,"",RES_hhdet_tes!T129/RES_hhdet_fec!T129)</f>
        <v>3.2773621695759831</v>
      </c>
      <c r="U129" s="111">
        <f>IF(RES_hhdet_tes!U129=0,"",RES_hhdet_tes!U129/RES_hhdet_fec!U129)</f>
        <v>3.3401613591086599</v>
      </c>
      <c r="V129" s="111">
        <f>IF(RES_hhdet_tes!V129=0,"",RES_hhdet_tes!V129/RES_hhdet_fec!V129)</f>
        <v>3.4033976717938388</v>
      </c>
      <c r="W129" s="111">
        <f>IF(RES_hhdet_tes!W129=0,"",RES_hhdet_tes!W129/RES_hhdet_fec!W129)</f>
        <v>3.4513651255011446</v>
      </c>
      <c r="X129" s="111">
        <f>IF(RES_hhdet_tes!X129=0,"",RES_hhdet_tes!X129/RES_hhdet_fec!X129)</f>
        <v>3.4893653899113701</v>
      </c>
      <c r="Y129" s="111">
        <f>IF(RES_hhdet_tes!Y129=0,"",RES_hhdet_tes!Y129/RES_hhdet_fec!Y129)</f>
        <v>3.5321582791650794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0.72054469329831405</v>
      </c>
      <c r="C130" s="124">
        <f>IF(RES_hhdet_tes!C130=0,"",RES_hhdet_tes!C130/RES_hhdet_fec!C130)</f>
        <v>0.72465865380855621</v>
      </c>
      <c r="D130" s="124">
        <f>IF(RES_hhdet_tes!D130=0,"",RES_hhdet_tes!D130/RES_hhdet_fec!D130)</f>
        <v>0.72622250793211551</v>
      </c>
      <c r="E130" s="124">
        <f>IF(RES_hhdet_tes!E130=0,"",RES_hhdet_tes!E130/RES_hhdet_fec!E130)</f>
        <v>0.72828475754974231</v>
      </c>
      <c r="F130" s="124">
        <f>IF(RES_hhdet_tes!F130=0,"",RES_hhdet_tes!F130/RES_hhdet_fec!F130)</f>
        <v>0.73402041379547844</v>
      </c>
      <c r="G130" s="124">
        <f>IF(RES_hhdet_tes!G130=0,"",RES_hhdet_tes!G130/RES_hhdet_fec!G130)</f>
        <v>0.7360345402235059</v>
      </c>
      <c r="H130" s="124">
        <f>IF(RES_hhdet_tes!H130=0,"",RES_hhdet_tes!H130/RES_hhdet_fec!H130)</f>
        <v>0.73689507292193457</v>
      </c>
      <c r="I130" s="124">
        <f>IF(RES_hhdet_tes!I130=0,"",RES_hhdet_tes!I130/RES_hhdet_fec!I130)</f>
        <v>0.7402399421348923</v>
      </c>
      <c r="J130" s="124">
        <f>IF(RES_hhdet_tes!J130=0,"",RES_hhdet_tes!J130/RES_hhdet_fec!J130)</f>
        <v>0.74418340410134631</v>
      </c>
      <c r="K130" s="124">
        <f>IF(RES_hhdet_tes!K130=0,"",RES_hhdet_tes!K130/RES_hhdet_fec!K130)</f>
        <v>0.74991337859510376</v>
      </c>
      <c r="L130" s="124">
        <f>IF(RES_hhdet_tes!L130=0,"",RES_hhdet_tes!L130/RES_hhdet_fec!L130)</f>
        <v>0.75855374843892054</v>
      </c>
      <c r="M130" s="124">
        <f>IF(RES_hhdet_tes!M130=0,"",RES_hhdet_tes!M130/RES_hhdet_fec!M130)</f>
        <v>0.76927081569626721</v>
      </c>
      <c r="N130" s="124">
        <f>IF(RES_hhdet_tes!N130=0,"",RES_hhdet_tes!N130/RES_hhdet_fec!N130)</f>
        <v>0.78054225239526587</v>
      </c>
      <c r="O130" s="124">
        <f>IF(RES_hhdet_tes!O130=0,"",RES_hhdet_tes!O130/RES_hhdet_fec!O130)</f>
        <v>0.79466062675768689</v>
      </c>
      <c r="P130" s="124">
        <f>IF(RES_hhdet_tes!P130=0,"",RES_hhdet_tes!P130/RES_hhdet_fec!P130)</f>
        <v>0.7976479849196072</v>
      </c>
      <c r="Q130" s="124">
        <f>IF(RES_hhdet_tes!Q130=0,"",RES_hhdet_tes!Q130/RES_hhdet_fec!Q130)</f>
        <v>0.8013296993490886</v>
      </c>
      <c r="R130" s="124">
        <f>IF(RES_hhdet_tes!R130=0,"",RES_hhdet_tes!R130/RES_hhdet_fec!R130)</f>
        <v>0.80712177714894784</v>
      </c>
      <c r="S130" s="124">
        <f>IF(RES_hhdet_tes!S130=0,"",RES_hhdet_tes!S130/RES_hhdet_fec!S130)</f>
        <v>0.81268415847768893</v>
      </c>
      <c r="T130" s="124">
        <f>IF(RES_hhdet_tes!T130=0,"",RES_hhdet_tes!T130/RES_hhdet_fec!T130)</f>
        <v>0.81750357679254593</v>
      </c>
      <c r="U130" s="124">
        <f>IF(RES_hhdet_tes!U130=0,"",RES_hhdet_tes!U130/RES_hhdet_fec!U130)</f>
        <v>0.82346928548287945</v>
      </c>
      <c r="V130" s="124">
        <f>IF(RES_hhdet_tes!V130=0,"",RES_hhdet_tes!V130/RES_hhdet_fec!V130)</f>
        <v>0.82953681126144108</v>
      </c>
      <c r="W130" s="124">
        <f>IF(RES_hhdet_tes!W130=0,"",RES_hhdet_tes!W130/RES_hhdet_fec!W130)</f>
        <v>0.8369147207020291</v>
      </c>
      <c r="X130" s="124">
        <f>IF(RES_hhdet_tes!X130=0,"",RES_hhdet_tes!X130/RES_hhdet_fec!X130)</f>
        <v>0.84601345721483778</v>
      </c>
      <c r="Y130" s="124">
        <f>IF(RES_hhdet_tes!Y130=0,"",RES_hhdet_tes!Y130/RES_hhdet_fec!Y130)</f>
        <v>0.86092178764286764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0.72495859868357071</v>
      </c>
      <c r="C131" s="111">
        <f>IF(RES_hhdet_tes!C131=0,"",RES_hhdet_tes!C131/RES_hhdet_fec!C131)</f>
        <v>0.72712919747651206</v>
      </c>
      <c r="D131" s="111">
        <f>IF(RES_hhdet_tes!D131=0,"",RES_hhdet_tes!D131/RES_hhdet_fec!D131)</f>
        <v>0.72890245219884009</v>
      </c>
      <c r="E131" s="111">
        <f>IF(RES_hhdet_tes!E131=0,"",RES_hhdet_tes!E131/RES_hhdet_fec!E131)</f>
        <v>0.73231869290139662</v>
      </c>
      <c r="F131" s="111">
        <f>IF(RES_hhdet_tes!F131=0,"",RES_hhdet_tes!F131/RES_hhdet_fec!F131)</f>
        <v>0.73630691196603004</v>
      </c>
      <c r="G131" s="111">
        <f>IF(RES_hhdet_tes!G131=0,"",RES_hhdet_tes!G131/RES_hhdet_fec!G131)</f>
        <v>0.73907928357362151</v>
      </c>
      <c r="H131" s="111">
        <f>IF(RES_hhdet_tes!H131=0,"",RES_hhdet_tes!H131/RES_hhdet_fec!H131)</f>
        <v>0.74160319279449405</v>
      </c>
      <c r="I131" s="111">
        <f>IF(RES_hhdet_tes!I131=0,"",RES_hhdet_tes!I131/RES_hhdet_fec!I131)</f>
        <v>0.74402343792630865</v>
      </c>
      <c r="J131" s="111">
        <f>IF(RES_hhdet_tes!J131=0,"",RES_hhdet_tes!J131/RES_hhdet_fec!J131)</f>
        <v>0.7478033658584532</v>
      </c>
      <c r="K131" s="111">
        <f>IF(RES_hhdet_tes!K131=0,"",RES_hhdet_tes!K131/RES_hhdet_fec!K131)</f>
        <v>0.75427854332305044</v>
      </c>
      <c r="L131" s="111">
        <f>IF(RES_hhdet_tes!L131=0,"",RES_hhdet_tes!L131/RES_hhdet_fec!L131)</f>
        <v>0.76227651821085218</v>
      </c>
      <c r="M131" s="111">
        <f>IF(RES_hhdet_tes!M131=0,"",RES_hhdet_tes!M131/RES_hhdet_fec!M131)</f>
        <v>0.77307776596313826</v>
      </c>
      <c r="N131" s="111">
        <f>IF(RES_hhdet_tes!N131=0,"",RES_hhdet_tes!N131/RES_hhdet_fec!N131)</f>
        <v>0.78587929077930585</v>
      </c>
      <c r="O131" s="111">
        <f>IF(RES_hhdet_tes!O131=0,"",RES_hhdet_tes!O131/RES_hhdet_fec!O131)</f>
        <v>0.79958854259200174</v>
      </c>
      <c r="P131" s="111">
        <f>IF(RES_hhdet_tes!P131=0,"",RES_hhdet_tes!P131/RES_hhdet_fec!P131)</f>
        <v>0.8027865821107758</v>
      </c>
      <c r="Q131" s="111">
        <f>IF(RES_hhdet_tes!Q131=0,"",RES_hhdet_tes!Q131/RES_hhdet_fec!Q131)</f>
        <v>0.80612438750352022</v>
      </c>
      <c r="R131" s="111">
        <f>IF(RES_hhdet_tes!R131=0,"",RES_hhdet_tes!R131/RES_hhdet_fec!R131)</f>
        <v>0.81107803396317169</v>
      </c>
      <c r="S131" s="111">
        <f>IF(RES_hhdet_tes!S131=0,"",RES_hhdet_tes!S131/RES_hhdet_fec!S131)</f>
        <v>0.81704887881981347</v>
      </c>
      <c r="T131" s="111">
        <f>IF(RES_hhdet_tes!T131=0,"",RES_hhdet_tes!T131/RES_hhdet_fec!T131)</f>
        <v>0.82125835303140726</v>
      </c>
      <c r="U131" s="111">
        <f>IF(RES_hhdet_tes!U131=0,"",RES_hhdet_tes!U131/RES_hhdet_fec!U131)</f>
        <v>0.82735565089928309</v>
      </c>
      <c r="V131" s="111">
        <f>IF(RES_hhdet_tes!V131=0,"",RES_hhdet_tes!V131/RES_hhdet_fec!V131)</f>
        <v>0.83328721721132659</v>
      </c>
      <c r="W131" s="111">
        <f>IF(RES_hhdet_tes!W131=0,"",RES_hhdet_tes!W131/RES_hhdet_fec!W131)</f>
        <v>0.8404686104550918</v>
      </c>
      <c r="X131" s="111">
        <f>IF(RES_hhdet_tes!X131=0,"",RES_hhdet_tes!X131/RES_hhdet_fec!X131)</f>
        <v>0.8501254717861717</v>
      </c>
      <c r="Y131" s="111">
        <f>IF(RES_hhdet_tes!Y131=0,"",RES_hhdet_tes!Y131/RES_hhdet_fec!Y131)</f>
        <v>0.86504408285423429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0.55570543062672839</v>
      </c>
      <c r="C135" s="112">
        <f>IF(RES_hhdet_tes!C135=0,"",RES_hhdet_tes!C135/RES_hhdet_fec!C135)</f>
        <v>0.5618667200389994</v>
      </c>
      <c r="D135" s="112">
        <f>IF(RES_hhdet_tes!D135=0,"",RES_hhdet_tes!D135/RES_hhdet_fec!D135)</f>
        <v>0.56457831077512832</v>
      </c>
      <c r="E135" s="112">
        <f>IF(RES_hhdet_tes!E135=0,"",RES_hhdet_tes!E135/RES_hhdet_fec!E135)</f>
        <v>0.56467350766063251</v>
      </c>
      <c r="F135" s="112">
        <f>IF(RES_hhdet_tes!F135=0,"",RES_hhdet_tes!F135/RES_hhdet_fec!F135)</f>
        <v>0.56729774364670793</v>
      </c>
      <c r="G135" s="112">
        <f>IF(RES_hhdet_tes!G135=0,"",RES_hhdet_tes!G135/RES_hhdet_fec!G135)</f>
        <v>0.56812038965879463</v>
      </c>
      <c r="H135" s="112">
        <f>IF(RES_hhdet_tes!H135=0,"",RES_hhdet_tes!H135/RES_hhdet_fec!H135)</f>
        <v>0.57354511386664753</v>
      </c>
      <c r="I135" s="112">
        <f>IF(RES_hhdet_tes!I135=0,"",RES_hhdet_tes!I135/RES_hhdet_fec!I135)</f>
        <v>0.57630786036934389</v>
      </c>
      <c r="J135" s="112">
        <f>IF(RES_hhdet_tes!J135=0,"",RES_hhdet_tes!J135/RES_hhdet_fec!J135)</f>
        <v>0.57833103458373969</v>
      </c>
      <c r="K135" s="112">
        <f>IF(RES_hhdet_tes!K135=0,"",RES_hhdet_tes!K135/RES_hhdet_fec!K135)</f>
        <v>0.58307742206746871</v>
      </c>
      <c r="L135" s="112">
        <f>IF(RES_hhdet_tes!L135=0,"",RES_hhdet_tes!L135/RES_hhdet_fec!L135)</f>
        <v>0.58515057310321861</v>
      </c>
      <c r="M135" s="112">
        <f>IF(RES_hhdet_tes!M135=0,"",RES_hhdet_tes!M135/RES_hhdet_fec!M135)</f>
        <v>0.58584016372060077</v>
      </c>
      <c r="N135" s="112">
        <f>IF(RES_hhdet_tes!N135=0,"",RES_hhdet_tes!N135/RES_hhdet_fec!N135)</f>
        <v>0.58686567418421021</v>
      </c>
      <c r="O135" s="112">
        <f>IF(RES_hhdet_tes!O135=0,"",RES_hhdet_tes!O135/RES_hhdet_fec!O135)</f>
        <v>0.59178068470299661</v>
      </c>
      <c r="P135" s="112">
        <f>IF(RES_hhdet_tes!P135=0,"",RES_hhdet_tes!P135/RES_hhdet_fec!P135)</f>
        <v>0.60016135518336544</v>
      </c>
      <c r="Q135" s="112">
        <f>IF(RES_hhdet_tes!Q135=0,"",RES_hhdet_tes!Q135/RES_hhdet_fec!Q135)</f>
        <v>0.61191704132423896</v>
      </c>
      <c r="R135" s="112">
        <f>IF(RES_hhdet_tes!R135=0,"",RES_hhdet_tes!R135/RES_hhdet_fec!R135)</f>
        <v>0.62726969745351413</v>
      </c>
      <c r="S135" s="112">
        <f>IF(RES_hhdet_tes!S135=0,"",RES_hhdet_tes!S135/RES_hhdet_fec!S135)</f>
        <v>0.6442924561890454</v>
      </c>
      <c r="T135" s="112">
        <f>IF(RES_hhdet_tes!T135=0,"",RES_hhdet_tes!T135/RES_hhdet_fec!T135)</f>
        <v>0.65143488106561609</v>
      </c>
      <c r="U135" s="112">
        <f>IF(RES_hhdet_tes!U135=0,"",RES_hhdet_tes!U135/RES_hhdet_fec!U135)</f>
        <v>0.65614709577964925</v>
      </c>
      <c r="V135" s="112">
        <f>IF(RES_hhdet_tes!V135=0,"",RES_hhdet_tes!V135/RES_hhdet_fec!V135)</f>
        <v>0.66400303610064315</v>
      </c>
      <c r="W135" s="112">
        <f>IF(RES_hhdet_tes!W135=0,"",RES_hhdet_tes!W135/RES_hhdet_fec!W135)</f>
        <v>0.67871783419559972</v>
      </c>
      <c r="X135" s="112">
        <f>IF(RES_hhdet_tes!X135=0,"",RES_hhdet_tes!X135/RES_hhdet_fec!X135)</f>
        <v>0.69410451331010425</v>
      </c>
      <c r="Y135" s="112">
        <f>IF(RES_hhdet_tes!Y135=0,"",RES_hhdet_tes!Y135/RES_hhdet_fec!Y135)</f>
        <v>0.7119412794094101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0.56735399521438812</v>
      </c>
      <c r="C139" s="124">
        <f>IF(RES_hhdet_tes!C139=0,"",RES_hhdet_tes!C139/RES_hhdet_fec!C139)</f>
        <v>0.56978247061678589</v>
      </c>
      <c r="D139" s="124">
        <f>IF(RES_hhdet_tes!D139=0,"",RES_hhdet_tes!D139/RES_hhdet_fec!D139)</f>
        <v>0.56929362908405945</v>
      </c>
      <c r="E139" s="124">
        <f>IF(RES_hhdet_tes!E139=0,"",RES_hhdet_tes!E139/RES_hhdet_fec!E139)</f>
        <v>0.57227323564421317</v>
      </c>
      <c r="F139" s="124">
        <f>IF(RES_hhdet_tes!F139=0,"",RES_hhdet_tes!F139/RES_hhdet_fec!F139)</f>
        <v>0.57207584297349301</v>
      </c>
      <c r="G139" s="124">
        <f>IF(RES_hhdet_tes!G139=0,"",RES_hhdet_tes!G139/RES_hhdet_fec!G139)</f>
        <v>0.57182062028726721</v>
      </c>
      <c r="H139" s="124">
        <f>IF(RES_hhdet_tes!H139=0,"",RES_hhdet_tes!H139/RES_hhdet_fec!H139)</f>
        <v>0.58325606670027308</v>
      </c>
      <c r="I139" s="124">
        <f>IF(RES_hhdet_tes!I139=0,"",RES_hhdet_tes!I139/RES_hhdet_fec!I139)</f>
        <v>0.57695653796120949</v>
      </c>
      <c r="J139" s="124">
        <f>IF(RES_hhdet_tes!J139=0,"",RES_hhdet_tes!J139/RES_hhdet_fec!J139)</f>
        <v>0.57739434249321098</v>
      </c>
      <c r="K139" s="124">
        <f>IF(RES_hhdet_tes!K139=0,"",RES_hhdet_tes!K139/RES_hhdet_fec!K139)</f>
        <v>0.57552215531046613</v>
      </c>
      <c r="L139" s="124">
        <f>IF(RES_hhdet_tes!L139=0,"",RES_hhdet_tes!L139/RES_hhdet_fec!L139)</f>
        <v>0.57670582360598455</v>
      </c>
      <c r="M139" s="124">
        <f>IF(RES_hhdet_tes!M139=0,"",RES_hhdet_tes!M139/RES_hhdet_fec!M139)</f>
        <v>0.57721982687449247</v>
      </c>
      <c r="N139" s="124">
        <f>IF(RES_hhdet_tes!N139=0,"",RES_hhdet_tes!N139/RES_hhdet_fec!N139)</f>
        <v>0.57952369201647946</v>
      </c>
      <c r="O139" s="124">
        <f>IF(RES_hhdet_tes!O139=0,"",RES_hhdet_tes!O139/RES_hhdet_fec!O139)</f>
        <v>0.57527213376998221</v>
      </c>
      <c r="P139" s="124">
        <f>IF(RES_hhdet_tes!P139=0,"",RES_hhdet_tes!P139/RES_hhdet_fec!P139)</f>
        <v>0.5764901041830075</v>
      </c>
      <c r="Q139" s="124">
        <f>IF(RES_hhdet_tes!Q139=0,"",RES_hhdet_tes!Q139/RES_hhdet_fec!Q139)</f>
        <v>0.57812491601068572</v>
      </c>
      <c r="R139" s="124">
        <f>IF(RES_hhdet_tes!R139=0,"",RES_hhdet_tes!R139/RES_hhdet_fec!R139)</f>
        <v>0.57908051651595738</v>
      </c>
      <c r="S139" s="124">
        <f>IF(RES_hhdet_tes!S139=0,"",RES_hhdet_tes!S139/RES_hhdet_fec!S139)</f>
        <v>0.58100752557349511</v>
      </c>
      <c r="T139" s="124">
        <f>IF(RES_hhdet_tes!T139=0,"",RES_hhdet_tes!T139/RES_hhdet_fec!T139)</f>
        <v>0.58277247066463966</v>
      </c>
      <c r="U139" s="124">
        <f>IF(RES_hhdet_tes!U139=0,"",RES_hhdet_tes!U139/RES_hhdet_fec!U139)</f>
        <v>0.58525938060291327</v>
      </c>
      <c r="V139" s="124">
        <f>IF(RES_hhdet_tes!V139=0,"",RES_hhdet_tes!V139/RES_hhdet_fec!V139)</f>
        <v>0.58841131275601422</v>
      </c>
      <c r="W139" s="124">
        <f>IF(RES_hhdet_tes!W139=0,"",RES_hhdet_tes!W139/RES_hhdet_fec!W139)</f>
        <v>0.59146745702857217</v>
      </c>
      <c r="X139" s="124">
        <f>IF(RES_hhdet_tes!X139=0,"",RES_hhdet_tes!X139/RES_hhdet_fec!X139)</f>
        <v>0.59408748007985601</v>
      </c>
      <c r="Y139" s="124">
        <f>IF(RES_hhdet_tes!Y139=0,"",RES_hhdet_tes!Y139/RES_hhdet_fec!Y139)</f>
        <v>0.59791212661909099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0.56484535751166676</v>
      </c>
      <c r="C140" s="111">
        <f>IF(RES_hhdet_tes!C140=0,"",RES_hhdet_tes!C140/RES_hhdet_fec!C140)</f>
        <v>0.56580221867555935</v>
      </c>
      <c r="D140" s="111">
        <f>IF(RES_hhdet_tes!D140=0,"",RES_hhdet_tes!D140/RES_hhdet_fec!D140)</f>
        <v>0.566139063596239</v>
      </c>
      <c r="E140" s="111">
        <f>IF(RES_hhdet_tes!E140=0,"",RES_hhdet_tes!E140/RES_hhdet_fec!E140)</f>
        <v>0.56683047634458694</v>
      </c>
      <c r="F140" s="111">
        <f>IF(RES_hhdet_tes!F140=0,"",RES_hhdet_tes!F140/RES_hhdet_fec!F140)</f>
        <v>0.56778523477936249</v>
      </c>
      <c r="G140" s="111">
        <f>IF(RES_hhdet_tes!G140=0,"",RES_hhdet_tes!G140/RES_hhdet_fec!G140)</f>
        <v>0.56938069305990446</v>
      </c>
      <c r="H140" s="111">
        <f>IF(RES_hhdet_tes!H140=0,"",RES_hhdet_tes!H140/RES_hhdet_fec!H140)</f>
        <v>0.57143310247226331</v>
      </c>
      <c r="I140" s="111">
        <f>IF(RES_hhdet_tes!I140=0,"",RES_hhdet_tes!I140/RES_hhdet_fec!I140)</f>
        <v>0.57252708046412193</v>
      </c>
      <c r="J140" s="111">
        <f>IF(RES_hhdet_tes!J140=0,"",RES_hhdet_tes!J140/RES_hhdet_fec!J140)</f>
        <v>0.57284195504579538</v>
      </c>
      <c r="K140" s="111">
        <f>IF(RES_hhdet_tes!K140=0,"",RES_hhdet_tes!K140/RES_hhdet_fec!K140)</f>
        <v>0.57339649153080385</v>
      </c>
      <c r="L140" s="111">
        <f>IF(RES_hhdet_tes!L140=0,"",RES_hhdet_tes!L140/RES_hhdet_fec!L140)</f>
        <v>0.57374636918697997</v>
      </c>
      <c r="M140" s="111">
        <f>IF(RES_hhdet_tes!M140=0,"",RES_hhdet_tes!M140/RES_hhdet_fec!M140)</f>
        <v>0.57419476278415094</v>
      </c>
      <c r="N140" s="111">
        <f>IF(RES_hhdet_tes!N140=0,"",RES_hhdet_tes!N140/RES_hhdet_fec!N140)</f>
        <v>0.57463926362305495</v>
      </c>
      <c r="O140" s="111">
        <f>IF(RES_hhdet_tes!O140=0,"",RES_hhdet_tes!O140/RES_hhdet_fec!O140)</f>
        <v>0.57509449186281703</v>
      </c>
      <c r="P140" s="111">
        <f>IF(RES_hhdet_tes!P140=0,"",RES_hhdet_tes!P140/RES_hhdet_fec!P140)</f>
        <v>0.57521744992251489</v>
      </c>
      <c r="Q140" s="111">
        <f>IF(RES_hhdet_tes!Q140=0,"",RES_hhdet_tes!Q140/RES_hhdet_fec!Q140)</f>
        <v>0.57560697319738974</v>
      </c>
      <c r="R140" s="111">
        <f>IF(RES_hhdet_tes!R140=0,"",RES_hhdet_tes!R140/RES_hhdet_fec!R140)</f>
        <v>0.57657493915559033</v>
      </c>
      <c r="S140" s="111">
        <f>IF(RES_hhdet_tes!S140=0,"",RES_hhdet_tes!S140/RES_hhdet_fec!S140)</f>
        <v>0.57843538646693848</v>
      </c>
      <c r="T140" s="111">
        <f>IF(RES_hhdet_tes!T140=0,"",RES_hhdet_tes!T140/RES_hhdet_fec!T140)</f>
        <v>0.58054618401961544</v>
      </c>
      <c r="U140" s="111">
        <f>IF(RES_hhdet_tes!U140=0,"",RES_hhdet_tes!U140/RES_hhdet_fec!U140)</f>
        <v>0.58323447170436304</v>
      </c>
      <c r="V140" s="111">
        <f>IF(RES_hhdet_tes!V140=0,"",RES_hhdet_tes!V140/RES_hhdet_fec!V140)</f>
        <v>0.58608913613291236</v>
      </c>
      <c r="W140" s="111">
        <f>IF(RES_hhdet_tes!W140=0,"",RES_hhdet_tes!W140/RES_hhdet_fec!W140)</f>
        <v>0.58910238428674899</v>
      </c>
      <c r="X140" s="111">
        <f>IF(RES_hhdet_tes!X140=0,"",RES_hhdet_tes!X140/RES_hhdet_fec!X140)</f>
        <v>0.59161786109411496</v>
      </c>
      <c r="Y140" s="111">
        <f>IF(RES_hhdet_tes!Y140=0,"",RES_hhdet_tes!Y140/RES_hhdet_fec!Y140)</f>
        <v>0.59507596796707452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0.72862365072973456</v>
      </c>
      <c r="C141" s="45">
        <f>IF(RES_hhdet_tes!C141=0,"",RES_hhdet_tes!C141/RES_hhdet_fec!C141)</f>
        <v>0.73304002661361156</v>
      </c>
      <c r="D141" s="45">
        <f>IF(RES_hhdet_tes!D141=0,"",RES_hhdet_tes!D141/RES_hhdet_fec!D141)</f>
        <v>0.73394018571340958</v>
      </c>
      <c r="E141" s="45">
        <f>IF(RES_hhdet_tes!E141=0,"",RES_hhdet_tes!E141/RES_hhdet_fec!E141)</f>
        <v>0.73595611037669328</v>
      </c>
      <c r="F141" s="45">
        <f>IF(RES_hhdet_tes!F141=0,"",RES_hhdet_tes!F141/RES_hhdet_fec!F141)</f>
        <v>0.73744388677453787</v>
      </c>
      <c r="G141" s="45">
        <f>IF(RES_hhdet_tes!G141=0,"",RES_hhdet_tes!G141/RES_hhdet_fec!G141)</f>
        <v>0.74014216710310377</v>
      </c>
      <c r="H141" s="45">
        <f>IF(RES_hhdet_tes!H141=0,"",RES_hhdet_tes!H141/RES_hhdet_fec!H141)</f>
        <v>0.7441353303955085</v>
      </c>
      <c r="I141" s="45">
        <f>IF(RES_hhdet_tes!I141=0,"",RES_hhdet_tes!I141/RES_hhdet_fec!I141)</f>
        <v>0.74515361732655572</v>
      </c>
      <c r="J141" s="45">
        <f>IF(RES_hhdet_tes!J141=0,"",RES_hhdet_tes!J141/RES_hhdet_fec!J141)</f>
        <v>0.74558266021749009</v>
      </c>
      <c r="K141" s="45">
        <f>IF(RES_hhdet_tes!K141=0,"",RES_hhdet_tes!K141/RES_hhdet_fec!K141)</f>
        <v>0.74663443370159177</v>
      </c>
      <c r="L141" s="45">
        <f>IF(RES_hhdet_tes!L141=0,"",RES_hhdet_tes!L141/RES_hhdet_fec!L141)</f>
        <v>0.74856715212053959</v>
      </c>
      <c r="M141" s="45">
        <f>IF(RES_hhdet_tes!M141=0,"",RES_hhdet_tes!M141/RES_hhdet_fec!M141)</f>
        <v>0.75073629793303098</v>
      </c>
      <c r="N141" s="45">
        <f>IF(RES_hhdet_tes!N141=0,"",RES_hhdet_tes!N141/RES_hhdet_fec!N141)</f>
        <v>0.75346607943542854</v>
      </c>
      <c r="O141" s="45">
        <f>IF(RES_hhdet_tes!O141=0,"",RES_hhdet_tes!O141/RES_hhdet_fec!O141)</f>
        <v>0.75604799925213151</v>
      </c>
      <c r="P141" s="45">
        <f>IF(RES_hhdet_tes!P141=0,"",RES_hhdet_tes!P141/RES_hhdet_fec!P141)</f>
        <v>0.75607647358026064</v>
      </c>
      <c r="Q141" s="45">
        <f>IF(RES_hhdet_tes!Q141=0,"",RES_hhdet_tes!Q141/RES_hhdet_fec!Q141)</f>
        <v>0.75937539382036801</v>
      </c>
      <c r="R141" s="45">
        <f>IF(RES_hhdet_tes!R141=0,"",RES_hhdet_tes!R141/RES_hhdet_fec!R141)</f>
        <v>0.76708613221123323</v>
      </c>
      <c r="S141" s="45">
        <f>IF(RES_hhdet_tes!S141=0,"",RES_hhdet_tes!S141/RES_hhdet_fec!S141)</f>
        <v>0.77754095621413133</v>
      </c>
      <c r="T141" s="45">
        <f>IF(RES_hhdet_tes!T141=0,"",RES_hhdet_tes!T141/RES_hhdet_fec!T141)</f>
        <v>0.78770851178490209</v>
      </c>
      <c r="U141" s="45">
        <f>IF(RES_hhdet_tes!U141=0,"",RES_hhdet_tes!U141/RES_hhdet_fec!U141)</f>
        <v>0.79706417582074529</v>
      </c>
      <c r="V141" s="45">
        <f>IF(RES_hhdet_tes!V141=0,"",RES_hhdet_tes!V141/RES_hhdet_fec!V141)</f>
        <v>0.80675426165215924</v>
      </c>
      <c r="W141" s="45">
        <f>IF(RES_hhdet_tes!W141=0,"",RES_hhdet_tes!W141/RES_hhdet_fec!W141)</f>
        <v>0.81032606400967877</v>
      </c>
      <c r="X141" s="45">
        <f>IF(RES_hhdet_tes!X141=0,"",RES_hhdet_tes!X141/RES_hhdet_fec!X141)</f>
        <v>0.81960585074102166</v>
      </c>
      <c r="Y141" s="45">
        <f>IF(RES_hhdet_tes!Y141=0,"",RES_hhdet_tes!Y141/RES_hhdet_fec!Y141)</f>
        <v>0.83919496484874956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 t="str">
        <f>IF(RES_hhdet_tes!B143=0,"",RES_hhdet_tes!B143/RES_hhdet_fec!B143)</f>
        <v/>
      </c>
      <c r="C143" s="119" t="str">
        <f>IF(RES_hhdet_tes!C143=0,"",RES_hhdet_tes!C143/RES_hhdet_fec!C143)</f>
        <v/>
      </c>
      <c r="D143" s="119" t="str">
        <f>IF(RES_hhdet_tes!D143=0,"",RES_hhdet_tes!D143/RES_hhdet_fec!D143)</f>
        <v/>
      </c>
      <c r="E143" s="119" t="str">
        <f>IF(RES_hhdet_tes!E143=0,"",RES_hhdet_tes!E143/RES_hhdet_fec!E143)</f>
        <v/>
      </c>
      <c r="F143" s="119" t="str">
        <f>IF(RES_hhdet_tes!F143=0,"",RES_hhdet_tes!F143/RES_hhdet_fec!F143)</f>
        <v/>
      </c>
      <c r="G143" s="119" t="str">
        <f>IF(RES_hhdet_tes!G143=0,"",RES_hhdet_tes!G143/RES_hhdet_fec!G143)</f>
        <v/>
      </c>
      <c r="H143" s="119" t="str">
        <f>IF(RES_hhdet_tes!H143=0,"",RES_hhdet_tes!H143/RES_hhdet_fec!H143)</f>
        <v/>
      </c>
      <c r="I143" s="119" t="str">
        <f>IF(RES_hhdet_tes!I143=0,"",RES_hhdet_tes!I143/RES_hhdet_fec!I143)</f>
        <v/>
      </c>
      <c r="J143" s="119" t="str">
        <f>IF(RES_hhdet_tes!J143=0,"",RES_hhdet_tes!J143/RES_hhdet_fec!J143)</f>
        <v/>
      </c>
      <c r="K143" s="119" t="str">
        <f>IF(RES_hhdet_tes!K143=0,"",RES_hhdet_tes!K143/RES_hhdet_fec!K143)</f>
        <v/>
      </c>
      <c r="L143" s="119" t="str">
        <f>IF(RES_hhdet_tes!L143=0,"",RES_hhdet_tes!L143/RES_hhdet_fec!L143)</f>
        <v/>
      </c>
      <c r="M143" s="119" t="str">
        <f>IF(RES_hhdet_tes!M143=0,"",RES_hhdet_tes!M143/RES_hhdet_fec!M143)</f>
        <v/>
      </c>
      <c r="N143" s="119" t="str">
        <f>IF(RES_hhdet_tes!N143=0,"",RES_hhdet_tes!N143/RES_hhdet_fec!N143)</f>
        <v/>
      </c>
      <c r="O143" s="119" t="str">
        <f>IF(RES_hhdet_tes!O143=0,"",RES_hhdet_tes!O143/RES_hhdet_fec!O143)</f>
        <v/>
      </c>
      <c r="P143" s="119" t="str">
        <f>IF(RES_hhdet_tes!P143=0,"",RES_hhdet_tes!P143/RES_hhdet_fec!P143)</f>
        <v/>
      </c>
      <c r="Q143" s="119" t="str">
        <f>IF(RES_hhdet_tes!Q143=0,"",RES_hhdet_tes!Q143/RES_hhdet_fec!Q143)</f>
        <v/>
      </c>
      <c r="R143" s="119" t="str">
        <f>IF(RES_hhdet_tes!R143=0,"",RES_hhdet_tes!R143/RES_hhdet_fec!R143)</f>
        <v/>
      </c>
      <c r="S143" s="119" t="str">
        <f>IF(RES_hhdet_tes!S143=0,"",RES_hhdet_tes!S143/RES_hhdet_fec!S143)</f>
        <v/>
      </c>
      <c r="T143" s="119" t="str">
        <f>IF(RES_hhdet_tes!T143=0,"",RES_hhdet_tes!T143/RES_hhdet_fec!T143)</f>
        <v/>
      </c>
      <c r="U143" s="119">
        <f>IF(RES_hhdet_tes!U143=0,"",RES_hhdet_tes!U143/RES_hhdet_fec!U143)</f>
        <v>1.9731581500770516</v>
      </c>
      <c r="V143" s="119">
        <f>IF(RES_hhdet_tes!V143=0,"",RES_hhdet_tes!V143/RES_hhdet_fec!V143)</f>
        <v>1.9614990489672737</v>
      </c>
      <c r="W143" s="119">
        <f>IF(RES_hhdet_tes!W143=0,"",RES_hhdet_tes!W143/RES_hhdet_fec!W143)</f>
        <v>1.8898957153532456</v>
      </c>
      <c r="X143" s="119">
        <f>IF(RES_hhdet_tes!X143=0,"",RES_hhdet_tes!X143/RES_hhdet_fec!X143)</f>
        <v>1.9046679665515234</v>
      </c>
      <c r="Y143" s="119">
        <f>IF(RES_hhdet_tes!Y143=0,"",RES_hhdet_tes!Y143/RES_hhdet_fec!Y143)</f>
        <v>2.0454658917787016</v>
      </c>
      <c r="DA143" s="129" t="s">
        <v>2041</v>
      </c>
    </row>
    <row r="144" spans="1:105" ht="12.95" customHeight="1" x14ac:dyDescent="0.25">
      <c r="A144" s="121" t="s">
        <v>57</v>
      </c>
      <c r="B144" s="124" t="str">
        <f>IF(RES_hhdet_tes!B144=0,"",RES_hhdet_tes!B144/RES_hhdet_fec!B144)</f>
        <v/>
      </c>
      <c r="C144" s="124" t="str">
        <f>IF(RES_hhdet_tes!C144=0,"",RES_hhdet_tes!C144/RES_hhdet_fec!C144)</f>
        <v/>
      </c>
      <c r="D144" s="124" t="str">
        <f>IF(RES_hhdet_tes!D144=0,"",RES_hhdet_tes!D144/RES_hhdet_fec!D144)</f>
        <v/>
      </c>
      <c r="E144" s="124" t="str">
        <f>IF(RES_hhdet_tes!E144=0,"",RES_hhdet_tes!E144/RES_hhdet_fec!E144)</f>
        <v/>
      </c>
      <c r="F144" s="124" t="str">
        <f>IF(RES_hhdet_tes!F144=0,"",RES_hhdet_tes!F144/RES_hhdet_fec!F144)</f>
        <v/>
      </c>
      <c r="G144" s="124" t="str">
        <f>IF(RES_hhdet_tes!G144=0,"",RES_hhdet_tes!G144/RES_hhdet_fec!G144)</f>
        <v/>
      </c>
      <c r="H144" s="124" t="str">
        <f>IF(RES_hhdet_tes!H144=0,"",RES_hhdet_tes!H144/RES_hhdet_fec!H144)</f>
        <v/>
      </c>
      <c r="I144" s="124" t="str">
        <f>IF(RES_hhdet_tes!I144=0,"",RES_hhdet_tes!I144/RES_hhdet_fec!I144)</f>
        <v/>
      </c>
      <c r="J144" s="124" t="str">
        <f>IF(RES_hhdet_tes!J144=0,"",RES_hhdet_tes!J144/RES_hhdet_fec!J144)</f>
        <v/>
      </c>
      <c r="K144" s="124" t="str">
        <f>IF(RES_hhdet_tes!K144=0,"",RES_hhdet_tes!K144/RES_hhdet_fec!K144)</f>
        <v/>
      </c>
      <c r="L144" s="124" t="str">
        <f>IF(RES_hhdet_tes!L144=0,"",RES_hhdet_tes!L144/RES_hhdet_fec!L144)</f>
        <v/>
      </c>
      <c r="M144" s="124" t="str">
        <f>IF(RES_hhdet_tes!M144=0,"",RES_hhdet_tes!M144/RES_hhdet_fec!M144)</f>
        <v/>
      </c>
      <c r="N144" s="124" t="str">
        <f>IF(RES_hhdet_tes!N144=0,"",RES_hhdet_tes!N144/RES_hhdet_fec!N144)</f>
        <v/>
      </c>
      <c r="O144" s="124" t="str">
        <f>IF(RES_hhdet_tes!O144=0,"",RES_hhdet_tes!O144/RES_hhdet_fec!O144)</f>
        <v/>
      </c>
      <c r="P144" s="124" t="str">
        <f>IF(RES_hhdet_tes!P144=0,"",RES_hhdet_tes!P144/RES_hhdet_fec!P144)</f>
        <v/>
      </c>
      <c r="Q144" s="124" t="str">
        <f>IF(RES_hhdet_tes!Q144=0,"",RES_hhdet_tes!Q144/RES_hhdet_fec!Q144)</f>
        <v/>
      </c>
      <c r="R144" s="124" t="str">
        <f>IF(RES_hhdet_tes!R144=0,"",RES_hhdet_tes!R144/RES_hhdet_fec!R144)</f>
        <v/>
      </c>
      <c r="S144" s="124" t="str">
        <f>IF(RES_hhdet_tes!S144=0,"",RES_hhdet_tes!S144/RES_hhdet_fec!S144)</f>
        <v/>
      </c>
      <c r="T144" s="124" t="str">
        <f>IF(RES_hhdet_tes!T144=0,"",RES_hhdet_tes!T144/RES_hhdet_fec!T144)</f>
        <v/>
      </c>
      <c r="U144" s="124">
        <f>IF(RES_hhdet_tes!U144=0,"",RES_hhdet_tes!U144/RES_hhdet_fec!U144)</f>
        <v>3.1532111594859789</v>
      </c>
      <c r="V144" s="124">
        <f>IF(RES_hhdet_tes!V144=0,"",RES_hhdet_tes!V144/RES_hhdet_fec!V144)</f>
        <v>3.1568776950945141</v>
      </c>
      <c r="W144" s="124">
        <f>IF(RES_hhdet_tes!W144=0,"",RES_hhdet_tes!W144/RES_hhdet_fec!W144)</f>
        <v>3.1753186689643993</v>
      </c>
      <c r="X144" s="124">
        <f>IF(RES_hhdet_tes!X144=0,"",RES_hhdet_tes!X144/RES_hhdet_fec!X144)</f>
        <v>3.2056008174247435</v>
      </c>
      <c r="Y144" s="124">
        <f>IF(RES_hhdet_tes!Y144=0,"",RES_hhdet_tes!Y144/RES_hhdet_fec!Y144)</f>
        <v>3.2380717866873354</v>
      </c>
      <c r="DA144" s="130" t="s">
        <v>2042</v>
      </c>
    </row>
    <row r="145" spans="1:105" ht="12" customHeight="1" x14ac:dyDescent="0.25">
      <c r="A145" s="97" t="s">
        <v>53</v>
      </c>
      <c r="B145" s="111" t="str">
        <f>IF(RES_hhdet_tes!B145=0,"",RES_hhdet_tes!B145/RES_hhdet_fec!B145)</f>
        <v/>
      </c>
      <c r="C145" s="111" t="str">
        <f>IF(RES_hhdet_tes!C145=0,"",RES_hhdet_tes!C145/RES_hhdet_fec!C145)</f>
        <v/>
      </c>
      <c r="D145" s="111" t="str">
        <f>IF(RES_hhdet_tes!D145=0,"",RES_hhdet_tes!D145/RES_hhdet_fec!D145)</f>
        <v/>
      </c>
      <c r="E145" s="111" t="str">
        <f>IF(RES_hhdet_tes!E145=0,"",RES_hhdet_tes!E145/RES_hhdet_fec!E145)</f>
        <v/>
      </c>
      <c r="F145" s="111" t="str">
        <f>IF(RES_hhdet_tes!F145=0,"",RES_hhdet_tes!F145/RES_hhdet_fec!F145)</f>
        <v/>
      </c>
      <c r="G145" s="111" t="str">
        <f>IF(RES_hhdet_tes!G145=0,"",RES_hhdet_tes!G145/RES_hhdet_fec!G145)</f>
        <v/>
      </c>
      <c r="H145" s="111" t="str">
        <f>IF(RES_hhdet_tes!H145=0,"",RES_hhdet_tes!H145/RES_hhdet_fec!H145)</f>
        <v/>
      </c>
      <c r="I145" s="111" t="str">
        <f>IF(RES_hhdet_tes!I145=0,"",RES_hhdet_tes!I145/RES_hhdet_fec!I145)</f>
        <v/>
      </c>
      <c r="J145" s="111" t="str">
        <f>IF(RES_hhdet_tes!J145=0,"",RES_hhdet_tes!J145/RES_hhdet_fec!J145)</f>
        <v/>
      </c>
      <c r="K145" s="111" t="str">
        <f>IF(RES_hhdet_tes!K145=0,"",RES_hhdet_tes!K145/RES_hhdet_fec!K145)</f>
        <v/>
      </c>
      <c r="L145" s="111" t="str">
        <f>IF(RES_hhdet_tes!L145=0,"",RES_hhdet_tes!L145/RES_hhdet_fec!L145)</f>
        <v/>
      </c>
      <c r="M145" s="111" t="str">
        <f>IF(RES_hhdet_tes!M145=0,"",RES_hhdet_tes!M145/RES_hhdet_fec!M145)</f>
        <v/>
      </c>
      <c r="N145" s="111" t="str">
        <f>IF(RES_hhdet_tes!N145=0,"",RES_hhdet_tes!N145/RES_hhdet_fec!N145)</f>
        <v/>
      </c>
      <c r="O145" s="111" t="str">
        <f>IF(RES_hhdet_tes!O145=0,"",RES_hhdet_tes!O145/RES_hhdet_fec!O145)</f>
        <v/>
      </c>
      <c r="P145" s="111" t="str">
        <f>IF(RES_hhdet_tes!P145=0,"",RES_hhdet_tes!P145/RES_hhdet_fec!P145)</f>
        <v/>
      </c>
      <c r="Q145" s="111" t="str">
        <f>IF(RES_hhdet_tes!Q145=0,"",RES_hhdet_tes!Q145/RES_hhdet_fec!Q145)</f>
        <v/>
      </c>
      <c r="R145" s="111" t="str">
        <f>IF(RES_hhdet_tes!R145=0,"",RES_hhdet_tes!R145/RES_hhdet_fec!R145)</f>
        <v/>
      </c>
      <c r="S145" s="111" t="str">
        <f>IF(RES_hhdet_tes!S145=0,"",RES_hhdet_tes!S145/RES_hhdet_fec!S145)</f>
        <v/>
      </c>
      <c r="T145" s="111" t="str">
        <f>IF(RES_hhdet_tes!T145=0,"",RES_hhdet_tes!T145/RES_hhdet_fec!T145)</f>
        <v/>
      </c>
      <c r="U145" s="111">
        <f>IF(RES_hhdet_tes!U145=0,"",RES_hhdet_tes!U145/RES_hhdet_fec!U145)</f>
        <v>3.1532111594859789</v>
      </c>
      <c r="V145" s="111">
        <f>IF(RES_hhdet_tes!V145=0,"",RES_hhdet_tes!V145/RES_hhdet_fec!V145)</f>
        <v>3.1568776950945141</v>
      </c>
      <c r="W145" s="111">
        <f>IF(RES_hhdet_tes!W145=0,"",RES_hhdet_tes!W145/RES_hhdet_fec!W145)</f>
        <v>3.1753186689643993</v>
      </c>
      <c r="X145" s="111">
        <f>IF(RES_hhdet_tes!X145=0,"",RES_hhdet_tes!X145/RES_hhdet_fec!X145)</f>
        <v>3.2056008174247435</v>
      </c>
      <c r="Y145" s="111">
        <f>IF(RES_hhdet_tes!Y145=0,"",RES_hhdet_tes!Y145/RES_hhdet_fec!Y145)</f>
        <v>3.2380717866873354</v>
      </c>
      <c r="DA145" s="63" t="s">
        <v>2043</v>
      </c>
    </row>
    <row r="146" spans="1:105" ht="12.95" customHeight="1" x14ac:dyDescent="0.25">
      <c r="A146" s="121" t="s">
        <v>92</v>
      </c>
      <c r="B146" s="124" t="str">
        <f>IF(RES_hhdet_tes!B146=0,"",RES_hhdet_tes!B146/RES_hhdet_fec!B146)</f>
        <v/>
      </c>
      <c r="C146" s="124" t="str">
        <f>IF(RES_hhdet_tes!C146=0,"",RES_hhdet_tes!C146/RES_hhdet_fec!C146)</f>
        <v/>
      </c>
      <c r="D146" s="124" t="str">
        <f>IF(RES_hhdet_tes!D146=0,"",RES_hhdet_tes!D146/RES_hhdet_fec!D146)</f>
        <v/>
      </c>
      <c r="E146" s="124" t="str">
        <f>IF(RES_hhdet_tes!E146=0,"",RES_hhdet_tes!E146/RES_hhdet_fec!E146)</f>
        <v/>
      </c>
      <c r="F146" s="124" t="str">
        <f>IF(RES_hhdet_tes!F146=0,"",RES_hhdet_tes!F146/RES_hhdet_fec!F146)</f>
        <v/>
      </c>
      <c r="G146" s="124" t="str">
        <f>IF(RES_hhdet_tes!G146=0,"",RES_hhdet_tes!G146/RES_hhdet_fec!G146)</f>
        <v/>
      </c>
      <c r="H146" s="124" t="str">
        <f>IF(RES_hhdet_tes!H146=0,"",RES_hhdet_tes!H146/RES_hhdet_fec!H146)</f>
        <v/>
      </c>
      <c r="I146" s="124" t="str">
        <f>IF(RES_hhdet_tes!I146=0,"",RES_hhdet_tes!I146/RES_hhdet_fec!I146)</f>
        <v/>
      </c>
      <c r="J146" s="124" t="str">
        <f>IF(RES_hhdet_tes!J146=0,"",RES_hhdet_tes!J146/RES_hhdet_fec!J146)</f>
        <v/>
      </c>
      <c r="K146" s="124" t="str">
        <f>IF(RES_hhdet_tes!K146=0,"",RES_hhdet_tes!K146/RES_hhdet_fec!K146)</f>
        <v/>
      </c>
      <c r="L146" s="124" t="str">
        <f>IF(RES_hhdet_tes!L146=0,"",RES_hhdet_tes!L146/RES_hhdet_fec!L146)</f>
        <v/>
      </c>
      <c r="M146" s="124" t="str">
        <f>IF(RES_hhdet_tes!M146=0,"",RES_hhdet_tes!M146/RES_hhdet_fec!M146)</f>
        <v/>
      </c>
      <c r="N146" s="124" t="str">
        <f>IF(RES_hhdet_tes!N146=0,"",RES_hhdet_tes!N146/RES_hhdet_fec!N146)</f>
        <v/>
      </c>
      <c r="O146" s="124" t="str">
        <f>IF(RES_hhdet_tes!O146=0,"",RES_hhdet_tes!O146/RES_hhdet_fec!O146)</f>
        <v/>
      </c>
      <c r="P146" s="124" t="str">
        <f>IF(RES_hhdet_tes!P146=0,"",RES_hhdet_tes!P146/RES_hhdet_fec!P146)</f>
        <v/>
      </c>
      <c r="Q146" s="124" t="str">
        <f>IF(RES_hhdet_tes!Q146=0,"",RES_hhdet_tes!Q146/RES_hhdet_fec!Q146)</f>
        <v/>
      </c>
      <c r="R146" s="124" t="str">
        <f>IF(RES_hhdet_tes!R146=0,"",RES_hhdet_tes!R146/RES_hhdet_fec!R146)</f>
        <v/>
      </c>
      <c r="S146" s="124" t="str">
        <f>IF(RES_hhdet_tes!S146=0,"",RES_hhdet_tes!S146/RES_hhdet_fec!S146)</f>
        <v/>
      </c>
      <c r="T146" s="124" t="str">
        <f>IF(RES_hhdet_tes!T146=0,"",RES_hhdet_tes!T146/RES_hhdet_fec!T146)</f>
        <v/>
      </c>
      <c r="U146" s="124">
        <f>IF(RES_hhdet_tes!U146=0,"",RES_hhdet_tes!U146/RES_hhdet_fec!U146)</f>
        <v>3.4862242997964792</v>
      </c>
      <c r="V146" s="124">
        <f>IF(RES_hhdet_tes!V146=0,"",RES_hhdet_tes!V146/RES_hhdet_fec!V146)</f>
        <v>3.4915658144951602</v>
      </c>
      <c r="W146" s="124">
        <f>IF(RES_hhdet_tes!W146=0,"",RES_hhdet_tes!W146/RES_hhdet_fec!W146)</f>
        <v>3.5053363760956797</v>
      </c>
      <c r="X146" s="124">
        <f>IF(RES_hhdet_tes!X146=0,"",RES_hhdet_tes!X146/RES_hhdet_fec!X146)</f>
        <v>3.5324879735994985</v>
      </c>
      <c r="Y146" s="124">
        <f>IF(RES_hhdet_tes!Y146=0,"",RES_hhdet_tes!Y146/RES_hhdet_fec!Y146)</f>
        <v>3.5572302220649861</v>
      </c>
      <c r="DA146" s="130" t="s">
        <v>2044</v>
      </c>
    </row>
    <row r="147" spans="1:105" ht="12" customHeight="1" x14ac:dyDescent="0.25">
      <c r="A147" s="97" t="s">
        <v>53</v>
      </c>
      <c r="B147" s="111" t="str">
        <f>IF(RES_hhdet_tes!B147=0,"",RES_hhdet_tes!B147/RES_hhdet_fec!B147)</f>
        <v/>
      </c>
      <c r="C147" s="111" t="str">
        <f>IF(RES_hhdet_tes!C147=0,"",RES_hhdet_tes!C147/RES_hhdet_fec!C147)</f>
        <v/>
      </c>
      <c r="D147" s="111" t="str">
        <f>IF(RES_hhdet_tes!D147=0,"",RES_hhdet_tes!D147/RES_hhdet_fec!D147)</f>
        <v/>
      </c>
      <c r="E147" s="111" t="str">
        <f>IF(RES_hhdet_tes!E147=0,"",RES_hhdet_tes!E147/RES_hhdet_fec!E147)</f>
        <v/>
      </c>
      <c r="F147" s="111" t="str">
        <f>IF(RES_hhdet_tes!F147=0,"",RES_hhdet_tes!F147/RES_hhdet_fec!F147)</f>
        <v/>
      </c>
      <c r="G147" s="111" t="str">
        <f>IF(RES_hhdet_tes!G147=0,"",RES_hhdet_tes!G147/RES_hhdet_fec!G147)</f>
        <v/>
      </c>
      <c r="H147" s="111" t="str">
        <f>IF(RES_hhdet_tes!H147=0,"",RES_hhdet_tes!H147/RES_hhdet_fec!H147)</f>
        <v/>
      </c>
      <c r="I147" s="111" t="str">
        <f>IF(RES_hhdet_tes!I147=0,"",RES_hhdet_tes!I147/RES_hhdet_fec!I147)</f>
        <v/>
      </c>
      <c r="J147" s="111" t="str">
        <f>IF(RES_hhdet_tes!J147=0,"",RES_hhdet_tes!J147/RES_hhdet_fec!J147)</f>
        <v/>
      </c>
      <c r="K147" s="111" t="str">
        <f>IF(RES_hhdet_tes!K147=0,"",RES_hhdet_tes!K147/RES_hhdet_fec!K147)</f>
        <v/>
      </c>
      <c r="L147" s="111" t="str">
        <f>IF(RES_hhdet_tes!L147=0,"",RES_hhdet_tes!L147/RES_hhdet_fec!L147)</f>
        <v/>
      </c>
      <c r="M147" s="111" t="str">
        <f>IF(RES_hhdet_tes!M147=0,"",RES_hhdet_tes!M147/RES_hhdet_fec!M147)</f>
        <v/>
      </c>
      <c r="N147" s="111" t="str">
        <f>IF(RES_hhdet_tes!N147=0,"",RES_hhdet_tes!N147/RES_hhdet_fec!N147)</f>
        <v/>
      </c>
      <c r="O147" s="111" t="str">
        <f>IF(RES_hhdet_tes!O147=0,"",RES_hhdet_tes!O147/RES_hhdet_fec!O147)</f>
        <v/>
      </c>
      <c r="P147" s="111" t="str">
        <f>IF(RES_hhdet_tes!P147=0,"",RES_hhdet_tes!P147/RES_hhdet_fec!P147)</f>
        <v/>
      </c>
      <c r="Q147" s="111" t="str">
        <f>IF(RES_hhdet_tes!Q147=0,"",RES_hhdet_tes!Q147/RES_hhdet_fec!Q147)</f>
        <v/>
      </c>
      <c r="R147" s="111" t="str">
        <f>IF(RES_hhdet_tes!R147=0,"",RES_hhdet_tes!R147/RES_hhdet_fec!R147)</f>
        <v/>
      </c>
      <c r="S147" s="111" t="str">
        <f>IF(RES_hhdet_tes!S147=0,"",RES_hhdet_tes!S147/RES_hhdet_fec!S147)</f>
        <v/>
      </c>
      <c r="T147" s="111" t="str">
        <f>IF(RES_hhdet_tes!T147=0,"",RES_hhdet_tes!T147/RES_hhdet_fec!T147)</f>
        <v/>
      </c>
      <c r="U147" s="111">
        <f>IF(RES_hhdet_tes!U147=0,"",RES_hhdet_tes!U147/RES_hhdet_fec!U147)</f>
        <v>3.4862242997964792</v>
      </c>
      <c r="V147" s="111">
        <f>IF(RES_hhdet_tes!V147=0,"",RES_hhdet_tes!V147/RES_hhdet_fec!V147)</f>
        <v>3.4915658144951602</v>
      </c>
      <c r="W147" s="111">
        <f>IF(RES_hhdet_tes!W147=0,"",RES_hhdet_tes!W147/RES_hhdet_fec!W147)</f>
        <v>3.5053363760956797</v>
      </c>
      <c r="X147" s="111">
        <f>IF(RES_hhdet_tes!X147=0,"",RES_hhdet_tes!X147/RES_hhdet_fec!X147)</f>
        <v>3.5324879735994985</v>
      </c>
      <c r="Y147" s="111">
        <f>IF(RES_hhdet_tes!Y147=0,"",RES_hhdet_tes!Y147/RES_hhdet_fec!Y147)</f>
        <v>3.5572302220649861</v>
      </c>
      <c r="DA147" s="63" t="s">
        <v>2045</v>
      </c>
    </row>
    <row r="148" spans="1:105" ht="12" customHeight="1" x14ac:dyDescent="0.25">
      <c r="A148" s="121" t="s">
        <v>55</v>
      </c>
      <c r="B148" s="124" t="str">
        <f>IF(RES_hhdet_tes!B148=0,"",RES_hhdet_tes!B148/RES_hhdet_fec!B148)</f>
        <v/>
      </c>
      <c r="C148" s="124" t="str">
        <f>IF(RES_hhdet_tes!C148=0,"",RES_hhdet_tes!C148/RES_hhdet_fec!C148)</f>
        <v/>
      </c>
      <c r="D148" s="124" t="str">
        <f>IF(RES_hhdet_tes!D148=0,"",RES_hhdet_tes!D148/RES_hhdet_fec!D148)</f>
        <v/>
      </c>
      <c r="E148" s="124" t="str">
        <f>IF(RES_hhdet_tes!E148=0,"",RES_hhdet_tes!E148/RES_hhdet_fec!E148)</f>
        <v/>
      </c>
      <c r="F148" s="124" t="str">
        <f>IF(RES_hhdet_tes!F148=0,"",RES_hhdet_tes!F148/RES_hhdet_fec!F148)</f>
        <v/>
      </c>
      <c r="G148" s="124" t="str">
        <f>IF(RES_hhdet_tes!G148=0,"",RES_hhdet_tes!G148/RES_hhdet_fec!G148)</f>
        <v/>
      </c>
      <c r="H148" s="124" t="str">
        <f>IF(RES_hhdet_tes!H148=0,"",RES_hhdet_tes!H148/RES_hhdet_fec!H148)</f>
        <v/>
      </c>
      <c r="I148" s="124" t="str">
        <f>IF(RES_hhdet_tes!I148=0,"",RES_hhdet_tes!I148/RES_hhdet_fec!I148)</f>
        <v/>
      </c>
      <c r="J148" s="124" t="str">
        <f>IF(RES_hhdet_tes!J148=0,"",RES_hhdet_tes!J148/RES_hhdet_fec!J148)</f>
        <v/>
      </c>
      <c r="K148" s="124" t="str">
        <f>IF(RES_hhdet_tes!K148=0,"",RES_hhdet_tes!K148/RES_hhdet_fec!K148)</f>
        <v/>
      </c>
      <c r="L148" s="124" t="str">
        <f>IF(RES_hhdet_tes!L148=0,"",RES_hhdet_tes!L148/RES_hhdet_fec!L148)</f>
        <v/>
      </c>
      <c r="M148" s="124" t="str">
        <f>IF(RES_hhdet_tes!M148=0,"",RES_hhdet_tes!M148/RES_hhdet_fec!M148)</f>
        <v/>
      </c>
      <c r="N148" s="124" t="str">
        <f>IF(RES_hhdet_tes!N148=0,"",RES_hhdet_tes!N148/RES_hhdet_fec!N148)</f>
        <v/>
      </c>
      <c r="O148" s="124" t="str">
        <f>IF(RES_hhdet_tes!O148=0,"",RES_hhdet_tes!O148/RES_hhdet_fec!O148)</f>
        <v/>
      </c>
      <c r="P148" s="124" t="str">
        <f>IF(RES_hhdet_tes!P148=0,"",RES_hhdet_tes!P148/RES_hhdet_fec!P148)</f>
        <v/>
      </c>
      <c r="Q148" s="124" t="str">
        <f>IF(RES_hhdet_tes!Q148=0,"",RES_hhdet_tes!Q148/RES_hhdet_fec!Q148)</f>
        <v/>
      </c>
      <c r="R148" s="124" t="str">
        <f>IF(RES_hhdet_tes!R148=0,"",RES_hhdet_tes!R148/RES_hhdet_fec!R148)</f>
        <v/>
      </c>
      <c r="S148" s="124" t="str">
        <f>IF(RES_hhdet_tes!S148=0,"",RES_hhdet_tes!S148/RES_hhdet_fec!S148)</f>
        <v/>
      </c>
      <c r="T148" s="124" t="str">
        <f>IF(RES_hhdet_tes!T148=0,"",RES_hhdet_tes!T148/RES_hhdet_fec!T148)</f>
        <v/>
      </c>
      <c r="U148" s="124">
        <f>IF(RES_hhdet_tes!U148=0,"",RES_hhdet_tes!U148/RES_hhdet_fec!U148)</f>
        <v>0.85131217821543403</v>
      </c>
      <c r="V148" s="124">
        <f>IF(RES_hhdet_tes!V148=0,"",RES_hhdet_tes!V148/RES_hhdet_fec!V148)</f>
        <v>0.83760346832215049</v>
      </c>
      <c r="W148" s="124">
        <f>IF(RES_hhdet_tes!W148=0,"",RES_hhdet_tes!W148/RES_hhdet_fec!W148)</f>
        <v>0.82576459833120641</v>
      </c>
      <c r="X148" s="124">
        <f>IF(RES_hhdet_tes!X148=0,"",RES_hhdet_tes!X148/RES_hhdet_fec!X148)</f>
        <v>0.82508721842826338</v>
      </c>
      <c r="Y148" s="124">
        <f>IF(RES_hhdet_tes!Y148=0,"",RES_hhdet_tes!Y148/RES_hhdet_fec!Y148)</f>
        <v>0.82529301483693518</v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>
        <f>IF(RES_hhdet_tes!U149=0,"",RES_hhdet_tes!U149/RES_hhdet_fec!U149)</f>
        <v>0.87057324082824505</v>
      </c>
      <c r="V149" s="111">
        <f>IF(RES_hhdet_tes!V149=0,"",RES_hhdet_tes!V149/RES_hhdet_fec!V149)</f>
        <v>0.87637244078777266</v>
      </c>
      <c r="W149" s="111">
        <f>IF(RES_hhdet_tes!W149=0,"",RES_hhdet_tes!W149/RES_hhdet_fec!W149)</f>
        <v>0.8821166900433316</v>
      </c>
      <c r="X149" s="111">
        <f>IF(RES_hhdet_tes!X149=0,"",RES_hhdet_tes!X149/RES_hhdet_fec!X149)</f>
        <v>0.88782777234245991</v>
      </c>
      <c r="Y149" s="111">
        <f>IF(RES_hhdet_tes!Y149=0,"",RES_hhdet_tes!Y149/RES_hhdet_fec!Y149)</f>
        <v>0.89129495944263382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 t="str">
        <f>IF(RES_hhdet_tes!B153=0,"",RES_hhdet_tes!B153/RES_hhdet_fec!B153)</f>
        <v/>
      </c>
      <c r="C153" s="112" t="str">
        <f>IF(RES_hhdet_tes!C153=0,"",RES_hhdet_tes!C153/RES_hhdet_fec!C153)</f>
        <v/>
      </c>
      <c r="D153" s="112" t="str">
        <f>IF(RES_hhdet_tes!D153=0,"",RES_hhdet_tes!D153/RES_hhdet_fec!D153)</f>
        <v/>
      </c>
      <c r="E153" s="112" t="str">
        <f>IF(RES_hhdet_tes!E153=0,"",RES_hhdet_tes!E153/RES_hhdet_fec!E153)</f>
        <v/>
      </c>
      <c r="F153" s="112" t="str">
        <f>IF(RES_hhdet_tes!F153=0,"",RES_hhdet_tes!F153/RES_hhdet_fec!F153)</f>
        <v/>
      </c>
      <c r="G153" s="112" t="str">
        <f>IF(RES_hhdet_tes!G153=0,"",RES_hhdet_tes!G153/RES_hhdet_fec!G153)</f>
        <v/>
      </c>
      <c r="H153" s="112" t="str">
        <f>IF(RES_hhdet_tes!H153=0,"",RES_hhdet_tes!H153/RES_hhdet_fec!H153)</f>
        <v/>
      </c>
      <c r="I153" s="112" t="str">
        <f>IF(RES_hhdet_tes!I153=0,"",RES_hhdet_tes!I153/RES_hhdet_fec!I153)</f>
        <v/>
      </c>
      <c r="J153" s="112" t="str">
        <f>IF(RES_hhdet_tes!J153=0,"",RES_hhdet_tes!J153/RES_hhdet_fec!J153)</f>
        <v/>
      </c>
      <c r="K153" s="112" t="str">
        <f>IF(RES_hhdet_tes!K153=0,"",RES_hhdet_tes!K153/RES_hhdet_fec!K153)</f>
        <v/>
      </c>
      <c r="L153" s="112" t="str">
        <f>IF(RES_hhdet_tes!L153=0,"",RES_hhdet_tes!L153/RES_hhdet_fec!L153)</f>
        <v/>
      </c>
      <c r="M153" s="112" t="str">
        <f>IF(RES_hhdet_tes!M153=0,"",RES_hhdet_tes!M153/RES_hhdet_fec!M153)</f>
        <v/>
      </c>
      <c r="N153" s="112" t="str">
        <f>IF(RES_hhdet_tes!N153=0,"",RES_hhdet_tes!N153/RES_hhdet_fec!N153)</f>
        <v/>
      </c>
      <c r="O153" s="112" t="str">
        <f>IF(RES_hhdet_tes!O153=0,"",RES_hhdet_tes!O153/RES_hhdet_fec!O153)</f>
        <v/>
      </c>
      <c r="P153" s="112" t="str">
        <f>IF(RES_hhdet_tes!P153=0,"",RES_hhdet_tes!P153/RES_hhdet_fec!P153)</f>
        <v/>
      </c>
      <c r="Q153" s="112" t="str">
        <f>IF(RES_hhdet_tes!Q153=0,"",RES_hhdet_tes!Q153/RES_hhdet_fec!Q153)</f>
        <v/>
      </c>
      <c r="R153" s="112" t="str">
        <f>IF(RES_hhdet_tes!R153=0,"",RES_hhdet_tes!R153/RES_hhdet_fec!R153)</f>
        <v/>
      </c>
      <c r="S153" s="112" t="str">
        <f>IF(RES_hhdet_tes!S153=0,"",RES_hhdet_tes!S153/RES_hhdet_fec!S153)</f>
        <v/>
      </c>
      <c r="T153" s="112" t="str">
        <f>IF(RES_hhdet_tes!T153=0,"",RES_hhdet_tes!T153/RES_hhdet_fec!T153)</f>
        <v/>
      </c>
      <c r="U153" s="112">
        <f>IF(RES_hhdet_tes!U153=0,"",RES_hhdet_tes!U153/RES_hhdet_fec!U153)</f>
        <v>0.69752567818638722</v>
      </c>
      <c r="V153" s="112">
        <f>IF(RES_hhdet_tes!V153=0,"",RES_hhdet_tes!V153/RES_hhdet_fec!V153)</f>
        <v>0.7049013626063132</v>
      </c>
      <c r="W153" s="112">
        <f>IF(RES_hhdet_tes!W153=0,"",RES_hhdet_tes!W153/RES_hhdet_fec!W153)</f>
        <v>0.71255399793171914</v>
      </c>
      <c r="X153" s="112">
        <f>IF(RES_hhdet_tes!X153=0,"",RES_hhdet_tes!X153/RES_hhdet_fec!X153)</f>
        <v>0.71856767631047513</v>
      </c>
      <c r="Y153" s="112">
        <f>IF(RES_hhdet_tes!Y153=0,"",RES_hhdet_tes!Y153/RES_hhdet_fec!Y153)</f>
        <v>0.72517413774413408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 t="str">
        <f>IF(RES_hhdet_tes!E154=0,"",RES_hhdet_tes!E154/RES_hhdet_fec!E154)</f>
        <v/>
      </c>
      <c r="F154" s="113" t="str">
        <f>IF(RES_hhdet_tes!F154=0,"",RES_hhdet_tes!F154/RES_hhdet_fec!F154)</f>
        <v/>
      </c>
      <c r="G154" s="113" t="str">
        <f>IF(RES_hhdet_tes!G154=0,"",RES_hhdet_tes!G154/RES_hhdet_fec!G154)</f>
        <v/>
      </c>
      <c r="H154" s="113" t="str">
        <f>IF(RES_hhdet_tes!H154=0,"",RES_hhdet_tes!H154/RES_hhdet_fec!H154)</f>
        <v/>
      </c>
      <c r="I154" s="113" t="str">
        <f>IF(RES_hhdet_tes!I154=0,"",RES_hhdet_tes!I154/RES_hhdet_fec!I154)</f>
        <v/>
      </c>
      <c r="J154" s="113" t="str">
        <f>IF(RES_hhdet_tes!J154=0,"",RES_hhdet_tes!J154/RES_hhdet_fec!J154)</f>
        <v/>
      </c>
      <c r="K154" s="113" t="str">
        <f>IF(RES_hhdet_tes!K154=0,"",RES_hhdet_tes!K154/RES_hhdet_fec!K154)</f>
        <v/>
      </c>
      <c r="L154" s="113" t="str">
        <f>IF(RES_hhdet_tes!L154=0,"",RES_hhdet_tes!L154/RES_hhdet_fec!L154)</f>
        <v/>
      </c>
      <c r="M154" s="113" t="str">
        <f>IF(RES_hhdet_tes!M154=0,"",RES_hhdet_tes!M154/RES_hhdet_fec!M154)</f>
        <v/>
      </c>
      <c r="N154" s="113" t="str">
        <f>IF(RES_hhdet_tes!N154=0,"",RES_hhdet_tes!N154/RES_hhdet_fec!N154)</f>
        <v/>
      </c>
      <c r="O154" s="113" t="str">
        <f>IF(RES_hhdet_tes!O154=0,"",RES_hhdet_tes!O154/RES_hhdet_fec!O154)</f>
        <v/>
      </c>
      <c r="P154" s="113" t="str">
        <f>IF(RES_hhdet_tes!P154=0,"",RES_hhdet_tes!P154/RES_hhdet_fec!P154)</f>
        <v/>
      </c>
      <c r="Q154" s="113" t="str">
        <f>IF(RES_hhdet_tes!Q154=0,"",RES_hhdet_tes!Q154/RES_hhdet_fec!Q154)</f>
        <v/>
      </c>
      <c r="R154" s="113" t="str">
        <f>IF(RES_hhdet_tes!R154=0,"",RES_hhdet_tes!R154/RES_hhdet_fec!R154)</f>
        <v/>
      </c>
      <c r="S154" s="113" t="str">
        <f>IF(RES_hhdet_tes!S154=0,"",RES_hhdet_tes!S154/RES_hhdet_fec!S154)</f>
        <v/>
      </c>
      <c r="T154" s="113" t="str">
        <f>IF(RES_hhdet_tes!T154=0,"",RES_hhdet_tes!T154/RES_hhdet_fec!T154)</f>
        <v/>
      </c>
      <c r="U154" s="113" t="str">
        <f>IF(RES_hhdet_tes!U154=0,"",RES_hhdet_tes!U154/RES_hhdet_fec!U154)</f>
        <v/>
      </c>
      <c r="V154" s="113" t="str">
        <f>IF(RES_hhdet_tes!V154=0,"",RES_hhdet_tes!V154/RES_hhdet_fec!V154)</f>
        <v/>
      </c>
      <c r="W154" s="113" t="str">
        <f>IF(RES_hhdet_tes!W154=0,"",RES_hhdet_tes!W154/RES_hhdet_fec!W154)</f>
        <v/>
      </c>
      <c r="X154" s="113" t="str">
        <f>IF(RES_hhdet_tes!X154=0,"",RES_hhdet_tes!X154/RES_hhdet_fec!X154)</f>
        <v/>
      </c>
      <c r="Y154" s="113" t="str">
        <f>IF(RES_hhdet_tes!Y154=0,"",RES_hhdet_tes!Y154/RES_hhdet_fec!Y154)</f>
        <v/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 t="str">
        <f>IF(RES_hhdet_tes!E155=0,"",RES_hhdet_tes!E155/RES_hhdet_fec!E155)</f>
        <v/>
      </c>
      <c r="F155" s="111" t="str">
        <f>IF(RES_hhdet_tes!F155=0,"",RES_hhdet_tes!F155/RES_hhdet_fec!F155)</f>
        <v/>
      </c>
      <c r="G155" s="111" t="str">
        <f>IF(RES_hhdet_tes!G155=0,"",RES_hhdet_tes!G155/RES_hhdet_fec!G155)</f>
        <v/>
      </c>
      <c r="H155" s="111" t="str">
        <f>IF(RES_hhdet_tes!H155=0,"",RES_hhdet_tes!H155/RES_hhdet_fec!H155)</f>
        <v/>
      </c>
      <c r="I155" s="111" t="str">
        <f>IF(RES_hhdet_tes!I155=0,"",RES_hhdet_tes!I155/RES_hhdet_fec!I155)</f>
        <v/>
      </c>
      <c r="J155" s="111" t="str">
        <f>IF(RES_hhdet_tes!J155=0,"",RES_hhdet_tes!J155/RES_hhdet_fec!J155)</f>
        <v/>
      </c>
      <c r="K155" s="111" t="str">
        <f>IF(RES_hhdet_tes!K155=0,"",RES_hhdet_tes!K155/RES_hhdet_fec!K155)</f>
        <v/>
      </c>
      <c r="L155" s="111" t="str">
        <f>IF(RES_hhdet_tes!L155=0,"",RES_hhdet_tes!L155/RES_hhdet_fec!L155)</f>
        <v/>
      </c>
      <c r="M155" s="111" t="str">
        <f>IF(RES_hhdet_tes!M155=0,"",RES_hhdet_tes!M155/RES_hhdet_fec!M155)</f>
        <v/>
      </c>
      <c r="N155" s="111" t="str">
        <f>IF(RES_hhdet_tes!N155=0,"",RES_hhdet_tes!N155/RES_hhdet_fec!N155)</f>
        <v/>
      </c>
      <c r="O155" s="111" t="str">
        <f>IF(RES_hhdet_tes!O155=0,"",RES_hhdet_tes!O155/RES_hhdet_fec!O155)</f>
        <v/>
      </c>
      <c r="P155" s="111" t="str">
        <f>IF(RES_hhdet_tes!P155=0,"",RES_hhdet_tes!P155/RES_hhdet_fec!P155)</f>
        <v/>
      </c>
      <c r="Q155" s="111" t="str">
        <f>IF(RES_hhdet_tes!Q155=0,"",RES_hhdet_tes!Q155/RES_hhdet_fec!Q155)</f>
        <v/>
      </c>
      <c r="R155" s="111" t="str">
        <f>IF(RES_hhdet_tes!R155=0,"",RES_hhdet_tes!R155/RES_hhdet_fec!R155)</f>
        <v/>
      </c>
      <c r="S155" s="111" t="str">
        <f>IF(RES_hhdet_tes!S155=0,"",RES_hhdet_tes!S155/RES_hhdet_fec!S155)</f>
        <v/>
      </c>
      <c r="T155" s="111" t="str">
        <f>IF(RES_hhdet_tes!T155=0,"",RES_hhdet_tes!T155/RES_hhdet_fec!T155)</f>
        <v/>
      </c>
      <c r="U155" s="111" t="str">
        <f>IF(RES_hhdet_tes!U155=0,"",RES_hhdet_tes!U155/RES_hhdet_fec!U155)</f>
        <v/>
      </c>
      <c r="V155" s="111" t="str">
        <f>IF(RES_hhdet_tes!V155=0,"",RES_hhdet_tes!V155/RES_hhdet_fec!V155)</f>
        <v/>
      </c>
      <c r="W155" s="111" t="str">
        <f>IF(RES_hhdet_tes!W155=0,"",RES_hhdet_tes!W155/RES_hhdet_fec!W155)</f>
        <v/>
      </c>
      <c r="X155" s="111" t="str">
        <f>IF(RES_hhdet_tes!X155=0,"",RES_hhdet_tes!X155/RES_hhdet_fec!X155)</f>
        <v/>
      </c>
      <c r="Y155" s="111" t="str">
        <f>IF(RES_hhdet_tes!Y155=0,"",RES_hhdet_tes!Y155/RES_hhdet_fec!Y155)</f>
        <v/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 t="str">
        <f>IF(RES_hhdet_tes!E156=0,"",RES_hhdet_tes!E156/RES_hhdet_fec!E156)</f>
        <v/>
      </c>
      <c r="F156" s="111" t="str">
        <f>IF(RES_hhdet_tes!F156=0,"",RES_hhdet_tes!F156/RES_hhdet_fec!F156)</f>
        <v/>
      </c>
      <c r="G156" s="111" t="str">
        <f>IF(RES_hhdet_tes!G156=0,"",RES_hhdet_tes!G156/RES_hhdet_fec!G156)</f>
        <v/>
      </c>
      <c r="H156" s="111" t="str">
        <f>IF(RES_hhdet_tes!H156=0,"",RES_hhdet_tes!H156/RES_hhdet_fec!H156)</f>
        <v/>
      </c>
      <c r="I156" s="111" t="str">
        <f>IF(RES_hhdet_tes!I156=0,"",RES_hhdet_tes!I156/RES_hhdet_fec!I156)</f>
        <v/>
      </c>
      <c r="J156" s="111" t="str">
        <f>IF(RES_hhdet_tes!J156=0,"",RES_hhdet_tes!J156/RES_hhdet_fec!J156)</f>
        <v/>
      </c>
      <c r="K156" s="111" t="str">
        <f>IF(RES_hhdet_tes!K156=0,"",RES_hhdet_tes!K156/RES_hhdet_fec!K156)</f>
        <v/>
      </c>
      <c r="L156" s="111" t="str">
        <f>IF(RES_hhdet_tes!L156=0,"",RES_hhdet_tes!L156/RES_hhdet_fec!L156)</f>
        <v/>
      </c>
      <c r="M156" s="111" t="str">
        <f>IF(RES_hhdet_tes!M156=0,"",RES_hhdet_tes!M156/RES_hhdet_fec!M156)</f>
        <v/>
      </c>
      <c r="N156" s="111" t="str">
        <f>IF(RES_hhdet_tes!N156=0,"",RES_hhdet_tes!N156/RES_hhdet_fec!N156)</f>
        <v/>
      </c>
      <c r="O156" s="111" t="str">
        <f>IF(RES_hhdet_tes!O156=0,"",RES_hhdet_tes!O156/RES_hhdet_fec!O156)</f>
        <v/>
      </c>
      <c r="P156" s="111" t="str">
        <f>IF(RES_hhdet_tes!P156=0,"",RES_hhdet_tes!P156/RES_hhdet_fec!P156)</f>
        <v/>
      </c>
      <c r="Q156" s="111" t="str">
        <f>IF(RES_hhdet_tes!Q156=0,"",RES_hhdet_tes!Q156/RES_hhdet_fec!Q156)</f>
        <v/>
      </c>
      <c r="R156" s="111" t="str">
        <f>IF(RES_hhdet_tes!R156=0,"",RES_hhdet_tes!R156/RES_hhdet_fec!R156)</f>
        <v/>
      </c>
      <c r="S156" s="111" t="str">
        <f>IF(RES_hhdet_tes!S156=0,"",RES_hhdet_tes!S156/RES_hhdet_fec!S156)</f>
        <v/>
      </c>
      <c r="T156" s="111" t="str">
        <f>IF(RES_hhdet_tes!T156=0,"",RES_hhdet_tes!T156/RES_hhdet_fec!T156)</f>
        <v/>
      </c>
      <c r="U156" s="111" t="str">
        <f>IF(RES_hhdet_tes!U156=0,"",RES_hhdet_tes!U156/RES_hhdet_fec!U156)</f>
        <v/>
      </c>
      <c r="V156" s="111" t="str">
        <f>IF(RES_hhdet_tes!V156=0,"",RES_hhdet_tes!V156/RES_hhdet_fec!V156)</f>
        <v/>
      </c>
      <c r="W156" s="111" t="str">
        <f>IF(RES_hhdet_tes!W156=0,"",RES_hhdet_tes!W156/RES_hhdet_fec!W156)</f>
        <v/>
      </c>
      <c r="X156" s="111" t="str">
        <f>IF(RES_hhdet_tes!X156=0,"",RES_hhdet_tes!X156/RES_hhdet_fec!X156)</f>
        <v/>
      </c>
      <c r="Y156" s="111" t="str">
        <f>IF(RES_hhdet_tes!Y156=0,"",RES_hhdet_tes!Y156/RES_hhdet_fec!Y156)</f>
        <v/>
      </c>
      <c r="DA156" s="63" t="s">
        <v>2054</v>
      </c>
    </row>
    <row r="157" spans="1:105" ht="12" customHeight="1" x14ac:dyDescent="0.25">
      <c r="A157" s="121" t="s">
        <v>54</v>
      </c>
      <c r="B157" s="124" t="str">
        <f>IF(RES_hhdet_tes!B157=0,"",RES_hhdet_tes!B157/RES_hhdet_fec!B157)</f>
        <v/>
      </c>
      <c r="C157" s="124" t="str">
        <f>IF(RES_hhdet_tes!C157=0,"",RES_hhdet_tes!C157/RES_hhdet_fec!C157)</f>
        <v/>
      </c>
      <c r="D157" s="124" t="str">
        <f>IF(RES_hhdet_tes!D157=0,"",RES_hhdet_tes!D157/RES_hhdet_fec!D157)</f>
        <v/>
      </c>
      <c r="E157" s="124" t="str">
        <f>IF(RES_hhdet_tes!E157=0,"",RES_hhdet_tes!E157/RES_hhdet_fec!E157)</f>
        <v/>
      </c>
      <c r="F157" s="124" t="str">
        <f>IF(RES_hhdet_tes!F157=0,"",RES_hhdet_tes!F157/RES_hhdet_fec!F157)</f>
        <v/>
      </c>
      <c r="G157" s="124" t="str">
        <f>IF(RES_hhdet_tes!G157=0,"",RES_hhdet_tes!G157/RES_hhdet_fec!G157)</f>
        <v/>
      </c>
      <c r="H157" s="124" t="str">
        <f>IF(RES_hhdet_tes!H157=0,"",RES_hhdet_tes!H157/RES_hhdet_fec!H157)</f>
        <v/>
      </c>
      <c r="I157" s="124" t="str">
        <f>IF(RES_hhdet_tes!I157=0,"",RES_hhdet_tes!I157/RES_hhdet_fec!I157)</f>
        <v/>
      </c>
      <c r="J157" s="124" t="str">
        <f>IF(RES_hhdet_tes!J157=0,"",RES_hhdet_tes!J157/RES_hhdet_fec!J157)</f>
        <v/>
      </c>
      <c r="K157" s="124" t="str">
        <f>IF(RES_hhdet_tes!K157=0,"",RES_hhdet_tes!K157/RES_hhdet_fec!K157)</f>
        <v/>
      </c>
      <c r="L157" s="124" t="str">
        <f>IF(RES_hhdet_tes!L157=0,"",RES_hhdet_tes!L157/RES_hhdet_fec!L157)</f>
        <v/>
      </c>
      <c r="M157" s="124" t="str">
        <f>IF(RES_hhdet_tes!M157=0,"",RES_hhdet_tes!M157/RES_hhdet_fec!M157)</f>
        <v/>
      </c>
      <c r="N157" s="124" t="str">
        <f>IF(RES_hhdet_tes!N157=0,"",RES_hhdet_tes!N157/RES_hhdet_fec!N157)</f>
        <v/>
      </c>
      <c r="O157" s="124" t="str">
        <f>IF(RES_hhdet_tes!O157=0,"",RES_hhdet_tes!O157/RES_hhdet_fec!O157)</f>
        <v/>
      </c>
      <c r="P157" s="124" t="str">
        <f>IF(RES_hhdet_tes!P157=0,"",RES_hhdet_tes!P157/RES_hhdet_fec!P157)</f>
        <v/>
      </c>
      <c r="Q157" s="124" t="str">
        <f>IF(RES_hhdet_tes!Q157=0,"",RES_hhdet_tes!Q157/RES_hhdet_fec!Q157)</f>
        <v/>
      </c>
      <c r="R157" s="124" t="str">
        <f>IF(RES_hhdet_tes!R157=0,"",RES_hhdet_tes!R157/RES_hhdet_fec!R157)</f>
        <v/>
      </c>
      <c r="S157" s="124" t="str">
        <f>IF(RES_hhdet_tes!S157=0,"",RES_hhdet_tes!S157/RES_hhdet_fec!S157)</f>
        <v/>
      </c>
      <c r="T157" s="124" t="str">
        <f>IF(RES_hhdet_tes!T157=0,"",RES_hhdet_tes!T157/RES_hhdet_fec!T157)</f>
        <v/>
      </c>
      <c r="U157" s="124">
        <f>IF(RES_hhdet_tes!U157=0,"",RES_hhdet_tes!U157/RES_hhdet_fec!U157)</f>
        <v>0.59710908612923175</v>
      </c>
      <c r="V157" s="124">
        <f>IF(RES_hhdet_tes!V157=0,"",RES_hhdet_tes!V157/RES_hhdet_fec!V157)</f>
        <v>0.59896522794454599</v>
      </c>
      <c r="W157" s="124">
        <f>IF(RES_hhdet_tes!W157=0,"",RES_hhdet_tes!W157/RES_hhdet_fec!W157)</f>
        <v>0.60009976372361151</v>
      </c>
      <c r="X157" s="124">
        <f>IF(RES_hhdet_tes!X157=0,"",RES_hhdet_tes!X157/RES_hhdet_fec!X157)</f>
        <v>0.6016024595104873</v>
      </c>
      <c r="Y157" s="124">
        <f>IF(RES_hhdet_tes!Y157=0,"",RES_hhdet_tes!Y157/RES_hhdet_fec!Y157)</f>
        <v>0.60281625056733268</v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>
        <f>IF(RES_hhdet_tes!U158=0,"",RES_hhdet_tes!U158/RES_hhdet_fec!U158)</f>
        <v>0.59590769011361777</v>
      </c>
      <c r="V158" s="111">
        <f>IF(RES_hhdet_tes!V158=0,"",RES_hhdet_tes!V158/RES_hhdet_fec!V158)</f>
        <v>0.59728594159202075</v>
      </c>
      <c r="W158" s="111">
        <f>IF(RES_hhdet_tes!W158=0,"",RES_hhdet_tes!W158/RES_hhdet_fec!W158)</f>
        <v>0.59860414222445157</v>
      </c>
      <c r="X158" s="111">
        <f>IF(RES_hhdet_tes!X158=0,"",RES_hhdet_tes!X158/RES_hhdet_fec!X158)</f>
        <v>0.59951901841025323</v>
      </c>
      <c r="Y158" s="111">
        <f>IF(RES_hhdet_tes!Y158=0,"",RES_hhdet_tes!Y158/RES_hhdet_fec!Y158)</f>
        <v>0.60006163776346577</v>
      </c>
      <c r="DA158" s="63" t="s">
        <v>2056</v>
      </c>
    </row>
    <row r="159" spans="1:105" ht="12" customHeight="1" x14ac:dyDescent="0.25">
      <c r="A159" s="109" t="s">
        <v>120</v>
      </c>
      <c r="B159" s="45" t="str">
        <f>IF(RES_hhdet_tes!B159=0,"",RES_hhdet_tes!B159/RES_hhdet_fec!B159)</f>
        <v/>
      </c>
      <c r="C159" s="45" t="str">
        <f>IF(RES_hhdet_tes!C159=0,"",RES_hhdet_tes!C159/RES_hhdet_fec!C159)</f>
        <v/>
      </c>
      <c r="D159" s="45" t="str">
        <f>IF(RES_hhdet_tes!D159=0,"",RES_hhdet_tes!D159/RES_hhdet_fec!D159)</f>
        <v/>
      </c>
      <c r="E159" s="45" t="str">
        <f>IF(RES_hhdet_tes!E159=0,"",RES_hhdet_tes!E159/RES_hhdet_fec!E159)</f>
        <v/>
      </c>
      <c r="F159" s="45" t="str">
        <f>IF(RES_hhdet_tes!F159=0,"",RES_hhdet_tes!F159/RES_hhdet_fec!F159)</f>
        <v/>
      </c>
      <c r="G159" s="45" t="str">
        <f>IF(RES_hhdet_tes!G159=0,"",RES_hhdet_tes!G159/RES_hhdet_fec!G159)</f>
        <v/>
      </c>
      <c r="H159" s="45" t="str">
        <f>IF(RES_hhdet_tes!H159=0,"",RES_hhdet_tes!H159/RES_hhdet_fec!H159)</f>
        <v/>
      </c>
      <c r="I159" s="45" t="str">
        <f>IF(RES_hhdet_tes!I159=0,"",RES_hhdet_tes!I159/RES_hhdet_fec!I159)</f>
        <v/>
      </c>
      <c r="J159" s="45" t="str">
        <f>IF(RES_hhdet_tes!J159=0,"",RES_hhdet_tes!J159/RES_hhdet_fec!J159)</f>
        <v/>
      </c>
      <c r="K159" s="45" t="str">
        <f>IF(RES_hhdet_tes!K159=0,"",RES_hhdet_tes!K159/RES_hhdet_fec!K159)</f>
        <v/>
      </c>
      <c r="L159" s="45" t="str">
        <f>IF(RES_hhdet_tes!L159=0,"",RES_hhdet_tes!L159/RES_hhdet_fec!L159)</f>
        <v/>
      </c>
      <c r="M159" s="45" t="str">
        <f>IF(RES_hhdet_tes!M159=0,"",RES_hhdet_tes!M159/RES_hhdet_fec!M159)</f>
        <v/>
      </c>
      <c r="N159" s="45" t="str">
        <f>IF(RES_hhdet_tes!N159=0,"",RES_hhdet_tes!N159/RES_hhdet_fec!N159)</f>
        <v/>
      </c>
      <c r="O159" s="45" t="str">
        <f>IF(RES_hhdet_tes!O159=0,"",RES_hhdet_tes!O159/RES_hhdet_fec!O159)</f>
        <v/>
      </c>
      <c r="P159" s="45" t="str">
        <f>IF(RES_hhdet_tes!P159=0,"",RES_hhdet_tes!P159/RES_hhdet_fec!P159)</f>
        <v/>
      </c>
      <c r="Q159" s="45" t="str">
        <f>IF(RES_hhdet_tes!Q159=0,"",RES_hhdet_tes!Q159/RES_hhdet_fec!Q159)</f>
        <v/>
      </c>
      <c r="R159" s="45" t="str">
        <f>IF(RES_hhdet_tes!R159=0,"",RES_hhdet_tes!R159/RES_hhdet_fec!R159)</f>
        <v/>
      </c>
      <c r="S159" s="45" t="str">
        <f>IF(RES_hhdet_tes!S159=0,"",RES_hhdet_tes!S159/RES_hhdet_fec!S159)</f>
        <v/>
      </c>
      <c r="T159" s="45" t="str">
        <f>IF(RES_hhdet_tes!T159=0,"",RES_hhdet_tes!T159/RES_hhdet_fec!T159)</f>
        <v/>
      </c>
      <c r="U159" s="45">
        <f>IF(RES_hhdet_tes!U159=0,"",RES_hhdet_tes!U159/RES_hhdet_fec!U159)</f>
        <v>0.83764173432506384</v>
      </c>
      <c r="V159" s="45">
        <f>IF(RES_hhdet_tes!V159=0,"",RES_hhdet_tes!V159/RES_hhdet_fec!V159)</f>
        <v>0.84392524832425275</v>
      </c>
      <c r="W159" s="45">
        <f>IF(RES_hhdet_tes!W159=0,"",RES_hhdet_tes!W159/RES_hhdet_fec!W159)</f>
        <v>0.8482045858256877</v>
      </c>
      <c r="X159" s="45">
        <f>IF(RES_hhdet_tes!X159=0,"",RES_hhdet_tes!X159/RES_hhdet_fec!X159)</f>
        <v>0.85758181344970741</v>
      </c>
      <c r="Y159" s="45">
        <f>IF(RES_hhdet_tes!Y159=0,"",RES_hhdet_tes!Y159/RES_hhdet_fec!Y159)</f>
        <v>0.86434529505188584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0.5896899383362465</v>
      </c>
      <c r="C161" s="119">
        <f>IF(RES_hhdet_tes!C161=0,"",RES_hhdet_tes!C161/RES_hhdet_fec!C161)</f>
        <v>0.58258807424090786</v>
      </c>
      <c r="D161" s="119">
        <f>IF(RES_hhdet_tes!D161=0,"",RES_hhdet_tes!D161/RES_hhdet_fec!D161)</f>
        <v>0.59170560754840795</v>
      </c>
      <c r="E161" s="119">
        <f>IF(RES_hhdet_tes!E161=0,"",RES_hhdet_tes!E161/RES_hhdet_fec!E161)</f>
        <v>0.59699137308708461</v>
      </c>
      <c r="F161" s="119">
        <f>IF(RES_hhdet_tes!F161=0,"",RES_hhdet_tes!F161/RES_hhdet_fec!F161)</f>
        <v>0.60721646840240084</v>
      </c>
      <c r="G161" s="119">
        <f>IF(RES_hhdet_tes!G161=0,"",RES_hhdet_tes!G161/RES_hhdet_fec!G161)</f>
        <v>0.60824842206444862</v>
      </c>
      <c r="H161" s="119">
        <f>IF(RES_hhdet_tes!H161=0,"",RES_hhdet_tes!H161/RES_hhdet_fec!H161)</f>
        <v>0.62619274429896654</v>
      </c>
      <c r="I161" s="119">
        <f>IF(RES_hhdet_tes!I161=0,"",RES_hhdet_tes!I161/RES_hhdet_fec!I161)</f>
        <v>0.63898323213041985</v>
      </c>
      <c r="J161" s="119">
        <f>IF(RES_hhdet_tes!J161=0,"",RES_hhdet_tes!J161/RES_hhdet_fec!J161)</f>
        <v>0.65246216036189408</v>
      </c>
      <c r="K161" s="119">
        <f>IF(RES_hhdet_tes!K161=0,"",RES_hhdet_tes!K161/RES_hhdet_fec!K161)</f>
        <v>0.65331903597065333</v>
      </c>
      <c r="L161" s="119">
        <f>IF(RES_hhdet_tes!L161=0,"",RES_hhdet_tes!L161/RES_hhdet_fec!L161)</f>
        <v>0.66722933471981194</v>
      </c>
      <c r="M161" s="119">
        <f>IF(RES_hhdet_tes!M161=0,"",RES_hhdet_tes!M161/RES_hhdet_fec!M161)</f>
        <v>0.66424080705275756</v>
      </c>
      <c r="N161" s="119">
        <f>IF(RES_hhdet_tes!N161=0,"",RES_hhdet_tes!N161/RES_hhdet_fec!N161)</f>
        <v>0.68102733716707875</v>
      </c>
      <c r="O161" s="119">
        <f>IF(RES_hhdet_tes!O161=0,"",RES_hhdet_tes!O161/RES_hhdet_fec!O161)</f>
        <v>0.66984274253734</v>
      </c>
      <c r="P161" s="119">
        <f>IF(RES_hhdet_tes!P161=0,"",RES_hhdet_tes!P161/RES_hhdet_fec!P161)</f>
        <v>0.66981542893968327</v>
      </c>
      <c r="Q161" s="119">
        <f>IF(RES_hhdet_tes!Q161=0,"",RES_hhdet_tes!Q161/RES_hhdet_fec!Q161)</f>
        <v>0.68179297404542083</v>
      </c>
      <c r="R161" s="119">
        <f>IF(RES_hhdet_tes!R161=0,"",RES_hhdet_tes!R161/RES_hhdet_fec!R161)</f>
        <v>0.69321217289506987</v>
      </c>
      <c r="S161" s="119">
        <f>IF(RES_hhdet_tes!S161=0,"",RES_hhdet_tes!S161/RES_hhdet_fec!S161)</f>
        <v>0.71467943122814814</v>
      </c>
      <c r="T161" s="119">
        <f>IF(RES_hhdet_tes!T161=0,"",RES_hhdet_tes!T161/RES_hhdet_fec!T161)</f>
        <v>0.74829432958392894</v>
      </c>
      <c r="U161" s="119">
        <f>IF(RES_hhdet_tes!U161=0,"",RES_hhdet_tes!U161/RES_hhdet_fec!U161)</f>
        <v>0.7734460947921874</v>
      </c>
      <c r="V161" s="119">
        <f>IF(RES_hhdet_tes!V161=0,"",RES_hhdet_tes!V161/RES_hhdet_fec!V161)</f>
        <v>0.78711168186625791</v>
      </c>
      <c r="W161" s="119">
        <f>IF(RES_hhdet_tes!W161=0,"",RES_hhdet_tes!W161/RES_hhdet_fec!W161)</f>
        <v>0.79201559646792774</v>
      </c>
      <c r="X161" s="119">
        <f>IF(RES_hhdet_tes!X161=0,"",RES_hhdet_tes!X161/RES_hhdet_fec!X161)</f>
        <v>0.80071589309690072</v>
      </c>
      <c r="Y161" s="119">
        <f>IF(RES_hhdet_tes!Y161=0,"",RES_hhdet_tes!Y161/RES_hhdet_fec!Y161)</f>
        <v>0.81054135526421855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0.59541650663379975</v>
      </c>
      <c r="C162" s="124">
        <f>IF(RES_hhdet_tes!C162=0,"",RES_hhdet_tes!C162/RES_hhdet_fec!C162)</f>
        <v>0.59541650663379975</v>
      </c>
      <c r="D162" s="124">
        <f>IF(RES_hhdet_tes!D162=0,"",RES_hhdet_tes!D162/RES_hhdet_fec!D162)</f>
        <v>0.60381803441320148</v>
      </c>
      <c r="E162" s="124">
        <f>IF(RES_hhdet_tes!E162=0,"",RES_hhdet_tes!E162/RES_hhdet_fec!E162)</f>
        <v>0.61167377992836935</v>
      </c>
      <c r="F162" s="124">
        <f>IF(RES_hhdet_tes!F162=0,"",RES_hhdet_tes!F162/RES_hhdet_fec!F162)</f>
        <v>0.61919588753940791</v>
      </c>
      <c r="G162" s="124">
        <f>IF(RES_hhdet_tes!G162=0,"",RES_hhdet_tes!G162/RES_hhdet_fec!G162)</f>
        <v>0.63020806931738749</v>
      </c>
      <c r="H162" s="124">
        <f>IF(RES_hhdet_tes!H162=0,"",RES_hhdet_tes!H162/RES_hhdet_fec!H162)</f>
        <v>0.63848383979894641</v>
      </c>
      <c r="I162" s="124">
        <f>IF(RES_hhdet_tes!I162=0,"",RES_hhdet_tes!I162/RES_hhdet_fec!I162)</f>
        <v>0.64960237531332754</v>
      </c>
      <c r="J162" s="124">
        <f>IF(RES_hhdet_tes!J162=0,"",RES_hhdet_tes!J162/RES_hhdet_fec!J162)</f>
        <v>0.65736301717328327</v>
      </c>
      <c r="K162" s="124">
        <f>IF(RES_hhdet_tes!K162=0,"",RES_hhdet_tes!K162/RES_hhdet_fec!K162)</f>
        <v>0.66445801344271971</v>
      </c>
      <c r="L162" s="124">
        <f>IF(RES_hhdet_tes!L162=0,"",RES_hhdet_tes!L162/RES_hhdet_fec!L162)</f>
        <v>0.66816542226463427</v>
      </c>
      <c r="M162" s="124">
        <f>IF(RES_hhdet_tes!M162=0,"",RES_hhdet_tes!M162/RES_hhdet_fec!M162)</f>
        <v>0.67124107251364229</v>
      </c>
      <c r="N162" s="124">
        <f>IF(RES_hhdet_tes!N162=0,"",RES_hhdet_tes!N162/RES_hhdet_fec!N162)</f>
        <v>0.67295463346625528</v>
      </c>
      <c r="O162" s="124">
        <f>IF(RES_hhdet_tes!O162=0,"",RES_hhdet_tes!O162/RES_hhdet_fec!O162)</f>
        <v>0.67575110668561589</v>
      </c>
      <c r="P162" s="124">
        <f>IF(RES_hhdet_tes!P162=0,"",RES_hhdet_tes!P162/RES_hhdet_fec!P162)</f>
        <v>0.6769717419586968</v>
      </c>
      <c r="Q162" s="124">
        <f>IF(RES_hhdet_tes!Q162=0,"",RES_hhdet_tes!Q162/RES_hhdet_fec!Q162)</f>
        <v>0.67949042619799072</v>
      </c>
      <c r="R162" s="124">
        <f>IF(RES_hhdet_tes!R162=0,"",RES_hhdet_tes!R162/RES_hhdet_fec!R162)</f>
        <v>0.68708470188849691</v>
      </c>
      <c r="S162" s="124">
        <f>IF(RES_hhdet_tes!S162=0,"",RES_hhdet_tes!S162/RES_hhdet_fec!S162)</f>
        <v>0.70839645258558182</v>
      </c>
      <c r="T162" s="124">
        <f>IF(RES_hhdet_tes!T162=0,"",RES_hhdet_tes!T162/RES_hhdet_fec!T162)</f>
        <v>0.73896511332154491</v>
      </c>
      <c r="U162" s="124">
        <f>IF(RES_hhdet_tes!U162=0,"",RES_hhdet_tes!U162/RES_hhdet_fec!U162)</f>
        <v>0.76365818971483546</v>
      </c>
      <c r="V162" s="124">
        <f>IF(RES_hhdet_tes!V162=0,"",RES_hhdet_tes!V162/RES_hhdet_fec!V162)</f>
        <v>0.77769087811894866</v>
      </c>
      <c r="W162" s="124">
        <f>IF(RES_hhdet_tes!W162=0,"",RES_hhdet_tes!W162/RES_hhdet_fec!W162)</f>
        <v>0.78204666382926735</v>
      </c>
      <c r="X162" s="124">
        <f>IF(RES_hhdet_tes!X162=0,"",RES_hhdet_tes!X162/RES_hhdet_fec!X162)</f>
        <v>0.78585462983330578</v>
      </c>
      <c r="Y162" s="124">
        <f>IF(RES_hhdet_tes!Y162=0,"",RES_hhdet_tes!Y162/RES_hhdet_fec!Y162)</f>
        <v>0.78787585295611928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0.59541650663379975</v>
      </c>
      <c r="C163" s="45">
        <f>IF(RES_hhdet_tes!C163=0,"",RES_hhdet_tes!C163/RES_hhdet_fec!C163)</f>
        <v>0.59541650663379975</v>
      </c>
      <c r="D163" s="45">
        <f>IF(RES_hhdet_tes!D163=0,"",RES_hhdet_tes!D163/RES_hhdet_fec!D163)</f>
        <v>0.60381803441320148</v>
      </c>
      <c r="E163" s="45">
        <f>IF(RES_hhdet_tes!E163=0,"",RES_hhdet_tes!E163/RES_hhdet_fec!E163)</f>
        <v>0.61167377992836935</v>
      </c>
      <c r="F163" s="45">
        <f>IF(RES_hhdet_tes!F163=0,"",RES_hhdet_tes!F163/RES_hhdet_fec!F163)</f>
        <v>0.61919588753940791</v>
      </c>
      <c r="G163" s="45">
        <f>IF(RES_hhdet_tes!G163=0,"",RES_hhdet_tes!G163/RES_hhdet_fec!G163)</f>
        <v>0.63020806931738749</v>
      </c>
      <c r="H163" s="45">
        <f>IF(RES_hhdet_tes!H163=0,"",RES_hhdet_tes!H163/RES_hhdet_fec!H163)</f>
        <v>0.63848383979894641</v>
      </c>
      <c r="I163" s="45">
        <f>IF(RES_hhdet_tes!I163=0,"",RES_hhdet_tes!I163/RES_hhdet_fec!I163)</f>
        <v>0.64960237531332754</v>
      </c>
      <c r="J163" s="45">
        <f>IF(RES_hhdet_tes!J163=0,"",RES_hhdet_tes!J163/RES_hhdet_fec!J163)</f>
        <v>0.65736301717328327</v>
      </c>
      <c r="K163" s="45">
        <f>IF(RES_hhdet_tes!K163=0,"",RES_hhdet_tes!K163/RES_hhdet_fec!K163)</f>
        <v>0.66445801344271971</v>
      </c>
      <c r="L163" s="45">
        <f>IF(RES_hhdet_tes!L163=0,"",RES_hhdet_tes!L163/RES_hhdet_fec!L163)</f>
        <v>0.66816542226463427</v>
      </c>
      <c r="M163" s="45">
        <f>IF(RES_hhdet_tes!M163=0,"",RES_hhdet_tes!M163/RES_hhdet_fec!M163)</f>
        <v>0.67124107251364229</v>
      </c>
      <c r="N163" s="45">
        <f>IF(RES_hhdet_tes!N163=0,"",RES_hhdet_tes!N163/RES_hhdet_fec!N163)</f>
        <v>0.67295463346625528</v>
      </c>
      <c r="O163" s="45">
        <f>IF(RES_hhdet_tes!O163=0,"",RES_hhdet_tes!O163/RES_hhdet_fec!O163)</f>
        <v>0.67575110668561589</v>
      </c>
      <c r="P163" s="45">
        <f>IF(RES_hhdet_tes!P163=0,"",RES_hhdet_tes!P163/RES_hhdet_fec!P163)</f>
        <v>0.6769717419586968</v>
      </c>
      <c r="Q163" s="45">
        <f>IF(RES_hhdet_tes!Q163=0,"",RES_hhdet_tes!Q163/RES_hhdet_fec!Q163)</f>
        <v>0.67949042619799072</v>
      </c>
      <c r="R163" s="45">
        <f>IF(RES_hhdet_tes!R163=0,"",RES_hhdet_tes!R163/RES_hhdet_fec!R163)</f>
        <v>0.68708470188849691</v>
      </c>
      <c r="S163" s="45">
        <f>IF(RES_hhdet_tes!S163=0,"",RES_hhdet_tes!S163/RES_hhdet_fec!S163)</f>
        <v>0.70839645258558182</v>
      </c>
      <c r="T163" s="45">
        <f>IF(RES_hhdet_tes!T163=0,"",RES_hhdet_tes!T163/RES_hhdet_fec!T163)</f>
        <v>0.73896511332154491</v>
      </c>
      <c r="U163" s="45">
        <f>IF(RES_hhdet_tes!U163=0,"",RES_hhdet_tes!U163/RES_hhdet_fec!U163)</f>
        <v>0.76365818971483546</v>
      </c>
      <c r="V163" s="45">
        <f>IF(RES_hhdet_tes!V163=0,"",RES_hhdet_tes!V163/RES_hhdet_fec!V163)</f>
        <v>0.77769087811894866</v>
      </c>
      <c r="W163" s="45">
        <f>IF(RES_hhdet_tes!W163=0,"",RES_hhdet_tes!W163/RES_hhdet_fec!W163)</f>
        <v>0.78204666382926735</v>
      </c>
      <c r="X163" s="45">
        <f>IF(RES_hhdet_tes!X163=0,"",RES_hhdet_tes!X163/RES_hhdet_fec!X163)</f>
        <v>0.78585462983330578</v>
      </c>
      <c r="Y163" s="45">
        <f>IF(RES_hhdet_tes!Y163=0,"",RES_hhdet_tes!Y163/RES_hhdet_fec!Y163)</f>
        <v>0.78787585295611928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1.6257959214795279</v>
      </c>
      <c r="C164" s="124">
        <f>IF(RES_hhdet_tes!C164=0,"",RES_hhdet_tes!C164/RES_hhdet_fec!C164)</f>
        <v>1.7293033641060771</v>
      </c>
      <c r="D164" s="124">
        <f>IF(RES_hhdet_tes!D164=0,"",RES_hhdet_tes!D164/RES_hhdet_fec!D164)</f>
        <v>1.8751402289993975</v>
      </c>
      <c r="E164" s="124">
        <f>IF(RES_hhdet_tes!E164=0,"",RES_hhdet_tes!E164/RES_hhdet_fec!E164)</f>
        <v>1.9714006164827185</v>
      </c>
      <c r="F164" s="124">
        <f>IF(RES_hhdet_tes!F164=0,"",RES_hhdet_tes!F164/RES_hhdet_fec!F164)</f>
        <v>2.0947936375628919</v>
      </c>
      <c r="G164" s="124">
        <f>IF(RES_hhdet_tes!G164=0,"",RES_hhdet_tes!G164/RES_hhdet_fec!G164)</f>
        <v>2.2344731685036883</v>
      </c>
      <c r="H164" s="124">
        <f>IF(RES_hhdet_tes!H164=0,"",RES_hhdet_tes!H164/RES_hhdet_fec!H164)</f>
        <v>2.3540617807865929</v>
      </c>
      <c r="I164" s="124">
        <f>IF(RES_hhdet_tes!I164=0,"",RES_hhdet_tes!I164/RES_hhdet_fec!I164)</f>
        <v>2.4535746109261698</v>
      </c>
      <c r="J164" s="124">
        <f>IF(RES_hhdet_tes!J164=0,"",RES_hhdet_tes!J164/RES_hhdet_fec!J164)</f>
        <v>2.5310694330921617</v>
      </c>
      <c r="K164" s="124">
        <f>IF(RES_hhdet_tes!K164=0,"",RES_hhdet_tes!K164/RES_hhdet_fec!K164)</f>
        <v>2.6119356776536033</v>
      </c>
      <c r="L164" s="124">
        <f>IF(RES_hhdet_tes!L164=0,"",RES_hhdet_tes!L164/RES_hhdet_fec!L164)</f>
        <v>2.6769196547427114</v>
      </c>
      <c r="M164" s="124">
        <f>IF(RES_hhdet_tes!M164=0,"",RES_hhdet_tes!M164/RES_hhdet_fec!M164)</f>
        <v>2.725644735289646</v>
      </c>
      <c r="N164" s="124">
        <f>IF(RES_hhdet_tes!N164=0,"",RES_hhdet_tes!N164/RES_hhdet_fec!N164)</f>
        <v>2.7631984295080496</v>
      </c>
      <c r="O164" s="124">
        <f>IF(RES_hhdet_tes!O164=0,"",RES_hhdet_tes!O164/RES_hhdet_fec!O164)</f>
        <v>2.7993601386511804</v>
      </c>
      <c r="P164" s="124">
        <f>IF(RES_hhdet_tes!P164=0,"",RES_hhdet_tes!P164/RES_hhdet_fec!P164)</f>
        <v>2.8797474743928442</v>
      </c>
      <c r="Q164" s="124">
        <f>IF(RES_hhdet_tes!Q164=0,"",RES_hhdet_tes!Q164/RES_hhdet_fec!Q164)</f>
        <v>3.0167825215461699</v>
      </c>
      <c r="R164" s="124">
        <f>IF(RES_hhdet_tes!R164=0,"",RES_hhdet_tes!R164/RES_hhdet_fec!R164)</f>
        <v>3.1711334257818335</v>
      </c>
      <c r="S164" s="124">
        <f>IF(RES_hhdet_tes!S164=0,"",RES_hhdet_tes!S164/RES_hhdet_fec!S164)</f>
        <v>3.3494682579082538</v>
      </c>
      <c r="T164" s="124">
        <f>IF(RES_hhdet_tes!T164=0,"",RES_hhdet_tes!T164/RES_hhdet_fec!T164)</f>
        <v>3.4447312053261849</v>
      </c>
      <c r="U164" s="124">
        <f>IF(RES_hhdet_tes!U164=0,"",RES_hhdet_tes!U164/RES_hhdet_fec!U164)</f>
        <v>3.4717202505092715</v>
      </c>
      <c r="V164" s="124">
        <f>IF(RES_hhdet_tes!V164=0,"",RES_hhdet_tes!V164/RES_hhdet_fec!V164)</f>
        <v>3.4807629223097236</v>
      </c>
      <c r="W164" s="124">
        <f>IF(RES_hhdet_tes!W164=0,"",RES_hhdet_tes!W164/RES_hhdet_fec!W164)</f>
        <v>3.4886501901186246</v>
      </c>
      <c r="X164" s="124">
        <f>IF(RES_hhdet_tes!X164=0,"",RES_hhdet_tes!X164/RES_hhdet_fec!X164)</f>
        <v>3.4942110459824698</v>
      </c>
      <c r="Y164" s="124">
        <f>IF(RES_hhdet_tes!Y164=0,"",RES_hhdet_tes!Y164/RES_hhdet_fec!Y164)</f>
        <v>3.4994060956649267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1.6257959214795279</v>
      </c>
      <c r="C165" s="111">
        <f>IF(RES_hhdet_tes!C165=0,"",RES_hhdet_tes!C165/RES_hhdet_fec!C165)</f>
        <v>1.7293033641060771</v>
      </c>
      <c r="D165" s="111">
        <f>IF(RES_hhdet_tes!D165=0,"",RES_hhdet_tes!D165/RES_hhdet_fec!D165)</f>
        <v>1.8751402289993975</v>
      </c>
      <c r="E165" s="111">
        <f>IF(RES_hhdet_tes!E165=0,"",RES_hhdet_tes!E165/RES_hhdet_fec!E165)</f>
        <v>1.9714006164827185</v>
      </c>
      <c r="F165" s="111">
        <f>IF(RES_hhdet_tes!F165=0,"",RES_hhdet_tes!F165/RES_hhdet_fec!F165)</f>
        <v>2.0947936375628919</v>
      </c>
      <c r="G165" s="111">
        <f>IF(RES_hhdet_tes!G165=0,"",RES_hhdet_tes!G165/RES_hhdet_fec!G165)</f>
        <v>2.2344731685036883</v>
      </c>
      <c r="H165" s="111">
        <f>IF(RES_hhdet_tes!H165=0,"",RES_hhdet_tes!H165/RES_hhdet_fec!H165)</f>
        <v>2.3540617807865929</v>
      </c>
      <c r="I165" s="111">
        <f>IF(RES_hhdet_tes!I165=0,"",RES_hhdet_tes!I165/RES_hhdet_fec!I165)</f>
        <v>2.4535746109261698</v>
      </c>
      <c r="J165" s="111">
        <f>IF(RES_hhdet_tes!J165=0,"",RES_hhdet_tes!J165/RES_hhdet_fec!J165)</f>
        <v>2.5310694330921617</v>
      </c>
      <c r="K165" s="111">
        <f>IF(RES_hhdet_tes!K165=0,"",RES_hhdet_tes!K165/RES_hhdet_fec!K165)</f>
        <v>2.6119356776536033</v>
      </c>
      <c r="L165" s="111">
        <f>IF(RES_hhdet_tes!L165=0,"",RES_hhdet_tes!L165/RES_hhdet_fec!L165)</f>
        <v>2.6769196547427114</v>
      </c>
      <c r="M165" s="111">
        <f>IF(RES_hhdet_tes!M165=0,"",RES_hhdet_tes!M165/RES_hhdet_fec!M165)</f>
        <v>2.725644735289646</v>
      </c>
      <c r="N165" s="111">
        <f>IF(RES_hhdet_tes!N165=0,"",RES_hhdet_tes!N165/RES_hhdet_fec!N165)</f>
        <v>2.7631984295080496</v>
      </c>
      <c r="O165" s="111">
        <f>IF(RES_hhdet_tes!O165=0,"",RES_hhdet_tes!O165/RES_hhdet_fec!O165)</f>
        <v>2.7993601386511804</v>
      </c>
      <c r="P165" s="111">
        <f>IF(RES_hhdet_tes!P165=0,"",RES_hhdet_tes!P165/RES_hhdet_fec!P165)</f>
        <v>2.8797474743928442</v>
      </c>
      <c r="Q165" s="111">
        <f>IF(RES_hhdet_tes!Q165=0,"",RES_hhdet_tes!Q165/RES_hhdet_fec!Q165)</f>
        <v>3.0167825215461699</v>
      </c>
      <c r="R165" s="111">
        <f>IF(RES_hhdet_tes!R165=0,"",RES_hhdet_tes!R165/RES_hhdet_fec!R165)</f>
        <v>3.1711334257818335</v>
      </c>
      <c r="S165" s="111">
        <f>IF(RES_hhdet_tes!S165=0,"",RES_hhdet_tes!S165/RES_hhdet_fec!S165)</f>
        <v>3.3494682579082538</v>
      </c>
      <c r="T165" s="111">
        <f>IF(RES_hhdet_tes!T165=0,"",RES_hhdet_tes!T165/RES_hhdet_fec!T165)</f>
        <v>3.4447312053261849</v>
      </c>
      <c r="U165" s="111">
        <f>IF(RES_hhdet_tes!U165=0,"",RES_hhdet_tes!U165/RES_hhdet_fec!U165)</f>
        <v>3.4717202505092715</v>
      </c>
      <c r="V165" s="111">
        <f>IF(RES_hhdet_tes!V165=0,"",RES_hhdet_tes!V165/RES_hhdet_fec!V165)</f>
        <v>3.4807629223097236</v>
      </c>
      <c r="W165" s="111">
        <f>IF(RES_hhdet_tes!W165=0,"",RES_hhdet_tes!W165/RES_hhdet_fec!W165)</f>
        <v>3.4886501901186246</v>
      </c>
      <c r="X165" s="111">
        <f>IF(RES_hhdet_tes!X165=0,"",RES_hhdet_tes!X165/RES_hhdet_fec!X165)</f>
        <v>3.4942110459824698</v>
      </c>
      <c r="Y165" s="111">
        <f>IF(RES_hhdet_tes!Y165=0,"",RES_hhdet_tes!Y165/RES_hhdet_fec!Y165)</f>
        <v>3.4994060956649267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0.49562953112965563</v>
      </c>
      <c r="C166" s="124">
        <f>IF(RES_hhdet_tes!C166=0,"",RES_hhdet_tes!C166/RES_hhdet_fec!C166)</f>
        <v>0.49588303390602573</v>
      </c>
      <c r="D166" s="124">
        <f>IF(RES_hhdet_tes!D166=0,"",RES_hhdet_tes!D166/RES_hhdet_fec!D166)</f>
        <v>0.50184422105391124</v>
      </c>
      <c r="E166" s="124">
        <f>IF(RES_hhdet_tes!E166=0,"",RES_hhdet_tes!E166/RES_hhdet_fec!E166)</f>
        <v>0.50776763482504428</v>
      </c>
      <c r="F166" s="124">
        <f>IF(RES_hhdet_tes!F166=0,"",RES_hhdet_tes!F166/RES_hhdet_fec!F166)</f>
        <v>0.51315414284901129</v>
      </c>
      <c r="G166" s="124">
        <f>IF(RES_hhdet_tes!G166=0,"",RES_hhdet_tes!G166/RES_hhdet_fec!G166)</f>
        <v>0.52022266318597865</v>
      </c>
      <c r="H166" s="124">
        <f>IF(RES_hhdet_tes!H166=0,"",RES_hhdet_tes!H166/RES_hhdet_fec!H166)</f>
        <v>0.53397260883297759</v>
      </c>
      <c r="I166" s="124">
        <f>IF(RES_hhdet_tes!I166=0,"",RES_hhdet_tes!I166/RES_hhdet_fec!I166)</f>
        <v>0.54195792000071441</v>
      </c>
      <c r="J166" s="124">
        <f>IF(RES_hhdet_tes!J166=0,"",RES_hhdet_tes!J166/RES_hhdet_fec!J166)</f>
        <v>0.55694138249345293</v>
      </c>
      <c r="K166" s="124">
        <f>IF(RES_hhdet_tes!K166=0,"",RES_hhdet_tes!K166/RES_hhdet_fec!K166)</f>
        <v>0.56453011901312578</v>
      </c>
      <c r="L166" s="124">
        <f>IF(RES_hhdet_tes!L166=0,"",RES_hhdet_tes!L166/RES_hhdet_fec!L166)</f>
        <v>0.56783199554424435</v>
      </c>
      <c r="M166" s="124">
        <f>IF(RES_hhdet_tes!M166=0,"",RES_hhdet_tes!M166/RES_hhdet_fec!M166)</f>
        <v>0.57206486946470314</v>
      </c>
      <c r="N166" s="124">
        <f>IF(RES_hhdet_tes!N166=0,"",RES_hhdet_tes!N166/RES_hhdet_fec!N166)</f>
        <v>0.57918237899140834</v>
      </c>
      <c r="O166" s="124">
        <f>IF(RES_hhdet_tes!O166=0,"",RES_hhdet_tes!O166/RES_hhdet_fec!O166)</f>
        <v>0.5912212637651042</v>
      </c>
      <c r="P166" s="124">
        <f>IF(RES_hhdet_tes!P166=0,"",RES_hhdet_tes!P166/RES_hhdet_fec!P166)</f>
        <v>0.60483299541146585</v>
      </c>
      <c r="Q166" s="124">
        <f>IF(RES_hhdet_tes!Q166=0,"",RES_hhdet_tes!Q166/RES_hhdet_fec!Q166)</f>
        <v>0.62901401396192502</v>
      </c>
      <c r="R166" s="124">
        <f>IF(RES_hhdet_tes!R166=0,"",RES_hhdet_tes!R166/RES_hhdet_fec!R166)</f>
        <v>0.66318725690815594</v>
      </c>
      <c r="S166" s="124">
        <f>IF(RES_hhdet_tes!S166=0,"",RES_hhdet_tes!S166/RES_hhdet_fec!S166)</f>
        <v>0.69841630454030712</v>
      </c>
      <c r="T166" s="124">
        <f>IF(RES_hhdet_tes!T166=0,"",RES_hhdet_tes!T166/RES_hhdet_fec!T166)</f>
        <v>0.75633403719822911</v>
      </c>
      <c r="U166" s="124">
        <f>IF(RES_hhdet_tes!U166=0,"",RES_hhdet_tes!U166/RES_hhdet_fec!U166)</f>
        <v>0.78935967262786277</v>
      </c>
      <c r="V166" s="124">
        <f>IF(RES_hhdet_tes!V166=0,"",RES_hhdet_tes!V166/RES_hhdet_fec!V166)</f>
        <v>0.79806391859477677</v>
      </c>
      <c r="W166" s="124">
        <f>IF(RES_hhdet_tes!W166=0,"",RES_hhdet_tes!W166/RES_hhdet_fec!W166)</f>
        <v>0.80687268461160122</v>
      </c>
      <c r="X166" s="124">
        <f>IF(RES_hhdet_tes!X166=0,"",RES_hhdet_tes!X166/RES_hhdet_fec!X166)</f>
        <v>0.81034024688518658</v>
      </c>
      <c r="Y166" s="124">
        <f>IF(RES_hhdet_tes!Y166=0,"",RES_hhdet_tes!Y166/RES_hhdet_fec!Y166)</f>
        <v>0.81520869882653124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0.49258810257268426</v>
      </c>
      <c r="C167" s="111">
        <f>IF(RES_hhdet_tes!C167=0,"",RES_hhdet_tes!C167/RES_hhdet_fec!C167)</f>
        <v>0.49435805774176572</v>
      </c>
      <c r="D167" s="111">
        <f>IF(RES_hhdet_tes!D167=0,"",RES_hhdet_tes!D167/RES_hhdet_fec!D167)</f>
        <v>0.50100718721984772</v>
      </c>
      <c r="E167" s="111">
        <f>IF(RES_hhdet_tes!E167=0,"",RES_hhdet_tes!E167/RES_hhdet_fec!E167)</f>
        <v>0.50699001841690383</v>
      </c>
      <c r="F167" s="111">
        <f>IF(RES_hhdet_tes!F167=0,"",RES_hhdet_tes!F167/RES_hhdet_fec!F167)</f>
        <v>0.51282075860585052</v>
      </c>
      <c r="G167" s="111">
        <f>IF(RES_hhdet_tes!G167=0,"",RES_hhdet_tes!G167/RES_hhdet_fec!G167)</f>
        <v>0.52009767260295781</v>
      </c>
      <c r="H167" s="111">
        <f>IF(RES_hhdet_tes!H167=0,"",RES_hhdet_tes!H167/RES_hhdet_fec!H167)</f>
        <v>0.52515190005252754</v>
      </c>
      <c r="I167" s="111">
        <f>IF(RES_hhdet_tes!I167=0,"",RES_hhdet_tes!I167/RES_hhdet_fec!I167)</f>
        <v>0.52978932246825794</v>
      </c>
      <c r="J167" s="111">
        <f>IF(RES_hhdet_tes!J167=0,"",RES_hhdet_tes!J167/RES_hhdet_fec!J167)</f>
        <v>0.5350413736529549</v>
      </c>
      <c r="K167" s="111">
        <f>IF(RES_hhdet_tes!K167=0,"",RES_hhdet_tes!K167/RES_hhdet_fec!K167)</f>
        <v>0.53652613596863485</v>
      </c>
      <c r="L167" s="111">
        <f>IF(RES_hhdet_tes!L167=0,"",RES_hhdet_tes!L167/RES_hhdet_fec!L167)</f>
        <v>0.54118901724864688</v>
      </c>
      <c r="M167" s="111">
        <f>IF(RES_hhdet_tes!M167=0,"",RES_hhdet_tes!M167/RES_hhdet_fec!M167)</f>
        <v>0.55171398704650476</v>
      </c>
      <c r="N167" s="111">
        <f>IF(RES_hhdet_tes!N167=0,"",RES_hhdet_tes!N167/RES_hhdet_fec!N167)</f>
        <v>0.5620953998409155</v>
      </c>
      <c r="O167" s="111">
        <f>IF(RES_hhdet_tes!O167=0,"",RES_hhdet_tes!O167/RES_hhdet_fec!O167)</f>
        <v>0.59028179731653674</v>
      </c>
      <c r="P167" s="111">
        <f>IF(RES_hhdet_tes!P167=0,"",RES_hhdet_tes!P167/RES_hhdet_fec!P167)</f>
        <v>0.61382619213661949</v>
      </c>
      <c r="Q167" s="111">
        <f>IF(RES_hhdet_tes!Q167=0,"",RES_hhdet_tes!Q167/RES_hhdet_fec!Q167)</f>
        <v>0.65261614851283878</v>
      </c>
      <c r="R167" s="111">
        <f>IF(RES_hhdet_tes!R167=0,"",RES_hhdet_tes!R167/RES_hhdet_fec!R167)</f>
        <v>0.69748364358831894</v>
      </c>
      <c r="S167" s="111">
        <f>IF(RES_hhdet_tes!S167=0,"",RES_hhdet_tes!S167/RES_hhdet_fec!S167)</f>
        <v>0.7445002709272267</v>
      </c>
      <c r="T167" s="111">
        <f>IF(RES_hhdet_tes!T167=0,"",RES_hhdet_tes!T167/RES_hhdet_fec!T167)</f>
        <v>0.79888374593363642</v>
      </c>
      <c r="U167" s="111">
        <f>IF(RES_hhdet_tes!U167=0,"",RES_hhdet_tes!U167/RES_hhdet_fec!U167)</f>
        <v>0.82701988356792688</v>
      </c>
      <c r="V167" s="111">
        <f>IF(RES_hhdet_tes!V167=0,"",RES_hhdet_tes!V167/RES_hhdet_fec!V167)</f>
        <v>0.84006932964658487</v>
      </c>
      <c r="W167" s="111">
        <f>IF(RES_hhdet_tes!W167=0,"",RES_hhdet_tes!W167/RES_hhdet_fec!W167)</f>
        <v>0.84742808537918946</v>
      </c>
      <c r="X167" s="111">
        <f>IF(RES_hhdet_tes!X167=0,"",RES_hhdet_tes!X167/RES_hhdet_fec!X167)</f>
        <v>0.8510240564065934</v>
      </c>
      <c r="Y167" s="111">
        <f>IF(RES_hhdet_tes!Y167=0,"",RES_hhdet_tes!Y167/RES_hhdet_fec!Y167)</f>
        <v>0.85398061057898977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0.55570543062672839</v>
      </c>
      <c r="C171" s="112">
        <f>IF(RES_hhdet_tes!C171=0,"",RES_hhdet_tes!C171/RES_hhdet_fec!C171)</f>
        <v>0.55570543062672839</v>
      </c>
      <c r="D171" s="112">
        <f>IF(RES_hhdet_tes!D171=0,"",RES_hhdet_tes!D171/RES_hhdet_fec!D171)</f>
        <v>0.55570543062672839</v>
      </c>
      <c r="E171" s="112">
        <f>IF(RES_hhdet_tes!E171=0,"",RES_hhdet_tes!E171/RES_hhdet_fec!E171)</f>
        <v>0.55570543062672839</v>
      </c>
      <c r="F171" s="112">
        <f>IF(RES_hhdet_tes!F171=0,"",RES_hhdet_tes!F171/RES_hhdet_fec!F171)</f>
        <v>0.55570543062672839</v>
      </c>
      <c r="G171" s="112">
        <f>IF(RES_hhdet_tes!G171=0,"",RES_hhdet_tes!G171/RES_hhdet_fec!G171)</f>
        <v>0.55570543062672839</v>
      </c>
      <c r="H171" s="112">
        <f>IF(RES_hhdet_tes!H171=0,"",RES_hhdet_tes!H171/RES_hhdet_fec!H171)</f>
        <v>0.58067402275749791</v>
      </c>
      <c r="I171" s="112">
        <f>IF(RES_hhdet_tes!I171=0,"",RES_hhdet_tes!I171/RES_hhdet_fec!I171)</f>
        <v>0.58235018918372183</v>
      </c>
      <c r="J171" s="112">
        <f>IF(RES_hhdet_tes!J171=0,"",RES_hhdet_tes!J171/RES_hhdet_fec!J171)</f>
        <v>0.58379970744285747</v>
      </c>
      <c r="K171" s="112">
        <f>IF(RES_hhdet_tes!K171=0,"",RES_hhdet_tes!K171/RES_hhdet_fec!K171)</f>
        <v>0.58544756423631317</v>
      </c>
      <c r="L171" s="112">
        <f>IF(RES_hhdet_tes!L171=0,"",RES_hhdet_tes!L171/RES_hhdet_fec!L171)</f>
        <v>0.58636027528987311</v>
      </c>
      <c r="M171" s="112">
        <f>IF(RES_hhdet_tes!M171=0,"",RES_hhdet_tes!M171/RES_hhdet_fec!M171)</f>
        <v>0.58719046255117591</v>
      </c>
      <c r="N171" s="112">
        <f>IF(RES_hhdet_tes!N171=0,"",RES_hhdet_tes!N171/RES_hhdet_fec!N171)</f>
        <v>0.58860189110841565</v>
      </c>
      <c r="O171" s="112">
        <f>IF(RES_hhdet_tes!O171=0,"",RES_hhdet_tes!O171/RES_hhdet_fec!O171)</f>
        <v>0.59189398677197236</v>
      </c>
      <c r="P171" s="112">
        <f>IF(RES_hhdet_tes!P171=0,"",RES_hhdet_tes!P171/RES_hhdet_fec!P171)</f>
        <v>0.59850408920420228</v>
      </c>
      <c r="Q171" s="112">
        <f>IF(RES_hhdet_tes!Q171=0,"",RES_hhdet_tes!Q171/RES_hhdet_fec!Q171)</f>
        <v>0.60928467426671773</v>
      </c>
      <c r="R171" s="112">
        <f>IF(RES_hhdet_tes!R171=0,"",RES_hhdet_tes!R171/RES_hhdet_fec!R171)</f>
        <v>0.62548488096939137</v>
      </c>
      <c r="S171" s="112">
        <f>IF(RES_hhdet_tes!S171=0,"",RES_hhdet_tes!S171/RES_hhdet_fec!S171)</f>
        <v>0.64797167859226568</v>
      </c>
      <c r="T171" s="112">
        <f>IF(RES_hhdet_tes!T171=0,"",RES_hhdet_tes!T171/RES_hhdet_fec!T171)</f>
        <v>0.65401579123610831</v>
      </c>
      <c r="U171" s="112">
        <f>IF(RES_hhdet_tes!U171=0,"",RES_hhdet_tes!U171/RES_hhdet_fec!U171)</f>
        <v>0.66280838493926642</v>
      </c>
      <c r="V171" s="112">
        <f>IF(RES_hhdet_tes!V171=0,"",RES_hhdet_tes!V171/RES_hhdet_fec!V171)</f>
        <v>0.67506565335531166</v>
      </c>
      <c r="W171" s="112">
        <f>IF(RES_hhdet_tes!W171=0,"",RES_hhdet_tes!W171/RES_hhdet_fec!W171)</f>
        <v>0.68114527968503291</v>
      </c>
      <c r="X171" s="112">
        <f>IF(RES_hhdet_tes!X171=0,"",RES_hhdet_tes!X171/RES_hhdet_fec!X171)</f>
        <v>0.68527844054104259</v>
      </c>
      <c r="Y171" s="112">
        <f>IF(RES_hhdet_tes!Y171=0,"",RES_hhdet_tes!Y171/RES_hhdet_fec!Y171)</f>
        <v>0.68877318087846862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 t="str">
        <f>IF(RES_hhdet_tes!E172=0,"",RES_hhdet_tes!E172/RES_hhdet_fec!E172)</f>
        <v/>
      </c>
      <c r="F172" s="113" t="str">
        <f>IF(RES_hhdet_tes!F172=0,"",RES_hhdet_tes!F172/RES_hhdet_fec!F172)</f>
        <v/>
      </c>
      <c r="G172" s="113" t="str">
        <f>IF(RES_hhdet_tes!G172=0,"",RES_hhdet_tes!G172/RES_hhdet_fec!G172)</f>
        <v/>
      </c>
      <c r="H172" s="113" t="str">
        <f>IF(RES_hhdet_tes!H172=0,"",RES_hhdet_tes!H172/RES_hhdet_fec!H172)</f>
        <v/>
      </c>
      <c r="I172" s="113" t="str">
        <f>IF(RES_hhdet_tes!I172=0,"",RES_hhdet_tes!I172/RES_hhdet_fec!I172)</f>
        <v/>
      </c>
      <c r="J172" s="113" t="str">
        <f>IF(RES_hhdet_tes!J172=0,"",RES_hhdet_tes!J172/RES_hhdet_fec!J172)</f>
        <v/>
      </c>
      <c r="K172" s="113" t="str">
        <f>IF(RES_hhdet_tes!K172=0,"",RES_hhdet_tes!K172/RES_hhdet_fec!K172)</f>
        <v/>
      </c>
      <c r="L172" s="113" t="str">
        <f>IF(RES_hhdet_tes!L172=0,"",RES_hhdet_tes!L172/RES_hhdet_fec!L172)</f>
        <v/>
      </c>
      <c r="M172" s="113" t="str">
        <f>IF(RES_hhdet_tes!M172=0,"",RES_hhdet_tes!M172/RES_hhdet_fec!M172)</f>
        <v/>
      </c>
      <c r="N172" s="113" t="str">
        <f>IF(RES_hhdet_tes!N172=0,"",RES_hhdet_tes!N172/RES_hhdet_fec!N172)</f>
        <v/>
      </c>
      <c r="O172" s="113" t="str">
        <f>IF(RES_hhdet_tes!O172=0,"",RES_hhdet_tes!O172/RES_hhdet_fec!O172)</f>
        <v/>
      </c>
      <c r="P172" s="113" t="str">
        <f>IF(RES_hhdet_tes!P172=0,"",RES_hhdet_tes!P172/RES_hhdet_fec!P172)</f>
        <v/>
      </c>
      <c r="Q172" s="113" t="str">
        <f>IF(RES_hhdet_tes!Q172=0,"",RES_hhdet_tes!Q172/RES_hhdet_fec!Q172)</f>
        <v/>
      </c>
      <c r="R172" s="113" t="str">
        <f>IF(RES_hhdet_tes!R172=0,"",RES_hhdet_tes!R172/RES_hhdet_fec!R172)</f>
        <v/>
      </c>
      <c r="S172" s="113" t="str">
        <f>IF(RES_hhdet_tes!S172=0,"",RES_hhdet_tes!S172/RES_hhdet_fec!S172)</f>
        <v/>
      </c>
      <c r="T172" s="113" t="str">
        <f>IF(RES_hhdet_tes!T172=0,"",RES_hhdet_tes!T172/RES_hhdet_fec!T172)</f>
        <v/>
      </c>
      <c r="U172" s="113" t="str">
        <f>IF(RES_hhdet_tes!U172=0,"",RES_hhdet_tes!U172/RES_hhdet_fec!U172)</f>
        <v/>
      </c>
      <c r="V172" s="113" t="str">
        <f>IF(RES_hhdet_tes!V172=0,"",RES_hhdet_tes!V172/RES_hhdet_fec!V172)</f>
        <v/>
      </c>
      <c r="W172" s="113" t="str">
        <f>IF(RES_hhdet_tes!W172=0,"",RES_hhdet_tes!W172/RES_hhdet_fec!W172)</f>
        <v/>
      </c>
      <c r="X172" s="113" t="str">
        <f>IF(RES_hhdet_tes!X172=0,"",RES_hhdet_tes!X172/RES_hhdet_fec!X172)</f>
        <v/>
      </c>
      <c r="Y172" s="113" t="str">
        <f>IF(RES_hhdet_tes!Y172=0,"",RES_hhdet_tes!Y172/RES_hhdet_fec!Y172)</f>
        <v/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 t="str">
        <f>IF(RES_hhdet_tes!E173=0,"",RES_hhdet_tes!E173/RES_hhdet_fec!E173)</f>
        <v/>
      </c>
      <c r="F173" s="111" t="str">
        <f>IF(RES_hhdet_tes!F173=0,"",RES_hhdet_tes!F173/RES_hhdet_fec!F173)</f>
        <v/>
      </c>
      <c r="G173" s="111" t="str">
        <f>IF(RES_hhdet_tes!G173=0,"",RES_hhdet_tes!G173/RES_hhdet_fec!G173)</f>
        <v/>
      </c>
      <c r="H173" s="111" t="str">
        <f>IF(RES_hhdet_tes!H173=0,"",RES_hhdet_tes!H173/RES_hhdet_fec!H173)</f>
        <v/>
      </c>
      <c r="I173" s="111" t="str">
        <f>IF(RES_hhdet_tes!I173=0,"",RES_hhdet_tes!I173/RES_hhdet_fec!I173)</f>
        <v/>
      </c>
      <c r="J173" s="111" t="str">
        <f>IF(RES_hhdet_tes!J173=0,"",RES_hhdet_tes!J173/RES_hhdet_fec!J173)</f>
        <v/>
      </c>
      <c r="K173" s="111" t="str">
        <f>IF(RES_hhdet_tes!K173=0,"",RES_hhdet_tes!K173/RES_hhdet_fec!K173)</f>
        <v/>
      </c>
      <c r="L173" s="111" t="str">
        <f>IF(RES_hhdet_tes!L173=0,"",RES_hhdet_tes!L173/RES_hhdet_fec!L173)</f>
        <v/>
      </c>
      <c r="M173" s="111" t="str">
        <f>IF(RES_hhdet_tes!M173=0,"",RES_hhdet_tes!M173/RES_hhdet_fec!M173)</f>
        <v/>
      </c>
      <c r="N173" s="111" t="str">
        <f>IF(RES_hhdet_tes!N173=0,"",RES_hhdet_tes!N173/RES_hhdet_fec!N173)</f>
        <v/>
      </c>
      <c r="O173" s="111" t="str">
        <f>IF(RES_hhdet_tes!O173=0,"",RES_hhdet_tes!O173/RES_hhdet_fec!O173)</f>
        <v/>
      </c>
      <c r="P173" s="111" t="str">
        <f>IF(RES_hhdet_tes!P173=0,"",RES_hhdet_tes!P173/RES_hhdet_fec!P173)</f>
        <v/>
      </c>
      <c r="Q173" s="111" t="str">
        <f>IF(RES_hhdet_tes!Q173=0,"",RES_hhdet_tes!Q173/RES_hhdet_fec!Q173)</f>
        <v/>
      </c>
      <c r="R173" s="111" t="str">
        <f>IF(RES_hhdet_tes!R173=0,"",RES_hhdet_tes!R173/RES_hhdet_fec!R173)</f>
        <v/>
      </c>
      <c r="S173" s="111" t="str">
        <f>IF(RES_hhdet_tes!S173=0,"",RES_hhdet_tes!S173/RES_hhdet_fec!S173)</f>
        <v/>
      </c>
      <c r="T173" s="111" t="str">
        <f>IF(RES_hhdet_tes!T173=0,"",RES_hhdet_tes!T173/RES_hhdet_fec!T173)</f>
        <v/>
      </c>
      <c r="U173" s="111" t="str">
        <f>IF(RES_hhdet_tes!U173=0,"",RES_hhdet_tes!U173/RES_hhdet_fec!U173)</f>
        <v/>
      </c>
      <c r="V173" s="111" t="str">
        <f>IF(RES_hhdet_tes!V173=0,"",RES_hhdet_tes!V173/RES_hhdet_fec!V173)</f>
        <v/>
      </c>
      <c r="W173" s="111" t="str">
        <f>IF(RES_hhdet_tes!W173=0,"",RES_hhdet_tes!W173/RES_hhdet_fec!W173)</f>
        <v/>
      </c>
      <c r="X173" s="111" t="str">
        <f>IF(RES_hhdet_tes!X173=0,"",RES_hhdet_tes!X173/RES_hhdet_fec!X173)</f>
        <v/>
      </c>
      <c r="Y173" s="111" t="str">
        <f>IF(RES_hhdet_tes!Y173=0,"",RES_hhdet_tes!Y173/RES_hhdet_fec!Y173)</f>
        <v/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 t="str">
        <f>IF(RES_hhdet_tes!E174=0,"",RES_hhdet_tes!E174/RES_hhdet_fec!E174)</f>
        <v/>
      </c>
      <c r="F174" s="45" t="str">
        <f>IF(RES_hhdet_tes!F174=0,"",RES_hhdet_tes!F174/RES_hhdet_fec!F174)</f>
        <v/>
      </c>
      <c r="G174" s="45" t="str">
        <f>IF(RES_hhdet_tes!G174=0,"",RES_hhdet_tes!G174/RES_hhdet_fec!G174)</f>
        <v/>
      </c>
      <c r="H174" s="45" t="str">
        <f>IF(RES_hhdet_tes!H174=0,"",RES_hhdet_tes!H174/RES_hhdet_fec!H174)</f>
        <v/>
      </c>
      <c r="I174" s="45" t="str">
        <f>IF(RES_hhdet_tes!I174=0,"",RES_hhdet_tes!I174/RES_hhdet_fec!I174)</f>
        <v/>
      </c>
      <c r="J174" s="45" t="str">
        <f>IF(RES_hhdet_tes!J174=0,"",RES_hhdet_tes!J174/RES_hhdet_fec!J174)</f>
        <v/>
      </c>
      <c r="K174" s="45" t="str">
        <f>IF(RES_hhdet_tes!K174=0,"",RES_hhdet_tes!K174/RES_hhdet_fec!K174)</f>
        <v/>
      </c>
      <c r="L174" s="45" t="str">
        <f>IF(RES_hhdet_tes!L174=0,"",RES_hhdet_tes!L174/RES_hhdet_fec!L174)</f>
        <v/>
      </c>
      <c r="M174" s="45" t="str">
        <f>IF(RES_hhdet_tes!M174=0,"",RES_hhdet_tes!M174/RES_hhdet_fec!M174)</f>
        <v/>
      </c>
      <c r="N174" s="45" t="str">
        <f>IF(RES_hhdet_tes!N174=0,"",RES_hhdet_tes!N174/RES_hhdet_fec!N174)</f>
        <v/>
      </c>
      <c r="O174" s="45" t="str">
        <f>IF(RES_hhdet_tes!O174=0,"",RES_hhdet_tes!O174/RES_hhdet_fec!O174)</f>
        <v/>
      </c>
      <c r="P174" s="45" t="str">
        <f>IF(RES_hhdet_tes!P174=0,"",RES_hhdet_tes!P174/RES_hhdet_fec!P174)</f>
        <v/>
      </c>
      <c r="Q174" s="45" t="str">
        <f>IF(RES_hhdet_tes!Q174=0,"",RES_hhdet_tes!Q174/RES_hhdet_fec!Q174)</f>
        <v/>
      </c>
      <c r="R174" s="45" t="str">
        <f>IF(RES_hhdet_tes!R174=0,"",RES_hhdet_tes!R174/RES_hhdet_fec!R174)</f>
        <v/>
      </c>
      <c r="S174" s="45" t="str">
        <f>IF(RES_hhdet_tes!S174=0,"",RES_hhdet_tes!S174/RES_hhdet_fec!S174)</f>
        <v/>
      </c>
      <c r="T174" s="45" t="str">
        <f>IF(RES_hhdet_tes!T174=0,"",RES_hhdet_tes!T174/RES_hhdet_fec!T174)</f>
        <v/>
      </c>
      <c r="U174" s="45" t="str">
        <f>IF(RES_hhdet_tes!U174=0,"",RES_hhdet_tes!U174/RES_hhdet_fec!U174)</f>
        <v/>
      </c>
      <c r="V174" s="45" t="str">
        <f>IF(RES_hhdet_tes!V174=0,"",RES_hhdet_tes!V174/RES_hhdet_fec!V174)</f>
        <v/>
      </c>
      <c r="W174" s="45" t="str">
        <f>IF(RES_hhdet_tes!W174=0,"",RES_hhdet_tes!W174/RES_hhdet_fec!W174)</f>
        <v/>
      </c>
      <c r="X174" s="45" t="str">
        <f>IF(RES_hhdet_tes!X174=0,"",RES_hhdet_tes!X174/RES_hhdet_fec!X174)</f>
        <v/>
      </c>
      <c r="Y174" s="45" t="str">
        <f>IF(RES_hhdet_tes!Y174=0,"",RES_hhdet_tes!Y174/RES_hhdet_fec!Y174)</f>
        <v/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0.56735551162374243</v>
      </c>
      <c r="C175" s="124">
        <f>IF(RES_hhdet_tes!C175=0,"",RES_hhdet_tes!C175/RES_hhdet_fec!C175)</f>
        <v>0.56874148539479252</v>
      </c>
      <c r="D175" s="124">
        <f>IF(RES_hhdet_tes!D175=0,"",RES_hhdet_tes!D175/RES_hhdet_fec!D175)</f>
        <v>0.57014108173160594</v>
      </c>
      <c r="E175" s="124">
        <f>IF(RES_hhdet_tes!E175=0,"",RES_hhdet_tes!E175/RES_hhdet_fec!E175)</f>
        <v>0.57463612811554665</v>
      </c>
      <c r="F175" s="124">
        <f>IF(RES_hhdet_tes!F175=0,"",RES_hhdet_tes!F175/RES_hhdet_fec!F175)</f>
        <v>0.57429225644713078</v>
      </c>
      <c r="G175" s="124">
        <f>IF(RES_hhdet_tes!G175=0,"",RES_hhdet_tes!G175/RES_hhdet_fec!G175)</f>
        <v>0.57364371660811175</v>
      </c>
      <c r="H175" s="124">
        <f>IF(RES_hhdet_tes!H175=0,"",RES_hhdet_tes!H175/RES_hhdet_fec!H175)</f>
        <v>0.58391338101051371</v>
      </c>
      <c r="I175" s="124">
        <f>IF(RES_hhdet_tes!I175=0,"",RES_hhdet_tes!I175/RES_hhdet_fec!I175)</f>
        <v>0.57610354014684073</v>
      </c>
      <c r="J175" s="124">
        <f>IF(RES_hhdet_tes!J175=0,"",RES_hhdet_tes!J175/RES_hhdet_fec!J175)</f>
        <v>0.57615664533404343</v>
      </c>
      <c r="K175" s="124">
        <f>IF(RES_hhdet_tes!K175=0,"",RES_hhdet_tes!K175/RES_hhdet_fec!K175)</f>
        <v>0.57505348887443464</v>
      </c>
      <c r="L175" s="124">
        <f>IF(RES_hhdet_tes!L175=0,"",RES_hhdet_tes!L175/RES_hhdet_fec!L175)</f>
        <v>0.57637589816603929</v>
      </c>
      <c r="M175" s="124">
        <f>IF(RES_hhdet_tes!M175=0,"",RES_hhdet_tes!M175/RES_hhdet_fec!M175)</f>
        <v>0.57699220971328791</v>
      </c>
      <c r="N175" s="124">
        <f>IF(RES_hhdet_tes!N175=0,"",RES_hhdet_tes!N175/RES_hhdet_fec!N175)</f>
        <v>0.57910051354161918</v>
      </c>
      <c r="O175" s="124">
        <f>IF(RES_hhdet_tes!O175=0,"",RES_hhdet_tes!O175/RES_hhdet_fec!O175)</f>
        <v>0.57511461977290412</v>
      </c>
      <c r="P175" s="124">
        <f>IF(RES_hhdet_tes!P175=0,"",RES_hhdet_tes!P175/RES_hhdet_fec!P175)</f>
        <v>0.57626683546637225</v>
      </c>
      <c r="Q175" s="124">
        <f>IF(RES_hhdet_tes!Q175=0,"",RES_hhdet_tes!Q175/RES_hhdet_fec!Q175)</f>
        <v>0.57795023204612206</v>
      </c>
      <c r="R175" s="124">
        <f>IF(RES_hhdet_tes!R175=0,"",RES_hhdet_tes!R175/RES_hhdet_fec!R175)</f>
        <v>0.57949951239520259</v>
      </c>
      <c r="S175" s="124">
        <f>IF(RES_hhdet_tes!S175=0,"",RES_hhdet_tes!S175/RES_hhdet_fec!S175)</f>
        <v>0.58302193142048153</v>
      </c>
      <c r="T175" s="124">
        <f>IF(RES_hhdet_tes!T175=0,"",RES_hhdet_tes!T175/RES_hhdet_fec!T175)</f>
        <v>0.58670673720032107</v>
      </c>
      <c r="U175" s="124">
        <f>IF(RES_hhdet_tes!U175=0,"",RES_hhdet_tes!U175/RES_hhdet_fec!U175)</f>
        <v>0.58984393546495428</v>
      </c>
      <c r="V175" s="124">
        <f>IF(RES_hhdet_tes!V175=0,"",RES_hhdet_tes!V175/RES_hhdet_fec!V175)</f>
        <v>0.5922393624716491</v>
      </c>
      <c r="W175" s="124">
        <f>IF(RES_hhdet_tes!W175=0,"",RES_hhdet_tes!W175/RES_hhdet_fec!W175)</f>
        <v>0.59317403150959536</v>
      </c>
      <c r="X175" s="124">
        <f>IF(RES_hhdet_tes!X175=0,"",RES_hhdet_tes!X175/RES_hhdet_fec!X175)</f>
        <v>0.59385583886081628</v>
      </c>
      <c r="Y175" s="124">
        <f>IF(RES_hhdet_tes!Y175=0,"",RES_hhdet_tes!Y175/RES_hhdet_fec!Y175)</f>
        <v>0.59458281401314017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0.56484535751166676</v>
      </c>
      <c r="C176" s="111">
        <f>IF(RES_hhdet_tes!C176=0,"",RES_hhdet_tes!C176/RES_hhdet_fec!C176)</f>
        <v>0.56528812775732584</v>
      </c>
      <c r="D176" s="111">
        <f>IF(RES_hhdet_tes!D176=0,"",RES_hhdet_tes!D176/RES_hhdet_fec!D176)</f>
        <v>0.56705319891040595</v>
      </c>
      <c r="E176" s="111">
        <f>IF(RES_hhdet_tes!E176=0,"",RES_hhdet_tes!E176/RES_hhdet_fec!E176)</f>
        <v>0.56851597908052665</v>
      </c>
      <c r="F176" s="111">
        <f>IF(RES_hhdet_tes!F176=0,"",RES_hhdet_tes!F176/RES_hhdet_fec!F176)</f>
        <v>0.56984143279693877</v>
      </c>
      <c r="G176" s="111">
        <f>IF(RES_hhdet_tes!G176=0,"",RES_hhdet_tes!G176/RES_hhdet_fec!G176)</f>
        <v>0.57124547228006761</v>
      </c>
      <c r="H176" s="111">
        <f>IF(RES_hhdet_tes!H176=0,"",RES_hhdet_tes!H176/RES_hhdet_fec!H176)</f>
        <v>0.57227721608539117</v>
      </c>
      <c r="I176" s="111">
        <f>IF(RES_hhdet_tes!I176=0,"",RES_hhdet_tes!I176/RES_hhdet_fec!I176)</f>
        <v>0.57299326963636088</v>
      </c>
      <c r="J176" s="111">
        <f>IF(RES_hhdet_tes!J176=0,"",RES_hhdet_tes!J176/RES_hhdet_fec!J176)</f>
        <v>0.57339531800819143</v>
      </c>
      <c r="K176" s="111">
        <f>IF(RES_hhdet_tes!K176=0,"",RES_hhdet_tes!K176/RES_hhdet_fec!K176)</f>
        <v>0.57383731874223332</v>
      </c>
      <c r="L176" s="111">
        <f>IF(RES_hhdet_tes!L176=0,"",RES_hhdet_tes!L176/RES_hhdet_fec!L176)</f>
        <v>0.57413783464549906</v>
      </c>
      <c r="M176" s="111">
        <f>IF(RES_hhdet_tes!M176=0,"",RES_hhdet_tes!M176/RES_hhdet_fec!M176)</f>
        <v>0.57441424723424084</v>
      </c>
      <c r="N176" s="111">
        <f>IF(RES_hhdet_tes!N176=0,"",RES_hhdet_tes!N176/RES_hhdet_fec!N176)</f>
        <v>0.57463146143925881</v>
      </c>
      <c r="O176" s="111">
        <f>IF(RES_hhdet_tes!O176=0,"",RES_hhdet_tes!O176/RES_hhdet_fec!O176)</f>
        <v>0.57493728781632458</v>
      </c>
      <c r="P176" s="111">
        <f>IF(RES_hhdet_tes!P176=0,"",RES_hhdet_tes!P176/RES_hhdet_fec!P176)</f>
        <v>0.57521028058589208</v>
      </c>
      <c r="Q176" s="111">
        <f>IF(RES_hhdet_tes!Q176=0,"",RES_hhdet_tes!Q176/RES_hhdet_fec!Q176)</f>
        <v>0.57576368178533499</v>
      </c>
      <c r="R176" s="111">
        <f>IF(RES_hhdet_tes!R176=0,"",RES_hhdet_tes!R176/RES_hhdet_fec!R176)</f>
        <v>0.57715434097903362</v>
      </c>
      <c r="S176" s="111">
        <f>IF(RES_hhdet_tes!S176=0,"",RES_hhdet_tes!S176/RES_hhdet_fec!S176)</f>
        <v>0.58035643955353611</v>
      </c>
      <c r="T176" s="111">
        <f>IF(RES_hhdet_tes!T176=0,"",RES_hhdet_tes!T176/RES_hhdet_fec!T176)</f>
        <v>0.58453040442606785</v>
      </c>
      <c r="U176" s="111">
        <f>IF(RES_hhdet_tes!U176=0,"",RES_hhdet_tes!U176/RES_hhdet_fec!U176)</f>
        <v>0.58797411649068676</v>
      </c>
      <c r="V176" s="111">
        <f>IF(RES_hhdet_tes!V176=0,"",RES_hhdet_tes!V176/RES_hhdet_fec!V176)</f>
        <v>0.5900999875894074</v>
      </c>
      <c r="W176" s="111">
        <f>IF(RES_hhdet_tes!W176=0,"",RES_hhdet_tes!W176/RES_hhdet_fec!W176)</f>
        <v>0.59104970024197401</v>
      </c>
      <c r="X176" s="111">
        <f>IF(RES_hhdet_tes!X176=0,"",RES_hhdet_tes!X176/RES_hhdet_fec!X176)</f>
        <v>0.59170418056663188</v>
      </c>
      <c r="Y176" s="111">
        <f>IF(RES_hhdet_tes!Y176=0,"",RES_hhdet_tes!Y176/RES_hhdet_fec!Y176)</f>
        <v>0.59230647660135127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0.72862365072973456</v>
      </c>
      <c r="C177" s="45">
        <f>IF(RES_hhdet_tes!C177=0,"",RES_hhdet_tes!C177/RES_hhdet_fec!C177)</f>
        <v>0.73099165629309715</v>
      </c>
      <c r="D177" s="45">
        <f>IF(RES_hhdet_tes!D177=0,"",RES_hhdet_tes!D177/RES_hhdet_fec!D177)</f>
        <v>0.73535751897189972</v>
      </c>
      <c r="E177" s="45">
        <f>IF(RES_hhdet_tes!E177=0,"",RES_hhdet_tes!E177/RES_hhdet_fec!E177)</f>
        <v>0.73910713235532588</v>
      </c>
      <c r="F177" s="45">
        <f>IF(RES_hhdet_tes!F177=0,"",RES_hhdet_tes!F177/RES_hhdet_fec!F177)</f>
        <v>0.74064137639215211</v>
      </c>
      <c r="G177" s="45">
        <f>IF(RES_hhdet_tes!G177=0,"",RES_hhdet_tes!G177/RES_hhdet_fec!G177)</f>
        <v>0.74304416321295219</v>
      </c>
      <c r="H177" s="45">
        <f>IF(RES_hhdet_tes!H177=0,"",RES_hhdet_tes!H177/RES_hhdet_fec!H177)</f>
        <v>0.74558817512141673</v>
      </c>
      <c r="I177" s="45">
        <f>IF(RES_hhdet_tes!I177=0,"",RES_hhdet_tes!I177/RES_hhdet_fec!I177)</f>
        <v>0.74605065142622051</v>
      </c>
      <c r="J177" s="45">
        <f>IF(RES_hhdet_tes!J177=0,"",RES_hhdet_tes!J177/RES_hhdet_fec!J177)</f>
        <v>0.7466192396758945</v>
      </c>
      <c r="K177" s="45">
        <f>IF(RES_hhdet_tes!K177=0,"",RES_hhdet_tes!K177/RES_hhdet_fec!K177)</f>
        <v>0.74711587690531023</v>
      </c>
      <c r="L177" s="45">
        <f>IF(RES_hhdet_tes!L177=0,"",RES_hhdet_tes!L177/RES_hhdet_fec!L177)</f>
        <v>0.75028147780165932</v>
      </c>
      <c r="M177" s="45">
        <f>IF(RES_hhdet_tes!M177=0,"",RES_hhdet_tes!M177/RES_hhdet_fec!M177)</f>
        <v>0.75184491356175542</v>
      </c>
      <c r="N177" s="45">
        <f>IF(RES_hhdet_tes!N177=0,"",RES_hhdet_tes!N177/RES_hhdet_fec!N177)</f>
        <v>0.75330464045621914</v>
      </c>
      <c r="O177" s="45">
        <f>IF(RES_hhdet_tes!O177=0,"",RES_hhdet_tes!O177/RES_hhdet_fec!O177)</f>
        <v>0.75441548310539286</v>
      </c>
      <c r="P177" s="45">
        <f>IF(RES_hhdet_tes!P177=0,"",RES_hhdet_tes!P177/RES_hhdet_fec!P177)</f>
        <v>0.75541165292633417</v>
      </c>
      <c r="Q177" s="45">
        <f>IF(RES_hhdet_tes!Q177=0,"",RES_hhdet_tes!Q177/RES_hhdet_fec!Q177)</f>
        <v>0.76091625185370393</v>
      </c>
      <c r="R177" s="45">
        <f>IF(RES_hhdet_tes!R177=0,"",RES_hhdet_tes!R177/RES_hhdet_fec!R177)</f>
        <v>0.77283490145765843</v>
      </c>
      <c r="S177" s="45">
        <f>IF(RES_hhdet_tes!S177=0,"",RES_hhdet_tes!S177/RES_hhdet_fec!S177)</f>
        <v>0.78911790269669824</v>
      </c>
      <c r="T177" s="45">
        <f>IF(RES_hhdet_tes!T177=0,"",RES_hhdet_tes!T177/RES_hhdet_fec!T177)</f>
        <v>0.80173944772547823</v>
      </c>
      <c r="U177" s="45">
        <f>IF(RES_hhdet_tes!U177=0,"",RES_hhdet_tes!U177/RES_hhdet_fec!U177)</f>
        <v>0.8094759080509849</v>
      </c>
      <c r="V177" s="45">
        <f>IF(RES_hhdet_tes!V177=0,"",RES_hhdet_tes!V177/RES_hhdet_fec!V177)</f>
        <v>0.81572865136568606</v>
      </c>
      <c r="W177" s="45">
        <f>IF(RES_hhdet_tes!W177=0,"",RES_hhdet_tes!W177/RES_hhdet_fec!W177)</f>
        <v>0.81716245470380933</v>
      </c>
      <c r="X177" s="45">
        <f>IF(RES_hhdet_tes!X177=0,"",RES_hhdet_tes!X177/RES_hhdet_fec!X177)</f>
        <v>0.81806811149896252</v>
      </c>
      <c r="Y177" s="45">
        <f>IF(RES_hhdet_tes!Y177=0,"",RES_hhdet_tes!Y177/RES_hhdet_fec!Y177)</f>
        <v>0.82056357317953876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173.47694798228611</v>
      </c>
      <c r="C3" s="117">
        <f t="shared" si="0"/>
        <v>31.22886279262902</v>
      </c>
      <c r="D3" s="117">
        <f t="shared" si="0"/>
        <v>100.47418797621656</v>
      </c>
      <c r="E3" s="117">
        <f t="shared" si="0"/>
        <v>68.269989801999145</v>
      </c>
      <c r="F3" s="117">
        <f t="shared" si="0"/>
        <v>155.175707495117</v>
      </c>
      <c r="G3" s="117">
        <f t="shared" si="0"/>
        <v>59.202137871208485</v>
      </c>
      <c r="H3" s="117">
        <f t="shared" si="0"/>
        <v>43.065394207772457</v>
      </c>
      <c r="I3" s="117">
        <f t="shared" si="0"/>
        <v>45.524075414009104</v>
      </c>
      <c r="J3" s="117">
        <f t="shared" si="0"/>
        <v>182.97433980885538</v>
      </c>
      <c r="K3" s="117">
        <f t="shared" si="0"/>
        <v>57.75988767756774</v>
      </c>
      <c r="L3" s="117">
        <f t="shared" si="0"/>
        <v>41.654032575039928</v>
      </c>
      <c r="M3" s="117">
        <f t="shared" si="0"/>
        <v>77.223715906325154</v>
      </c>
      <c r="N3" s="117">
        <f t="shared" si="0"/>
        <v>115.00080157501813</v>
      </c>
      <c r="O3" s="117">
        <f t="shared" si="0"/>
        <v>105.32529595309877</v>
      </c>
      <c r="P3" s="117">
        <f t="shared" si="0"/>
        <v>283.21487818837863</v>
      </c>
      <c r="Q3" s="117">
        <f t="shared" si="0"/>
        <v>324.14671748817824</v>
      </c>
      <c r="R3" s="117">
        <f t="shared" ref="R3:V3" si="1">R4+R7+R9+R19</f>
        <v>229.06585905851287</v>
      </c>
      <c r="S3" s="117">
        <f t="shared" si="1"/>
        <v>142.19828111799436</v>
      </c>
      <c r="T3" s="117">
        <f t="shared" si="1"/>
        <v>138.03470154553222</v>
      </c>
      <c r="U3" s="117">
        <f t="shared" si="1"/>
        <v>165.23418736397471</v>
      </c>
      <c r="V3" s="117">
        <f t="shared" si="1"/>
        <v>181.5818125817724</v>
      </c>
      <c r="W3" s="117">
        <f t="shared" ref="W3:Y3" si="2">W4+W7+W9+W19</f>
        <v>187.48739121329209</v>
      </c>
      <c r="X3" s="117">
        <f t="shared" si="2"/>
        <v>186.15669365844704</v>
      </c>
      <c r="Y3" s="117">
        <f t="shared" si="2"/>
        <v>201.72385212594295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156.78796779417073</v>
      </c>
      <c r="C4" s="122">
        <f t="shared" si="3"/>
        <v>25.60086750654763</v>
      </c>
      <c r="D4" s="122">
        <f t="shared" si="3"/>
        <v>82.972399481473005</v>
      </c>
      <c r="E4" s="122">
        <f t="shared" si="3"/>
        <v>55.468239060831046</v>
      </c>
      <c r="F4" s="122">
        <f t="shared" si="3"/>
        <v>135.30821708969967</v>
      </c>
      <c r="G4" s="122">
        <f t="shared" si="3"/>
        <v>46.180999975123328</v>
      </c>
      <c r="H4" s="122">
        <f t="shared" si="3"/>
        <v>34.593939790142201</v>
      </c>
      <c r="I4" s="122">
        <f t="shared" si="3"/>
        <v>35.164741433466375</v>
      </c>
      <c r="J4" s="122">
        <f t="shared" si="3"/>
        <v>154.02818355160321</v>
      </c>
      <c r="K4" s="122">
        <f t="shared" si="3"/>
        <v>47.418550761993558</v>
      </c>
      <c r="L4" s="122">
        <f t="shared" si="3"/>
        <v>34.660484599859686</v>
      </c>
      <c r="M4" s="122">
        <f t="shared" si="3"/>
        <v>63.912619795367199</v>
      </c>
      <c r="N4" s="122">
        <f t="shared" si="3"/>
        <v>95.261838726532957</v>
      </c>
      <c r="O4" s="122">
        <f t="shared" si="3"/>
        <v>85.761286368217284</v>
      </c>
      <c r="P4" s="122">
        <f t="shared" si="3"/>
        <v>227.6758045702577</v>
      </c>
      <c r="Q4" s="122">
        <f t="shared" si="3"/>
        <v>258.30105397987876</v>
      </c>
      <c r="R4" s="122">
        <f t="shared" ref="R4:V4" si="4">SUM(R5:R6)</f>
        <v>183.74235679732956</v>
      </c>
      <c r="S4" s="122">
        <f t="shared" si="4"/>
        <v>111.73962424960239</v>
      </c>
      <c r="T4" s="122">
        <f t="shared" si="4"/>
        <v>109.21259730202692</v>
      </c>
      <c r="U4" s="122">
        <f t="shared" si="4"/>
        <v>131.0852617865734</v>
      </c>
      <c r="V4" s="122">
        <f t="shared" si="4"/>
        <v>145.5588656608474</v>
      </c>
      <c r="W4" s="122">
        <f t="shared" ref="W4:Y4" si="5">SUM(W5:W6)</f>
        <v>149.91437528978008</v>
      </c>
      <c r="X4" s="122">
        <f t="shared" si="5"/>
        <v>145.73074735130447</v>
      </c>
      <c r="Y4" s="122">
        <f t="shared" si="5"/>
        <v>180.33931622465312</v>
      </c>
      <c r="DA4" s="130" t="s">
        <v>2077</v>
      </c>
    </row>
    <row r="5" spans="1:105" ht="12" customHeight="1" x14ac:dyDescent="0.25">
      <c r="A5" s="97" t="s">
        <v>51</v>
      </c>
      <c r="B5" s="98">
        <v>156.78796779417073</v>
      </c>
      <c r="C5" s="98">
        <v>25.60086750654763</v>
      </c>
      <c r="D5" s="98">
        <v>82.972399481473005</v>
      </c>
      <c r="E5" s="98">
        <v>55.468239060831046</v>
      </c>
      <c r="F5" s="98">
        <v>135.30821708969967</v>
      </c>
      <c r="G5" s="98">
        <v>46.180999975123328</v>
      </c>
      <c r="H5" s="98">
        <v>34.593939790142201</v>
      </c>
      <c r="I5" s="98">
        <v>35.164741433466375</v>
      </c>
      <c r="J5" s="98">
        <v>154.02818355160321</v>
      </c>
      <c r="K5" s="98">
        <v>47.418550761993558</v>
      </c>
      <c r="L5" s="98">
        <v>34.660484599859686</v>
      </c>
      <c r="M5" s="98">
        <v>63.912619795367199</v>
      </c>
      <c r="N5" s="98">
        <v>95.261838726532957</v>
      </c>
      <c r="O5" s="98">
        <v>85.761286368217284</v>
      </c>
      <c r="P5" s="98">
        <v>227.6758045702577</v>
      </c>
      <c r="Q5" s="98">
        <v>258.30105397987876</v>
      </c>
      <c r="R5" s="98">
        <v>183.74235679732956</v>
      </c>
      <c r="S5" s="98">
        <v>111.73962424960239</v>
      </c>
      <c r="T5" s="98">
        <v>109.21259730202692</v>
      </c>
      <c r="U5" s="98">
        <v>131.0852617865734</v>
      </c>
      <c r="V5" s="98">
        <v>145.5588656608474</v>
      </c>
      <c r="W5" s="98">
        <v>149.91437528978008</v>
      </c>
      <c r="X5" s="98">
        <v>145.73074735130447</v>
      </c>
      <c r="Y5" s="98">
        <v>180.33931622465312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10.12075136438537</v>
      </c>
      <c r="C9" s="122">
        <v>3.4821397470117921</v>
      </c>
      <c r="D9" s="122">
        <v>12.04702176951149</v>
      </c>
      <c r="E9" s="122">
        <v>8.53845778388553</v>
      </c>
      <c r="F9" s="122">
        <v>13.9406702333469</v>
      </c>
      <c r="G9" s="122">
        <v>7.566801187330535</v>
      </c>
      <c r="H9" s="122">
        <v>5.6270399330505878</v>
      </c>
      <c r="I9" s="122">
        <v>6.9334053857083715</v>
      </c>
      <c r="J9" s="122">
        <v>21.250007996673887</v>
      </c>
      <c r="K9" s="122">
        <v>7.332772838037525</v>
      </c>
      <c r="L9" s="122">
        <v>4.9632622211242632</v>
      </c>
      <c r="M9" s="122">
        <v>9.6850415716124374</v>
      </c>
      <c r="N9" s="122">
        <v>14.618400283080668</v>
      </c>
      <c r="O9" s="122">
        <v>14.337151550175456</v>
      </c>
      <c r="P9" s="122">
        <v>41.005863223347994</v>
      </c>
      <c r="Q9" s="122">
        <v>48.421956923962732</v>
      </c>
      <c r="R9" s="122">
        <v>34.062958974098834</v>
      </c>
      <c r="S9" s="122">
        <v>21.187723167035518</v>
      </c>
      <c r="T9" s="122">
        <v>19.845564477849454</v>
      </c>
      <c r="U9" s="122">
        <v>23.522423410586683</v>
      </c>
      <c r="V9" s="122">
        <v>25.685545604735598</v>
      </c>
      <c r="W9" s="122">
        <v>27.100655006175117</v>
      </c>
      <c r="X9" s="122">
        <v>29.103515197175057</v>
      </c>
      <c r="Y9" s="122">
        <v>9.1183373093191378</v>
      </c>
      <c r="DA9" s="130" t="s">
        <v>2082</v>
      </c>
    </row>
    <row r="10" spans="1:105" ht="12" customHeight="1" x14ac:dyDescent="0.25">
      <c r="A10" s="97" t="s">
        <v>143</v>
      </c>
      <c r="B10" s="98">
        <v>9.9291068627649022</v>
      </c>
      <c r="C10" s="98">
        <v>3.2583645839163631</v>
      </c>
      <c r="D10" s="98">
        <v>11.749752790660507</v>
      </c>
      <c r="E10" s="98">
        <v>8.2048618610821045</v>
      </c>
      <c r="F10" s="98">
        <v>13.689273280538293</v>
      </c>
      <c r="G10" s="98">
        <v>7.2310235349147911</v>
      </c>
      <c r="H10" s="98">
        <v>5.4416443335510793</v>
      </c>
      <c r="I10" s="98">
        <v>6.6651427663871008</v>
      </c>
      <c r="J10" s="98">
        <v>21.102933446200488</v>
      </c>
      <c r="K10" s="98">
        <v>7.1970334091341384</v>
      </c>
      <c r="L10" s="98">
        <v>4.8731800985474996</v>
      </c>
      <c r="M10" s="98">
        <v>9.5810547564614854</v>
      </c>
      <c r="N10" s="98">
        <v>14.487704589559973</v>
      </c>
      <c r="O10" s="98">
        <v>14.114941990591987</v>
      </c>
      <c r="P10" s="98">
        <v>40.708662288162309</v>
      </c>
      <c r="Q10" s="98">
        <v>48.069246425418484</v>
      </c>
      <c r="R10" s="98">
        <v>33.763971185401729</v>
      </c>
      <c r="S10" s="98">
        <v>20.961499507431576</v>
      </c>
      <c r="T10" s="98">
        <v>19.6817518203897</v>
      </c>
      <c r="U10" s="98">
        <v>23.377446774621884</v>
      </c>
      <c r="V10" s="98">
        <v>25.555358274161044</v>
      </c>
      <c r="W10" s="98">
        <v>26.129944493881318</v>
      </c>
      <c r="X10" s="98">
        <v>26.488688297925023</v>
      </c>
      <c r="Y10" s="98">
        <v>3.0917073095374565</v>
      </c>
      <c r="DA10" s="63" t="s">
        <v>2083</v>
      </c>
    </row>
    <row r="11" spans="1:105" ht="12" customHeight="1" x14ac:dyDescent="0.25">
      <c r="A11" s="97" t="s">
        <v>124</v>
      </c>
      <c r="B11" s="98">
        <v>0.19164450162046887</v>
      </c>
      <c r="C11" s="98">
        <v>0.22377516309542902</v>
      </c>
      <c r="D11" s="98">
        <v>0.2972689788509833</v>
      </c>
      <c r="E11" s="98">
        <v>0.33359592280342532</v>
      </c>
      <c r="F11" s="98">
        <v>0.25139695280860636</v>
      </c>
      <c r="G11" s="98">
        <v>0.33577765241574431</v>
      </c>
      <c r="H11" s="98">
        <v>0.18539559949950807</v>
      </c>
      <c r="I11" s="98">
        <v>0.26826261932127082</v>
      </c>
      <c r="J11" s="98">
        <v>0.14707455047339865</v>
      </c>
      <c r="K11" s="98">
        <v>0.13573942890338694</v>
      </c>
      <c r="L11" s="98">
        <v>9.008212257676404E-2</v>
      </c>
      <c r="M11" s="98">
        <v>0.10398681515095232</v>
      </c>
      <c r="N11" s="98">
        <v>0.13069569352069477</v>
      </c>
      <c r="O11" s="98">
        <v>0.22220955958346911</v>
      </c>
      <c r="P11" s="98">
        <v>0.29720093518568896</v>
      </c>
      <c r="Q11" s="98">
        <v>0.3527104985442443</v>
      </c>
      <c r="R11" s="98">
        <v>0.29898778869710579</v>
      </c>
      <c r="S11" s="98">
        <v>0.22622365960394059</v>
      </c>
      <c r="T11" s="98">
        <v>0.16381265745975571</v>
      </c>
      <c r="U11" s="98">
        <v>0.14497663596479762</v>
      </c>
      <c r="V11" s="98">
        <v>0.13018733057455339</v>
      </c>
      <c r="W11" s="98">
        <v>0.97071051229379768</v>
      </c>
      <c r="X11" s="98">
        <v>2.6148268992500334</v>
      </c>
      <c r="Y11" s="98">
        <v>6.0266299997816812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6.5682288237300037</v>
      </c>
      <c r="C19" s="122">
        <v>2.1458555390695961</v>
      </c>
      <c r="D19" s="122">
        <v>5.4547667252320675</v>
      </c>
      <c r="E19" s="122">
        <v>4.2632929572825766</v>
      </c>
      <c r="F19" s="122">
        <v>5.9268201720704345</v>
      </c>
      <c r="G19" s="122">
        <v>5.4543367087546226</v>
      </c>
      <c r="H19" s="122">
        <v>2.8444144845796639</v>
      </c>
      <c r="I19" s="122">
        <v>3.4259285948343603</v>
      </c>
      <c r="J19" s="122">
        <v>7.6961482605782816</v>
      </c>
      <c r="K19" s="122">
        <v>3.0085640775366547</v>
      </c>
      <c r="L19" s="122">
        <v>2.0302857540559835</v>
      </c>
      <c r="M19" s="122">
        <v>3.6260545393455232</v>
      </c>
      <c r="N19" s="122">
        <v>5.1205625654045033</v>
      </c>
      <c r="O19" s="122">
        <v>5.226858034706038</v>
      </c>
      <c r="P19" s="122">
        <v>14.533210394772949</v>
      </c>
      <c r="Q19" s="122">
        <v>17.423706584336717</v>
      </c>
      <c r="R19" s="122">
        <v>11.26054328708446</v>
      </c>
      <c r="S19" s="122">
        <v>9.2709337013564515</v>
      </c>
      <c r="T19" s="122">
        <v>8.9765397656558452</v>
      </c>
      <c r="U19" s="122">
        <v>10.626502166814626</v>
      </c>
      <c r="V19" s="122">
        <v>10.337401316189396</v>
      </c>
      <c r="W19" s="122">
        <v>10.472360917336889</v>
      </c>
      <c r="X19" s="122">
        <v>11.3224311099675</v>
      </c>
      <c r="Y19" s="122">
        <v>12.266198591970687</v>
      </c>
      <c r="DA19" s="130" t="s">
        <v>2092</v>
      </c>
    </row>
    <row r="20" spans="1:105" ht="12" customHeight="1" x14ac:dyDescent="0.25">
      <c r="A20" s="97" t="s">
        <v>51</v>
      </c>
      <c r="B20" s="98">
        <v>5.0463933871460895</v>
      </c>
      <c r="C20" s="98">
        <v>1.0506269478536809</v>
      </c>
      <c r="D20" s="98">
        <v>4.0474710543971257</v>
      </c>
      <c r="E20" s="98">
        <v>2.6887060047184459</v>
      </c>
      <c r="F20" s="98">
        <v>4.8053435845282353</v>
      </c>
      <c r="G20" s="98">
        <v>3.6688366738979918</v>
      </c>
      <c r="H20" s="98">
        <v>2.1915663302914181</v>
      </c>
      <c r="I20" s="98">
        <v>2.5012145465144875</v>
      </c>
      <c r="J20" s="98">
        <v>7.2692689441927838</v>
      </c>
      <c r="K20" s="98">
        <v>2.4568182335651394</v>
      </c>
      <c r="L20" s="98">
        <v>1.7360196369638217</v>
      </c>
      <c r="M20" s="98">
        <v>3.3547971442710294</v>
      </c>
      <c r="N20" s="98">
        <v>4.8636378162150482</v>
      </c>
      <c r="O20" s="98">
        <v>4.73100525191016</v>
      </c>
      <c r="P20" s="98">
        <v>13.550700069020122</v>
      </c>
      <c r="Q20" s="98">
        <v>15.772823858483541</v>
      </c>
      <c r="R20" s="98">
        <v>9.5659343959079663</v>
      </c>
      <c r="S20" s="98">
        <v>8.2202380987709578</v>
      </c>
      <c r="T20" s="98">
        <v>8.5195183587199637</v>
      </c>
      <c r="U20" s="98">
        <v>10.503821701705116</v>
      </c>
      <c r="V20" s="98">
        <v>10.253112263578394</v>
      </c>
      <c r="W20" s="98">
        <v>10.239028082545373</v>
      </c>
      <c r="X20" s="98">
        <v>10.824308349256572</v>
      </c>
      <c r="Y20" s="98">
        <v>11.269432425699698</v>
      </c>
      <c r="DA20" s="63" t="s">
        <v>2093</v>
      </c>
    </row>
    <row r="21" spans="1:105" ht="12" customHeight="1" x14ac:dyDescent="0.25">
      <c r="A21" s="97" t="s">
        <v>50</v>
      </c>
      <c r="B21" s="98">
        <v>1.521835436583914</v>
      </c>
      <c r="C21" s="98">
        <v>1.0952285912159154</v>
      </c>
      <c r="D21" s="98">
        <v>1.4072956708349416</v>
      </c>
      <c r="E21" s="98">
        <v>1.5745869525641307</v>
      </c>
      <c r="F21" s="98">
        <v>1.1214765875421993</v>
      </c>
      <c r="G21" s="98">
        <v>1.7855000348566312</v>
      </c>
      <c r="H21" s="98">
        <v>0.65284815428824605</v>
      </c>
      <c r="I21" s="98">
        <v>0.92471404831987292</v>
      </c>
      <c r="J21" s="98">
        <v>0.42687931638549798</v>
      </c>
      <c r="K21" s="98">
        <v>0.55174584397151538</v>
      </c>
      <c r="L21" s="98">
        <v>0.29426611709216172</v>
      </c>
      <c r="M21" s="98">
        <v>0.2712573950744937</v>
      </c>
      <c r="N21" s="98">
        <v>0.25692474918945496</v>
      </c>
      <c r="O21" s="98">
        <v>0.49585278279587836</v>
      </c>
      <c r="P21" s="98">
        <v>0.98251032575282693</v>
      </c>
      <c r="Q21" s="98">
        <v>1.6508827258531764</v>
      </c>
      <c r="R21" s="98">
        <v>1.6946088911764932</v>
      </c>
      <c r="S21" s="98">
        <v>1.0506956025854943</v>
      </c>
      <c r="T21" s="98">
        <v>0.45702140693588084</v>
      </c>
      <c r="U21" s="98">
        <v>0.12268046510951132</v>
      </c>
      <c r="V21" s="98">
        <v>8.4289052611001239E-2</v>
      </c>
      <c r="W21" s="98">
        <v>0.2333328347915172</v>
      </c>
      <c r="X21" s="98">
        <v>0.49812276071092793</v>
      </c>
      <c r="Y21" s="98">
        <v>0.9967661662709898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2.0815937628540855</v>
      </c>
      <c r="C24" s="117">
        <f t="shared" si="7"/>
        <v>1.8486534369714569</v>
      </c>
      <c r="D24" s="117">
        <f t="shared" si="7"/>
        <v>1.8373665206150223</v>
      </c>
      <c r="E24" s="117">
        <f t="shared" si="7"/>
        <v>2.0269196575976882</v>
      </c>
      <c r="F24" s="117">
        <f t="shared" si="7"/>
        <v>2.012120352232055</v>
      </c>
      <c r="G24" s="117">
        <f t="shared" si="7"/>
        <v>2.0774664955747317</v>
      </c>
      <c r="H24" s="117">
        <f t="shared" si="7"/>
        <v>1.806363094288719</v>
      </c>
      <c r="I24" s="117">
        <f t="shared" si="7"/>
        <v>1.8156571145896598</v>
      </c>
      <c r="J24" s="117">
        <f t="shared" si="7"/>
        <v>1.8200788992738988</v>
      </c>
      <c r="K24" s="117">
        <f t="shared" si="7"/>
        <v>1.8485981233537523</v>
      </c>
      <c r="L24" s="117">
        <f t="shared" si="7"/>
        <v>1.7957878840054964</v>
      </c>
      <c r="M24" s="117">
        <f t="shared" si="7"/>
        <v>1.7227446170277534</v>
      </c>
      <c r="N24" s="117">
        <f t="shared" si="7"/>
        <v>1.7428889514425423</v>
      </c>
      <c r="O24" s="117">
        <f t="shared" si="7"/>
        <v>1.6574744828738677</v>
      </c>
      <c r="P24" s="117">
        <f t="shared" si="7"/>
        <v>1.56468126251942</v>
      </c>
      <c r="Q24" s="117">
        <f t="shared" si="7"/>
        <v>1.573355481208351</v>
      </c>
      <c r="R24" s="117">
        <f t="shared" ref="R24:V24" si="8">R25+R28+R30+R39</f>
        <v>1.5626526904500728</v>
      </c>
      <c r="S24" s="117">
        <f t="shared" si="8"/>
        <v>1.1875395335724082</v>
      </c>
      <c r="T24" s="117">
        <f t="shared" si="8"/>
        <v>1.193788753146068</v>
      </c>
      <c r="U24" s="117">
        <f t="shared" si="8"/>
        <v>1.2237878351879043</v>
      </c>
      <c r="V24" s="117">
        <f t="shared" si="8"/>
        <v>1.0646965050643065</v>
      </c>
      <c r="W24" s="117">
        <f t="shared" ref="W24:Y24" si="9">W25+W28+W30+W39</f>
        <v>1.0912686229341246</v>
      </c>
      <c r="X24" s="117">
        <f t="shared" si="9"/>
        <v>1.1366533855809042</v>
      </c>
      <c r="Y24" s="117">
        <f t="shared" si="9"/>
        <v>1.0391695588571259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1.8557627519113806</v>
      </c>
      <c r="C25" s="122">
        <f t="shared" si="10"/>
        <v>1.5464267548960198</v>
      </c>
      <c r="D25" s="122">
        <f t="shared" si="10"/>
        <v>1.4951693133129778</v>
      </c>
      <c r="E25" s="122">
        <f t="shared" si="10"/>
        <v>1.6136143297892738</v>
      </c>
      <c r="F25" s="122">
        <f t="shared" si="10"/>
        <v>1.7312722457829981</v>
      </c>
      <c r="G25" s="122">
        <f t="shared" si="10"/>
        <v>1.5260340894834252</v>
      </c>
      <c r="H25" s="122">
        <f t="shared" si="10"/>
        <v>1.5060157360487214</v>
      </c>
      <c r="I25" s="122">
        <f t="shared" si="10"/>
        <v>1.37546351715502</v>
      </c>
      <c r="J25" s="122">
        <f t="shared" si="10"/>
        <v>1.6074247719371166</v>
      </c>
      <c r="K25" s="122">
        <f t="shared" si="10"/>
        <v>1.5653575763439491</v>
      </c>
      <c r="L25" s="122">
        <f t="shared" si="10"/>
        <v>1.5837123592104438</v>
      </c>
      <c r="M25" s="122">
        <f t="shared" si="10"/>
        <v>1.5118531389295864</v>
      </c>
      <c r="N25" s="122">
        <f t="shared" si="10"/>
        <v>1.5587483932218218</v>
      </c>
      <c r="O25" s="122">
        <f t="shared" si="10"/>
        <v>1.4569786713541268</v>
      </c>
      <c r="P25" s="122">
        <f t="shared" si="10"/>
        <v>1.3642596940677112</v>
      </c>
      <c r="Q25" s="122">
        <f t="shared" si="10"/>
        <v>1.3529176517842254</v>
      </c>
      <c r="R25" s="122">
        <f t="shared" ref="R25:V25" si="11">SUM(R26:R27)</f>
        <v>1.3545712336000748</v>
      </c>
      <c r="S25" s="122">
        <f t="shared" si="11"/>
        <v>0.98421399991434011</v>
      </c>
      <c r="T25" s="122">
        <f t="shared" si="11"/>
        <v>0.99947005895172003</v>
      </c>
      <c r="U25" s="122">
        <f t="shared" si="11"/>
        <v>1.0327038358209737</v>
      </c>
      <c r="V25" s="122">
        <f t="shared" si="11"/>
        <v>0.90215187627185867</v>
      </c>
      <c r="W25" s="122">
        <f t="shared" ref="W25:Y25" si="12">SUM(W26:W27)</f>
        <v>0.92651565881900966</v>
      </c>
      <c r="X25" s="122">
        <f t="shared" si="12"/>
        <v>0.95990901451534427</v>
      </c>
      <c r="Y25" s="122">
        <f t="shared" si="12"/>
        <v>0.87795541460699833</v>
      </c>
      <c r="DA25" s="130" t="s">
        <v>2097</v>
      </c>
    </row>
    <row r="26" spans="1:105" ht="12" customHeight="1" x14ac:dyDescent="0.25">
      <c r="A26" s="97" t="s">
        <v>74</v>
      </c>
      <c r="B26" s="98">
        <v>1.8557627519113806</v>
      </c>
      <c r="C26" s="98">
        <v>1.5464267548960198</v>
      </c>
      <c r="D26" s="98">
        <v>1.4951693133129778</v>
      </c>
      <c r="E26" s="98">
        <v>1.6136143297892738</v>
      </c>
      <c r="F26" s="98">
        <v>1.7312722457829981</v>
      </c>
      <c r="G26" s="98">
        <v>1.5260340894834252</v>
      </c>
      <c r="H26" s="98">
        <v>1.5060157360487214</v>
      </c>
      <c r="I26" s="98">
        <v>1.37546351715502</v>
      </c>
      <c r="J26" s="98">
        <v>1.6074247719371166</v>
      </c>
      <c r="K26" s="98">
        <v>1.5653575763439491</v>
      </c>
      <c r="L26" s="98">
        <v>1.5837123592104438</v>
      </c>
      <c r="M26" s="98">
        <v>1.5118531389295864</v>
      </c>
      <c r="N26" s="98">
        <v>1.5587483932218218</v>
      </c>
      <c r="O26" s="98">
        <v>1.4569786713541268</v>
      </c>
      <c r="P26" s="98">
        <v>1.3642596940677112</v>
      </c>
      <c r="Q26" s="98">
        <v>1.3529176517842254</v>
      </c>
      <c r="R26" s="98">
        <v>1.3545712336000748</v>
      </c>
      <c r="S26" s="98">
        <v>0.98421399991434011</v>
      </c>
      <c r="T26" s="98">
        <v>0.99947005895172003</v>
      </c>
      <c r="U26" s="98">
        <v>1.0327038358209737</v>
      </c>
      <c r="V26" s="98">
        <v>0.90215187627185867</v>
      </c>
      <c r="W26" s="98">
        <v>0.92651565881900966</v>
      </c>
      <c r="X26" s="98">
        <v>0.95990901451534427</v>
      </c>
      <c r="Y26" s="98">
        <v>0.87795541460699833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0.13651934383348041</v>
      </c>
      <c r="C30" s="122">
        <v>0.20553574147320985</v>
      </c>
      <c r="D30" s="122">
        <v>0.23320872605495491</v>
      </c>
      <c r="E30" s="122">
        <v>0.28341779677484485</v>
      </c>
      <c r="F30" s="122">
        <v>0.19418438252854281</v>
      </c>
      <c r="G30" s="122">
        <v>0.36054814248501788</v>
      </c>
      <c r="H30" s="122">
        <v>0.19845067554612164</v>
      </c>
      <c r="I30" s="122">
        <v>0.28876940706447368</v>
      </c>
      <c r="J30" s="122">
        <v>0.13806946152399682</v>
      </c>
      <c r="K30" s="122">
        <v>0.17565909932723781</v>
      </c>
      <c r="L30" s="122">
        <v>0.12728919919578988</v>
      </c>
      <c r="M30" s="122">
        <v>0.12512220763718315</v>
      </c>
      <c r="N30" s="122">
        <v>0.10820064849782721</v>
      </c>
      <c r="O30" s="122">
        <v>0.11943675087451333</v>
      </c>
      <c r="P30" s="122">
        <v>0.11757238986904424</v>
      </c>
      <c r="Q30" s="122">
        <v>0.12876132328165923</v>
      </c>
      <c r="R30" s="122">
        <v>0.12105921573739509</v>
      </c>
      <c r="S30" s="122">
        <v>0.11789351604498634</v>
      </c>
      <c r="T30" s="122">
        <v>0.11446122098411682</v>
      </c>
      <c r="U30" s="122">
        <v>0.11247794648978805</v>
      </c>
      <c r="V30" s="122">
        <v>9.6662599726395154E-2</v>
      </c>
      <c r="W30" s="122">
        <v>9.8226343651571998E-2</v>
      </c>
      <c r="X30" s="122">
        <v>0.10541110616254483</v>
      </c>
      <c r="Y30" s="122">
        <v>9.5222797337207982E-2</v>
      </c>
      <c r="DA30" s="130" t="s">
        <v>2102</v>
      </c>
    </row>
    <row r="31" spans="1:105" ht="12" customHeight="1" x14ac:dyDescent="0.25">
      <c r="A31" s="97" t="s">
        <v>141</v>
      </c>
      <c r="B31" s="98">
        <v>0.13651934383348041</v>
      </c>
      <c r="C31" s="98">
        <v>0.20553574147320985</v>
      </c>
      <c r="D31" s="98">
        <v>0.23320872605495491</v>
      </c>
      <c r="E31" s="98">
        <v>0.28341779677484485</v>
      </c>
      <c r="F31" s="98">
        <v>0.19418438252854281</v>
      </c>
      <c r="G31" s="98">
        <v>0.36054814248501788</v>
      </c>
      <c r="H31" s="98">
        <v>0.19845067554612164</v>
      </c>
      <c r="I31" s="98">
        <v>0.28876940706447368</v>
      </c>
      <c r="J31" s="98">
        <v>0.13806946152399682</v>
      </c>
      <c r="K31" s="98">
        <v>0.17565909932723781</v>
      </c>
      <c r="L31" s="98">
        <v>0.12728919919578988</v>
      </c>
      <c r="M31" s="98">
        <v>0.12512220763718315</v>
      </c>
      <c r="N31" s="98">
        <v>0.10820064849782721</v>
      </c>
      <c r="O31" s="98">
        <v>0.11943675087451333</v>
      </c>
      <c r="P31" s="98">
        <v>0.11757238986904424</v>
      </c>
      <c r="Q31" s="98">
        <v>0.12876132328165923</v>
      </c>
      <c r="R31" s="98">
        <v>0.12105921573739509</v>
      </c>
      <c r="S31" s="98">
        <v>0.11789351604498634</v>
      </c>
      <c r="T31" s="98">
        <v>0.11446122098411682</v>
      </c>
      <c r="U31" s="98">
        <v>0.11247794648978805</v>
      </c>
      <c r="V31" s="98">
        <v>9.6662599726395154E-2</v>
      </c>
      <c r="W31" s="98">
        <v>9.8226343651571998E-2</v>
      </c>
      <c r="X31" s="98">
        <v>0.10541110616254483</v>
      </c>
      <c r="Y31" s="98">
        <v>9.5222797337207982E-2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8.931166710922446E-2</v>
      </c>
      <c r="C39" s="122">
        <v>9.6690940602227396E-2</v>
      </c>
      <c r="D39" s="122">
        <v>0.10898848124708953</v>
      </c>
      <c r="E39" s="122">
        <v>0.12988753103356962</v>
      </c>
      <c r="F39" s="122">
        <v>8.6663723920514177E-2</v>
      </c>
      <c r="G39" s="122">
        <v>0.19088426360628871</v>
      </c>
      <c r="H39" s="122">
        <v>0.10189668269387586</v>
      </c>
      <c r="I39" s="122">
        <v>0.15142419037016605</v>
      </c>
      <c r="J39" s="122">
        <v>7.4584665812785236E-2</v>
      </c>
      <c r="K39" s="122">
        <v>0.10758144768256533</v>
      </c>
      <c r="L39" s="122">
        <v>8.4786325599262705E-2</v>
      </c>
      <c r="M39" s="122">
        <v>8.5769270460983746E-2</v>
      </c>
      <c r="N39" s="122">
        <v>7.5939909722893162E-2</v>
      </c>
      <c r="O39" s="122">
        <v>8.1059060645227471E-2</v>
      </c>
      <c r="P39" s="122">
        <v>8.2849178582664565E-2</v>
      </c>
      <c r="Q39" s="122">
        <v>9.1676506142466488E-2</v>
      </c>
      <c r="R39" s="122">
        <v>8.7022241112602886E-2</v>
      </c>
      <c r="S39" s="122">
        <v>8.5432017613081654E-2</v>
      </c>
      <c r="T39" s="122">
        <v>7.9857473210231192E-2</v>
      </c>
      <c r="U39" s="122">
        <v>7.860605287714259E-2</v>
      </c>
      <c r="V39" s="122">
        <v>6.5882029066052741E-2</v>
      </c>
      <c r="W39" s="122">
        <v>6.652662046354299E-2</v>
      </c>
      <c r="X39" s="122">
        <v>7.1333264903015239E-2</v>
      </c>
      <c r="Y39" s="122">
        <v>6.5991346912919621E-2</v>
      </c>
      <c r="DA39" s="130" t="s">
        <v>2111</v>
      </c>
    </row>
    <row r="40" spans="1:105" ht="12" customHeight="1" x14ac:dyDescent="0.25">
      <c r="A40" s="97" t="s">
        <v>50</v>
      </c>
      <c r="B40" s="98">
        <v>8.931166710922446E-2</v>
      </c>
      <c r="C40" s="98">
        <v>9.6690940602227396E-2</v>
      </c>
      <c r="D40" s="98">
        <v>0.10898848124708953</v>
      </c>
      <c r="E40" s="98">
        <v>0.12988753103356962</v>
      </c>
      <c r="F40" s="98">
        <v>8.6663723920514177E-2</v>
      </c>
      <c r="G40" s="98">
        <v>0.19088426360628871</v>
      </c>
      <c r="H40" s="98">
        <v>0.10189668269387586</v>
      </c>
      <c r="I40" s="98">
        <v>0.15142419037016605</v>
      </c>
      <c r="J40" s="98">
        <v>7.4584665812785236E-2</v>
      </c>
      <c r="K40" s="98">
        <v>0.10758144768256533</v>
      </c>
      <c r="L40" s="98">
        <v>8.4786325599262705E-2</v>
      </c>
      <c r="M40" s="98">
        <v>8.5769270460983746E-2</v>
      </c>
      <c r="N40" s="98">
        <v>7.5939909722893162E-2</v>
      </c>
      <c r="O40" s="98">
        <v>8.1059060645227471E-2</v>
      </c>
      <c r="P40" s="98">
        <v>8.2849178582664565E-2</v>
      </c>
      <c r="Q40" s="98">
        <v>9.1676506142466488E-2</v>
      </c>
      <c r="R40" s="98">
        <v>8.7022241112602886E-2</v>
      </c>
      <c r="S40" s="98">
        <v>8.5432017613081654E-2</v>
      </c>
      <c r="T40" s="98">
        <v>7.9857473210231192E-2</v>
      </c>
      <c r="U40" s="98">
        <v>7.860605287714259E-2</v>
      </c>
      <c r="V40" s="98">
        <v>6.5882029066052741E-2</v>
      </c>
      <c r="W40" s="98">
        <v>6.652662046354299E-2</v>
      </c>
      <c r="X40" s="98">
        <v>7.1333264903015239E-2</v>
      </c>
      <c r="Y40" s="98">
        <v>6.5991346912919621E-2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650.25083329916038</v>
      </c>
      <c r="C43" s="117">
        <f t="shared" si="14"/>
        <v>459.47185227112357</v>
      </c>
      <c r="D43" s="117">
        <f t="shared" si="14"/>
        <v>223.69924319660851</v>
      </c>
      <c r="E43" s="117">
        <f t="shared" si="14"/>
        <v>342.27086062217677</v>
      </c>
      <c r="F43" s="117">
        <f t="shared" si="14"/>
        <v>982.6998959637707</v>
      </c>
      <c r="G43" s="117">
        <f t="shared" si="14"/>
        <v>735.08574462387412</v>
      </c>
      <c r="H43" s="117">
        <f t="shared" si="14"/>
        <v>678.51532841767357</v>
      </c>
      <c r="I43" s="117">
        <f t="shared" si="14"/>
        <v>823.14397668919514</v>
      </c>
      <c r="J43" s="117">
        <f t="shared" si="14"/>
        <v>515.51853065061709</v>
      </c>
      <c r="K43" s="117">
        <f t="shared" si="14"/>
        <v>117.92074603535923</v>
      </c>
      <c r="L43" s="117">
        <f t="shared" si="14"/>
        <v>76.235212046977011</v>
      </c>
      <c r="M43" s="117">
        <f t="shared" si="14"/>
        <v>114.76684295394516</v>
      </c>
      <c r="N43" s="117">
        <f t="shared" si="14"/>
        <v>107.94454562397569</v>
      </c>
      <c r="O43" s="117">
        <f t="shared" si="14"/>
        <v>68.100822731853626</v>
      </c>
      <c r="P43" s="117">
        <f t="shared" si="14"/>
        <v>101.51006072030144</v>
      </c>
      <c r="Q43" s="117">
        <f t="shared" si="14"/>
        <v>123.26527801109648</v>
      </c>
      <c r="R43" s="117">
        <f t="shared" ref="R43:V43" si="15">R44+R47+R49+R58</f>
        <v>80.263561632617893</v>
      </c>
      <c r="S43" s="117">
        <f t="shared" si="15"/>
        <v>100.77019289982508</v>
      </c>
      <c r="T43" s="117">
        <f t="shared" si="15"/>
        <v>126.33236429936714</v>
      </c>
      <c r="U43" s="117">
        <f t="shared" si="15"/>
        <v>175.27772744963448</v>
      </c>
      <c r="V43" s="117">
        <f t="shared" si="15"/>
        <v>143.23855445846655</v>
      </c>
      <c r="W43" s="117">
        <f t="shared" ref="W43:Y43" si="16">W44+W47+W49+W58</f>
        <v>142.89436325492099</v>
      </c>
      <c r="X43" s="117">
        <f t="shared" si="16"/>
        <v>205.04019590952885</v>
      </c>
      <c r="Y43" s="117">
        <f t="shared" si="16"/>
        <v>153.6203492612409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630.41909550640628</v>
      </c>
      <c r="C44" s="122">
        <f t="shared" si="17"/>
        <v>441.9622428885416</v>
      </c>
      <c r="D44" s="122">
        <f t="shared" si="17"/>
        <v>205.12364259288248</v>
      </c>
      <c r="E44" s="122">
        <f t="shared" si="17"/>
        <v>315.37501621558738</v>
      </c>
      <c r="F44" s="122">
        <f t="shared" si="17"/>
        <v>956.93338396585443</v>
      </c>
      <c r="G44" s="122">
        <f t="shared" si="17"/>
        <v>673.30388572612173</v>
      </c>
      <c r="H44" s="122">
        <f t="shared" si="17"/>
        <v>644.83914922758822</v>
      </c>
      <c r="I44" s="122">
        <f t="shared" si="17"/>
        <v>777.43920726042552</v>
      </c>
      <c r="J44" s="122">
        <f t="shared" si="17"/>
        <v>499.88432472862308</v>
      </c>
      <c r="K44" s="122">
        <f t="shared" si="17"/>
        <v>105.76870493952198</v>
      </c>
      <c r="L44" s="122">
        <f t="shared" si="17"/>
        <v>71.352935831578861</v>
      </c>
      <c r="M44" s="122">
        <f t="shared" si="17"/>
        <v>111.14142481830719</v>
      </c>
      <c r="N44" s="122">
        <f t="shared" si="17"/>
        <v>104.8469857922772</v>
      </c>
      <c r="O44" s="122">
        <f t="shared" si="17"/>
        <v>64.798219506029568</v>
      </c>
      <c r="P44" s="122">
        <f t="shared" si="17"/>
        <v>97.90815892155149</v>
      </c>
      <c r="Q44" s="122">
        <f t="shared" si="17"/>
        <v>118.9670983672772</v>
      </c>
      <c r="R44" s="122">
        <f t="shared" ref="R44:V44" si="18">SUM(R45:R46)</f>
        <v>76.089452332341679</v>
      </c>
      <c r="S44" s="122">
        <f t="shared" si="18"/>
        <v>95.642916541697801</v>
      </c>
      <c r="T44" s="122">
        <f t="shared" si="18"/>
        <v>120.40357680478792</v>
      </c>
      <c r="U44" s="122">
        <f t="shared" si="18"/>
        <v>168.06669913406864</v>
      </c>
      <c r="V44" s="122">
        <f t="shared" si="18"/>
        <v>136.46109475586991</v>
      </c>
      <c r="W44" s="122">
        <f t="shared" ref="W44:Y44" si="19">SUM(W45:W46)</f>
        <v>135.42881253486732</v>
      </c>
      <c r="X44" s="122">
        <f t="shared" si="19"/>
        <v>196.10559390710742</v>
      </c>
      <c r="Y44" s="122">
        <f t="shared" si="19"/>
        <v>145.47818901557454</v>
      </c>
      <c r="DA44" s="130" t="s">
        <v>2115</v>
      </c>
    </row>
    <row r="45" spans="1:105" ht="12" customHeight="1" x14ac:dyDescent="0.25">
      <c r="A45" s="97" t="s">
        <v>211</v>
      </c>
      <c r="B45" s="98">
        <v>630.41909550640628</v>
      </c>
      <c r="C45" s="98">
        <v>441.9622428885416</v>
      </c>
      <c r="D45" s="98">
        <v>205.12364259288248</v>
      </c>
      <c r="E45" s="98">
        <v>315.37501621558738</v>
      </c>
      <c r="F45" s="98">
        <v>956.93338396585443</v>
      </c>
      <c r="G45" s="98">
        <v>673.30388572612173</v>
      </c>
      <c r="H45" s="98">
        <v>644.83914922758822</v>
      </c>
      <c r="I45" s="98">
        <v>777.43920726042552</v>
      </c>
      <c r="J45" s="98">
        <v>499.88432472862308</v>
      </c>
      <c r="K45" s="98">
        <v>105.76870493952198</v>
      </c>
      <c r="L45" s="98">
        <v>71.352935831578861</v>
      </c>
      <c r="M45" s="98">
        <v>111.14142481830719</v>
      </c>
      <c r="N45" s="98">
        <v>104.8469857922772</v>
      </c>
      <c r="O45" s="98">
        <v>64.798219506029568</v>
      </c>
      <c r="P45" s="98">
        <v>97.90815892155149</v>
      </c>
      <c r="Q45" s="98">
        <v>118.9670983672772</v>
      </c>
      <c r="R45" s="98">
        <v>76.089452332341679</v>
      </c>
      <c r="S45" s="98">
        <v>95.642916541697801</v>
      </c>
      <c r="T45" s="98">
        <v>120.40357680478792</v>
      </c>
      <c r="U45" s="98">
        <v>168.06669913406864</v>
      </c>
      <c r="V45" s="98">
        <v>136.46109475586991</v>
      </c>
      <c r="W45" s="98">
        <v>135.42881253486732</v>
      </c>
      <c r="X45" s="98">
        <v>196.10559390710742</v>
      </c>
      <c r="Y45" s="98">
        <v>145.47818901557454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2120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19.831737792754101</v>
      </c>
      <c r="C58" s="122">
        <v>17.509609382581974</v>
      </c>
      <c r="D58" s="122">
        <v>18.575600603726038</v>
      </c>
      <c r="E58" s="122">
        <v>26.895844406589383</v>
      </c>
      <c r="F58" s="122">
        <v>25.766511997916297</v>
      </c>
      <c r="G58" s="122">
        <v>61.781858897752343</v>
      </c>
      <c r="H58" s="122">
        <v>33.676179190085378</v>
      </c>
      <c r="I58" s="122">
        <v>45.704769428769637</v>
      </c>
      <c r="J58" s="122">
        <v>15.634205921993965</v>
      </c>
      <c r="K58" s="122">
        <v>12.152041095837241</v>
      </c>
      <c r="L58" s="122">
        <v>4.8822762153981536</v>
      </c>
      <c r="M58" s="122">
        <v>3.625418135637966</v>
      </c>
      <c r="N58" s="122">
        <v>3.0975598316984954</v>
      </c>
      <c r="O58" s="122">
        <v>3.3026032258240612</v>
      </c>
      <c r="P58" s="122">
        <v>3.6019017987499504</v>
      </c>
      <c r="Q58" s="122">
        <v>4.2981796438192816</v>
      </c>
      <c r="R58" s="122">
        <v>4.1741093002762151</v>
      </c>
      <c r="S58" s="122">
        <v>5.1272763581272747</v>
      </c>
      <c r="T58" s="122">
        <v>5.9287874945792316</v>
      </c>
      <c r="U58" s="122">
        <v>7.2110283155658488</v>
      </c>
      <c r="V58" s="122">
        <v>6.7774597025966319</v>
      </c>
      <c r="W58" s="122">
        <v>7.4655507200536793</v>
      </c>
      <c r="X58" s="122">
        <v>8.9346020024214425</v>
      </c>
      <c r="Y58" s="122">
        <v>8.1421602456663749</v>
      </c>
      <c r="DA58" s="130" t="s">
        <v>2129</v>
      </c>
    </row>
    <row r="59" spans="1:105" ht="12" customHeight="1" x14ac:dyDescent="0.25">
      <c r="A59" s="97" t="s">
        <v>50</v>
      </c>
      <c r="B59" s="98">
        <v>19.831737792754101</v>
      </c>
      <c r="C59" s="98">
        <v>17.509609382581974</v>
      </c>
      <c r="D59" s="98">
        <v>18.575600603726038</v>
      </c>
      <c r="E59" s="98">
        <v>26.895844406589383</v>
      </c>
      <c r="F59" s="98">
        <v>25.766511997916297</v>
      </c>
      <c r="G59" s="98">
        <v>61.781858897752343</v>
      </c>
      <c r="H59" s="98">
        <v>33.676179190085378</v>
      </c>
      <c r="I59" s="98">
        <v>45.704769428769637</v>
      </c>
      <c r="J59" s="98">
        <v>15.634205921993965</v>
      </c>
      <c r="K59" s="98">
        <v>12.152041095837241</v>
      </c>
      <c r="L59" s="98">
        <v>4.8822762153981536</v>
      </c>
      <c r="M59" s="98">
        <v>3.625418135637966</v>
      </c>
      <c r="N59" s="98">
        <v>3.0975598316984954</v>
      </c>
      <c r="O59" s="98">
        <v>3.3026032258240612</v>
      </c>
      <c r="P59" s="98">
        <v>3.6019017987499504</v>
      </c>
      <c r="Q59" s="98">
        <v>4.2981796438192816</v>
      </c>
      <c r="R59" s="98">
        <v>4.1741093002762151</v>
      </c>
      <c r="S59" s="98">
        <v>5.1272763581272747</v>
      </c>
      <c r="T59" s="98">
        <v>5.9287874945792316</v>
      </c>
      <c r="U59" s="98">
        <v>7.2110283155658488</v>
      </c>
      <c r="V59" s="98">
        <v>6.7774597025966319</v>
      </c>
      <c r="W59" s="98">
        <v>7.4655507200536793</v>
      </c>
      <c r="X59" s="98">
        <v>8.9346020024214425</v>
      </c>
      <c r="Y59" s="98">
        <v>8.1421602456663749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5206.9832099999994</v>
      </c>
      <c r="C62" s="117">
        <f t="shared" si="21"/>
        <v>4685.4215100000001</v>
      </c>
      <c r="D62" s="117">
        <f t="shared" si="21"/>
        <v>5523.9594299999999</v>
      </c>
      <c r="E62" s="117">
        <f t="shared" si="21"/>
        <v>6015.6815400000014</v>
      </c>
      <c r="F62" s="117">
        <f t="shared" si="21"/>
        <v>5974.1787599999989</v>
      </c>
      <c r="G62" s="117">
        <f t="shared" si="21"/>
        <v>5403.793230000002</v>
      </c>
      <c r="H62" s="117">
        <f t="shared" si="21"/>
        <v>5983.7718600000035</v>
      </c>
      <c r="I62" s="117">
        <f t="shared" si="21"/>
        <v>4855.8757500000029</v>
      </c>
      <c r="J62" s="117">
        <f t="shared" si="21"/>
        <v>5140.5383700000011</v>
      </c>
      <c r="K62" s="117">
        <f t="shared" si="21"/>
        <v>5042.4363000000021</v>
      </c>
      <c r="L62" s="117">
        <f t="shared" si="21"/>
        <v>5180.7284100000015</v>
      </c>
      <c r="M62" s="117">
        <f t="shared" si="21"/>
        <v>5477.3066699999981</v>
      </c>
      <c r="N62" s="117">
        <f t="shared" si="21"/>
        <v>5974.5321899999972</v>
      </c>
      <c r="O62" s="117">
        <f t="shared" si="21"/>
        <v>5742.025740000001</v>
      </c>
      <c r="P62" s="117">
        <f t="shared" si="21"/>
        <v>5104.5390000000034</v>
      </c>
      <c r="Q62" s="117">
        <f t="shared" si="21"/>
        <v>5267.9246400000011</v>
      </c>
      <c r="R62" s="117">
        <f t="shared" ref="R62:V62" si="22">R63+R66+R68+R77</f>
        <v>5373.2467800000022</v>
      </c>
      <c r="S62" s="117">
        <f t="shared" si="22"/>
        <v>5810.7735298800017</v>
      </c>
      <c r="T62" s="117">
        <f t="shared" si="22"/>
        <v>5964.0738933600014</v>
      </c>
      <c r="U62" s="117">
        <f t="shared" si="22"/>
        <v>5942.7004665600016</v>
      </c>
      <c r="V62" s="117">
        <f t="shared" si="22"/>
        <v>6449.7204406800001</v>
      </c>
      <c r="W62" s="117">
        <f t="shared" ref="W62:Y62" si="23">W63+W66+W68+W77</f>
        <v>7606.2766942800017</v>
      </c>
      <c r="X62" s="117">
        <f t="shared" si="23"/>
        <v>6363.5002833599992</v>
      </c>
      <c r="Y62" s="117">
        <f t="shared" si="23"/>
        <v>6152.6344532399962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4700.2930306981698</v>
      </c>
      <c r="C63" s="122">
        <f t="shared" si="24"/>
        <v>3936.1920396270311</v>
      </c>
      <c r="D63" s="122">
        <f t="shared" si="24"/>
        <v>4540.8189250669775</v>
      </c>
      <c r="E63" s="122">
        <f t="shared" si="24"/>
        <v>4880.9427592935272</v>
      </c>
      <c r="F63" s="122">
        <f t="shared" si="24"/>
        <v>5182.3289053981189</v>
      </c>
      <c r="G63" s="122">
        <f t="shared" si="24"/>
        <v>4233.9330756447243</v>
      </c>
      <c r="H63" s="122">
        <f t="shared" si="24"/>
        <v>4846.6743511164796</v>
      </c>
      <c r="I63" s="122">
        <f t="shared" si="24"/>
        <v>3747.4087927811561</v>
      </c>
      <c r="J63" s="122">
        <f t="shared" si="24"/>
        <v>4341.9271770220375</v>
      </c>
      <c r="K63" s="122">
        <f t="shared" si="24"/>
        <v>4145.1039004079976</v>
      </c>
      <c r="L63" s="122">
        <f t="shared" si="24"/>
        <v>4347.0757512639475</v>
      </c>
      <c r="M63" s="122">
        <f t="shared" si="24"/>
        <v>4555.6766280232769</v>
      </c>
      <c r="N63" s="122">
        <f t="shared" si="24"/>
        <v>4992.3332328419065</v>
      </c>
      <c r="O63" s="122">
        <f t="shared" si="24"/>
        <v>4740.0794393756632</v>
      </c>
      <c r="P63" s="122">
        <f t="shared" si="24"/>
        <v>4153.1328938302377</v>
      </c>
      <c r="Q63" s="122">
        <f t="shared" si="24"/>
        <v>4227.8998904985228</v>
      </c>
      <c r="R63" s="122">
        <f t="shared" ref="R63:V63" si="25">SUM(R64:R65)</f>
        <v>4311.0937876397811</v>
      </c>
      <c r="S63" s="122">
        <f t="shared" si="25"/>
        <v>4612.5689254288591</v>
      </c>
      <c r="T63" s="122">
        <f t="shared" si="25"/>
        <v>4747.5973740230093</v>
      </c>
      <c r="U63" s="122">
        <f t="shared" si="25"/>
        <v>4730.936912399874</v>
      </c>
      <c r="V63" s="122">
        <f t="shared" si="25"/>
        <v>5185.3797410731295</v>
      </c>
      <c r="W63" s="122">
        <f t="shared" ref="W63:Y63" si="26">SUM(W64:W65)</f>
        <v>6129.7752334446941</v>
      </c>
      <c r="X63" s="122">
        <f t="shared" si="26"/>
        <v>5071.805870566599</v>
      </c>
      <c r="Y63" s="122">
        <f t="shared" si="26"/>
        <v>4920.2661512203149</v>
      </c>
      <c r="DA63" s="130" t="s">
        <v>2133</v>
      </c>
    </row>
    <row r="64" spans="1:105" ht="12" customHeight="1" x14ac:dyDescent="0.25">
      <c r="A64" s="97" t="s">
        <v>212</v>
      </c>
      <c r="B64" s="98">
        <v>4700.2930306981698</v>
      </c>
      <c r="C64" s="98">
        <v>3936.1920396270311</v>
      </c>
      <c r="D64" s="98">
        <v>4540.8189250669775</v>
      </c>
      <c r="E64" s="98">
        <v>4880.9427592935272</v>
      </c>
      <c r="F64" s="98">
        <v>5182.3289053981189</v>
      </c>
      <c r="G64" s="98">
        <v>4233.9330756447243</v>
      </c>
      <c r="H64" s="98">
        <v>4846.6743511164796</v>
      </c>
      <c r="I64" s="98">
        <v>3747.4087927811561</v>
      </c>
      <c r="J64" s="98">
        <v>4341.9271770220375</v>
      </c>
      <c r="K64" s="98">
        <v>4145.1039004079976</v>
      </c>
      <c r="L64" s="98">
        <v>4347.0757512639475</v>
      </c>
      <c r="M64" s="98">
        <v>4555.6766280232769</v>
      </c>
      <c r="N64" s="98">
        <v>4992.3332328419065</v>
      </c>
      <c r="O64" s="98">
        <v>4740.0794393756632</v>
      </c>
      <c r="P64" s="98">
        <v>4153.1328938302377</v>
      </c>
      <c r="Q64" s="98">
        <v>4227.8998904985228</v>
      </c>
      <c r="R64" s="98">
        <v>4311.0937876397811</v>
      </c>
      <c r="S64" s="98">
        <v>4612.5689254288591</v>
      </c>
      <c r="T64" s="98">
        <v>4747.5973740230093</v>
      </c>
      <c r="U64" s="98">
        <v>4730.936912399874</v>
      </c>
      <c r="V64" s="98">
        <v>5185.3797410731295</v>
      </c>
      <c r="W64" s="98">
        <v>6129.7752334446941</v>
      </c>
      <c r="X64" s="98">
        <v>5071.805870566599</v>
      </c>
      <c r="Y64" s="98">
        <v>4920.2661512203149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307.38059952794322</v>
      </c>
      <c r="C68" s="122">
        <v>528.21985069319862</v>
      </c>
      <c r="D68" s="122">
        <v>675.61429381954474</v>
      </c>
      <c r="E68" s="122">
        <v>759.77248855514506</v>
      </c>
      <c r="F68" s="122">
        <v>547.79330656246464</v>
      </c>
      <c r="G68" s="122">
        <v>700.82579951910884</v>
      </c>
      <c r="H68" s="122">
        <v>805.22196476211832</v>
      </c>
      <c r="I68" s="122">
        <v>745.27365159558065</v>
      </c>
      <c r="J68" s="122">
        <v>610.6693045148686</v>
      </c>
      <c r="K68" s="122">
        <v>646.47791270203459</v>
      </c>
      <c r="L68" s="122">
        <v>625.25369796847519</v>
      </c>
      <c r="M68" s="122">
        <v>689.53328524079234</v>
      </c>
      <c r="N68" s="122">
        <v>751.0721509795984</v>
      </c>
      <c r="O68" s="122">
        <v>763.77857486791459</v>
      </c>
      <c r="P68" s="122">
        <v>723.71991165079191</v>
      </c>
      <c r="Q68" s="122">
        <v>767.2354677963209</v>
      </c>
      <c r="R68" s="122">
        <v>776.56437857100639</v>
      </c>
      <c r="S68" s="122">
        <v>860.01342300082376</v>
      </c>
      <c r="T68" s="122">
        <v>858.58865518520849</v>
      </c>
      <c r="U68" s="122">
        <v>841.45009262926419</v>
      </c>
      <c r="V68" s="122">
        <v>902.25433723977812</v>
      </c>
      <c r="W68" s="122">
        <v>1058.2298815098638</v>
      </c>
      <c r="X68" s="122">
        <v>908.78677381648686</v>
      </c>
      <c r="Y68" s="122">
        <v>871.40867747529001</v>
      </c>
      <c r="DA68" s="130" t="s">
        <v>2138</v>
      </c>
    </row>
    <row r="69" spans="1:105" ht="12" customHeight="1" x14ac:dyDescent="0.25">
      <c r="A69" s="97" t="s">
        <v>134</v>
      </c>
      <c r="B69" s="98">
        <v>307.38059952794322</v>
      </c>
      <c r="C69" s="98">
        <v>528.21985069319862</v>
      </c>
      <c r="D69" s="98">
        <v>675.61429381954474</v>
      </c>
      <c r="E69" s="98">
        <v>759.77248855514506</v>
      </c>
      <c r="F69" s="98">
        <v>547.79330656246464</v>
      </c>
      <c r="G69" s="98">
        <v>700.82579951910884</v>
      </c>
      <c r="H69" s="98">
        <v>805.22196476211832</v>
      </c>
      <c r="I69" s="98">
        <v>745.27365159558065</v>
      </c>
      <c r="J69" s="98">
        <v>610.6693045148686</v>
      </c>
      <c r="K69" s="98">
        <v>646.47791270203459</v>
      </c>
      <c r="L69" s="98">
        <v>625.25369796847519</v>
      </c>
      <c r="M69" s="98">
        <v>689.53328524079234</v>
      </c>
      <c r="N69" s="98">
        <v>751.0721509795984</v>
      </c>
      <c r="O69" s="98">
        <v>763.77857486791459</v>
      </c>
      <c r="P69" s="98">
        <v>723.71991165079191</v>
      </c>
      <c r="Q69" s="98">
        <v>767.2354677963209</v>
      </c>
      <c r="R69" s="98">
        <v>776.56437857100639</v>
      </c>
      <c r="S69" s="98">
        <v>860.01342300082376</v>
      </c>
      <c r="T69" s="98">
        <v>858.58865518520849</v>
      </c>
      <c r="U69" s="98">
        <v>841.45009262926419</v>
      </c>
      <c r="V69" s="98">
        <v>902.25433723977812</v>
      </c>
      <c r="W69" s="98">
        <v>1058.2298815098638</v>
      </c>
      <c r="X69" s="98">
        <v>908.78677381648686</v>
      </c>
      <c r="Y69" s="98">
        <v>871.40867747529001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199.30957977388599</v>
      </c>
      <c r="C77" s="122">
        <v>221.00961967977</v>
      </c>
      <c r="D77" s="122">
        <v>307.52621111347787</v>
      </c>
      <c r="E77" s="122">
        <v>374.96629215132936</v>
      </c>
      <c r="F77" s="122">
        <v>244.05654803941553</v>
      </c>
      <c r="G77" s="122">
        <v>469.0343548361692</v>
      </c>
      <c r="H77" s="122">
        <v>331.87554412140526</v>
      </c>
      <c r="I77" s="122">
        <v>363.19330562326616</v>
      </c>
      <c r="J77" s="122">
        <v>187.94188846309498</v>
      </c>
      <c r="K77" s="122">
        <v>250.85448688996979</v>
      </c>
      <c r="L77" s="122">
        <v>208.39896076757856</v>
      </c>
      <c r="M77" s="122">
        <v>232.09675673592955</v>
      </c>
      <c r="N77" s="122">
        <v>231.1268061784925</v>
      </c>
      <c r="O77" s="122">
        <v>238.16772575642304</v>
      </c>
      <c r="P77" s="122">
        <v>227.68619451897385</v>
      </c>
      <c r="Q77" s="122">
        <v>272.78928170515741</v>
      </c>
      <c r="R77" s="122">
        <v>285.58861378921495</v>
      </c>
      <c r="S77" s="122">
        <v>338.19118145031911</v>
      </c>
      <c r="T77" s="122">
        <v>357.88786415178407</v>
      </c>
      <c r="U77" s="122">
        <v>370.31346153086344</v>
      </c>
      <c r="V77" s="122">
        <v>362.08636236709299</v>
      </c>
      <c r="W77" s="122">
        <v>418.27157932544367</v>
      </c>
      <c r="X77" s="122">
        <v>382.90763897691329</v>
      </c>
      <c r="Y77" s="122">
        <v>360.95962454439189</v>
      </c>
      <c r="DA77" s="130" t="s">
        <v>2147</v>
      </c>
    </row>
    <row r="78" spans="1:105" ht="12" customHeight="1" x14ac:dyDescent="0.25">
      <c r="A78" s="97" t="s">
        <v>189</v>
      </c>
      <c r="B78" s="98">
        <v>199.30957977388599</v>
      </c>
      <c r="C78" s="98">
        <v>221.00961967977</v>
      </c>
      <c r="D78" s="98">
        <v>307.52621111347787</v>
      </c>
      <c r="E78" s="98">
        <v>374.96629215132936</v>
      </c>
      <c r="F78" s="98">
        <v>244.05654803941553</v>
      </c>
      <c r="G78" s="98">
        <v>469.0343548361692</v>
      </c>
      <c r="H78" s="98">
        <v>331.87554412140526</v>
      </c>
      <c r="I78" s="98">
        <v>363.19330562326616</v>
      </c>
      <c r="J78" s="98">
        <v>187.94188846309498</v>
      </c>
      <c r="K78" s="98">
        <v>250.85448688996979</v>
      </c>
      <c r="L78" s="98">
        <v>208.39896076757856</v>
      </c>
      <c r="M78" s="98">
        <v>232.09675673592955</v>
      </c>
      <c r="N78" s="98">
        <v>231.1268061784925</v>
      </c>
      <c r="O78" s="98">
        <v>238.16772575642304</v>
      </c>
      <c r="P78" s="98">
        <v>227.68619451897385</v>
      </c>
      <c r="Q78" s="98">
        <v>272.78928170515741</v>
      </c>
      <c r="R78" s="98">
        <v>285.58861378921495</v>
      </c>
      <c r="S78" s="98">
        <v>338.19118145031911</v>
      </c>
      <c r="T78" s="98">
        <v>357.88786415178407</v>
      </c>
      <c r="U78" s="98">
        <v>370.31346153086344</v>
      </c>
      <c r="V78" s="98">
        <v>362.08636236709299</v>
      </c>
      <c r="W78" s="98">
        <v>418.27157932544367</v>
      </c>
      <c r="X78" s="98">
        <v>382.90763897691329</v>
      </c>
      <c r="Y78" s="98">
        <v>360.95962454439189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295.90231857116652</v>
      </c>
      <c r="C81" s="117">
        <f t="shared" si="28"/>
        <v>323.29282356014676</v>
      </c>
      <c r="D81" s="117">
        <f t="shared" si="28"/>
        <v>378.7274639559389</v>
      </c>
      <c r="E81" s="117">
        <f t="shared" si="28"/>
        <v>489.46783571223239</v>
      </c>
      <c r="F81" s="117">
        <f t="shared" si="28"/>
        <v>347.96902862415618</v>
      </c>
      <c r="G81" s="117">
        <f t="shared" si="28"/>
        <v>827.46709197140024</v>
      </c>
      <c r="H81" s="117">
        <f t="shared" si="28"/>
        <v>448.83763238282717</v>
      </c>
      <c r="I81" s="117">
        <f t="shared" si="28"/>
        <v>717.15765667790572</v>
      </c>
      <c r="J81" s="117">
        <f t="shared" si="28"/>
        <v>359.57631251012361</v>
      </c>
      <c r="K81" s="117">
        <f t="shared" si="28"/>
        <v>543.54837231612635</v>
      </c>
      <c r="L81" s="117">
        <f t="shared" si="28"/>
        <v>418.66205736907727</v>
      </c>
      <c r="M81" s="117">
        <f t="shared" si="28"/>
        <v>411.43666112020804</v>
      </c>
      <c r="N81" s="117">
        <f t="shared" si="28"/>
        <v>351.97366967967321</v>
      </c>
      <c r="O81" s="117">
        <f t="shared" si="28"/>
        <v>378.26327832072241</v>
      </c>
      <c r="P81" s="117">
        <f t="shared" si="28"/>
        <v>394.5960976154218</v>
      </c>
      <c r="Q81" s="117">
        <f t="shared" si="28"/>
        <v>454.15732988307508</v>
      </c>
      <c r="R81" s="117">
        <f t="shared" ref="R81:V81" si="29">R82+R85+R87+R100</f>
        <v>463.84533202602211</v>
      </c>
      <c r="S81" s="117">
        <f t="shared" si="29"/>
        <v>523.18394154255077</v>
      </c>
      <c r="T81" s="117">
        <f t="shared" si="29"/>
        <v>531.25487023025744</v>
      </c>
      <c r="U81" s="117">
        <f t="shared" si="29"/>
        <v>535.38782025111777</v>
      </c>
      <c r="V81" s="117">
        <f t="shared" si="29"/>
        <v>464.11470098215602</v>
      </c>
      <c r="W81" s="117">
        <f t="shared" ref="W81:Y81" si="30">W82+W85+W87+W100</f>
        <v>477.23985196104888</v>
      </c>
      <c r="X81" s="117">
        <f t="shared" si="30"/>
        <v>500.40589449816434</v>
      </c>
      <c r="Y81" s="117">
        <f t="shared" si="30"/>
        <v>462.25909390927848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127.10149918686872</v>
      </c>
      <c r="C87" s="122">
        <v>152.17970558030154</v>
      </c>
      <c r="D87" s="122">
        <v>168.05697953202252</v>
      </c>
      <c r="E87" s="122">
        <v>205.50057936406128</v>
      </c>
      <c r="F87" s="122">
        <v>134.09444707858071</v>
      </c>
      <c r="G87" s="122">
        <v>298.26707949560443</v>
      </c>
      <c r="H87" s="122">
        <v>155.92642890641889</v>
      </c>
      <c r="I87" s="122">
        <v>236.18877766136254</v>
      </c>
      <c r="J87" s="122">
        <v>112.64934200948285</v>
      </c>
      <c r="K87" s="122">
        <v>163.69761739202224</v>
      </c>
      <c r="L87" s="122">
        <v>123.86344537910239</v>
      </c>
      <c r="M87" s="122">
        <v>120.66107968991069</v>
      </c>
      <c r="N87" s="122">
        <v>101.42916454874721</v>
      </c>
      <c r="O87" s="122">
        <v>106.78022361281168</v>
      </c>
      <c r="P87" s="122">
        <v>109.18531967397797</v>
      </c>
      <c r="Q87" s="122">
        <v>124.72483503141019</v>
      </c>
      <c r="R87" s="122">
        <v>125.82231331823587</v>
      </c>
      <c r="S87" s="122">
        <v>139.04916563686538</v>
      </c>
      <c r="T87" s="122">
        <v>134.9195300653825</v>
      </c>
      <c r="U87" s="122">
        <v>126.03081802004859</v>
      </c>
      <c r="V87" s="122">
        <v>103.81706780233252</v>
      </c>
      <c r="W87" s="122">
        <v>102.72464657446349</v>
      </c>
      <c r="X87" s="122">
        <v>106.54316747388683</v>
      </c>
      <c r="Y87" s="122">
        <v>96.365837312492943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127.10149918686872</v>
      </c>
      <c r="C92" s="101">
        <v>152.17970558030154</v>
      </c>
      <c r="D92" s="101">
        <v>168.05697953202252</v>
      </c>
      <c r="E92" s="101">
        <v>205.50057936406128</v>
      </c>
      <c r="F92" s="101">
        <v>134.09444707858071</v>
      </c>
      <c r="G92" s="101">
        <v>298.26707949560443</v>
      </c>
      <c r="H92" s="101">
        <v>155.92642890641889</v>
      </c>
      <c r="I92" s="101">
        <v>236.18877766136254</v>
      </c>
      <c r="J92" s="101">
        <v>112.64934200948285</v>
      </c>
      <c r="K92" s="101">
        <v>163.69761739202224</v>
      </c>
      <c r="L92" s="101">
        <v>123.86344537910239</v>
      </c>
      <c r="M92" s="101">
        <v>120.66107968991069</v>
      </c>
      <c r="N92" s="101">
        <v>101.42916454874721</v>
      </c>
      <c r="O92" s="101">
        <v>106.78022361281168</v>
      </c>
      <c r="P92" s="101">
        <v>109.18531967397797</v>
      </c>
      <c r="Q92" s="101">
        <v>124.72483503141019</v>
      </c>
      <c r="R92" s="101">
        <v>125.82231331823587</v>
      </c>
      <c r="S92" s="101">
        <v>139.04916563686538</v>
      </c>
      <c r="T92" s="101">
        <v>134.9195300653825</v>
      </c>
      <c r="U92" s="101">
        <v>126.03081802004859</v>
      </c>
      <c r="V92" s="101">
        <v>103.81706780233252</v>
      </c>
      <c r="W92" s="101">
        <v>102.72464657446349</v>
      </c>
      <c r="X92" s="101">
        <v>106.54316747388683</v>
      </c>
      <c r="Y92" s="101">
        <v>96.365837312492943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168.8008193842978</v>
      </c>
      <c r="C100" s="122">
        <v>171.11311797984519</v>
      </c>
      <c r="D100" s="122">
        <v>210.67048442391635</v>
      </c>
      <c r="E100" s="122">
        <v>283.96725634817108</v>
      </c>
      <c r="F100" s="122">
        <v>213.87458154557547</v>
      </c>
      <c r="G100" s="122">
        <v>529.2000124757958</v>
      </c>
      <c r="H100" s="122">
        <v>292.91120347640828</v>
      </c>
      <c r="I100" s="122">
        <v>480.96887901654316</v>
      </c>
      <c r="J100" s="122">
        <v>246.92697050064078</v>
      </c>
      <c r="K100" s="122">
        <v>379.85075492410408</v>
      </c>
      <c r="L100" s="122">
        <v>294.79861198997486</v>
      </c>
      <c r="M100" s="122">
        <v>290.77558143029734</v>
      </c>
      <c r="N100" s="122">
        <v>250.54450513092598</v>
      </c>
      <c r="O100" s="122">
        <v>271.48305470791075</v>
      </c>
      <c r="P100" s="122">
        <v>285.41077794144383</v>
      </c>
      <c r="Q100" s="122">
        <v>329.4324948516649</v>
      </c>
      <c r="R100" s="122">
        <v>338.02301870778621</v>
      </c>
      <c r="S100" s="122">
        <v>384.13477590568539</v>
      </c>
      <c r="T100" s="122">
        <v>396.33534016487499</v>
      </c>
      <c r="U100" s="122">
        <v>409.35700223106915</v>
      </c>
      <c r="V100" s="122">
        <v>360.29763317982349</v>
      </c>
      <c r="W100" s="122">
        <v>374.51520538658542</v>
      </c>
      <c r="X100" s="122">
        <v>393.86272702427749</v>
      </c>
      <c r="Y100" s="122">
        <v>365.89325659678553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168.8008193842978</v>
      </c>
      <c r="C102" s="98">
        <v>171.11311797984519</v>
      </c>
      <c r="D102" s="98">
        <v>210.67048442391635</v>
      </c>
      <c r="E102" s="98">
        <v>283.96725634817108</v>
      </c>
      <c r="F102" s="98">
        <v>213.87458154557547</v>
      </c>
      <c r="G102" s="98">
        <v>529.2000124757958</v>
      </c>
      <c r="H102" s="98">
        <v>292.91120347640828</v>
      </c>
      <c r="I102" s="98">
        <v>480.96887901654316</v>
      </c>
      <c r="J102" s="98">
        <v>246.92697050064078</v>
      </c>
      <c r="K102" s="98">
        <v>379.85075492410408</v>
      </c>
      <c r="L102" s="98">
        <v>294.79861198997486</v>
      </c>
      <c r="M102" s="98">
        <v>290.77558143029734</v>
      </c>
      <c r="N102" s="98">
        <v>250.54450513092598</v>
      </c>
      <c r="O102" s="98">
        <v>271.48305470791075</v>
      </c>
      <c r="P102" s="98">
        <v>285.41077794144383</v>
      </c>
      <c r="Q102" s="98">
        <v>329.4324948516649</v>
      </c>
      <c r="R102" s="98">
        <v>338.02301870778621</v>
      </c>
      <c r="S102" s="98">
        <v>384.13477590568539</v>
      </c>
      <c r="T102" s="98">
        <v>396.33534016487499</v>
      </c>
      <c r="U102" s="98">
        <v>409.35700223106915</v>
      </c>
      <c r="V102" s="98">
        <v>360.29763317982349</v>
      </c>
      <c r="W102" s="98">
        <v>374.51520538658542</v>
      </c>
      <c r="X102" s="98">
        <v>393.86272702427749</v>
      </c>
      <c r="Y102" s="98">
        <v>365.89325659678553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0.32996050139928473</v>
      </c>
      <c r="C105" s="117">
        <f t="shared" si="35"/>
        <v>0.62089561535074955</v>
      </c>
      <c r="D105" s="117">
        <f t="shared" si="35"/>
        <v>1.1309890202265476</v>
      </c>
      <c r="E105" s="117">
        <f t="shared" si="35"/>
        <v>1.4983870251259825</v>
      </c>
      <c r="F105" s="117">
        <f t="shared" si="35"/>
        <v>1.021191879527116</v>
      </c>
      <c r="G105" s="117">
        <f t="shared" si="35"/>
        <v>2.2614038531843961</v>
      </c>
      <c r="H105" s="117">
        <f t="shared" si="35"/>
        <v>1.3051153010370278</v>
      </c>
      <c r="I105" s="117">
        <f t="shared" si="35"/>
        <v>2.2498348871278759</v>
      </c>
      <c r="J105" s="117">
        <f t="shared" si="35"/>
        <v>1.3191097481640093</v>
      </c>
      <c r="K105" s="117">
        <f t="shared" si="35"/>
        <v>2.296421473489473</v>
      </c>
      <c r="L105" s="117">
        <f t="shared" si="35"/>
        <v>2.0625803896695305</v>
      </c>
      <c r="M105" s="117">
        <f t="shared" si="35"/>
        <v>2.0373027339549399</v>
      </c>
      <c r="N105" s="117">
        <f t="shared" si="35"/>
        <v>1.6090092641071927</v>
      </c>
      <c r="O105" s="117">
        <f t="shared" si="35"/>
        <v>1.3929482556049044</v>
      </c>
      <c r="P105" s="117">
        <f t="shared" si="35"/>
        <v>0.97957167101971288</v>
      </c>
      <c r="Q105" s="117">
        <f t="shared" si="35"/>
        <v>0.84893214688173424</v>
      </c>
      <c r="R105" s="117">
        <f t="shared" ref="R105:V105" si="36">R106+R109+R111+R120</f>
        <v>0.69639691889247546</v>
      </c>
      <c r="S105" s="117">
        <f t="shared" si="36"/>
        <v>0.7375751589380718</v>
      </c>
      <c r="T105" s="117">
        <f t="shared" si="36"/>
        <v>0.66605944348089063</v>
      </c>
      <c r="U105" s="117">
        <f t="shared" si="36"/>
        <v>0.60375227708435442</v>
      </c>
      <c r="V105" s="117">
        <f t="shared" si="36"/>
        <v>0.43915554500969856</v>
      </c>
      <c r="W105" s="117">
        <f t="shared" ref="W105:Y105" si="37">W106+W109+W111+W120</f>
        <v>0.38249915350202746</v>
      </c>
      <c r="X105" s="117">
        <f t="shared" si="37"/>
        <v>0.29725138606250417</v>
      </c>
      <c r="Y105" s="117">
        <f t="shared" si="37"/>
        <v>0.13883119495475954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0.32996050139928473</v>
      </c>
      <c r="C120" s="122">
        <v>0.62089561535074955</v>
      </c>
      <c r="D120" s="122">
        <v>1.1309890202265476</v>
      </c>
      <c r="E120" s="122">
        <v>1.4983870251259825</v>
      </c>
      <c r="F120" s="122">
        <v>1.021191879527116</v>
      </c>
      <c r="G120" s="122">
        <v>2.2614038531843961</v>
      </c>
      <c r="H120" s="122">
        <v>1.3051153010370278</v>
      </c>
      <c r="I120" s="122">
        <v>2.2498348871278759</v>
      </c>
      <c r="J120" s="122">
        <v>1.3191097481640093</v>
      </c>
      <c r="K120" s="122">
        <v>2.296421473489473</v>
      </c>
      <c r="L120" s="122">
        <v>2.0625803896695305</v>
      </c>
      <c r="M120" s="122">
        <v>2.0373027339549399</v>
      </c>
      <c r="N120" s="122">
        <v>1.6090092641071927</v>
      </c>
      <c r="O120" s="122">
        <v>1.3929482556049044</v>
      </c>
      <c r="P120" s="122">
        <v>0.97957167101971288</v>
      </c>
      <c r="Q120" s="122">
        <v>0.84893214688173424</v>
      </c>
      <c r="R120" s="122">
        <v>0.69639691889247546</v>
      </c>
      <c r="S120" s="122">
        <v>0.7375751589380718</v>
      </c>
      <c r="T120" s="122">
        <v>0.66605944348089063</v>
      </c>
      <c r="U120" s="122">
        <v>0.60375227708435442</v>
      </c>
      <c r="V120" s="122">
        <v>0.43915554500969856</v>
      </c>
      <c r="W120" s="122">
        <v>0.38249915350202746</v>
      </c>
      <c r="X120" s="122">
        <v>0.29725138606250417</v>
      </c>
      <c r="Y120" s="122">
        <v>0.13883119495475954</v>
      </c>
      <c r="DA120" s="130" t="s">
        <v>2188</v>
      </c>
    </row>
    <row r="121" spans="1:105" ht="12" customHeight="1" x14ac:dyDescent="0.25">
      <c r="A121" s="97" t="s">
        <v>50</v>
      </c>
      <c r="B121" s="98">
        <v>0.32996050139928473</v>
      </c>
      <c r="C121" s="98">
        <v>0.62089561535074955</v>
      </c>
      <c r="D121" s="98">
        <v>1.1309890202265476</v>
      </c>
      <c r="E121" s="98">
        <v>1.4983870251259825</v>
      </c>
      <c r="F121" s="98">
        <v>1.021191879527116</v>
      </c>
      <c r="G121" s="98">
        <v>2.2614038531843961</v>
      </c>
      <c r="H121" s="98">
        <v>1.3051153010370278</v>
      </c>
      <c r="I121" s="98">
        <v>2.2498348871278759</v>
      </c>
      <c r="J121" s="98">
        <v>1.3191097481640093</v>
      </c>
      <c r="K121" s="98">
        <v>2.296421473489473</v>
      </c>
      <c r="L121" s="98">
        <v>2.0625803896695305</v>
      </c>
      <c r="M121" s="98">
        <v>2.0373027339549399</v>
      </c>
      <c r="N121" s="98">
        <v>1.6090092641071927</v>
      </c>
      <c r="O121" s="98">
        <v>1.3929482556049044</v>
      </c>
      <c r="P121" s="98">
        <v>0.97957167101971288</v>
      </c>
      <c r="Q121" s="98">
        <v>0.84893214688173424</v>
      </c>
      <c r="R121" s="98">
        <v>0.69639691889247546</v>
      </c>
      <c r="S121" s="98">
        <v>0.7375751589380718</v>
      </c>
      <c r="T121" s="98">
        <v>0.66605944348089063</v>
      </c>
      <c r="U121" s="98">
        <v>0.60375227708435442</v>
      </c>
      <c r="V121" s="98">
        <v>0.43915554500969856</v>
      </c>
      <c r="W121" s="98">
        <v>0.38249915350202746</v>
      </c>
      <c r="X121" s="98">
        <v>0.29725138606250417</v>
      </c>
      <c r="Y121" s="98">
        <v>0.13883119495475954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439.441319968659</v>
      </c>
      <c r="C124" s="117">
        <f t="shared" si="42"/>
        <v>474.03136118672882</v>
      </c>
      <c r="D124" s="117">
        <f t="shared" si="42"/>
        <v>457.83170512605142</v>
      </c>
      <c r="E124" s="117">
        <f t="shared" si="42"/>
        <v>477.3612754598027</v>
      </c>
      <c r="F124" s="117">
        <f t="shared" si="42"/>
        <v>275.68799396705026</v>
      </c>
      <c r="G124" s="117">
        <f t="shared" si="42"/>
        <v>555.28985862551576</v>
      </c>
      <c r="H124" s="117">
        <f t="shared" si="42"/>
        <v>274.57179990284129</v>
      </c>
      <c r="I124" s="117">
        <f t="shared" si="42"/>
        <v>386.42192724597447</v>
      </c>
      <c r="J124" s="117">
        <f t="shared" si="42"/>
        <v>174.54557004645898</v>
      </c>
      <c r="K124" s="117">
        <f t="shared" si="42"/>
        <v>241.60944199189339</v>
      </c>
      <c r="L124" s="117">
        <f t="shared" si="42"/>
        <v>180.96144099801495</v>
      </c>
      <c r="M124" s="117">
        <f t="shared" si="42"/>
        <v>176.41408801216642</v>
      </c>
      <c r="N124" s="117">
        <f t="shared" si="42"/>
        <v>143.54368146545721</v>
      </c>
      <c r="O124" s="117">
        <f t="shared" si="42"/>
        <v>146.04800957005773</v>
      </c>
      <c r="P124" s="117">
        <f t="shared" si="42"/>
        <v>141.32598919764919</v>
      </c>
      <c r="Q124" s="117">
        <f t="shared" si="42"/>
        <v>157.88005534474522</v>
      </c>
      <c r="R124" s="117">
        <f t="shared" ref="R124:V124" si="43">R125+R128+R130+R139</f>
        <v>156.1797905136284</v>
      </c>
      <c r="S124" s="117">
        <f t="shared" si="43"/>
        <v>169.17658130645378</v>
      </c>
      <c r="T124" s="117">
        <f t="shared" si="43"/>
        <v>164.08679585976518</v>
      </c>
      <c r="U124" s="117">
        <f t="shared" si="43"/>
        <v>160.43256927375364</v>
      </c>
      <c r="V124" s="117">
        <f t="shared" si="43"/>
        <v>133.70343134344495</v>
      </c>
      <c r="W124" s="117">
        <f t="shared" ref="W124:Y124" si="44">W125+W128+W130+W139</f>
        <v>129.37692831422862</v>
      </c>
      <c r="X124" s="117">
        <f t="shared" si="44"/>
        <v>125.62904964434995</v>
      </c>
      <c r="Y124" s="117">
        <f t="shared" si="44"/>
        <v>110.08332682894292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439.441319968659</v>
      </c>
      <c r="C139" s="122">
        <v>474.03136118672882</v>
      </c>
      <c r="D139" s="122">
        <v>457.83170512605142</v>
      </c>
      <c r="E139" s="122">
        <v>477.3612754598027</v>
      </c>
      <c r="F139" s="122">
        <v>275.68799396705026</v>
      </c>
      <c r="G139" s="122">
        <v>555.28985862551576</v>
      </c>
      <c r="H139" s="122">
        <v>274.57179990284129</v>
      </c>
      <c r="I139" s="122">
        <v>386.42192724597447</v>
      </c>
      <c r="J139" s="122">
        <v>174.54557004645898</v>
      </c>
      <c r="K139" s="122">
        <v>241.60944199189339</v>
      </c>
      <c r="L139" s="122">
        <v>180.96144099801495</v>
      </c>
      <c r="M139" s="122">
        <v>176.41408801216642</v>
      </c>
      <c r="N139" s="122">
        <v>143.54368146545721</v>
      </c>
      <c r="O139" s="122">
        <v>146.04800957005773</v>
      </c>
      <c r="P139" s="122">
        <v>141.32598919764919</v>
      </c>
      <c r="Q139" s="122">
        <v>157.88005534474522</v>
      </c>
      <c r="R139" s="122">
        <v>156.1797905136284</v>
      </c>
      <c r="S139" s="122">
        <v>169.17658130645378</v>
      </c>
      <c r="T139" s="122">
        <v>164.08679585976518</v>
      </c>
      <c r="U139" s="122">
        <v>160.43256927375364</v>
      </c>
      <c r="V139" s="122">
        <v>133.70343134344495</v>
      </c>
      <c r="W139" s="122">
        <v>129.37692831422862</v>
      </c>
      <c r="X139" s="122">
        <v>125.62904964434995</v>
      </c>
      <c r="Y139" s="122">
        <v>110.08332682894292</v>
      </c>
      <c r="DA139" s="130" t="s">
        <v>2206</v>
      </c>
    </row>
    <row r="140" spans="1:105" ht="12" customHeight="1" x14ac:dyDescent="0.25">
      <c r="A140" s="97" t="s">
        <v>50</v>
      </c>
      <c r="B140" s="98">
        <v>439.441319968659</v>
      </c>
      <c r="C140" s="98">
        <v>474.03136118672882</v>
      </c>
      <c r="D140" s="98">
        <v>457.83170512605142</v>
      </c>
      <c r="E140" s="98">
        <v>477.3612754598027</v>
      </c>
      <c r="F140" s="98">
        <v>275.68799396705026</v>
      </c>
      <c r="G140" s="98">
        <v>555.28985862551576</v>
      </c>
      <c r="H140" s="98">
        <v>274.57179990284129</v>
      </c>
      <c r="I140" s="98">
        <v>386.42192724597447</v>
      </c>
      <c r="J140" s="98">
        <v>174.54557004645898</v>
      </c>
      <c r="K140" s="98">
        <v>241.60944199189339</v>
      </c>
      <c r="L140" s="98">
        <v>180.96144099801495</v>
      </c>
      <c r="M140" s="98">
        <v>176.41408801216642</v>
      </c>
      <c r="N140" s="98">
        <v>143.54368146545721</v>
      </c>
      <c r="O140" s="98">
        <v>146.04800957005773</v>
      </c>
      <c r="P140" s="98">
        <v>141.32598919764919</v>
      </c>
      <c r="Q140" s="98">
        <v>157.88005534474522</v>
      </c>
      <c r="R140" s="98">
        <v>156.1797905136284</v>
      </c>
      <c r="S140" s="98">
        <v>169.17658130645378</v>
      </c>
      <c r="T140" s="98">
        <v>164.08679585976518</v>
      </c>
      <c r="U140" s="98">
        <v>160.43256927375364</v>
      </c>
      <c r="V140" s="98">
        <v>133.70343134344495</v>
      </c>
      <c r="W140" s="98">
        <v>129.37692831422862</v>
      </c>
      <c r="X140" s="98">
        <v>125.62904964434995</v>
      </c>
      <c r="Y140" s="98">
        <v>110.08332682894292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11.438466131874979</v>
      </c>
      <c r="V143" s="117">
        <f t="shared" si="50"/>
        <v>16.31533175458944</v>
      </c>
      <c r="W143" s="117">
        <f t="shared" ref="W143:Y143" si="51">W144+W146+W148+W157</f>
        <v>24.365173636387546</v>
      </c>
      <c r="X143" s="117">
        <f t="shared" si="51"/>
        <v>35.472394591386667</v>
      </c>
      <c r="Y143" s="117">
        <f t="shared" si="51"/>
        <v>40.918367241792062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7.1679846538633658</v>
      </c>
      <c r="V148" s="122">
        <v>9.9566448470249025</v>
      </c>
      <c r="W148" s="122">
        <v>14.22437573430552</v>
      </c>
      <c r="X148" s="122">
        <v>20.355135834277981</v>
      </c>
      <c r="Y148" s="122">
        <v>23.086788861228168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7.1679846538633658</v>
      </c>
      <c r="V149" s="98">
        <v>9.9566448470249025</v>
      </c>
      <c r="W149" s="98">
        <v>14.22437573430552</v>
      </c>
      <c r="X149" s="98">
        <v>20.355135834277981</v>
      </c>
      <c r="Y149" s="98">
        <v>23.086788861228168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4.2704814780116118</v>
      </c>
      <c r="V157" s="122">
        <v>6.3586869075645387</v>
      </c>
      <c r="W157" s="122">
        <v>10.140797902082028</v>
      </c>
      <c r="X157" s="122">
        <v>15.117258757108685</v>
      </c>
      <c r="Y157" s="122">
        <v>17.831578380563894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4.2704814780116118</v>
      </c>
      <c r="V158" s="98">
        <v>6.3586869075645387</v>
      </c>
      <c r="W158" s="98">
        <v>10.140797902082028</v>
      </c>
      <c r="X158" s="98">
        <v>15.117258757108685</v>
      </c>
      <c r="Y158" s="98">
        <v>17.831578380563894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1.7803151849626118</v>
      </c>
      <c r="C161" s="117">
        <f t="shared" si="54"/>
        <v>2.1508021039089069</v>
      </c>
      <c r="D161" s="117">
        <f t="shared" si="54"/>
        <v>2.7504053637562631</v>
      </c>
      <c r="E161" s="117">
        <f t="shared" si="54"/>
        <v>3.6773105832847084</v>
      </c>
      <c r="F161" s="117">
        <f t="shared" si="54"/>
        <v>2.7889805987671594</v>
      </c>
      <c r="G161" s="117">
        <f t="shared" si="54"/>
        <v>6.9441347492998524</v>
      </c>
      <c r="H161" s="117">
        <f t="shared" si="54"/>
        <v>4.4484343751323623</v>
      </c>
      <c r="I161" s="117">
        <f t="shared" si="54"/>
        <v>8.7744317379902803</v>
      </c>
      <c r="J161" s="117">
        <f t="shared" si="54"/>
        <v>5.4088824471260191</v>
      </c>
      <c r="K161" s="117">
        <f t="shared" si="54"/>
        <v>8.9564986864249754</v>
      </c>
      <c r="L161" s="117">
        <f t="shared" si="54"/>
        <v>7.8400746641652148</v>
      </c>
      <c r="M161" s="117">
        <f t="shared" si="54"/>
        <v>8.8274543307784583</v>
      </c>
      <c r="N161" s="117">
        <f t="shared" si="54"/>
        <v>7.9257548849099226</v>
      </c>
      <c r="O161" s="117">
        <f t="shared" si="54"/>
        <v>9.271599082535392</v>
      </c>
      <c r="P161" s="117">
        <f t="shared" si="54"/>
        <v>9.4554479136998353</v>
      </c>
      <c r="Q161" s="117">
        <f t="shared" si="54"/>
        <v>11.013901835873407</v>
      </c>
      <c r="R161" s="117">
        <f t="shared" ref="R161:V161" si="55">R162+R164+R166+R175</f>
        <v>12.435538510857219</v>
      </c>
      <c r="S161" s="117">
        <f t="shared" si="55"/>
        <v>18.134816518167376</v>
      </c>
      <c r="T161" s="117">
        <f t="shared" si="55"/>
        <v>28.726738474373381</v>
      </c>
      <c r="U161" s="117">
        <f t="shared" si="55"/>
        <v>39.160347534338172</v>
      </c>
      <c r="V161" s="117">
        <f t="shared" si="55"/>
        <v>38.440648943949448</v>
      </c>
      <c r="W161" s="117">
        <f t="shared" ref="W161:Y161" si="56">W162+W164+W166+W175</f>
        <v>37.278256364756473</v>
      </c>
      <c r="X161" s="117">
        <f t="shared" si="56"/>
        <v>26.212781712071369</v>
      </c>
      <c r="Y161" s="117">
        <f t="shared" si="56"/>
        <v>13.049694814452568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1.0764331352701102</v>
      </c>
      <c r="C166" s="122">
        <v>1.4598374882224154</v>
      </c>
      <c r="D166" s="122">
        <v>1.8723634791888013</v>
      </c>
      <c r="E166" s="122">
        <v>2.5206786928970688</v>
      </c>
      <c r="F166" s="122">
        <v>1.9277699763525091</v>
      </c>
      <c r="G166" s="122">
        <v>4.530020838502705</v>
      </c>
      <c r="H166" s="122">
        <v>2.8901572887480467</v>
      </c>
      <c r="I166" s="122">
        <v>5.3838007147853988</v>
      </c>
      <c r="J166" s="122">
        <v>3.1915848961937225</v>
      </c>
      <c r="K166" s="122">
        <v>4.6844874409242854</v>
      </c>
      <c r="L166" s="122">
        <v>4.0761071657486889</v>
      </c>
      <c r="M166" s="122">
        <v>4.7499211189095654</v>
      </c>
      <c r="N166" s="122">
        <v>4.3411421236558096</v>
      </c>
      <c r="O166" s="122">
        <v>5.237940021926935</v>
      </c>
      <c r="P166" s="122">
        <v>5.3107790416494662</v>
      </c>
      <c r="Q166" s="122">
        <v>6.1633870716139425</v>
      </c>
      <c r="R166" s="122">
        <v>7.0257947589294067</v>
      </c>
      <c r="S166" s="122">
        <v>10.19161338827112</v>
      </c>
      <c r="T166" s="122">
        <v>17.230107589382886</v>
      </c>
      <c r="U166" s="122">
        <v>23.807718004260654</v>
      </c>
      <c r="V166" s="122">
        <v>23.566785661363511</v>
      </c>
      <c r="W166" s="122">
        <v>23.15524167502226</v>
      </c>
      <c r="X166" s="122">
        <v>16.29956512434854</v>
      </c>
      <c r="Y166" s="122">
        <v>8.159627145091024</v>
      </c>
      <c r="DA166" s="130" t="s">
        <v>2231</v>
      </c>
    </row>
    <row r="167" spans="1:105" ht="12" customHeight="1" x14ac:dyDescent="0.25">
      <c r="A167" s="97" t="s">
        <v>124</v>
      </c>
      <c r="B167" s="98">
        <v>1.0764331352701102</v>
      </c>
      <c r="C167" s="98">
        <v>1.4598374882224154</v>
      </c>
      <c r="D167" s="98">
        <v>1.8723634791888013</v>
      </c>
      <c r="E167" s="98">
        <v>2.5206786928970688</v>
      </c>
      <c r="F167" s="98">
        <v>1.9277699763525091</v>
      </c>
      <c r="G167" s="98">
        <v>4.530020838502705</v>
      </c>
      <c r="H167" s="98">
        <v>2.8901572887480467</v>
      </c>
      <c r="I167" s="98">
        <v>5.3838007147853988</v>
      </c>
      <c r="J167" s="98">
        <v>3.1915848961937225</v>
      </c>
      <c r="K167" s="98">
        <v>4.6844874409242854</v>
      </c>
      <c r="L167" s="98">
        <v>4.0761071657486889</v>
      </c>
      <c r="M167" s="98">
        <v>4.7499211189095654</v>
      </c>
      <c r="N167" s="98">
        <v>4.3411421236558096</v>
      </c>
      <c r="O167" s="98">
        <v>5.237940021926935</v>
      </c>
      <c r="P167" s="98">
        <v>5.3107790416494662</v>
      </c>
      <c r="Q167" s="98">
        <v>6.1633870716139425</v>
      </c>
      <c r="R167" s="98">
        <v>7.0257947589294067</v>
      </c>
      <c r="S167" s="98">
        <v>10.19161338827112</v>
      </c>
      <c r="T167" s="98">
        <v>17.230107589382886</v>
      </c>
      <c r="U167" s="98">
        <v>23.807718004260654</v>
      </c>
      <c r="V167" s="98">
        <v>23.566785661363511</v>
      </c>
      <c r="W167" s="98">
        <v>23.15524167502226</v>
      </c>
      <c r="X167" s="98">
        <v>16.29956512434854</v>
      </c>
      <c r="Y167" s="98">
        <v>8.159627145091024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0.70388204969250168</v>
      </c>
      <c r="C175" s="122">
        <v>0.69096461568649159</v>
      </c>
      <c r="D175" s="122">
        <v>0.87804188456746191</v>
      </c>
      <c r="E175" s="122">
        <v>1.1566318903876396</v>
      </c>
      <c r="F175" s="122">
        <v>0.8612106224146503</v>
      </c>
      <c r="G175" s="122">
        <v>2.4141139107971474</v>
      </c>
      <c r="H175" s="122">
        <v>1.5582770863843156</v>
      </c>
      <c r="I175" s="122">
        <v>3.3906310232048811</v>
      </c>
      <c r="J175" s="122">
        <v>2.2172975509322965</v>
      </c>
      <c r="K175" s="122">
        <v>4.2720112455006891</v>
      </c>
      <c r="L175" s="122">
        <v>3.7639674984165263</v>
      </c>
      <c r="M175" s="122">
        <v>4.0775332118688921</v>
      </c>
      <c r="N175" s="122">
        <v>3.584612761254113</v>
      </c>
      <c r="O175" s="122">
        <v>4.0336590606084561</v>
      </c>
      <c r="P175" s="122">
        <v>4.1446688720503699</v>
      </c>
      <c r="Q175" s="122">
        <v>4.8505147642594642</v>
      </c>
      <c r="R175" s="122">
        <v>5.4097437519278122</v>
      </c>
      <c r="S175" s="122">
        <v>7.9432031298962578</v>
      </c>
      <c r="T175" s="122">
        <v>11.496630884990495</v>
      </c>
      <c r="U175" s="122">
        <v>15.352629530077518</v>
      </c>
      <c r="V175" s="122">
        <v>14.873863282585937</v>
      </c>
      <c r="W175" s="122">
        <v>14.123014689734209</v>
      </c>
      <c r="X175" s="122">
        <v>9.9132165877228271</v>
      </c>
      <c r="Y175" s="122">
        <v>4.890067669361545</v>
      </c>
      <c r="DA175" s="130" t="s">
        <v>2240</v>
      </c>
    </row>
    <row r="176" spans="1:105" ht="12" customHeight="1" x14ac:dyDescent="0.25">
      <c r="A176" s="97" t="s">
        <v>50</v>
      </c>
      <c r="B176" s="98">
        <v>0.70388204969250168</v>
      </c>
      <c r="C176" s="98">
        <v>0.69096461568649159</v>
      </c>
      <c r="D176" s="98">
        <v>0.87804188456746191</v>
      </c>
      <c r="E176" s="98">
        <v>1.1566318903876396</v>
      </c>
      <c r="F176" s="98">
        <v>0.8612106224146503</v>
      </c>
      <c r="G176" s="98">
        <v>2.4141139107971474</v>
      </c>
      <c r="H176" s="98">
        <v>1.5582770863843156</v>
      </c>
      <c r="I176" s="98">
        <v>3.3906310232048811</v>
      </c>
      <c r="J176" s="98">
        <v>2.2172975509322965</v>
      </c>
      <c r="K176" s="98">
        <v>4.2720112455006891</v>
      </c>
      <c r="L176" s="98">
        <v>3.7639674984165263</v>
      </c>
      <c r="M176" s="98">
        <v>4.0775332118688921</v>
      </c>
      <c r="N176" s="98">
        <v>3.584612761254113</v>
      </c>
      <c r="O176" s="98">
        <v>4.0336590606084561</v>
      </c>
      <c r="P176" s="98">
        <v>4.1446688720503699</v>
      </c>
      <c r="Q176" s="98">
        <v>4.8505147642594642</v>
      </c>
      <c r="R176" s="98">
        <v>5.4097437519278122</v>
      </c>
      <c r="S176" s="98">
        <v>7.9432031298962578</v>
      </c>
      <c r="T176" s="98">
        <v>11.496630884990495</v>
      </c>
      <c r="U176" s="98">
        <v>15.352629530077518</v>
      </c>
      <c r="V176" s="98">
        <v>14.873863282585937</v>
      </c>
      <c r="W176" s="98">
        <v>14.123014689734209</v>
      </c>
      <c r="X176" s="98">
        <v>9.9132165877228271</v>
      </c>
      <c r="Y176" s="98">
        <v>4.890067669361545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15816.749594476878</v>
      </c>
      <c r="C3" s="117">
        <f t="shared" si="0"/>
        <v>4043.1463287795555</v>
      </c>
      <c r="D3" s="117">
        <f t="shared" si="0"/>
        <v>11386.623538820828</v>
      </c>
      <c r="E3" s="117">
        <f t="shared" si="0"/>
        <v>8312.9462903219646</v>
      </c>
      <c r="F3" s="117">
        <f t="shared" si="0"/>
        <v>16154.796274171887</v>
      </c>
      <c r="G3" s="117">
        <f t="shared" si="0"/>
        <v>8542.8738522957537</v>
      </c>
      <c r="H3" s="117">
        <f t="shared" si="0"/>
        <v>6198.1841495647905</v>
      </c>
      <c r="I3" s="117">
        <f t="shared" si="0"/>
        <v>6154.009028544885</v>
      </c>
      <c r="J3" s="117">
        <f t="shared" si="0"/>
        <v>18950.811267155452</v>
      </c>
      <c r="K3" s="117">
        <f t="shared" si="0"/>
        <v>7331.4160744557366</v>
      </c>
      <c r="L3" s="117">
        <f t="shared" si="0"/>
        <v>5818.580171279611</v>
      </c>
      <c r="M3" s="117">
        <f t="shared" si="0"/>
        <v>10325.563104645526</v>
      </c>
      <c r="N3" s="117">
        <f t="shared" si="0"/>
        <v>9902.476709538123</v>
      </c>
      <c r="O3" s="117">
        <f t="shared" si="0"/>
        <v>6192.4881980313921</v>
      </c>
      <c r="P3" s="117">
        <f t="shared" si="0"/>
        <v>11437.11057576464</v>
      </c>
      <c r="Q3" s="117">
        <f t="shared" si="0"/>
        <v>11952.266408681442</v>
      </c>
      <c r="R3" s="117">
        <f t="shared" ref="R3:V3" si="1">R4+R7+R9+R19</f>
        <v>9724.5061958502265</v>
      </c>
      <c r="S3" s="117">
        <f t="shared" si="1"/>
        <v>7851.7074345256879</v>
      </c>
      <c r="T3" s="117">
        <f t="shared" si="1"/>
        <v>9038.1134916204774</v>
      </c>
      <c r="U3" s="117">
        <f t="shared" si="1"/>
        <v>10925.932290945733</v>
      </c>
      <c r="V3" s="117">
        <f t="shared" si="1"/>
        <v>11433.992298991074</v>
      </c>
      <c r="W3" s="117">
        <f t="shared" ref="W3:Y3" si="2">W4+W7+W9+W19</f>
        <v>11386.002277759868</v>
      </c>
      <c r="X3" s="117">
        <f t="shared" si="2"/>
        <v>10608.437568947375</v>
      </c>
      <c r="Y3" s="117">
        <f t="shared" si="2"/>
        <v>10357.197483485286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14210.356486171257</v>
      </c>
      <c r="C4" s="122">
        <f t="shared" si="3"/>
        <v>3215.3075180114784</v>
      </c>
      <c r="D4" s="122">
        <f t="shared" si="3"/>
        <v>9295.3783519542976</v>
      </c>
      <c r="E4" s="122">
        <f t="shared" si="3"/>
        <v>6621.6981753542241</v>
      </c>
      <c r="F4" s="122">
        <f t="shared" si="3"/>
        <v>14001.695084255141</v>
      </c>
      <c r="G4" s="122">
        <f t="shared" si="3"/>
        <v>6515.2476253709165</v>
      </c>
      <c r="H4" s="122">
        <f t="shared" si="3"/>
        <v>4898.4796140096305</v>
      </c>
      <c r="I4" s="122">
        <f t="shared" si="3"/>
        <v>4664.0397352038826</v>
      </c>
      <c r="J4" s="122">
        <f t="shared" si="3"/>
        <v>15911.02965027533</v>
      </c>
      <c r="K4" s="122">
        <f t="shared" si="3"/>
        <v>5946.1287078418973</v>
      </c>
      <c r="L4" s="122">
        <f t="shared" si="3"/>
        <v>4770.9768585806551</v>
      </c>
      <c r="M4" s="122">
        <f t="shared" si="3"/>
        <v>8491.8965927598601</v>
      </c>
      <c r="N4" s="122">
        <f t="shared" si="3"/>
        <v>8135.6842237621195</v>
      </c>
      <c r="O4" s="122">
        <f t="shared" si="3"/>
        <v>4994.7498794753183</v>
      </c>
      <c r="P4" s="122">
        <f t="shared" si="3"/>
        <v>9141.53021135987</v>
      </c>
      <c r="Q4" s="122">
        <f t="shared" si="3"/>
        <v>9434.1847010915899</v>
      </c>
      <c r="R4" s="122">
        <f t="shared" ref="R4:V4" si="4">SUM(R5:R6)</f>
        <v>7692.5643923792886</v>
      </c>
      <c r="S4" s="122">
        <f t="shared" si="4"/>
        <v>6054.7800129466541</v>
      </c>
      <c r="T4" s="122">
        <f t="shared" si="4"/>
        <v>7052.9401022961774</v>
      </c>
      <c r="U4" s="122">
        <f t="shared" si="4"/>
        <v>8585.6571149468436</v>
      </c>
      <c r="V4" s="122">
        <f t="shared" si="4"/>
        <v>9093.6128318410756</v>
      </c>
      <c r="W4" s="122">
        <f t="shared" ref="W4:Y4" si="5">SUM(W5:W6)</f>
        <v>8952.75921004056</v>
      </c>
      <c r="X4" s="122">
        <f t="shared" si="5"/>
        <v>8058.9654032298749</v>
      </c>
      <c r="Y4" s="122">
        <f t="shared" si="5"/>
        <v>8728.1644978080931</v>
      </c>
      <c r="DA4" s="130" t="s">
        <v>2245</v>
      </c>
    </row>
    <row r="5" spans="1:105" ht="12" customHeight="1" x14ac:dyDescent="0.25">
      <c r="A5" s="97" t="s">
        <v>51</v>
      </c>
      <c r="B5" s="98">
        <v>14197.129548650073</v>
      </c>
      <c r="C5" s="98">
        <v>3212.314696969021</v>
      </c>
      <c r="D5" s="98">
        <v>9287.0167874841682</v>
      </c>
      <c r="E5" s="98">
        <v>6615.8869657626828</v>
      </c>
      <c r="F5" s="98">
        <v>13988.299524231623</v>
      </c>
      <c r="G5" s="98">
        <v>6509.3956369801172</v>
      </c>
      <c r="H5" s="98">
        <v>4894.3657045323225</v>
      </c>
      <c r="I5" s="98">
        <v>4660.4873329130887</v>
      </c>
      <c r="J5" s="98">
        <v>15896.417678549204</v>
      </c>
      <c r="K5" s="98">
        <v>5940.6516889532622</v>
      </c>
      <c r="L5" s="98">
        <v>4766.9608875071472</v>
      </c>
      <c r="M5" s="98">
        <v>8484.1946032065989</v>
      </c>
      <c r="N5" s="98">
        <v>8129.278623606775</v>
      </c>
      <c r="O5" s="98">
        <v>4990.0384540410641</v>
      </c>
      <c r="P5" s="98">
        <v>9132.6285005055288</v>
      </c>
      <c r="Q5" s="98">
        <v>9426.060133157258</v>
      </c>
      <c r="R5" s="98">
        <v>7685.9982159425153</v>
      </c>
      <c r="S5" s="98">
        <v>6049.5819868443878</v>
      </c>
      <c r="T5" s="98">
        <v>7046.9709408236786</v>
      </c>
      <c r="U5" s="98">
        <v>8578.4228132102016</v>
      </c>
      <c r="V5" s="98">
        <v>9085.9833356520248</v>
      </c>
      <c r="W5" s="98">
        <v>8945.2510569934711</v>
      </c>
      <c r="X5" s="98">
        <v>8051.9816731462461</v>
      </c>
      <c r="Y5" s="98">
        <v>8720.4174203228595</v>
      </c>
      <c r="DA5" s="63" t="s">
        <v>2246</v>
      </c>
    </row>
    <row r="6" spans="1:105" ht="12" customHeight="1" x14ac:dyDescent="0.25">
      <c r="A6" s="97" t="s">
        <v>53</v>
      </c>
      <c r="B6" s="98">
        <v>13.226937521182721</v>
      </c>
      <c r="C6" s="98">
        <v>2.9928210424574657</v>
      </c>
      <c r="D6" s="98">
        <v>8.3615644701299576</v>
      </c>
      <c r="E6" s="98">
        <v>5.8112095915411546</v>
      </c>
      <c r="F6" s="98">
        <v>13.395560023518486</v>
      </c>
      <c r="G6" s="98">
        <v>5.8519883907991437</v>
      </c>
      <c r="H6" s="98">
        <v>4.1139094773077058</v>
      </c>
      <c r="I6" s="98">
        <v>3.5524022907941317</v>
      </c>
      <c r="J6" s="98">
        <v>14.611971726127079</v>
      </c>
      <c r="K6" s="98">
        <v>5.4770188886349684</v>
      </c>
      <c r="L6" s="98">
        <v>4.0159710735081324</v>
      </c>
      <c r="M6" s="98">
        <v>7.7019895532611908</v>
      </c>
      <c r="N6" s="98">
        <v>6.4056001553441266</v>
      </c>
      <c r="O6" s="98">
        <v>4.711425434253913</v>
      </c>
      <c r="P6" s="98">
        <v>8.901710854341971</v>
      </c>
      <c r="Q6" s="98">
        <v>8.1245679343317398</v>
      </c>
      <c r="R6" s="98">
        <v>6.5661764367731257</v>
      </c>
      <c r="S6" s="98">
        <v>5.198026102266045</v>
      </c>
      <c r="T6" s="98">
        <v>5.969161472498989</v>
      </c>
      <c r="U6" s="98">
        <v>7.2343017366424061</v>
      </c>
      <c r="V6" s="98">
        <v>7.6294961890514719</v>
      </c>
      <c r="W6" s="98">
        <v>7.5081530470884976</v>
      </c>
      <c r="X6" s="98">
        <v>6.9837300836286422</v>
      </c>
      <c r="Y6" s="98">
        <v>7.7470774852342954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6.4624876904217343</v>
      </c>
      <c r="C7" s="122">
        <f t="shared" si="6"/>
        <v>9.3960631505766337</v>
      </c>
      <c r="D7" s="122">
        <f t="shared" si="6"/>
        <v>10.105304930232521</v>
      </c>
      <c r="E7" s="122">
        <f t="shared" si="6"/>
        <v>10.963296343462218</v>
      </c>
      <c r="F7" s="122">
        <f t="shared" si="6"/>
        <v>7.0050363368753112</v>
      </c>
      <c r="G7" s="122">
        <f t="shared" si="6"/>
        <v>9.477460413771027</v>
      </c>
      <c r="H7" s="122">
        <f t="shared" si="6"/>
        <v>10.822204482414547</v>
      </c>
      <c r="I7" s="122">
        <f t="shared" si="6"/>
        <v>19.669921543424429</v>
      </c>
      <c r="J7" s="122">
        <f t="shared" si="6"/>
        <v>11.038736412340336</v>
      </c>
      <c r="K7" s="122">
        <f t="shared" si="6"/>
        <v>18.028945117271018</v>
      </c>
      <c r="L7" s="122">
        <f t="shared" si="6"/>
        <v>34.177724944578934</v>
      </c>
      <c r="M7" s="122">
        <f t="shared" si="6"/>
        <v>20.871114243431663</v>
      </c>
      <c r="N7" s="122">
        <f t="shared" si="6"/>
        <v>40.167045521055094</v>
      </c>
      <c r="O7" s="122">
        <f t="shared" si="6"/>
        <v>18.749002564115866</v>
      </c>
      <c r="P7" s="122">
        <f t="shared" si="6"/>
        <v>22.536742138595951</v>
      </c>
      <c r="Q7" s="122">
        <f t="shared" si="6"/>
        <v>58.630188086724353</v>
      </c>
      <c r="R7" s="122">
        <f t="shared" si="6"/>
        <v>76.11693874817108</v>
      </c>
      <c r="S7" s="122">
        <f t="shared" si="6"/>
        <v>88.87943510560747</v>
      </c>
      <c r="T7" s="122">
        <f t="shared" si="6"/>
        <v>86.560561250468282</v>
      </c>
      <c r="U7" s="122">
        <f t="shared" si="6"/>
        <v>82.446665404244328</v>
      </c>
      <c r="V7" s="122">
        <f t="shared" si="6"/>
        <v>72.56735878840756</v>
      </c>
      <c r="W7" s="122">
        <f t="shared" si="6"/>
        <v>57.292667403651798</v>
      </c>
      <c r="X7" s="122">
        <f t="shared" si="6"/>
        <v>32.182345063251908</v>
      </c>
      <c r="Y7" s="122">
        <f t="shared" si="6"/>
        <v>17.731226468908861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6.4624876904217343</v>
      </c>
      <c r="C8" s="98">
        <f>IF(RES_hhdet_fec!C8=0,0,RES_hhdet_fec!C8*1000*11630/RES_hhdet_num!C3)</f>
        <v>9.3960631505766337</v>
      </c>
      <c r="D8" s="98">
        <f>IF(RES_hhdet_fec!D8=0,0,RES_hhdet_fec!D8*1000*11630/RES_hhdet_num!D3)</f>
        <v>10.105304930232521</v>
      </c>
      <c r="E8" s="98">
        <f>IF(RES_hhdet_fec!E8=0,0,RES_hhdet_fec!E8*1000*11630/RES_hhdet_num!E3)</f>
        <v>10.963296343462218</v>
      </c>
      <c r="F8" s="98">
        <f>IF(RES_hhdet_fec!F8=0,0,RES_hhdet_fec!F8*1000*11630/RES_hhdet_num!F3)</f>
        <v>7.0050363368753112</v>
      </c>
      <c r="G8" s="98">
        <f>IF(RES_hhdet_fec!G8=0,0,RES_hhdet_fec!G8*1000*11630/RES_hhdet_num!G3)</f>
        <v>9.477460413771027</v>
      </c>
      <c r="H8" s="98">
        <f>IF(RES_hhdet_fec!H8=0,0,RES_hhdet_fec!H8*1000*11630/RES_hhdet_num!H3)</f>
        <v>10.822204482414547</v>
      </c>
      <c r="I8" s="98">
        <f>IF(RES_hhdet_fec!I8=0,0,RES_hhdet_fec!I8*1000*11630/RES_hhdet_num!I3)</f>
        <v>19.669921543424429</v>
      </c>
      <c r="J8" s="98">
        <f>IF(RES_hhdet_fec!J8=0,0,RES_hhdet_fec!J8*1000*11630/RES_hhdet_num!J3)</f>
        <v>11.038736412340336</v>
      </c>
      <c r="K8" s="98">
        <f>IF(RES_hhdet_fec!K8=0,0,RES_hhdet_fec!K8*1000*11630/RES_hhdet_num!K3)</f>
        <v>18.028945117271018</v>
      </c>
      <c r="L8" s="98">
        <f>IF(RES_hhdet_fec!L8=0,0,RES_hhdet_fec!L8*1000*11630/RES_hhdet_num!L3)</f>
        <v>34.177724944578934</v>
      </c>
      <c r="M8" s="98">
        <f>IF(RES_hhdet_fec!M8=0,0,RES_hhdet_fec!M8*1000*11630/RES_hhdet_num!M3)</f>
        <v>20.871114243431663</v>
      </c>
      <c r="N8" s="98">
        <f>IF(RES_hhdet_fec!N8=0,0,RES_hhdet_fec!N8*1000*11630/RES_hhdet_num!N3)</f>
        <v>40.167045521055094</v>
      </c>
      <c r="O8" s="98">
        <f>IF(RES_hhdet_fec!O8=0,0,RES_hhdet_fec!O8*1000*11630/RES_hhdet_num!O3)</f>
        <v>18.749002564115866</v>
      </c>
      <c r="P8" s="98">
        <f>IF(RES_hhdet_fec!P8=0,0,RES_hhdet_fec!P8*1000*11630/RES_hhdet_num!P3)</f>
        <v>22.536742138595951</v>
      </c>
      <c r="Q8" s="98">
        <f>IF(RES_hhdet_fec!Q8=0,0,RES_hhdet_fec!Q8*1000*11630/RES_hhdet_num!Q3)</f>
        <v>58.630188086724353</v>
      </c>
      <c r="R8" s="98">
        <f>IF(RES_hhdet_fec!R8=0,0,RES_hhdet_fec!R8*1000*11630/RES_hhdet_num!R3)</f>
        <v>76.11693874817108</v>
      </c>
      <c r="S8" s="98">
        <f>IF(RES_hhdet_fec!S8=0,0,RES_hhdet_fec!S8*1000*11630/RES_hhdet_num!S3)</f>
        <v>88.87943510560747</v>
      </c>
      <c r="T8" s="98">
        <f>IF(RES_hhdet_fec!T8=0,0,RES_hhdet_fec!T8*1000*11630/RES_hhdet_num!T3)</f>
        <v>86.560561250468282</v>
      </c>
      <c r="U8" s="98">
        <f>IF(RES_hhdet_fec!U8=0,0,RES_hhdet_fec!U8*1000*11630/RES_hhdet_num!U3)</f>
        <v>82.446665404244328</v>
      </c>
      <c r="V8" s="98">
        <f>IF(RES_hhdet_fec!V8=0,0,RES_hhdet_fec!V8*1000*11630/RES_hhdet_num!V3)</f>
        <v>72.56735878840756</v>
      </c>
      <c r="W8" s="98">
        <f>IF(RES_hhdet_fec!W8=0,0,RES_hhdet_fec!W8*1000*11630/RES_hhdet_num!W3)</f>
        <v>57.292667403651798</v>
      </c>
      <c r="X8" s="98">
        <f>IF(RES_hhdet_fec!X8=0,0,RES_hhdet_fec!X8*1000*11630/RES_hhdet_num!X3)</f>
        <v>32.182345063251908</v>
      </c>
      <c r="Y8" s="98">
        <f>IF(RES_hhdet_fec!Y8=0,0,RES_hhdet_fec!Y8*1000*11630/RES_hhdet_num!Y3)</f>
        <v>17.731226468908861</v>
      </c>
      <c r="DA8" s="63" t="s">
        <v>2249</v>
      </c>
    </row>
    <row r="9" spans="1:105" ht="12" customHeight="1" x14ac:dyDescent="0.25">
      <c r="A9" s="121" t="s">
        <v>55</v>
      </c>
      <c r="B9" s="122">
        <v>927.18564341563945</v>
      </c>
      <c r="C9" s="122">
        <v>454.94288878589208</v>
      </c>
      <c r="D9" s="122">
        <v>1368.7346387870318</v>
      </c>
      <c r="E9" s="122">
        <v>1043.3427475780065</v>
      </c>
      <c r="F9" s="122">
        <v>1457.0487628166206</v>
      </c>
      <c r="G9" s="122">
        <v>1094.9294197950694</v>
      </c>
      <c r="H9" s="122">
        <v>813.18406153593787</v>
      </c>
      <c r="I9" s="122">
        <v>945.47979459520923</v>
      </c>
      <c r="J9" s="122">
        <v>2213.5743175995403</v>
      </c>
      <c r="K9" s="122">
        <v>951.59273512054608</v>
      </c>
      <c r="L9" s="122">
        <v>709.52245343766276</v>
      </c>
      <c r="M9" s="122">
        <v>1311.6866925417235</v>
      </c>
      <c r="N9" s="122">
        <v>1275.8946827647198</v>
      </c>
      <c r="O9" s="122">
        <v>858.60361730486034</v>
      </c>
      <c r="P9" s="122">
        <v>1669.016618601077</v>
      </c>
      <c r="Q9" s="122">
        <v>1791.3992603990814</v>
      </c>
      <c r="R9" s="122">
        <v>1446.8068077134596</v>
      </c>
      <c r="S9" s="122">
        <v>1173.3845403323994</v>
      </c>
      <c r="T9" s="122">
        <v>1302.662903392659</v>
      </c>
      <c r="U9" s="122">
        <v>1558.0614834956211</v>
      </c>
      <c r="V9" s="122">
        <v>1619.6960548169843</v>
      </c>
      <c r="W9" s="122">
        <v>1743.7557708049512</v>
      </c>
      <c r="X9" s="122">
        <v>1876.919703754694</v>
      </c>
      <c r="Y9" s="122">
        <v>991.93141624447105</v>
      </c>
      <c r="DA9" s="130" t="s">
        <v>2250</v>
      </c>
    </row>
    <row r="10" spans="1:105" ht="12" customHeight="1" x14ac:dyDescent="0.25">
      <c r="A10" s="97" t="s">
        <v>143</v>
      </c>
      <c r="B10" s="98">
        <v>928.95628860721695</v>
      </c>
      <c r="C10" s="98">
        <v>424.24132582083342</v>
      </c>
      <c r="D10" s="98">
        <v>1367.4085841252552</v>
      </c>
      <c r="E10" s="98">
        <v>1017.8265793064187</v>
      </c>
      <c r="F10" s="98">
        <v>1469.6039840044898</v>
      </c>
      <c r="G10" s="98">
        <v>1057.6261676706833</v>
      </c>
      <c r="H10" s="98">
        <v>797.13016327749619</v>
      </c>
      <c r="I10" s="98">
        <v>912.81778352038884</v>
      </c>
      <c r="J10" s="98">
        <v>2247.4180788899298</v>
      </c>
      <c r="K10" s="98">
        <v>930.02532750464161</v>
      </c>
      <c r="L10" s="98">
        <v>690.52270000304088</v>
      </c>
      <c r="M10" s="98">
        <v>1309.0050763815561</v>
      </c>
      <c r="N10" s="98">
        <v>1270.6811632702054</v>
      </c>
      <c r="O10" s="98">
        <v>843.34257842793124</v>
      </c>
      <c r="P10" s="98">
        <v>1675.8972588329775</v>
      </c>
      <c r="Q10" s="98">
        <v>1799.9712209846691</v>
      </c>
      <c r="R10" s="98">
        <v>1448.8419782605411</v>
      </c>
      <c r="S10" s="98">
        <v>1163.1872552889376</v>
      </c>
      <c r="T10" s="98">
        <v>1298.7079179974946</v>
      </c>
      <c r="U10" s="98">
        <v>1559.0564460056924</v>
      </c>
      <c r="V10" s="98">
        <v>1622.6462122189764</v>
      </c>
      <c r="W10" s="98">
        <v>1802.3586522610117</v>
      </c>
      <c r="X10" s="98">
        <v>2067.8145897537224</v>
      </c>
      <c r="Y10" s="98">
        <v>438.09941608329103</v>
      </c>
      <c r="DA10" s="63" t="s">
        <v>2251</v>
      </c>
    </row>
    <row r="11" spans="1:105" ht="12" customHeight="1" x14ac:dyDescent="0.25">
      <c r="A11" s="97" t="s">
        <v>124</v>
      </c>
      <c r="B11" s="98">
        <v>876.06880544428418</v>
      </c>
      <c r="C11" s="98">
        <v>1289.3970247199254</v>
      </c>
      <c r="D11" s="98">
        <v>1414.7379337387304</v>
      </c>
      <c r="E11" s="98">
        <v>1686.0510463420294</v>
      </c>
      <c r="F11" s="98">
        <v>1139.7482114649647</v>
      </c>
      <c r="G11" s="98">
        <v>2093.7037329003497</v>
      </c>
      <c r="H11" s="98">
        <v>1253.6796404593258</v>
      </c>
      <c r="I11" s="98">
        <v>1974.8181804087722</v>
      </c>
      <c r="J11" s="98">
        <v>1147.9594979871611</v>
      </c>
      <c r="K11" s="98">
        <v>1678.5108761555352</v>
      </c>
      <c r="L11" s="98">
        <v>1442.0292077152515</v>
      </c>
      <c r="M11" s="98">
        <v>1515.7915235367011</v>
      </c>
      <c r="N11" s="98">
        <v>1347.415511281082</v>
      </c>
      <c r="O11" s="98">
        <v>1407.4924503089703</v>
      </c>
      <c r="P11" s="98">
        <v>1336.3973932674601</v>
      </c>
      <c r="Q11" s="98">
        <v>1407.7029292609593</v>
      </c>
      <c r="R11" s="98">
        <v>1361.1159307377011</v>
      </c>
      <c r="S11" s="98">
        <v>1428.8063956585283</v>
      </c>
      <c r="T11" s="98">
        <v>1416.7649803082779</v>
      </c>
      <c r="U11" s="98">
        <v>1498.1543480428015</v>
      </c>
      <c r="V11" s="98">
        <v>1351.6710291324187</v>
      </c>
      <c r="W11" s="98">
        <v>1248.7568042085254</v>
      </c>
      <c r="X11" s="98">
        <v>1269.9633480585171</v>
      </c>
      <c r="Y11" s="98">
        <v>1164.5814952476553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832.99049813375461</v>
      </c>
      <c r="C15" s="101">
        <v>831.58313474624538</v>
      </c>
      <c r="D15" s="101">
        <v>914.94961082498151</v>
      </c>
      <c r="E15" s="101">
        <v>1451.6145075095192</v>
      </c>
      <c r="F15" s="101">
        <v>651.86181572816974</v>
      </c>
      <c r="G15" s="101">
        <v>1115.0326883482305</v>
      </c>
      <c r="H15" s="101">
        <v>1771.2320347993411</v>
      </c>
      <c r="I15" s="101">
        <v>1562.9569196066234</v>
      </c>
      <c r="J15" s="101">
        <v>1161.4981265741126</v>
      </c>
      <c r="K15" s="101">
        <v>1592.4570179689747</v>
      </c>
      <c r="L15" s="101">
        <v>1248.0891711581003</v>
      </c>
      <c r="M15" s="101">
        <v>1298.8164979987132</v>
      </c>
      <c r="N15" s="101">
        <v>1569.4255130710071</v>
      </c>
      <c r="O15" s="101">
        <v>1450.0798773247557</v>
      </c>
      <c r="P15" s="101">
        <v>1488.4909265546592</v>
      </c>
      <c r="Q15" s="101">
        <v>1529.9662646987217</v>
      </c>
      <c r="R15" s="101">
        <v>1376.6765838107933</v>
      </c>
      <c r="S15" s="101">
        <v>1766.7097047874797</v>
      </c>
      <c r="T15" s="101">
        <v>1543.5719353601121</v>
      </c>
      <c r="U15" s="101">
        <v>1514.3225525961379</v>
      </c>
      <c r="V15" s="101">
        <v>1563.2275859151409</v>
      </c>
      <c r="W15" s="101">
        <v>1498.219431700247</v>
      </c>
      <c r="X15" s="101">
        <v>1625.3805591610817</v>
      </c>
      <c r="Y15" s="101">
        <v>1435.8293051040898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672.74497719956059</v>
      </c>
      <c r="C19" s="122">
        <v>363.49985883160855</v>
      </c>
      <c r="D19" s="122">
        <v>712.40524314926699</v>
      </c>
      <c r="E19" s="122">
        <v>636.94207104627276</v>
      </c>
      <c r="F19" s="122">
        <v>689.04739076324984</v>
      </c>
      <c r="G19" s="122">
        <v>923.21934671599638</v>
      </c>
      <c r="H19" s="122">
        <v>475.69826953680763</v>
      </c>
      <c r="I19" s="122">
        <v>524.81957720236812</v>
      </c>
      <c r="J19" s="122">
        <v>815.16856286824316</v>
      </c>
      <c r="K19" s="122">
        <v>415.66568637602165</v>
      </c>
      <c r="L19" s="122">
        <v>303.90313431671456</v>
      </c>
      <c r="M19" s="122">
        <v>501.10870510051058</v>
      </c>
      <c r="N19" s="122">
        <v>450.73075749022769</v>
      </c>
      <c r="O19" s="122">
        <v>320.38569868709777</v>
      </c>
      <c r="P19" s="122">
        <v>604.0270036650968</v>
      </c>
      <c r="Q19" s="122">
        <v>668.05225910404613</v>
      </c>
      <c r="R19" s="122">
        <v>509.01805700930709</v>
      </c>
      <c r="S19" s="122">
        <v>534.66344614102684</v>
      </c>
      <c r="T19" s="122">
        <v>595.9499246811713</v>
      </c>
      <c r="U19" s="122">
        <v>699.76702709902384</v>
      </c>
      <c r="V19" s="122">
        <v>648.11605354460562</v>
      </c>
      <c r="W19" s="122">
        <v>632.19462951070363</v>
      </c>
      <c r="X19" s="122">
        <v>640.37011689955455</v>
      </c>
      <c r="Y19" s="122">
        <v>619.37034296381375</v>
      </c>
      <c r="DA19" s="130" t="s">
        <v>2260</v>
      </c>
    </row>
    <row r="20" spans="1:105" ht="12" customHeight="1" x14ac:dyDescent="0.25">
      <c r="A20" s="97" t="s">
        <v>51</v>
      </c>
      <c r="B20" s="98">
        <v>749.92074330330524</v>
      </c>
      <c r="C20" s="98">
        <v>217.63822215951222</v>
      </c>
      <c r="D20" s="98">
        <v>757.26545049550998</v>
      </c>
      <c r="E20" s="98">
        <v>541.3896676937776</v>
      </c>
      <c r="F20" s="98">
        <v>798.74398328112341</v>
      </c>
      <c r="G20" s="98">
        <v>813.63349649066697</v>
      </c>
      <c r="H20" s="98">
        <v>419.04274738808294</v>
      </c>
      <c r="I20" s="98">
        <v>419.98583714471795</v>
      </c>
      <c r="J20" s="98">
        <v>877.2045388877458</v>
      </c>
      <c r="K20" s="98">
        <v>369.94880084019428</v>
      </c>
      <c r="L20" s="98">
        <v>274.39483274177888</v>
      </c>
      <c r="M20" s="98">
        <v>500.34799537179214</v>
      </c>
      <c r="N20" s="98">
        <v>450.37832407555948</v>
      </c>
      <c r="O20" s="98">
        <v>304.34340405180109</v>
      </c>
      <c r="P20" s="98">
        <v>621.05820877309179</v>
      </c>
      <c r="Q20" s="98">
        <v>690.85655158489749</v>
      </c>
      <c r="R20" s="98">
        <v>496.0217722291631</v>
      </c>
      <c r="S20" s="98">
        <v>518.44109918607126</v>
      </c>
      <c r="T20" s="98">
        <v>592.22025064579384</v>
      </c>
      <c r="U20" s="98">
        <v>700.09949149473687</v>
      </c>
      <c r="V20" s="98">
        <v>648.73529938366357</v>
      </c>
      <c r="W20" s="98">
        <v>632.32700073348883</v>
      </c>
      <c r="X20" s="98">
        <v>639.6355302380357</v>
      </c>
      <c r="Y20" s="98">
        <v>623.64179773268188</v>
      </c>
      <c r="DA20" s="63" t="s">
        <v>2261</v>
      </c>
    </row>
    <row r="21" spans="1:105" ht="12" customHeight="1" x14ac:dyDescent="0.25">
      <c r="A21" s="97" t="s">
        <v>50</v>
      </c>
      <c r="B21" s="98">
        <v>556.10515670169514</v>
      </c>
      <c r="C21" s="98">
        <v>594.06077062202496</v>
      </c>
      <c r="D21" s="98">
        <v>660.60713988671773</v>
      </c>
      <c r="E21" s="98">
        <v>778.0469946275723</v>
      </c>
      <c r="F21" s="98">
        <v>516.63307976747205</v>
      </c>
      <c r="G21" s="98">
        <v>1140.1361709247612</v>
      </c>
      <c r="H21" s="98">
        <v>619.65445487703653</v>
      </c>
      <c r="I21" s="98">
        <v>918.70027308030001</v>
      </c>
      <c r="J21" s="98">
        <v>449.03251513256919</v>
      </c>
      <c r="K21" s="98">
        <v>642.90271073305382</v>
      </c>
      <c r="L21" s="98">
        <v>507.40831973046858</v>
      </c>
      <c r="M21" s="98">
        <v>511.62160421619336</v>
      </c>
      <c r="N21" s="98">
        <v>450.78911409234024</v>
      </c>
      <c r="O21" s="98">
        <v>477.33105847963191</v>
      </c>
      <c r="P21" s="98">
        <v>485.86730261890398</v>
      </c>
      <c r="Q21" s="98">
        <v>554.43154318991219</v>
      </c>
      <c r="R21" s="98">
        <v>564.5084578808121</v>
      </c>
      <c r="S21" s="98">
        <v>636.66274292781145</v>
      </c>
      <c r="T21" s="98">
        <v>648.36999323042744</v>
      </c>
      <c r="U21" s="98">
        <v>683.62267999085748</v>
      </c>
      <c r="V21" s="98">
        <v>604.32552964577496</v>
      </c>
      <c r="W21" s="98">
        <v>629.78169917998252</v>
      </c>
      <c r="X21" s="98">
        <v>653.40518167812263</v>
      </c>
      <c r="Y21" s="98">
        <v>593.12618999444851</v>
      </c>
      <c r="DA21" s="63" t="s">
        <v>2262</v>
      </c>
    </row>
    <row r="22" spans="1:105" ht="12" customHeight="1" x14ac:dyDescent="0.25">
      <c r="A22" s="109" t="s">
        <v>120</v>
      </c>
      <c r="B22" s="33">
        <v>385.84229171344111</v>
      </c>
      <c r="C22" s="33">
        <v>491.21101014884795</v>
      </c>
      <c r="D22" s="33">
        <v>409.55090236031157</v>
      </c>
      <c r="E22" s="33">
        <v>738.63467446697041</v>
      </c>
      <c r="F22" s="33">
        <v>370.12408635372913</v>
      </c>
      <c r="G22" s="33">
        <v>417.34240696858137</v>
      </c>
      <c r="H22" s="33">
        <v>816.55978348484439</v>
      </c>
      <c r="I22" s="33">
        <v>546.33688183222182</v>
      </c>
      <c r="J22" s="33">
        <v>335.94475443789588</v>
      </c>
      <c r="K22" s="33">
        <v>350.61525799977306</v>
      </c>
      <c r="L22" s="33">
        <v>356.5937064266775</v>
      </c>
      <c r="M22" s="33">
        <v>395.5828463993721</v>
      </c>
      <c r="N22" s="33">
        <v>571.23717339656343</v>
      </c>
      <c r="O22" s="33">
        <v>38.379486558436845</v>
      </c>
      <c r="P22" s="33">
        <v>269.70524377867326</v>
      </c>
      <c r="Q22" s="33">
        <v>525.70071010453091</v>
      </c>
      <c r="R22" s="33">
        <v>439.12618708527822</v>
      </c>
      <c r="S22" s="33">
        <v>444.366925580447</v>
      </c>
      <c r="T22" s="33">
        <v>435.31833835994684</v>
      </c>
      <c r="U22" s="33">
        <v>440.61687515814515</v>
      </c>
      <c r="V22" s="33">
        <v>433.91475786760748</v>
      </c>
      <c r="W22" s="33">
        <v>442.09523472132628</v>
      </c>
      <c r="X22" s="33">
        <v>453.93520399738327</v>
      </c>
      <c r="Y22" s="33">
        <v>416.20226616309526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12755.9020010532</v>
      </c>
      <c r="C24" s="117">
        <f t="shared" si="7"/>
        <v>11188.937075119156</v>
      </c>
      <c r="D24" s="117">
        <f t="shared" si="7"/>
        <v>10920.279662658992</v>
      </c>
      <c r="E24" s="117">
        <f t="shared" si="7"/>
        <v>11846.173590071197</v>
      </c>
      <c r="F24" s="117">
        <f t="shared" si="7"/>
        <v>11665.84968245112</v>
      </c>
      <c r="G24" s="117">
        <f t="shared" si="7"/>
        <v>12027.316044927131</v>
      </c>
      <c r="H24" s="117">
        <f t="shared" si="7"/>
        <v>10684.650732081911</v>
      </c>
      <c r="I24" s="117">
        <f t="shared" si="7"/>
        <v>10847.465451077653</v>
      </c>
      <c r="J24" s="117">
        <f t="shared" si="7"/>
        <v>11002.246409384747</v>
      </c>
      <c r="K24" s="117">
        <f t="shared" si="7"/>
        <v>11434.902972808739</v>
      </c>
      <c r="L24" s="117">
        <f t="shared" si="7"/>
        <v>11152.054529994191</v>
      </c>
      <c r="M24" s="117">
        <f t="shared" si="7"/>
        <v>10785.97864513636</v>
      </c>
      <c r="N24" s="117">
        <f t="shared" si="7"/>
        <v>11091.173128624874</v>
      </c>
      <c r="O24" s="117">
        <f t="shared" si="7"/>
        <v>10460.941826678341</v>
      </c>
      <c r="P24" s="117">
        <f t="shared" si="7"/>
        <v>9942.7023025493454</v>
      </c>
      <c r="Q24" s="117">
        <f t="shared" si="7"/>
        <v>10270.857459256367</v>
      </c>
      <c r="R24" s="117">
        <f t="shared" ref="R24:V24" si="8">R25+R28+R30+R39</f>
        <v>10768.510427764209</v>
      </c>
      <c r="S24" s="117">
        <f t="shared" si="8"/>
        <v>9673.7016896974637</v>
      </c>
      <c r="T24" s="117">
        <f t="shared" si="8"/>
        <v>10411.375914580301</v>
      </c>
      <c r="U24" s="117">
        <f t="shared" si="8"/>
        <v>11329.715171655369</v>
      </c>
      <c r="V24" s="117">
        <f t="shared" si="8"/>
        <v>10474.413081728178</v>
      </c>
      <c r="W24" s="117">
        <f t="shared" ref="W24:Y24" si="9">W25+W28+W30+W39</f>
        <v>10987.141929550839</v>
      </c>
      <c r="X24" s="117">
        <f t="shared" si="9"/>
        <v>11005.90973936547</v>
      </c>
      <c r="Y24" s="117">
        <f t="shared" si="9"/>
        <v>9818.7004099858896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11323.24331258922</v>
      </c>
      <c r="C25" s="122">
        <f t="shared" si="10"/>
        <v>9319.9483190169176</v>
      </c>
      <c r="D25" s="122">
        <f t="shared" si="10"/>
        <v>8853.2087572586443</v>
      </c>
      <c r="E25" s="122">
        <f t="shared" si="10"/>
        <v>9378.047443697742</v>
      </c>
      <c r="F25" s="122">
        <f t="shared" si="10"/>
        <v>10010.945988368687</v>
      </c>
      <c r="G25" s="122">
        <f t="shared" si="10"/>
        <v>8811.6086362368478</v>
      </c>
      <c r="H25" s="122">
        <f t="shared" si="10"/>
        <v>8752.3003456162041</v>
      </c>
      <c r="I25" s="122">
        <f t="shared" si="10"/>
        <v>8002.6815198489667</v>
      </c>
      <c r="J25" s="122">
        <f t="shared" si="10"/>
        <v>9380.0108838619581</v>
      </c>
      <c r="K25" s="122">
        <f t="shared" si="10"/>
        <v>9122.6880690719518</v>
      </c>
      <c r="L25" s="122">
        <f t="shared" si="10"/>
        <v>9264.8856526994787</v>
      </c>
      <c r="M25" s="122">
        <f t="shared" si="10"/>
        <v>8857.5682705390391</v>
      </c>
      <c r="N25" s="122">
        <f t="shared" si="10"/>
        <v>9105.3284933064169</v>
      </c>
      <c r="O25" s="122">
        <f t="shared" si="10"/>
        <v>8502.7397546600059</v>
      </c>
      <c r="P25" s="122">
        <f t="shared" si="10"/>
        <v>7951.6871667423729</v>
      </c>
      <c r="Q25" s="122">
        <f t="shared" si="10"/>
        <v>8130.6205067601213</v>
      </c>
      <c r="R25" s="122">
        <f t="shared" ref="R25:V25" si="11">SUM(R26:R27)</f>
        <v>8735.555514247204</v>
      </c>
      <c r="S25" s="122">
        <f t="shared" si="11"/>
        <v>7346.1188973078015</v>
      </c>
      <c r="T25" s="122">
        <f t="shared" si="11"/>
        <v>8210.0113397501045</v>
      </c>
      <c r="U25" s="122">
        <f t="shared" si="11"/>
        <v>9129.117583337862</v>
      </c>
      <c r="V25" s="122">
        <f t="shared" si="11"/>
        <v>8467.1622241350251</v>
      </c>
      <c r="W25" s="122">
        <f t="shared" ref="W25:Y25" si="12">SUM(W26:W27)</f>
        <v>8923.9058259943104</v>
      </c>
      <c r="X25" s="122">
        <f t="shared" si="12"/>
        <v>8896.7772247104476</v>
      </c>
      <c r="Y25" s="122">
        <f t="shared" si="12"/>
        <v>7921.3432012352396</v>
      </c>
      <c r="DA25" s="130" t="s">
        <v>2265</v>
      </c>
    </row>
    <row r="26" spans="1:105" ht="12" customHeight="1" x14ac:dyDescent="0.25">
      <c r="A26" s="97" t="s">
        <v>74</v>
      </c>
      <c r="B26" s="98">
        <v>11299.319688582234</v>
      </c>
      <c r="C26" s="98">
        <v>9300.0742050331355</v>
      </c>
      <c r="D26" s="98">
        <v>8834.9122890820981</v>
      </c>
      <c r="E26" s="98">
        <v>9358.9279980799383</v>
      </c>
      <c r="F26" s="98">
        <v>9988.6999803084382</v>
      </c>
      <c r="G26" s="98">
        <v>8793.0393497780533</v>
      </c>
      <c r="H26" s="98">
        <v>8734.858495893508</v>
      </c>
      <c r="I26" s="98">
        <v>7988.1830827167923</v>
      </c>
      <c r="J26" s="98">
        <v>9360.0248428555351</v>
      </c>
      <c r="K26" s="98">
        <v>9103.0267735562702</v>
      </c>
      <c r="L26" s="98">
        <v>9246.4090047097725</v>
      </c>
      <c r="M26" s="98">
        <v>8838.5855470504321</v>
      </c>
      <c r="N26" s="98">
        <v>9088.6045441135029</v>
      </c>
      <c r="O26" s="98">
        <v>8483.9780980548312</v>
      </c>
      <c r="P26" s="98">
        <v>7933.5818913577805</v>
      </c>
      <c r="Q26" s="98">
        <v>8114.1576846783437</v>
      </c>
      <c r="R26" s="98">
        <v>8717.9402209231575</v>
      </c>
      <c r="S26" s="98">
        <v>7331.1177904699207</v>
      </c>
      <c r="T26" s="98">
        <v>8193.3902891580365</v>
      </c>
      <c r="U26" s="98">
        <v>9110.5245869532118</v>
      </c>
      <c r="V26" s="98">
        <v>8449.8682742303536</v>
      </c>
      <c r="W26" s="98">
        <v>8905.4408951985206</v>
      </c>
      <c r="X26" s="98">
        <v>8877.5117833813511</v>
      </c>
      <c r="Y26" s="98">
        <v>7903.723568507141</v>
      </c>
      <c r="DA26" s="63" t="s">
        <v>2266</v>
      </c>
    </row>
    <row r="27" spans="1:105" ht="12" customHeight="1" x14ac:dyDescent="0.25">
      <c r="A27" s="97" t="s">
        <v>53</v>
      </c>
      <c r="B27" s="98">
        <v>23.923624006985982</v>
      </c>
      <c r="C27" s="98">
        <v>19.874113983781697</v>
      </c>
      <c r="D27" s="98">
        <v>18.29646817654568</v>
      </c>
      <c r="E27" s="98">
        <v>19.119445617804281</v>
      </c>
      <c r="F27" s="98">
        <v>22.246008060248791</v>
      </c>
      <c r="G27" s="98">
        <v>18.569286458794764</v>
      </c>
      <c r="H27" s="98">
        <v>17.44184972269554</v>
      </c>
      <c r="I27" s="98">
        <v>14.498437132173963</v>
      </c>
      <c r="J27" s="98">
        <v>19.986041006423662</v>
      </c>
      <c r="K27" s="98">
        <v>19.661295515680784</v>
      </c>
      <c r="L27" s="98">
        <v>18.476647989705395</v>
      </c>
      <c r="M27" s="98">
        <v>18.982723488607199</v>
      </c>
      <c r="N27" s="98">
        <v>16.723949192914098</v>
      </c>
      <c r="O27" s="98">
        <v>18.761656605174604</v>
      </c>
      <c r="P27" s="98">
        <v>18.105275384592463</v>
      </c>
      <c r="Q27" s="98">
        <v>16.462822081778036</v>
      </c>
      <c r="R27" s="98">
        <v>17.615293324045656</v>
      </c>
      <c r="S27" s="98">
        <v>15.001106837881164</v>
      </c>
      <c r="T27" s="98">
        <v>16.621050592068592</v>
      </c>
      <c r="U27" s="98">
        <v>18.592996384649656</v>
      </c>
      <c r="V27" s="98">
        <v>17.29394990467107</v>
      </c>
      <c r="W27" s="98">
        <v>18.464930795789641</v>
      </c>
      <c r="X27" s="98">
        <v>19.265441329096117</v>
      </c>
      <c r="Y27" s="98">
        <v>17.619632728099059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6.4572065535505825</v>
      </c>
      <c r="C28" s="122">
        <f t="shared" si="13"/>
        <v>8.0989250047690575</v>
      </c>
      <c r="D28" s="122">
        <f t="shared" si="13"/>
        <v>9.6367393555816836</v>
      </c>
      <c r="E28" s="122">
        <f t="shared" si="13"/>
        <v>11.93157686028888</v>
      </c>
      <c r="F28" s="122">
        <f t="shared" si="13"/>
        <v>8.9130394716534358</v>
      </c>
      <c r="G28" s="122">
        <f t="shared" si="13"/>
        <v>10.167849330713612</v>
      </c>
      <c r="H28" s="122">
        <f t="shared" si="13"/>
        <v>13.819217077357386</v>
      </c>
      <c r="I28" s="122">
        <f t="shared" si="13"/>
        <v>29.856420599010047</v>
      </c>
      <c r="J28" s="122">
        <f t="shared" si="13"/>
        <v>18.773273934331865</v>
      </c>
      <c r="K28" s="122">
        <f t="shared" si="13"/>
        <v>16.477726903615892</v>
      </c>
      <c r="L28" s="122">
        <f t="shared" si="13"/>
        <v>27.275777622527254</v>
      </c>
      <c r="M28" s="122">
        <f t="shared" si="13"/>
        <v>18.72520091087312</v>
      </c>
      <c r="N28" s="122">
        <f t="shared" si="13"/>
        <v>43.058280449251676</v>
      </c>
      <c r="O28" s="122">
        <f t="shared" si="13"/>
        <v>21.919049185868957</v>
      </c>
      <c r="P28" s="122">
        <f t="shared" si="13"/>
        <v>19.09025862884225</v>
      </c>
      <c r="Q28" s="122">
        <f t="shared" si="13"/>
        <v>35.037578144158253</v>
      </c>
      <c r="R28" s="122">
        <f t="shared" si="13"/>
        <v>34.832703634329434</v>
      </c>
      <c r="S28" s="122">
        <f t="shared" si="13"/>
        <v>33.950884439810885</v>
      </c>
      <c r="T28" s="122">
        <f t="shared" si="13"/>
        <v>30.468213216296604</v>
      </c>
      <c r="U28" s="122">
        <f t="shared" si="13"/>
        <v>25.088867072336853</v>
      </c>
      <c r="V28" s="122">
        <f t="shared" si="13"/>
        <v>21.470234420398192</v>
      </c>
      <c r="W28" s="122">
        <f t="shared" si="13"/>
        <v>18.428535330255112</v>
      </c>
      <c r="X28" s="122">
        <f t="shared" si="13"/>
        <v>16.107921855644914</v>
      </c>
      <c r="Y28" s="122">
        <f t="shared" si="13"/>
        <v>19.318535445145379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6.4572065535505825</v>
      </c>
      <c r="C29" s="98">
        <f>IF(RES_hhdet_fec!C29=0,0,RES_hhdet_fec!C29*1000*11630/RES_hhdet_num!C24)</f>
        <v>8.0989250047690575</v>
      </c>
      <c r="D29" s="98">
        <f>IF(RES_hhdet_fec!D29=0,0,RES_hhdet_fec!D29*1000*11630/RES_hhdet_num!D24)</f>
        <v>9.6367393555816836</v>
      </c>
      <c r="E29" s="98">
        <f>IF(RES_hhdet_fec!E29=0,0,RES_hhdet_fec!E29*1000*11630/RES_hhdet_num!E24)</f>
        <v>11.93157686028888</v>
      </c>
      <c r="F29" s="98">
        <f>IF(RES_hhdet_fec!F29=0,0,RES_hhdet_fec!F29*1000*11630/RES_hhdet_num!F24)</f>
        <v>8.9130394716534358</v>
      </c>
      <c r="G29" s="98">
        <f>IF(RES_hhdet_fec!G29=0,0,RES_hhdet_fec!G29*1000*11630/RES_hhdet_num!G24)</f>
        <v>10.167849330713612</v>
      </c>
      <c r="H29" s="98">
        <f>IF(RES_hhdet_fec!H29=0,0,RES_hhdet_fec!H29*1000*11630/RES_hhdet_num!H24)</f>
        <v>13.819217077357386</v>
      </c>
      <c r="I29" s="98">
        <f>IF(RES_hhdet_fec!I29=0,0,RES_hhdet_fec!I29*1000*11630/RES_hhdet_num!I24)</f>
        <v>29.856420599010047</v>
      </c>
      <c r="J29" s="98">
        <f>IF(RES_hhdet_fec!J29=0,0,RES_hhdet_fec!J29*1000*11630/RES_hhdet_num!J24)</f>
        <v>18.773273934331865</v>
      </c>
      <c r="K29" s="98">
        <f>IF(RES_hhdet_fec!K29=0,0,RES_hhdet_fec!K29*1000*11630/RES_hhdet_num!K24)</f>
        <v>16.477726903615892</v>
      </c>
      <c r="L29" s="98">
        <f>IF(RES_hhdet_fec!L29=0,0,RES_hhdet_fec!L29*1000*11630/RES_hhdet_num!L24)</f>
        <v>27.275777622527254</v>
      </c>
      <c r="M29" s="98">
        <f>IF(RES_hhdet_fec!M29=0,0,RES_hhdet_fec!M29*1000*11630/RES_hhdet_num!M24)</f>
        <v>18.72520091087312</v>
      </c>
      <c r="N29" s="98">
        <f>IF(RES_hhdet_fec!N29=0,0,RES_hhdet_fec!N29*1000*11630/RES_hhdet_num!N24)</f>
        <v>43.058280449251676</v>
      </c>
      <c r="O29" s="98">
        <f>IF(RES_hhdet_fec!O29=0,0,RES_hhdet_fec!O29*1000*11630/RES_hhdet_num!O24)</f>
        <v>21.919049185868957</v>
      </c>
      <c r="P29" s="98">
        <f>IF(RES_hhdet_fec!P29=0,0,RES_hhdet_fec!P29*1000*11630/RES_hhdet_num!P24)</f>
        <v>19.09025862884225</v>
      </c>
      <c r="Q29" s="98">
        <f>IF(RES_hhdet_fec!Q29=0,0,RES_hhdet_fec!Q29*1000*11630/RES_hhdet_num!Q24)</f>
        <v>35.037578144158253</v>
      </c>
      <c r="R29" s="98">
        <f>IF(RES_hhdet_fec!R29=0,0,RES_hhdet_fec!R29*1000*11630/RES_hhdet_num!R24)</f>
        <v>34.832703634329434</v>
      </c>
      <c r="S29" s="98">
        <f>IF(RES_hhdet_fec!S29=0,0,RES_hhdet_fec!S29*1000*11630/RES_hhdet_num!S24)</f>
        <v>33.950884439810885</v>
      </c>
      <c r="T29" s="98">
        <f>IF(RES_hhdet_fec!T29=0,0,RES_hhdet_fec!T29*1000*11630/RES_hhdet_num!T24)</f>
        <v>30.468213216296604</v>
      </c>
      <c r="U29" s="98">
        <f>IF(RES_hhdet_fec!U29=0,0,RES_hhdet_fec!U29*1000*11630/RES_hhdet_num!U24)</f>
        <v>25.088867072336853</v>
      </c>
      <c r="V29" s="98">
        <f>IF(RES_hhdet_fec!V29=0,0,RES_hhdet_fec!V29*1000*11630/RES_hhdet_num!V24)</f>
        <v>21.470234420398192</v>
      </c>
      <c r="W29" s="98">
        <f>IF(RES_hhdet_fec!W29=0,0,RES_hhdet_fec!W29*1000*11630/RES_hhdet_num!W24)</f>
        <v>18.428535330255112</v>
      </c>
      <c r="X29" s="98">
        <f>IF(RES_hhdet_fec!X29=0,0,RES_hhdet_fec!X29*1000*11630/RES_hhdet_num!X24)</f>
        <v>16.107921855644914</v>
      </c>
      <c r="Y29" s="98">
        <f>IF(RES_hhdet_fec!Y29=0,0,RES_hhdet_fec!Y29*1000*11630/RES_hhdet_num!Y24)</f>
        <v>19.318535445145379</v>
      </c>
      <c r="DA29" s="63" t="s">
        <v>2269</v>
      </c>
    </row>
    <row r="30" spans="1:105" ht="12" customHeight="1" x14ac:dyDescent="0.25">
      <c r="A30" s="121" t="s">
        <v>55</v>
      </c>
      <c r="B30" s="122">
        <v>873.86424476587524</v>
      </c>
      <c r="C30" s="122">
        <v>1264.4748970624792</v>
      </c>
      <c r="D30" s="122">
        <v>1400.1297918486036</v>
      </c>
      <c r="E30" s="122">
        <v>1674.4176230207781</v>
      </c>
      <c r="F30" s="122">
        <v>1132.3215554985184</v>
      </c>
      <c r="G30" s="122">
        <v>2089.1614387217173</v>
      </c>
      <c r="H30" s="122">
        <v>1287.5473467457603</v>
      </c>
      <c r="I30" s="122">
        <v>1910.8634489805638</v>
      </c>
      <c r="J30" s="122">
        <v>1157.5409504932891</v>
      </c>
      <c r="K30" s="122">
        <v>1660.3437680926249</v>
      </c>
      <c r="L30" s="122">
        <v>1355.3372350076611</v>
      </c>
      <c r="M30" s="122">
        <v>1399.8046604877488</v>
      </c>
      <c r="N30" s="122">
        <v>1489.3643810076737</v>
      </c>
      <c r="O30" s="122">
        <v>1463.819064425322</v>
      </c>
      <c r="P30" s="122">
        <v>1487.6408869947145</v>
      </c>
      <c r="Q30" s="122">
        <v>1550.2661718989302</v>
      </c>
      <c r="R30" s="122">
        <v>1434.1067712418014</v>
      </c>
      <c r="S30" s="122">
        <v>1654.1250357713775</v>
      </c>
      <c r="T30" s="122">
        <v>1514.5223347964507</v>
      </c>
      <c r="U30" s="122">
        <v>1482.045259040407</v>
      </c>
      <c r="V30" s="122">
        <v>1368.7066227863681</v>
      </c>
      <c r="W30" s="122">
        <v>1405.3700359447828</v>
      </c>
      <c r="X30" s="122">
        <v>1433.3142555198463</v>
      </c>
      <c r="Y30" s="122">
        <v>1282.2605199071747</v>
      </c>
      <c r="DA30" s="130" t="s">
        <v>2270</v>
      </c>
    </row>
    <row r="31" spans="1:105" ht="12" customHeight="1" x14ac:dyDescent="0.25">
      <c r="A31" s="97" t="s">
        <v>141</v>
      </c>
      <c r="B31" s="98">
        <v>876.06880544428429</v>
      </c>
      <c r="C31" s="98">
        <v>1279.7822436790364</v>
      </c>
      <c r="D31" s="98">
        <v>1412.1425060967813</v>
      </c>
      <c r="E31" s="98">
        <v>1679.2155366791635</v>
      </c>
      <c r="F31" s="98">
        <v>1141.3021113820762</v>
      </c>
      <c r="G31" s="98">
        <v>2099.4696794664101</v>
      </c>
      <c r="H31" s="98">
        <v>1248.0232658297589</v>
      </c>
      <c r="I31" s="98">
        <v>1970.8773863211093</v>
      </c>
      <c r="J31" s="98">
        <v>1153.3341613447592</v>
      </c>
      <c r="K31" s="98">
        <v>1703.2678099082655</v>
      </c>
      <c r="L31" s="98">
        <v>1459.2458600650177</v>
      </c>
      <c r="M31" s="98">
        <v>1509.0710022406888</v>
      </c>
      <c r="N31" s="98">
        <v>1380.6350946893997</v>
      </c>
      <c r="O31" s="98">
        <v>1456.4611965758247</v>
      </c>
      <c r="P31" s="98">
        <v>1425.8270874359043</v>
      </c>
      <c r="Q31" s="98">
        <v>1507.5291771295706</v>
      </c>
      <c r="R31" s="98">
        <v>1436.4552021159323</v>
      </c>
      <c r="S31" s="98">
        <v>1521.9615515745659</v>
      </c>
      <c r="T31" s="98">
        <v>1469.0358497409873</v>
      </c>
      <c r="U31" s="98">
        <v>1452.0485578884293</v>
      </c>
      <c r="V31" s="98">
        <v>1285.5785496680026</v>
      </c>
      <c r="W31" s="98">
        <v>1330.4935003666949</v>
      </c>
      <c r="X31" s="98">
        <v>1337.2882722602665</v>
      </c>
      <c r="Y31" s="98">
        <v>1204.5638667920527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832.99049813375461</v>
      </c>
      <c r="C35" s="101">
        <v>831.58313474624538</v>
      </c>
      <c r="D35" s="101">
        <v>914.94961082498128</v>
      </c>
      <c r="E35" s="101">
        <v>1451.6145075095192</v>
      </c>
      <c r="F35" s="101">
        <v>651.86181572816974</v>
      </c>
      <c r="G35" s="101">
        <v>1115.0326883482307</v>
      </c>
      <c r="H35" s="101">
        <v>1756.4771203254365</v>
      </c>
      <c r="I35" s="101">
        <v>1568.3060190278925</v>
      </c>
      <c r="J35" s="101">
        <v>1167.2220766123944</v>
      </c>
      <c r="K35" s="101">
        <v>1596.0285371213354</v>
      </c>
      <c r="L35" s="101">
        <v>1247.4969322454315</v>
      </c>
      <c r="M35" s="101">
        <v>1297.0154472407821</v>
      </c>
      <c r="N35" s="101">
        <v>1580.8560975437824</v>
      </c>
      <c r="O35" s="101">
        <v>1470.543596814357</v>
      </c>
      <c r="P35" s="101">
        <v>1544.5911642532119</v>
      </c>
      <c r="Q35" s="101">
        <v>1595.1519541147932</v>
      </c>
      <c r="R35" s="101">
        <v>1431.3231678734223</v>
      </c>
      <c r="S35" s="101">
        <v>1834.3960282158289</v>
      </c>
      <c r="T35" s="101">
        <v>1594.944316105853</v>
      </c>
      <c r="U35" s="101">
        <v>1546.7849748177775</v>
      </c>
      <c r="V35" s="101">
        <v>1566.659084672548</v>
      </c>
      <c r="W35" s="101">
        <v>1588.3390138611635</v>
      </c>
      <c r="X35" s="101">
        <v>1691.6167066134449</v>
      </c>
      <c r="Y35" s="101">
        <v>1474.0224722764117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2278</v>
      </c>
    </row>
    <row r="39" spans="1:105" ht="12" customHeight="1" x14ac:dyDescent="0.25">
      <c r="A39" s="121" t="s">
        <v>54</v>
      </c>
      <c r="B39" s="122">
        <v>552.33723714455539</v>
      </c>
      <c r="C39" s="122">
        <v>596.41493403499032</v>
      </c>
      <c r="D39" s="122">
        <v>657.30437419616328</v>
      </c>
      <c r="E39" s="122">
        <v>781.77694649238947</v>
      </c>
      <c r="F39" s="122">
        <v>513.66909911226128</v>
      </c>
      <c r="G39" s="122">
        <v>1116.3781206378526</v>
      </c>
      <c r="H39" s="122">
        <v>630.98382264258976</v>
      </c>
      <c r="I39" s="122">
        <v>904.06406164911186</v>
      </c>
      <c r="J39" s="122">
        <v>445.92130109516847</v>
      </c>
      <c r="K39" s="122">
        <v>635.39340874054562</v>
      </c>
      <c r="L39" s="122">
        <v>504.55586466452479</v>
      </c>
      <c r="M39" s="122">
        <v>509.88051319869891</v>
      </c>
      <c r="N39" s="122">
        <v>453.42197386153214</v>
      </c>
      <c r="O39" s="122">
        <v>472.46395840714433</v>
      </c>
      <c r="P39" s="122">
        <v>484.28399018341531</v>
      </c>
      <c r="Q39" s="122">
        <v>554.93320245315806</v>
      </c>
      <c r="R39" s="122">
        <v>564.01543864087625</v>
      </c>
      <c r="S39" s="122">
        <v>639.5068721784736</v>
      </c>
      <c r="T39" s="122">
        <v>656.37402681745004</v>
      </c>
      <c r="U39" s="122">
        <v>693.46346220476323</v>
      </c>
      <c r="V39" s="122">
        <v>617.0740003863873</v>
      </c>
      <c r="W39" s="122">
        <v>639.43753228149001</v>
      </c>
      <c r="X39" s="122">
        <v>659.71033727953227</v>
      </c>
      <c r="Y39" s="122">
        <v>595.77815339833137</v>
      </c>
      <c r="DA39" s="130" t="s">
        <v>2279</v>
      </c>
    </row>
    <row r="40" spans="1:105" ht="12" customHeight="1" x14ac:dyDescent="0.25">
      <c r="A40" s="97" t="s">
        <v>50</v>
      </c>
      <c r="B40" s="98">
        <v>556.10515670169514</v>
      </c>
      <c r="C40" s="98">
        <v>599.50881926139664</v>
      </c>
      <c r="D40" s="98">
        <v>665.4470069126462</v>
      </c>
      <c r="E40" s="98">
        <v>783.27225173234729</v>
      </c>
      <c r="F40" s="98">
        <v>519.06069934532741</v>
      </c>
      <c r="G40" s="98">
        <v>1144.8331776752962</v>
      </c>
      <c r="H40" s="98">
        <v>621.28517109175039</v>
      </c>
      <c r="I40" s="98">
        <v>920.71418477256748</v>
      </c>
      <c r="J40" s="98">
        <v>449.77449852970216</v>
      </c>
      <c r="K40" s="98">
        <v>643.4691196552069</v>
      </c>
      <c r="L40" s="98">
        <v>508.50812280378244</v>
      </c>
      <c r="M40" s="98">
        <v>512.30945152367951</v>
      </c>
      <c r="N40" s="98">
        <v>451.1490098288885</v>
      </c>
      <c r="O40" s="98">
        <v>477.69325022828565</v>
      </c>
      <c r="P40" s="98">
        <v>486.28971404980069</v>
      </c>
      <c r="Q40" s="98">
        <v>555.12627389299598</v>
      </c>
      <c r="R40" s="98">
        <v>565.02636059026975</v>
      </c>
      <c r="S40" s="98">
        <v>640.69406619475296</v>
      </c>
      <c r="T40" s="98">
        <v>657.09766273046603</v>
      </c>
      <c r="U40" s="98">
        <v>693.46346220476323</v>
      </c>
      <c r="V40" s="98">
        <v>617.0740003863873</v>
      </c>
      <c r="W40" s="98">
        <v>639.43753228149001</v>
      </c>
      <c r="X40" s="98">
        <v>659.71033727953227</v>
      </c>
      <c r="Y40" s="98">
        <v>596.52159630693518</v>
      </c>
      <c r="DA40" s="63" t="s">
        <v>2280</v>
      </c>
    </row>
    <row r="41" spans="1:105" ht="12" customHeight="1" x14ac:dyDescent="0.25">
      <c r="A41" s="109" t="s">
        <v>120</v>
      </c>
      <c r="B41" s="33">
        <v>385.84229171344106</v>
      </c>
      <c r="C41" s="33">
        <v>496.56681991006042</v>
      </c>
      <c r="D41" s="33">
        <v>412.68611633848712</v>
      </c>
      <c r="E41" s="33">
        <v>744.13650424517573</v>
      </c>
      <c r="F41" s="33">
        <v>372.13959299427364</v>
      </c>
      <c r="G41" s="33">
        <v>420.17772512173008</v>
      </c>
      <c r="H41" s="33">
        <v>820.23859074275174</v>
      </c>
      <c r="I41" s="33">
        <v>549.51438102023087</v>
      </c>
      <c r="J41" s="33">
        <v>337.7353731255667</v>
      </c>
      <c r="K41" s="33">
        <v>352.35896906480144</v>
      </c>
      <c r="L41" s="33">
        <v>359.50799095377022</v>
      </c>
      <c r="M41" s="33">
        <v>397.99754160428233</v>
      </c>
      <c r="N41" s="33">
        <v>573.72671301788387</v>
      </c>
      <c r="O41" s="33">
        <v>38.432737252418868</v>
      </c>
      <c r="P41" s="33">
        <v>269.38500449926767</v>
      </c>
      <c r="Q41" s="33">
        <v>534.8813543442742</v>
      </c>
      <c r="R41" s="33">
        <v>449.78125835941682</v>
      </c>
      <c r="S41" s="33">
        <v>465.28615028948343</v>
      </c>
      <c r="T41" s="33">
        <v>462.80142008569027</v>
      </c>
      <c r="U41" s="33">
        <v>0</v>
      </c>
      <c r="V41" s="33">
        <v>0</v>
      </c>
      <c r="W41" s="33">
        <v>0</v>
      </c>
      <c r="X41" s="33">
        <v>0</v>
      </c>
      <c r="Y41" s="33">
        <v>414.74980515329815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16181.042743420005</v>
      </c>
      <c r="C43" s="117">
        <f t="shared" si="14"/>
        <v>14086.13426152321</v>
      </c>
      <c r="D43" s="117">
        <f t="shared" si="14"/>
        <v>7692.6409197123503</v>
      </c>
      <c r="E43" s="117">
        <f t="shared" si="14"/>
        <v>9716.6963890093793</v>
      </c>
      <c r="F43" s="117">
        <f t="shared" si="14"/>
        <v>17958.044003818381</v>
      </c>
      <c r="G43" s="117">
        <f t="shared" si="14"/>
        <v>12340.930282447292</v>
      </c>
      <c r="H43" s="117">
        <f t="shared" si="14"/>
        <v>12227.77760446174</v>
      </c>
      <c r="I43" s="117">
        <f t="shared" si="14"/>
        <v>15195.694578923763</v>
      </c>
      <c r="J43" s="117">
        <f t="shared" si="14"/>
        <v>13488.033730303108</v>
      </c>
      <c r="K43" s="117">
        <f t="shared" si="14"/>
        <v>7001.5963766248015</v>
      </c>
      <c r="L43" s="117">
        <f t="shared" si="14"/>
        <v>7993.8574763153165</v>
      </c>
      <c r="M43" s="117">
        <f t="shared" si="14"/>
        <v>14890.980024902879</v>
      </c>
      <c r="N43" s="117">
        <f t="shared" si="14"/>
        <v>14770.450344306191</v>
      </c>
      <c r="O43" s="117">
        <f t="shared" si="14"/>
        <v>9817.5955265479297</v>
      </c>
      <c r="P43" s="117">
        <f t="shared" si="14"/>
        <v>12189.813535311543</v>
      </c>
      <c r="Q43" s="117">
        <f t="shared" si="14"/>
        <v>13470.040152201131</v>
      </c>
      <c r="R43" s="117">
        <f t="shared" ref="R43:V43" si="15">R44+R47+R49+R58</f>
        <v>9901.0377991503956</v>
      </c>
      <c r="S43" s="117">
        <f t="shared" si="15"/>
        <v>11561.20394635513</v>
      </c>
      <c r="T43" s="117">
        <f t="shared" si="15"/>
        <v>11981.071378551156</v>
      </c>
      <c r="U43" s="117">
        <f t="shared" si="15"/>
        <v>13445.995108928044</v>
      </c>
      <c r="V43" s="117">
        <f t="shared" si="15"/>
        <v>10825.117204344699</v>
      </c>
      <c r="W43" s="117">
        <f t="shared" ref="W43:Y43" si="16">W44+W47+W49+W58</f>
        <v>10786.54582816748</v>
      </c>
      <c r="X43" s="117">
        <f t="shared" si="16"/>
        <v>12657.035941656768</v>
      </c>
      <c r="Y43" s="117">
        <f t="shared" si="16"/>
        <v>9974.9933176067807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14789.219769118374</v>
      </c>
      <c r="C44" s="122">
        <f t="shared" si="17"/>
        <v>12652.085721004165</v>
      </c>
      <c r="D44" s="122">
        <f t="shared" si="17"/>
        <v>6119.2263044598621</v>
      </c>
      <c r="E44" s="122">
        <f t="shared" si="17"/>
        <v>7500.4055079962591</v>
      </c>
      <c r="F44" s="122">
        <f t="shared" si="17"/>
        <v>16803.188192476424</v>
      </c>
      <c r="G44" s="122">
        <f t="shared" si="17"/>
        <v>10133.393724469235</v>
      </c>
      <c r="H44" s="122">
        <f t="shared" si="17"/>
        <v>9812.8498328761525</v>
      </c>
      <c r="I44" s="122">
        <f t="shared" si="17"/>
        <v>12665.185225060352</v>
      </c>
      <c r="J44" s="122">
        <f t="shared" si="17"/>
        <v>11828.227280382809</v>
      </c>
      <c r="K44" s="122">
        <f t="shared" si="17"/>
        <v>4700.9339824382523</v>
      </c>
      <c r="L44" s="122">
        <f t="shared" si="17"/>
        <v>6138.7174234301419</v>
      </c>
      <c r="M44" s="122">
        <f t="shared" si="17"/>
        <v>13016.037730580349</v>
      </c>
      <c r="N44" s="122">
        <f t="shared" si="17"/>
        <v>12647.636042752169</v>
      </c>
      <c r="O44" s="122">
        <f t="shared" si="17"/>
        <v>7885.3875734684234</v>
      </c>
      <c r="P44" s="122">
        <f t="shared" si="17"/>
        <v>10182.177746356227</v>
      </c>
      <c r="Q44" s="122">
        <f t="shared" si="17"/>
        <v>11321.573684099914</v>
      </c>
      <c r="R44" s="122">
        <f t="shared" ref="R44:V44" si="18">SUM(R45:R46)</f>
        <v>7883.4146335072728</v>
      </c>
      <c r="S44" s="122">
        <f t="shared" si="18"/>
        <v>9067.8911230884532</v>
      </c>
      <c r="T44" s="122">
        <f t="shared" si="18"/>
        <v>9733.1765079116558</v>
      </c>
      <c r="U44" s="122">
        <f t="shared" si="18"/>
        <v>11249.352050203563</v>
      </c>
      <c r="V44" s="122">
        <f t="shared" si="18"/>
        <v>8693.816561688338</v>
      </c>
      <c r="W44" s="122">
        <f t="shared" ref="W44:Y44" si="19">SUM(W45:W46)</f>
        <v>8580.2535653499726</v>
      </c>
      <c r="X44" s="122">
        <f t="shared" si="19"/>
        <v>10300.546454481009</v>
      </c>
      <c r="Y44" s="122">
        <f t="shared" si="19"/>
        <v>7855.8181738349786</v>
      </c>
      <c r="DA44" s="130" t="s">
        <v>2283</v>
      </c>
    </row>
    <row r="45" spans="1:105" ht="12" customHeight="1" x14ac:dyDescent="0.25">
      <c r="A45" s="97" t="s">
        <v>211</v>
      </c>
      <c r="B45" s="98">
        <v>14763.855815058983</v>
      </c>
      <c r="C45" s="98">
        <v>12630.386820850083</v>
      </c>
      <c r="D45" s="98">
        <v>6109.1623207490666</v>
      </c>
      <c r="E45" s="98">
        <v>7488.0248842831061</v>
      </c>
      <c r="F45" s="98">
        <v>16771.942202570393</v>
      </c>
      <c r="G45" s="98">
        <v>10115.450282627986</v>
      </c>
      <c r="H45" s="98">
        <v>9796.4448655688411</v>
      </c>
      <c r="I45" s="98">
        <v>12646.07781788283</v>
      </c>
      <c r="J45" s="98">
        <v>11807.425232355716</v>
      </c>
      <c r="K45" s="98">
        <v>4692.6927888873479</v>
      </c>
      <c r="L45" s="98">
        <v>6128.9171259974382</v>
      </c>
      <c r="M45" s="98">
        <v>12994.121632235017</v>
      </c>
      <c r="N45" s="98">
        <v>12629.800887945283</v>
      </c>
      <c r="O45" s="98">
        <v>7871.0445300144702</v>
      </c>
      <c r="P45" s="98">
        <v>10163.000945047286</v>
      </c>
      <c r="Q45" s="98">
        <v>11302.58571332469</v>
      </c>
      <c r="R45" s="98">
        <v>7870.3196900199246</v>
      </c>
      <c r="S45" s="98">
        <v>9052.4540020697223</v>
      </c>
      <c r="T45" s="98">
        <v>9716.4231595586261</v>
      </c>
      <c r="U45" s="98">
        <v>11228.872140830255</v>
      </c>
      <c r="V45" s="98">
        <v>8676.7866875984128</v>
      </c>
      <c r="W45" s="98">
        <v>8562.9861226783541</v>
      </c>
      <c r="X45" s="98">
        <v>10279.081814601403</v>
      </c>
      <c r="Y45" s="98">
        <v>7839.4511964876683</v>
      </c>
      <c r="DA45" s="63" t="s">
        <v>2284</v>
      </c>
    </row>
    <row r="46" spans="1:105" ht="12" customHeight="1" x14ac:dyDescent="0.25">
      <c r="A46" s="97" t="s">
        <v>53</v>
      </c>
      <c r="B46" s="98">
        <v>25.363954059390132</v>
      </c>
      <c r="C46" s="98">
        <v>21.698900154082551</v>
      </c>
      <c r="D46" s="98">
        <v>10.06398371079568</v>
      </c>
      <c r="E46" s="98">
        <v>12.380623713152614</v>
      </c>
      <c r="F46" s="98">
        <v>31.24598990602961</v>
      </c>
      <c r="G46" s="98">
        <v>17.943441841248688</v>
      </c>
      <c r="H46" s="98">
        <v>16.404967307311207</v>
      </c>
      <c r="I46" s="98">
        <v>19.107407177522017</v>
      </c>
      <c r="J46" s="98">
        <v>20.802048027092532</v>
      </c>
      <c r="K46" s="98">
        <v>8.2411935509044678</v>
      </c>
      <c r="L46" s="98">
        <v>9.8002974327041166</v>
      </c>
      <c r="M46" s="98">
        <v>21.916098345331164</v>
      </c>
      <c r="N46" s="98">
        <v>17.835154806886496</v>
      </c>
      <c r="O46" s="98">
        <v>14.343043453953316</v>
      </c>
      <c r="P46" s="98">
        <v>19.176801308939687</v>
      </c>
      <c r="Q46" s="98">
        <v>18.987970775224174</v>
      </c>
      <c r="R46" s="98">
        <v>13.094943487348546</v>
      </c>
      <c r="S46" s="98">
        <v>15.437121018730259</v>
      </c>
      <c r="T46" s="98">
        <v>16.753348353030276</v>
      </c>
      <c r="U46" s="98">
        <v>20.479909373308011</v>
      </c>
      <c r="V46" s="98">
        <v>17.029874089924647</v>
      </c>
      <c r="W46" s="98">
        <v>17.267442671618774</v>
      </c>
      <c r="X46" s="98">
        <v>21.464639879607297</v>
      </c>
      <c r="Y46" s="98">
        <v>16.366977347309973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6.4612007493325239</v>
      </c>
      <c r="C47" s="122">
        <f t="shared" si="20"/>
        <v>8.2811594476986183</v>
      </c>
      <c r="D47" s="122">
        <f t="shared" si="20"/>
        <v>8.8051862977461042</v>
      </c>
      <c r="E47" s="122">
        <f t="shared" si="20"/>
        <v>11.143802255994821</v>
      </c>
      <c r="F47" s="122">
        <f t="shared" si="20"/>
        <v>8.0900552494921261</v>
      </c>
      <c r="G47" s="122">
        <f t="shared" si="20"/>
        <v>11.822785002008233</v>
      </c>
      <c r="H47" s="122">
        <f t="shared" si="20"/>
        <v>18.412486418517879</v>
      </c>
      <c r="I47" s="122">
        <f t="shared" si="20"/>
        <v>42.010012749496376</v>
      </c>
      <c r="J47" s="122">
        <f t="shared" si="20"/>
        <v>33.884270222466121</v>
      </c>
      <c r="K47" s="122">
        <f t="shared" si="20"/>
        <v>47.629810441110841</v>
      </c>
      <c r="L47" s="122">
        <f t="shared" si="20"/>
        <v>83.49616898803356</v>
      </c>
      <c r="M47" s="122">
        <f t="shared" si="20"/>
        <v>51.379479919312558</v>
      </c>
      <c r="N47" s="122">
        <f t="shared" si="20"/>
        <v>87.261006746626222</v>
      </c>
      <c r="O47" s="122">
        <f t="shared" si="20"/>
        <v>23.512204920610174</v>
      </c>
      <c r="P47" s="122">
        <f t="shared" si="20"/>
        <v>12.434828309857206</v>
      </c>
      <c r="Q47" s="122">
        <f t="shared" si="20"/>
        <v>22.757776210874123</v>
      </c>
      <c r="R47" s="122">
        <f t="shared" si="20"/>
        <v>25.43558806901342</v>
      </c>
      <c r="S47" s="122">
        <f t="shared" si="20"/>
        <v>25.460377408011709</v>
      </c>
      <c r="T47" s="122">
        <f t="shared" si="20"/>
        <v>26.660857771252658</v>
      </c>
      <c r="U47" s="122">
        <f t="shared" si="20"/>
        <v>28.55705289162162</v>
      </c>
      <c r="V47" s="122">
        <f t="shared" si="20"/>
        <v>38.107345941392644</v>
      </c>
      <c r="W47" s="122">
        <f t="shared" si="20"/>
        <v>48.769859948235045</v>
      </c>
      <c r="X47" s="122">
        <f t="shared" si="20"/>
        <v>46.646165183620397</v>
      </c>
      <c r="Y47" s="122">
        <f t="shared" si="20"/>
        <v>51.882478371374248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6.4612007493325239</v>
      </c>
      <c r="C48" s="98">
        <f>IF(RES_hhdet_fec!C48=0,0,RES_hhdet_fec!C48*1000*11630/RES_hhdet_num!C43)</f>
        <v>8.2811594476986183</v>
      </c>
      <c r="D48" s="98">
        <f>IF(RES_hhdet_fec!D48=0,0,RES_hhdet_fec!D48*1000*11630/RES_hhdet_num!D43)</f>
        <v>8.8051862977461042</v>
      </c>
      <c r="E48" s="98">
        <f>IF(RES_hhdet_fec!E48=0,0,RES_hhdet_fec!E48*1000*11630/RES_hhdet_num!E43)</f>
        <v>11.143802255994821</v>
      </c>
      <c r="F48" s="98">
        <f>IF(RES_hhdet_fec!F48=0,0,RES_hhdet_fec!F48*1000*11630/RES_hhdet_num!F43)</f>
        <v>8.0900552494921261</v>
      </c>
      <c r="G48" s="98">
        <f>IF(RES_hhdet_fec!G48=0,0,RES_hhdet_fec!G48*1000*11630/RES_hhdet_num!G43)</f>
        <v>11.822785002008233</v>
      </c>
      <c r="H48" s="98">
        <f>IF(RES_hhdet_fec!H48=0,0,RES_hhdet_fec!H48*1000*11630/RES_hhdet_num!H43)</f>
        <v>18.412486418517879</v>
      </c>
      <c r="I48" s="98">
        <f>IF(RES_hhdet_fec!I48=0,0,RES_hhdet_fec!I48*1000*11630/RES_hhdet_num!I43)</f>
        <v>42.010012749496376</v>
      </c>
      <c r="J48" s="98">
        <f>IF(RES_hhdet_fec!J48=0,0,RES_hhdet_fec!J48*1000*11630/RES_hhdet_num!J43)</f>
        <v>33.884270222466121</v>
      </c>
      <c r="K48" s="98">
        <f>IF(RES_hhdet_fec!K48=0,0,RES_hhdet_fec!K48*1000*11630/RES_hhdet_num!K43)</f>
        <v>47.629810441110841</v>
      </c>
      <c r="L48" s="98">
        <f>IF(RES_hhdet_fec!L48=0,0,RES_hhdet_fec!L48*1000*11630/RES_hhdet_num!L43)</f>
        <v>83.49616898803356</v>
      </c>
      <c r="M48" s="98">
        <f>IF(RES_hhdet_fec!M48=0,0,RES_hhdet_fec!M48*1000*11630/RES_hhdet_num!M43)</f>
        <v>51.379479919312558</v>
      </c>
      <c r="N48" s="98">
        <f>IF(RES_hhdet_fec!N48=0,0,RES_hhdet_fec!N48*1000*11630/RES_hhdet_num!N43)</f>
        <v>87.261006746626222</v>
      </c>
      <c r="O48" s="98">
        <f>IF(RES_hhdet_fec!O48=0,0,RES_hhdet_fec!O48*1000*11630/RES_hhdet_num!O43)</f>
        <v>23.512204920610174</v>
      </c>
      <c r="P48" s="98">
        <f>IF(RES_hhdet_fec!P48=0,0,RES_hhdet_fec!P48*1000*11630/RES_hhdet_num!P43)</f>
        <v>12.434828309857206</v>
      </c>
      <c r="Q48" s="98">
        <f>IF(RES_hhdet_fec!Q48=0,0,RES_hhdet_fec!Q48*1000*11630/RES_hhdet_num!Q43)</f>
        <v>22.757776210874123</v>
      </c>
      <c r="R48" s="98">
        <f>IF(RES_hhdet_fec!R48=0,0,RES_hhdet_fec!R48*1000*11630/RES_hhdet_num!R43)</f>
        <v>25.43558806901342</v>
      </c>
      <c r="S48" s="98">
        <f>IF(RES_hhdet_fec!S48=0,0,RES_hhdet_fec!S48*1000*11630/RES_hhdet_num!S43)</f>
        <v>25.460377408011709</v>
      </c>
      <c r="T48" s="98">
        <f>IF(RES_hhdet_fec!T48=0,0,RES_hhdet_fec!T48*1000*11630/RES_hhdet_num!T43)</f>
        <v>26.660857771252658</v>
      </c>
      <c r="U48" s="98">
        <f>IF(RES_hhdet_fec!U48=0,0,RES_hhdet_fec!U48*1000*11630/RES_hhdet_num!U43)</f>
        <v>28.55705289162162</v>
      </c>
      <c r="V48" s="98">
        <f>IF(RES_hhdet_fec!V48=0,0,RES_hhdet_fec!V48*1000*11630/RES_hhdet_num!V43)</f>
        <v>38.107345941392644</v>
      </c>
      <c r="W48" s="98">
        <f>IF(RES_hhdet_fec!W48=0,0,RES_hhdet_fec!W48*1000*11630/RES_hhdet_num!W43)</f>
        <v>48.769859948235045</v>
      </c>
      <c r="X48" s="98">
        <f>IF(RES_hhdet_fec!X48=0,0,RES_hhdet_fec!X48*1000*11630/RES_hhdet_num!X43)</f>
        <v>46.646165183620397</v>
      </c>
      <c r="Y48" s="98">
        <f>IF(RES_hhdet_fec!Y48=0,0,RES_hhdet_fec!Y48*1000*11630/RES_hhdet_num!Y43)</f>
        <v>51.882478371374248</v>
      </c>
      <c r="DA48" s="63" t="s">
        <v>2287</v>
      </c>
    </row>
    <row r="49" spans="1:105" ht="12" customHeight="1" x14ac:dyDescent="0.25">
      <c r="A49" s="121" t="s">
        <v>55</v>
      </c>
      <c r="B49" s="122">
        <v>832.99049813375461</v>
      </c>
      <c r="C49" s="122">
        <v>827.44047001954277</v>
      </c>
      <c r="D49" s="122">
        <v>903.69678847463194</v>
      </c>
      <c r="E49" s="122">
        <v>1423.2386859272322</v>
      </c>
      <c r="F49" s="122">
        <v>633.38361207204059</v>
      </c>
      <c r="G49" s="122">
        <v>1077.4819247985195</v>
      </c>
      <c r="H49" s="122">
        <v>1767.1255769075499</v>
      </c>
      <c r="I49" s="122">
        <v>1581.3818375007997</v>
      </c>
      <c r="J49" s="122">
        <v>1179.6602555755571</v>
      </c>
      <c r="K49" s="122">
        <v>1616.7862353519477</v>
      </c>
      <c r="L49" s="122">
        <v>1266.244772397775</v>
      </c>
      <c r="M49" s="122">
        <v>1313.0265840039174</v>
      </c>
      <c r="N49" s="122">
        <v>1580.6173435273686</v>
      </c>
      <c r="O49" s="122">
        <v>1437.0910940826464</v>
      </c>
      <c r="P49" s="122">
        <v>1511.2176394266185</v>
      </c>
      <c r="Q49" s="122">
        <v>1571.0266062851008</v>
      </c>
      <c r="R49" s="122">
        <v>1428.0765044146142</v>
      </c>
      <c r="S49" s="122">
        <v>1829.8674111854093</v>
      </c>
      <c r="T49" s="122">
        <v>1568.4613423755529</v>
      </c>
      <c r="U49" s="122">
        <v>1481.7254847030108</v>
      </c>
      <c r="V49" s="122">
        <v>1483.4792810431754</v>
      </c>
      <c r="W49" s="122">
        <v>1525.0730762114115</v>
      </c>
      <c r="X49" s="122">
        <v>1655.4423354910161</v>
      </c>
      <c r="Y49" s="122">
        <v>1473.637481686309</v>
      </c>
      <c r="DA49" s="130" t="s">
        <v>2288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832.99049813375461</v>
      </c>
      <c r="C54" s="101">
        <v>827.44047001954277</v>
      </c>
      <c r="D54" s="101">
        <v>903.69678847463194</v>
      </c>
      <c r="E54" s="101">
        <v>1423.2386859272322</v>
      </c>
      <c r="F54" s="101">
        <v>633.38361207204059</v>
      </c>
      <c r="G54" s="101">
        <v>1077.4819247985195</v>
      </c>
      <c r="H54" s="101">
        <v>1767.1255769075499</v>
      </c>
      <c r="I54" s="101">
        <v>1581.3818375007997</v>
      </c>
      <c r="J54" s="101">
        <v>1179.6602555755571</v>
      </c>
      <c r="K54" s="101">
        <v>1616.7862353519477</v>
      </c>
      <c r="L54" s="101">
        <v>1266.244772397775</v>
      </c>
      <c r="M54" s="101">
        <v>1313.0265840039174</v>
      </c>
      <c r="N54" s="101">
        <v>1580.6173435273686</v>
      </c>
      <c r="O54" s="101">
        <v>1437.0910940826464</v>
      </c>
      <c r="P54" s="101">
        <v>1511.2176394266185</v>
      </c>
      <c r="Q54" s="101">
        <v>1571.0266062851008</v>
      </c>
      <c r="R54" s="101">
        <v>1428.0765044146142</v>
      </c>
      <c r="S54" s="101">
        <v>1829.8674111854093</v>
      </c>
      <c r="T54" s="101">
        <v>1568.4613423755529</v>
      </c>
      <c r="U54" s="101">
        <v>1481.7254847030108</v>
      </c>
      <c r="V54" s="101">
        <v>1483.4792810431754</v>
      </c>
      <c r="W54" s="101">
        <v>1525.0730762114115</v>
      </c>
      <c r="X54" s="101">
        <v>1655.4423354910161</v>
      </c>
      <c r="Y54" s="101">
        <v>1473.637481686309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2296</v>
      </c>
    </row>
    <row r="58" spans="1:105" ht="12" customHeight="1" x14ac:dyDescent="0.25">
      <c r="A58" s="121" t="s">
        <v>54</v>
      </c>
      <c r="B58" s="122">
        <v>552.37127541854363</v>
      </c>
      <c r="C58" s="122">
        <v>598.32691105180277</v>
      </c>
      <c r="D58" s="122">
        <v>660.91264048011033</v>
      </c>
      <c r="E58" s="122">
        <v>781.90839282989327</v>
      </c>
      <c r="F58" s="122">
        <v>513.38214402042115</v>
      </c>
      <c r="G58" s="122">
        <v>1118.2318481775285</v>
      </c>
      <c r="H58" s="122">
        <v>629.38970825952003</v>
      </c>
      <c r="I58" s="122">
        <v>907.11750361311601</v>
      </c>
      <c r="J58" s="122">
        <v>446.26192412227448</v>
      </c>
      <c r="K58" s="122">
        <v>636.24634839349051</v>
      </c>
      <c r="L58" s="122">
        <v>505.39911149936586</v>
      </c>
      <c r="M58" s="122">
        <v>510.53623039930119</v>
      </c>
      <c r="N58" s="122">
        <v>454.93595128002778</v>
      </c>
      <c r="O58" s="122">
        <v>471.6046540762494</v>
      </c>
      <c r="P58" s="122">
        <v>483.98332121883976</v>
      </c>
      <c r="Q58" s="122">
        <v>554.68208560524272</v>
      </c>
      <c r="R58" s="122">
        <v>564.11107315949448</v>
      </c>
      <c r="S58" s="122">
        <v>637.98503467325679</v>
      </c>
      <c r="T58" s="122">
        <v>652.7726704926954</v>
      </c>
      <c r="U58" s="122">
        <v>686.36052112984919</v>
      </c>
      <c r="V58" s="122">
        <v>609.71401567179169</v>
      </c>
      <c r="W58" s="122">
        <v>632.44932665786143</v>
      </c>
      <c r="X58" s="122">
        <v>654.40098650112247</v>
      </c>
      <c r="Y58" s="122">
        <v>593.65518371411713</v>
      </c>
      <c r="DA58" s="130" t="s">
        <v>2297</v>
      </c>
    </row>
    <row r="59" spans="1:105" ht="12" customHeight="1" x14ac:dyDescent="0.25">
      <c r="A59" s="97" t="s">
        <v>50</v>
      </c>
      <c r="B59" s="98">
        <v>556.10515670169514</v>
      </c>
      <c r="C59" s="98">
        <v>600.54002444774346</v>
      </c>
      <c r="D59" s="98">
        <v>666.95922030461998</v>
      </c>
      <c r="E59" s="98">
        <v>783.39812228791982</v>
      </c>
      <c r="F59" s="98">
        <v>518.20289522060739</v>
      </c>
      <c r="G59" s="98">
        <v>1143.3000630099698</v>
      </c>
      <c r="H59" s="98">
        <v>620.92144198008475</v>
      </c>
      <c r="I59" s="98">
        <v>920.76837673558236</v>
      </c>
      <c r="J59" s="98">
        <v>450.04311203068727</v>
      </c>
      <c r="K59" s="98">
        <v>644.38452621026681</v>
      </c>
      <c r="L59" s="98">
        <v>509.61909505634907</v>
      </c>
      <c r="M59" s="98">
        <v>513.34049005151348</v>
      </c>
      <c r="N59" s="98">
        <v>451.29990828167564</v>
      </c>
      <c r="O59" s="98">
        <v>477.3662126231352</v>
      </c>
      <c r="P59" s="98">
        <v>485.94031890506562</v>
      </c>
      <c r="Q59" s="98">
        <v>554.91159114964523</v>
      </c>
      <c r="R59" s="98">
        <v>565.35582480906533</v>
      </c>
      <c r="S59" s="98">
        <v>640.33621653275554</v>
      </c>
      <c r="T59" s="98">
        <v>655.24227713643631</v>
      </c>
      <c r="U59" s="98">
        <v>688.70044792666761</v>
      </c>
      <c r="V59" s="98">
        <v>611.33557002541386</v>
      </c>
      <c r="W59" s="98">
        <v>634.2337425484501</v>
      </c>
      <c r="X59" s="98">
        <v>656.64558686944542</v>
      </c>
      <c r="Y59" s="98">
        <v>595.74974402847806</v>
      </c>
      <c r="DA59" s="63" t="s">
        <v>2298</v>
      </c>
    </row>
    <row r="60" spans="1:105" ht="12" customHeight="1" x14ac:dyDescent="0.25">
      <c r="A60" s="109" t="s">
        <v>120</v>
      </c>
      <c r="B60" s="33">
        <v>385.84229171344106</v>
      </c>
      <c r="C60" s="33">
        <v>499.62728263075337</v>
      </c>
      <c r="D60" s="33">
        <v>415.10794354250567</v>
      </c>
      <c r="E60" s="33">
        <v>743.49289358100179</v>
      </c>
      <c r="F60" s="33">
        <v>371.30466866596163</v>
      </c>
      <c r="G60" s="33">
        <v>419.12547612241332</v>
      </c>
      <c r="H60" s="33">
        <v>819.44887199451307</v>
      </c>
      <c r="I60" s="33">
        <v>549.02544004977699</v>
      </c>
      <c r="J60" s="33">
        <v>337.71052828115126</v>
      </c>
      <c r="K60" s="33">
        <v>352.49362013094151</v>
      </c>
      <c r="L60" s="33">
        <v>360.70513870895167</v>
      </c>
      <c r="M60" s="33">
        <v>398.90443451289889</v>
      </c>
      <c r="N60" s="33">
        <v>572.68840486546196</v>
      </c>
      <c r="O60" s="33">
        <v>38.33545135043024</v>
      </c>
      <c r="P60" s="33">
        <v>268.25077222712298</v>
      </c>
      <c r="Q60" s="33">
        <v>531.0395476806525</v>
      </c>
      <c r="R60" s="33">
        <v>446.16087457537492</v>
      </c>
      <c r="S60" s="33">
        <v>455.03402062144903</v>
      </c>
      <c r="T60" s="33">
        <v>446.979005569077</v>
      </c>
      <c r="U60" s="33">
        <v>449.83805216986667</v>
      </c>
      <c r="V60" s="33">
        <v>442.75549526214468</v>
      </c>
      <c r="W60" s="33">
        <v>451.14567446468959</v>
      </c>
      <c r="X60" s="33">
        <v>462.05896523958131</v>
      </c>
      <c r="Y60" s="33">
        <v>424.95475357553181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14001.648338329975</v>
      </c>
      <c r="C62" s="117">
        <f t="shared" si="21"/>
        <v>11812.255653566721</v>
      </c>
      <c r="D62" s="117">
        <f t="shared" si="21"/>
        <v>12599.273866695243</v>
      </c>
      <c r="E62" s="117">
        <f t="shared" si="21"/>
        <v>13191.607915995375</v>
      </c>
      <c r="F62" s="117">
        <f t="shared" si="21"/>
        <v>12867.642308688373</v>
      </c>
      <c r="G62" s="117">
        <f t="shared" si="21"/>
        <v>11877.39449721745</v>
      </c>
      <c r="H62" s="117">
        <f t="shared" si="21"/>
        <v>13165.157036113649</v>
      </c>
      <c r="I62" s="117">
        <f t="shared" si="21"/>
        <v>11285.752461100794</v>
      </c>
      <c r="J62" s="117">
        <f t="shared" si="21"/>
        <v>12276.617135568464</v>
      </c>
      <c r="K62" s="117">
        <f t="shared" si="21"/>
        <v>12163.967298215788</v>
      </c>
      <c r="L62" s="117">
        <f t="shared" si="21"/>
        <v>12075.03980195262</v>
      </c>
      <c r="M62" s="117">
        <f t="shared" si="21"/>
        <v>12004.384263876625</v>
      </c>
      <c r="N62" s="117">
        <f t="shared" si="21"/>
        <v>12498.430720325323</v>
      </c>
      <c r="O62" s="117">
        <f t="shared" si="21"/>
        <v>11716.318845158043</v>
      </c>
      <c r="P62" s="117">
        <f t="shared" si="21"/>
        <v>10439.383281802609</v>
      </c>
      <c r="Q62" s="117">
        <f t="shared" si="21"/>
        <v>10589.899396269224</v>
      </c>
      <c r="R62" s="117">
        <f t="shared" ref="R62:V62" si="22">R63+R66+R68+R77</f>
        <v>10503.557318680074</v>
      </c>
      <c r="S62" s="117">
        <f t="shared" si="22"/>
        <v>10960.332290917435</v>
      </c>
      <c r="T62" s="117">
        <f t="shared" si="22"/>
        <v>10884.768550113527</v>
      </c>
      <c r="U62" s="117">
        <f t="shared" si="22"/>
        <v>10489.120408032391</v>
      </c>
      <c r="V62" s="117">
        <f t="shared" si="22"/>
        <v>10965.725546567599</v>
      </c>
      <c r="W62" s="117">
        <f t="shared" ref="W62:Y62" si="23">W63+W66+W68+W77</f>
        <v>12507.284169710772</v>
      </c>
      <c r="X62" s="117">
        <f t="shared" si="23"/>
        <v>10460.828663782881</v>
      </c>
      <c r="Y62" s="117">
        <f t="shared" si="23"/>
        <v>10205.995110513999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12612.379324056335</v>
      </c>
      <c r="C63" s="122">
        <f t="shared" si="24"/>
        <v>9897.9957405968653</v>
      </c>
      <c r="D63" s="122">
        <f t="shared" si="24"/>
        <v>10331.660773075182</v>
      </c>
      <c r="E63" s="122">
        <f t="shared" si="24"/>
        <v>10664.12317504649</v>
      </c>
      <c r="F63" s="122">
        <f t="shared" si="24"/>
        <v>11140.715095593843</v>
      </c>
      <c r="G63" s="122">
        <f t="shared" si="24"/>
        <v>9288.2676446755868</v>
      </c>
      <c r="H63" s="122">
        <f t="shared" si="24"/>
        <v>10618.689884411635</v>
      </c>
      <c r="I63" s="122">
        <f t="shared" si="24"/>
        <v>8659.5029207169937</v>
      </c>
      <c r="J63" s="122">
        <f t="shared" si="24"/>
        <v>10334.381869795694</v>
      </c>
      <c r="K63" s="122">
        <f t="shared" si="24"/>
        <v>9962.218829340849</v>
      </c>
      <c r="L63" s="122">
        <f t="shared" si="24"/>
        <v>10093.207043808608</v>
      </c>
      <c r="M63" s="122">
        <f t="shared" si="24"/>
        <v>9951.3462896242017</v>
      </c>
      <c r="N63" s="122">
        <f t="shared" si="24"/>
        <v>10385.386016440858</v>
      </c>
      <c r="O63" s="122">
        <f t="shared" si="24"/>
        <v>9635.5116012354665</v>
      </c>
      <c r="P63" s="122">
        <f t="shared" si="24"/>
        <v>8455.5917509306182</v>
      </c>
      <c r="Q63" s="122">
        <f t="shared" si="24"/>
        <v>8443.522180600994</v>
      </c>
      <c r="R63" s="122">
        <f t="shared" ref="R63:V63" si="25">SUM(R64:R65)</f>
        <v>8373.4519968725926</v>
      </c>
      <c r="S63" s="122">
        <f t="shared" si="25"/>
        <v>8638.3524833718893</v>
      </c>
      <c r="T63" s="122">
        <f t="shared" si="25"/>
        <v>8605.1274205771151</v>
      </c>
      <c r="U63" s="122">
        <f t="shared" si="25"/>
        <v>8292.1491876544223</v>
      </c>
      <c r="V63" s="122">
        <f t="shared" si="25"/>
        <v>8755.971767984729</v>
      </c>
      <c r="W63" s="122">
        <f t="shared" ref="W63:Y63" si="26">SUM(W64:W65)</f>
        <v>10025.525641649196</v>
      </c>
      <c r="X63" s="122">
        <f t="shared" si="26"/>
        <v>8273.7496663367729</v>
      </c>
      <c r="Y63" s="122">
        <f t="shared" si="26"/>
        <v>8107.6602548841201</v>
      </c>
      <c r="DA63" s="130" t="s">
        <v>2301</v>
      </c>
    </row>
    <row r="64" spans="1:105" ht="12" customHeight="1" x14ac:dyDescent="0.25">
      <c r="A64" s="97" t="s">
        <v>212</v>
      </c>
      <c r="B64" s="98">
        <v>12588.530672425764</v>
      </c>
      <c r="C64" s="98">
        <v>9879.0328380041683</v>
      </c>
      <c r="D64" s="98">
        <v>10312.37132911299</v>
      </c>
      <c r="E64" s="98">
        <v>10644.481155083377</v>
      </c>
      <c r="F64" s="98">
        <v>11118.369889014293</v>
      </c>
      <c r="G64" s="98">
        <v>9270.6640108021784</v>
      </c>
      <c r="H64" s="98">
        <v>10599.677612320724</v>
      </c>
      <c r="I64" s="98">
        <v>8645.4947818932542</v>
      </c>
      <c r="J64" s="98">
        <v>10314.787338112428</v>
      </c>
      <c r="K64" s="98">
        <v>9943.1301542601104</v>
      </c>
      <c r="L64" s="98">
        <v>10075.244141650403</v>
      </c>
      <c r="M64" s="98">
        <v>9932.1930167377268</v>
      </c>
      <c r="N64" s="98">
        <v>10368.169257023512</v>
      </c>
      <c r="O64" s="98">
        <v>9616.2485287443378</v>
      </c>
      <c r="P64" s="98">
        <v>8438.0952356791058</v>
      </c>
      <c r="Q64" s="98">
        <v>8427.7624854968471</v>
      </c>
      <c r="R64" s="98">
        <v>8357.5033676231014</v>
      </c>
      <c r="S64" s="98">
        <v>8621.2089345410386</v>
      </c>
      <c r="T64" s="98">
        <v>8587.7512820357533</v>
      </c>
      <c r="U64" s="98">
        <v>8275.0409781713352</v>
      </c>
      <c r="V64" s="98">
        <v>8737.7399711192156</v>
      </c>
      <c r="W64" s="98">
        <v>10004.401113164269</v>
      </c>
      <c r="X64" s="98">
        <v>8255.7378953021816</v>
      </c>
      <c r="Y64" s="98">
        <v>8089.7594336952498</v>
      </c>
      <c r="DA64" s="63" t="s">
        <v>2302</v>
      </c>
    </row>
    <row r="65" spans="1:105" ht="12" customHeight="1" x14ac:dyDescent="0.25">
      <c r="A65" s="97" t="s">
        <v>53</v>
      </c>
      <c r="B65" s="98">
        <v>23.848651630570995</v>
      </c>
      <c r="C65" s="98">
        <v>18.962902592697088</v>
      </c>
      <c r="D65" s="98">
        <v>19.289443962192856</v>
      </c>
      <c r="E65" s="98">
        <v>19.642019963114763</v>
      </c>
      <c r="F65" s="98">
        <v>22.345206579549838</v>
      </c>
      <c r="G65" s="98">
        <v>17.603633873407745</v>
      </c>
      <c r="H65" s="98">
        <v>19.012272090910585</v>
      </c>
      <c r="I65" s="98">
        <v>14.008138823739108</v>
      </c>
      <c r="J65" s="98">
        <v>19.594531683266105</v>
      </c>
      <c r="K65" s="98">
        <v>19.088675080739161</v>
      </c>
      <c r="L65" s="98">
        <v>17.962902158205086</v>
      </c>
      <c r="M65" s="98">
        <v>19.153272886474827</v>
      </c>
      <c r="N65" s="98">
        <v>17.216759417346143</v>
      </c>
      <c r="O65" s="98">
        <v>19.263072491129186</v>
      </c>
      <c r="P65" s="98">
        <v>17.496515251512644</v>
      </c>
      <c r="Q65" s="98">
        <v>15.759695104146632</v>
      </c>
      <c r="R65" s="98">
        <v>15.948629249490992</v>
      </c>
      <c r="S65" s="98">
        <v>17.143548830850438</v>
      </c>
      <c r="T65" s="98">
        <v>17.376138541361467</v>
      </c>
      <c r="U65" s="98">
        <v>17.1082094830866</v>
      </c>
      <c r="V65" s="98">
        <v>18.23179686551298</v>
      </c>
      <c r="W65" s="98">
        <v>21.124528484927218</v>
      </c>
      <c r="X65" s="98">
        <v>18.011771034592034</v>
      </c>
      <c r="Y65" s="98">
        <v>17.900821188870381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6.4609442317402053</v>
      </c>
      <c r="C66" s="122">
        <f t="shared" si="27"/>
        <v>8.3673324390728698</v>
      </c>
      <c r="D66" s="122">
        <f t="shared" si="27"/>
        <v>10.45113882964878</v>
      </c>
      <c r="E66" s="122">
        <f t="shared" si="27"/>
        <v>14.358348749475329</v>
      </c>
      <c r="F66" s="122">
        <f t="shared" si="27"/>
        <v>10.73834647815416</v>
      </c>
      <c r="G66" s="122">
        <f t="shared" si="27"/>
        <v>12.049366258711059</v>
      </c>
      <c r="H66" s="122">
        <f t="shared" si="27"/>
        <v>15.529077733651587</v>
      </c>
      <c r="I66" s="122">
        <f t="shared" si="27"/>
        <v>32.003459741795467</v>
      </c>
      <c r="J66" s="122">
        <f t="shared" si="27"/>
        <v>18.595447487538852</v>
      </c>
      <c r="K66" s="122">
        <f t="shared" si="27"/>
        <v>14.601495765840095</v>
      </c>
      <c r="L66" s="122">
        <f t="shared" si="27"/>
        <v>21.914637072658095</v>
      </c>
      <c r="M66" s="122">
        <f t="shared" si="27"/>
        <v>14.734739538479301</v>
      </c>
      <c r="N66" s="122">
        <f t="shared" si="27"/>
        <v>36.956869123339729</v>
      </c>
      <c r="O66" s="122">
        <f t="shared" si="27"/>
        <v>20.071448870157173</v>
      </c>
      <c r="P66" s="122">
        <f t="shared" si="27"/>
        <v>19.047382902304076</v>
      </c>
      <c r="Q66" s="122">
        <f t="shared" si="27"/>
        <v>37.710069389034253</v>
      </c>
      <c r="R66" s="122">
        <f t="shared" si="27"/>
        <v>39.661417408559998</v>
      </c>
      <c r="S66" s="122">
        <f t="shared" si="27"/>
        <v>43.849102199742127</v>
      </c>
      <c r="T66" s="122">
        <f t="shared" si="27"/>
        <v>45.487268138831062</v>
      </c>
      <c r="U66" s="122">
        <f t="shared" si="27"/>
        <v>45.025508557208603</v>
      </c>
      <c r="V66" s="122">
        <f t="shared" si="27"/>
        <v>45.551247542452259</v>
      </c>
      <c r="W66" s="122">
        <f t="shared" si="27"/>
        <v>46.298062939271986</v>
      </c>
      <c r="X66" s="122">
        <f t="shared" si="27"/>
        <v>43.540988861848064</v>
      </c>
      <c r="Y66" s="122">
        <f t="shared" si="27"/>
        <v>41.084744567733971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6.4609442317402053</v>
      </c>
      <c r="C67" s="98">
        <f>IF(RES_hhdet_fec!C67=0,0,RES_hhdet_fec!C67*1000*11630/RES_hhdet_num!C62)</f>
        <v>8.3673324390728698</v>
      </c>
      <c r="D67" s="98">
        <f>IF(RES_hhdet_fec!D67=0,0,RES_hhdet_fec!D67*1000*11630/RES_hhdet_num!D62)</f>
        <v>10.45113882964878</v>
      </c>
      <c r="E67" s="98">
        <f>IF(RES_hhdet_fec!E67=0,0,RES_hhdet_fec!E67*1000*11630/RES_hhdet_num!E62)</f>
        <v>14.358348749475329</v>
      </c>
      <c r="F67" s="98">
        <f>IF(RES_hhdet_fec!F67=0,0,RES_hhdet_fec!F67*1000*11630/RES_hhdet_num!F62)</f>
        <v>10.73834647815416</v>
      </c>
      <c r="G67" s="98">
        <f>IF(RES_hhdet_fec!G67=0,0,RES_hhdet_fec!G67*1000*11630/RES_hhdet_num!G62)</f>
        <v>12.049366258711059</v>
      </c>
      <c r="H67" s="98">
        <f>IF(RES_hhdet_fec!H67=0,0,RES_hhdet_fec!H67*1000*11630/RES_hhdet_num!H62)</f>
        <v>15.529077733651587</v>
      </c>
      <c r="I67" s="98">
        <f>IF(RES_hhdet_fec!I67=0,0,RES_hhdet_fec!I67*1000*11630/RES_hhdet_num!I62)</f>
        <v>32.003459741795467</v>
      </c>
      <c r="J67" s="98">
        <f>IF(RES_hhdet_fec!J67=0,0,RES_hhdet_fec!J67*1000*11630/RES_hhdet_num!J62)</f>
        <v>18.595447487538852</v>
      </c>
      <c r="K67" s="98">
        <f>IF(RES_hhdet_fec!K67=0,0,RES_hhdet_fec!K67*1000*11630/RES_hhdet_num!K62)</f>
        <v>14.601495765840095</v>
      </c>
      <c r="L67" s="98">
        <f>IF(RES_hhdet_fec!L67=0,0,RES_hhdet_fec!L67*1000*11630/RES_hhdet_num!L62)</f>
        <v>21.914637072658095</v>
      </c>
      <c r="M67" s="98">
        <f>IF(RES_hhdet_fec!M67=0,0,RES_hhdet_fec!M67*1000*11630/RES_hhdet_num!M62)</f>
        <v>14.734739538479301</v>
      </c>
      <c r="N67" s="98">
        <f>IF(RES_hhdet_fec!N67=0,0,RES_hhdet_fec!N67*1000*11630/RES_hhdet_num!N62)</f>
        <v>36.956869123339729</v>
      </c>
      <c r="O67" s="98">
        <f>IF(RES_hhdet_fec!O67=0,0,RES_hhdet_fec!O67*1000*11630/RES_hhdet_num!O62)</f>
        <v>20.071448870157173</v>
      </c>
      <c r="P67" s="98">
        <f>IF(RES_hhdet_fec!P67=0,0,RES_hhdet_fec!P67*1000*11630/RES_hhdet_num!P62)</f>
        <v>19.047382902304076</v>
      </c>
      <c r="Q67" s="98">
        <f>IF(RES_hhdet_fec!Q67=0,0,RES_hhdet_fec!Q67*1000*11630/RES_hhdet_num!Q62)</f>
        <v>37.710069389034253</v>
      </c>
      <c r="R67" s="98">
        <f>IF(RES_hhdet_fec!R67=0,0,RES_hhdet_fec!R67*1000*11630/RES_hhdet_num!R62)</f>
        <v>39.661417408559998</v>
      </c>
      <c r="S67" s="98">
        <f>IF(RES_hhdet_fec!S67=0,0,RES_hhdet_fec!S67*1000*11630/RES_hhdet_num!S62)</f>
        <v>43.849102199742127</v>
      </c>
      <c r="T67" s="98">
        <f>IF(RES_hhdet_fec!T67=0,0,RES_hhdet_fec!T67*1000*11630/RES_hhdet_num!T62)</f>
        <v>45.487268138831062</v>
      </c>
      <c r="U67" s="98">
        <f>IF(RES_hhdet_fec!U67=0,0,RES_hhdet_fec!U67*1000*11630/RES_hhdet_num!U62)</f>
        <v>45.025508557208603</v>
      </c>
      <c r="V67" s="98">
        <f>IF(RES_hhdet_fec!V67=0,0,RES_hhdet_fec!V67*1000*11630/RES_hhdet_num!V62)</f>
        <v>45.551247542452259</v>
      </c>
      <c r="W67" s="98">
        <f>IF(RES_hhdet_fec!W67=0,0,RES_hhdet_fec!W67*1000*11630/RES_hhdet_num!W62)</f>
        <v>46.298062939271986</v>
      </c>
      <c r="X67" s="98">
        <f>IF(RES_hhdet_fec!X67=0,0,RES_hhdet_fec!X67*1000*11630/RES_hhdet_num!X62)</f>
        <v>43.540988861848064</v>
      </c>
      <c r="Y67" s="98">
        <f>IF(RES_hhdet_fec!Y67=0,0,RES_hhdet_fec!Y67*1000*11630/RES_hhdet_num!Y62)</f>
        <v>41.084744567733971</v>
      </c>
      <c r="DA67" s="63" t="s">
        <v>2305</v>
      </c>
    </row>
    <row r="68" spans="1:105" ht="12" customHeight="1" x14ac:dyDescent="0.25">
      <c r="A68" s="121" t="s">
        <v>55</v>
      </c>
      <c r="B68" s="122">
        <v>839.4446832742093</v>
      </c>
      <c r="C68" s="122">
        <v>1342.7608184657799</v>
      </c>
      <c r="D68" s="122">
        <v>1553.0888571103744</v>
      </c>
      <c r="E68" s="122">
        <v>1686.4946945958877</v>
      </c>
      <c r="F68" s="122">
        <v>1188.2195932689808</v>
      </c>
      <c r="G68" s="122">
        <v>1545.1697423116857</v>
      </c>
      <c r="H68" s="122">
        <v>1795.6248851277107</v>
      </c>
      <c r="I68" s="122">
        <v>1749.955370749658</v>
      </c>
      <c r="J68" s="122">
        <v>1473.2604931612129</v>
      </c>
      <c r="K68" s="122">
        <v>1581.3480103680654</v>
      </c>
      <c r="L68" s="122">
        <v>1472.8098342295295</v>
      </c>
      <c r="M68" s="122">
        <v>1527.7779490466905</v>
      </c>
      <c r="N68" s="122">
        <v>1589.6189800367918</v>
      </c>
      <c r="O68" s="122">
        <v>1577.1315142127914</v>
      </c>
      <c r="P68" s="122">
        <v>1499.1401643791446</v>
      </c>
      <c r="Q68" s="122">
        <v>1558.9857041055986</v>
      </c>
      <c r="R68" s="122">
        <v>1531.8801146917567</v>
      </c>
      <c r="S68" s="122">
        <v>1640.9908509687987</v>
      </c>
      <c r="T68" s="122">
        <v>1581.8192320174485</v>
      </c>
      <c r="U68" s="122">
        <v>1499.2128366056861</v>
      </c>
      <c r="V68" s="122">
        <v>1549.1863951673274</v>
      </c>
      <c r="W68" s="122">
        <v>1747.9529361717073</v>
      </c>
      <c r="X68" s="122">
        <v>1515.2995607685523</v>
      </c>
      <c r="Y68" s="122">
        <v>1459.5636350181389</v>
      </c>
      <c r="DA68" s="130" t="s">
        <v>2306</v>
      </c>
    </row>
    <row r="69" spans="1:105" ht="12" customHeight="1" x14ac:dyDescent="0.25">
      <c r="A69" s="97" t="s">
        <v>134</v>
      </c>
      <c r="B69" s="98">
        <v>839.57273007033393</v>
      </c>
      <c r="C69" s="98">
        <v>1353.8093837138583</v>
      </c>
      <c r="D69" s="98">
        <v>1567.1158133107119</v>
      </c>
      <c r="E69" s="98">
        <v>1692.2033907205009</v>
      </c>
      <c r="F69" s="98">
        <v>1199.7340605591071</v>
      </c>
      <c r="G69" s="98">
        <v>1549.8748771944393</v>
      </c>
      <c r="H69" s="98">
        <v>1796.3598537142798</v>
      </c>
      <c r="I69" s="98">
        <v>1753.3943437709913</v>
      </c>
      <c r="J69" s="98">
        <v>1479.0690591750072</v>
      </c>
      <c r="K69" s="98">
        <v>1580.8643841518644</v>
      </c>
      <c r="L69" s="98">
        <v>1477.132022493696</v>
      </c>
      <c r="M69" s="98">
        <v>1532.30650000796</v>
      </c>
      <c r="N69" s="98">
        <v>1589.9432345001519</v>
      </c>
      <c r="O69" s="98">
        <v>1579.4350745540376</v>
      </c>
      <c r="P69" s="98">
        <v>1498.7926950638841</v>
      </c>
      <c r="Q69" s="98">
        <v>1558.7325520246288</v>
      </c>
      <c r="R69" s="98">
        <v>1534.228829808957</v>
      </c>
      <c r="S69" s="98">
        <v>1638.1420161914639</v>
      </c>
      <c r="T69" s="98">
        <v>1582.7918309442653</v>
      </c>
      <c r="U69" s="98">
        <v>1499.794294566949</v>
      </c>
      <c r="V69" s="98">
        <v>1550.2424634597496</v>
      </c>
      <c r="W69" s="98">
        <v>1750.7192335856885</v>
      </c>
      <c r="X69" s="98">
        <v>1512.1817350550843</v>
      </c>
      <c r="Y69" s="98">
        <v>1459.4647782912396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2310</v>
      </c>
    </row>
    <row r="73" spans="1:105" ht="12" customHeight="1" x14ac:dyDescent="0.25">
      <c r="A73" s="106" t="s">
        <v>122</v>
      </c>
      <c r="B73" s="101">
        <v>832.99049813375461</v>
      </c>
      <c r="C73" s="101">
        <v>821.2460793602304</v>
      </c>
      <c r="D73" s="101">
        <v>896.32813575961382</v>
      </c>
      <c r="E73" s="101">
        <v>1418.3292791731683</v>
      </c>
      <c r="F73" s="101">
        <v>635.35545174499873</v>
      </c>
      <c r="G73" s="101">
        <v>1074.4735650495757</v>
      </c>
      <c r="H73" s="101">
        <v>1759.0000671526932</v>
      </c>
      <c r="I73" s="101">
        <v>1576.0645616934814</v>
      </c>
      <c r="J73" s="101">
        <v>1176.0075490744946</v>
      </c>
      <c r="K73" s="101">
        <v>1606.2513106854033</v>
      </c>
      <c r="L73" s="101">
        <v>1248.9343895426987</v>
      </c>
      <c r="M73" s="101">
        <v>1293.0273198257969</v>
      </c>
      <c r="N73" s="101">
        <v>1572.8170533219873</v>
      </c>
      <c r="O73" s="101">
        <v>1457.9532131327269</v>
      </c>
      <c r="P73" s="101">
        <v>1517.1428201419819</v>
      </c>
      <c r="Q73" s="101">
        <v>1572.1772760453816</v>
      </c>
      <c r="R73" s="101">
        <v>1409.0131297730284</v>
      </c>
      <c r="S73" s="101">
        <v>1790.0672734699672</v>
      </c>
      <c r="T73" s="101">
        <v>1530.9994433570992</v>
      </c>
      <c r="U73" s="101">
        <v>1468.6330265333561</v>
      </c>
      <c r="V73" s="101">
        <v>1495.4487347306347</v>
      </c>
      <c r="W73" s="101">
        <v>1545.3600140463204</v>
      </c>
      <c r="X73" s="101">
        <v>1655.5512395547214</v>
      </c>
      <c r="Y73" s="101">
        <v>1464.8644390390161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2314</v>
      </c>
    </row>
    <row r="77" spans="1:105" ht="12" customHeight="1" x14ac:dyDescent="0.25">
      <c r="A77" s="121" t="s">
        <v>54</v>
      </c>
      <c r="B77" s="122">
        <v>543.36338676769014</v>
      </c>
      <c r="C77" s="122">
        <v>563.13176206500236</v>
      </c>
      <c r="D77" s="122">
        <v>704.07309768003768</v>
      </c>
      <c r="E77" s="122">
        <v>826.63169760352105</v>
      </c>
      <c r="F77" s="122">
        <v>527.96927334739507</v>
      </c>
      <c r="G77" s="122">
        <v>1031.9077439714672</v>
      </c>
      <c r="H77" s="122">
        <v>735.3131888406507</v>
      </c>
      <c r="I77" s="122">
        <v>844.29070989234674</v>
      </c>
      <c r="J77" s="122">
        <v>450.37932512401881</v>
      </c>
      <c r="K77" s="122">
        <v>605.79896274103317</v>
      </c>
      <c r="L77" s="122">
        <v>487.10828684182462</v>
      </c>
      <c r="M77" s="122">
        <v>510.52528566725459</v>
      </c>
      <c r="N77" s="122">
        <v>486.46885472433308</v>
      </c>
      <c r="O77" s="122">
        <v>483.60428083962597</v>
      </c>
      <c r="P77" s="122">
        <v>465.60398359054039</v>
      </c>
      <c r="Q77" s="122">
        <v>549.6814421735977</v>
      </c>
      <c r="R77" s="122">
        <v>558.56378970716298</v>
      </c>
      <c r="S77" s="122">
        <v>637.1398543770041</v>
      </c>
      <c r="T77" s="122">
        <v>652.33462938013281</v>
      </c>
      <c r="U77" s="122">
        <v>652.73287521507575</v>
      </c>
      <c r="V77" s="122">
        <v>615.01613587308873</v>
      </c>
      <c r="W77" s="122">
        <v>687.50752895059759</v>
      </c>
      <c r="X77" s="122">
        <v>628.23844781570688</v>
      </c>
      <c r="Y77" s="122">
        <v>597.68647604400564</v>
      </c>
      <c r="DA77" s="130" t="s">
        <v>2315</v>
      </c>
    </row>
    <row r="78" spans="1:105" ht="12" customHeight="1" x14ac:dyDescent="0.25">
      <c r="A78" s="97" t="s">
        <v>189</v>
      </c>
      <c r="B78" s="98">
        <v>547.36704531259932</v>
      </c>
      <c r="C78" s="98">
        <v>564.38957244673816</v>
      </c>
      <c r="D78" s="98">
        <v>708.22235283123894</v>
      </c>
      <c r="E78" s="98">
        <v>827.70599573689117</v>
      </c>
      <c r="F78" s="98">
        <v>529.86278039986041</v>
      </c>
      <c r="G78" s="98">
        <v>1039.2179841654074</v>
      </c>
      <c r="H78" s="98">
        <v>734.3566908709422</v>
      </c>
      <c r="I78" s="98">
        <v>847.79540673945405</v>
      </c>
      <c r="J78" s="98">
        <v>451.71514525190287</v>
      </c>
      <c r="K78" s="98">
        <v>608.78295145929383</v>
      </c>
      <c r="L78" s="98">
        <v>488.58875821418582</v>
      </c>
      <c r="M78" s="98">
        <v>511.81554578426784</v>
      </c>
      <c r="N78" s="98">
        <v>485.46254667867959</v>
      </c>
      <c r="O78" s="98">
        <v>488.67537139428441</v>
      </c>
      <c r="P78" s="98">
        <v>467.86525525715007</v>
      </c>
      <c r="Q78" s="98">
        <v>549.92417306688151</v>
      </c>
      <c r="R78" s="98">
        <v>559.87580357428794</v>
      </c>
      <c r="S78" s="98">
        <v>639.18848839058387</v>
      </c>
      <c r="T78" s="98">
        <v>654.5993146593961</v>
      </c>
      <c r="U78" s="98">
        <v>654.90392581880724</v>
      </c>
      <c r="V78" s="98">
        <v>616.72614818582679</v>
      </c>
      <c r="W78" s="98">
        <v>689.99365464099537</v>
      </c>
      <c r="X78" s="98">
        <v>629.97086930026899</v>
      </c>
      <c r="Y78" s="98">
        <v>599.36027549267953</v>
      </c>
      <c r="DA78" s="63" t="s">
        <v>2316</v>
      </c>
    </row>
    <row r="79" spans="1:105" ht="12" customHeight="1" x14ac:dyDescent="0.25">
      <c r="A79" s="109" t="s">
        <v>120</v>
      </c>
      <c r="B79" s="33">
        <v>385.84229171344094</v>
      </c>
      <c r="C79" s="33">
        <v>491.21101014884789</v>
      </c>
      <c r="D79" s="33">
        <v>408.93706059219261</v>
      </c>
      <c r="E79" s="33">
        <v>738.51988509695889</v>
      </c>
      <c r="F79" s="33">
        <v>369.44724283135741</v>
      </c>
      <c r="G79" s="33">
        <v>417.30715829101916</v>
      </c>
      <c r="H79" s="33">
        <v>816.55978348484427</v>
      </c>
      <c r="I79" s="33">
        <v>547.26887732263992</v>
      </c>
      <c r="J79" s="33">
        <v>336.46912847030126</v>
      </c>
      <c r="K79" s="33">
        <v>350.81583329147037</v>
      </c>
      <c r="L79" s="33">
        <v>358.9856953843273</v>
      </c>
      <c r="M79" s="33">
        <v>398.01550539310216</v>
      </c>
      <c r="N79" s="33">
        <v>575.03185211275684</v>
      </c>
      <c r="O79" s="33">
        <v>38.274505752165815</v>
      </c>
      <c r="P79" s="33">
        <v>266.94457323308956</v>
      </c>
      <c r="Q79" s="33">
        <v>528.23578357357155</v>
      </c>
      <c r="R79" s="33">
        <v>442.01720059015327</v>
      </c>
      <c r="S79" s="33">
        <v>454.38960444025645</v>
      </c>
      <c r="T79" s="33">
        <v>449.5376848188788</v>
      </c>
      <c r="U79" s="33">
        <v>456.77230372097551</v>
      </c>
      <c r="V79" s="33">
        <v>456.55911930081731</v>
      </c>
      <c r="W79" s="33">
        <v>456.06188835682394</v>
      </c>
      <c r="X79" s="33">
        <v>466.71272613124808</v>
      </c>
      <c r="Y79" s="33">
        <v>428.77236134792122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16476.730417749262</v>
      </c>
      <c r="C81" s="117">
        <f t="shared" si="28"/>
        <v>12822.89242824804</v>
      </c>
      <c r="D81" s="117">
        <f t="shared" si="28"/>
        <v>12003.647601011029</v>
      </c>
      <c r="E81" s="117">
        <f t="shared" si="28"/>
        <v>13068.313509217691</v>
      </c>
      <c r="F81" s="117">
        <f t="shared" si="28"/>
        <v>13350.561239019587</v>
      </c>
      <c r="G81" s="117">
        <f t="shared" si="28"/>
        <v>12999.719275454601</v>
      </c>
      <c r="H81" s="117">
        <f t="shared" si="28"/>
        <v>11090.455608773285</v>
      </c>
      <c r="I81" s="117">
        <f t="shared" si="28"/>
        <v>10984.065430227813</v>
      </c>
      <c r="J81" s="117">
        <f t="shared" si="28"/>
        <v>12230.829213326679</v>
      </c>
      <c r="K81" s="117">
        <f t="shared" si="28"/>
        <v>11766.004668209733</v>
      </c>
      <c r="L81" s="117">
        <f t="shared" si="28"/>
        <v>11911.229163428678</v>
      </c>
      <c r="M81" s="117">
        <f t="shared" si="28"/>
        <v>10846.370607465731</v>
      </c>
      <c r="N81" s="117">
        <f t="shared" si="28"/>
        <v>11300.322788721078</v>
      </c>
      <c r="O81" s="117">
        <f t="shared" si="28"/>
        <v>10623.808701929336</v>
      </c>
      <c r="P81" s="117">
        <f t="shared" si="28"/>
        <v>10480.75338086276</v>
      </c>
      <c r="Q81" s="117">
        <f t="shared" si="28"/>
        <v>10143.600722249892</v>
      </c>
      <c r="R81" s="117">
        <f t="shared" ref="R81:V81" si="29">R82+R85+R87+R100</f>
        <v>10284.276107437083</v>
      </c>
      <c r="S81" s="117">
        <f t="shared" si="29"/>
        <v>10781.389612683281</v>
      </c>
      <c r="T81" s="117">
        <f t="shared" si="29"/>
        <v>10721.611181120352</v>
      </c>
      <c r="U81" s="117">
        <f t="shared" si="29"/>
        <v>11002.944385440744</v>
      </c>
      <c r="V81" s="117">
        <f t="shared" si="29"/>
        <v>11020.714826714564</v>
      </c>
      <c r="W81" s="117">
        <f t="shared" ref="W81:Y81" si="30">W82+W85+W87+W100</f>
        <v>11659.993374811322</v>
      </c>
      <c r="X81" s="117">
        <f t="shared" si="30"/>
        <v>10942.534955272809</v>
      </c>
      <c r="Y81" s="117">
        <f t="shared" si="30"/>
        <v>10214.070274584321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14977.572100257907</v>
      </c>
      <c r="C82" s="122">
        <f t="shared" si="31"/>
        <v>10732.895761279206</v>
      </c>
      <c r="D82" s="122">
        <f t="shared" si="31"/>
        <v>9877.0591763522898</v>
      </c>
      <c r="E82" s="122">
        <f t="shared" si="31"/>
        <v>10678.007658624401</v>
      </c>
      <c r="F82" s="122">
        <f t="shared" si="31"/>
        <v>11486.996166357996</v>
      </c>
      <c r="G82" s="122">
        <f t="shared" si="31"/>
        <v>10127.364397197076</v>
      </c>
      <c r="H82" s="122">
        <f t="shared" si="31"/>
        <v>8957.487009409313</v>
      </c>
      <c r="I82" s="122">
        <f t="shared" si="31"/>
        <v>8342.7590875087117</v>
      </c>
      <c r="J82" s="122">
        <f t="shared" si="31"/>
        <v>10245.920819636314</v>
      </c>
      <c r="K82" s="122">
        <f t="shared" si="31"/>
        <v>9612.2922101061049</v>
      </c>
      <c r="L82" s="122">
        <f t="shared" si="31"/>
        <v>9897.9974368208477</v>
      </c>
      <c r="M82" s="122">
        <f t="shared" si="31"/>
        <v>8914.0158029935064</v>
      </c>
      <c r="N82" s="122">
        <f t="shared" si="31"/>
        <v>9335.7177300773492</v>
      </c>
      <c r="O82" s="122">
        <f t="shared" si="31"/>
        <v>8676.1969894895956</v>
      </c>
      <c r="P82" s="122">
        <f t="shared" si="31"/>
        <v>8447.2883649562227</v>
      </c>
      <c r="Q82" s="122">
        <f t="shared" si="31"/>
        <v>8059.2281973645358</v>
      </c>
      <c r="R82" s="122">
        <f t="shared" ref="R82:V82" si="32">SUM(R83:R84)</f>
        <v>8186.312344134798</v>
      </c>
      <c r="S82" s="122">
        <f t="shared" si="32"/>
        <v>8517.2697560588003</v>
      </c>
      <c r="T82" s="122">
        <f t="shared" si="32"/>
        <v>8487.8884831801297</v>
      </c>
      <c r="U82" s="122">
        <f t="shared" si="32"/>
        <v>8727.1235512238381</v>
      </c>
      <c r="V82" s="122">
        <f t="shared" si="32"/>
        <v>8824.160718625506</v>
      </c>
      <c r="W82" s="122">
        <f t="shared" ref="W82:Y82" si="33">SUM(W83:W84)</f>
        <v>9352.3078406731402</v>
      </c>
      <c r="X82" s="122">
        <f t="shared" si="33"/>
        <v>8718.430090295562</v>
      </c>
      <c r="Y82" s="122">
        <f t="shared" si="33"/>
        <v>8154.8511522568806</v>
      </c>
      <c r="DA82" s="130" t="s">
        <v>2319</v>
      </c>
    </row>
    <row r="83" spans="1:105" ht="12" customHeight="1" x14ac:dyDescent="0.25">
      <c r="A83" s="97" t="s">
        <v>199</v>
      </c>
      <c r="B83" s="98">
        <v>14967.293873163933</v>
      </c>
      <c r="C83" s="98">
        <v>10725.501799550746</v>
      </c>
      <c r="D83" s="98">
        <v>9870.2768329319988</v>
      </c>
      <c r="E83" s="98">
        <v>10670.524050897733</v>
      </c>
      <c r="F83" s="98">
        <v>11477.925730224986</v>
      </c>
      <c r="G83" s="98">
        <v>10119.58093535744</v>
      </c>
      <c r="H83" s="98">
        <v>8950.8747021742111</v>
      </c>
      <c r="I83" s="98">
        <v>8337.0579729803267</v>
      </c>
      <c r="J83" s="98">
        <v>10237.5598261746</v>
      </c>
      <c r="K83" s="98">
        <v>9604.2740518107803</v>
      </c>
      <c r="L83" s="98">
        <v>9890.3245090110067</v>
      </c>
      <c r="M83" s="98">
        <v>8906.5879118886933</v>
      </c>
      <c r="N83" s="98">
        <v>9329.0543629698041</v>
      </c>
      <c r="O83" s="98">
        <v>8668.7698841342844</v>
      </c>
      <c r="P83" s="98">
        <v>8439.832062734662</v>
      </c>
      <c r="Q83" s="98">
        <v>8052.9075420535428</v>
      </c>
      <c r="R83" s="98">
        <v>8179.8762768752049</v>
      </c>
      <c r="S83" s="98">
        <v>8510.4364675990855</v>
      </c>
      <c r="T83" s="98">
        <v>8481.0396912092619</v>
      </c>
      <c r="U83" s="98">
        <v>8719.9779277288144</v>
      </c>
      <c r="V83" s="98">
        <v>8816.8922487755863</v>
      </c>
      <c r="W83" s="98">
        <v>9344.5258997101373</v>
      </c>
      <c r="X83" s="98">
        <v>8710.9341078487596</v>
      </c>
      <c r="Y83" s="98">
        <v>8147.7279160594653</v>
      </c>
      <c r="DA83" s="63" t="s">
        <v>2320</v>
      </c>
    </row>
    <row r="84" spans="1:105" ht="12" customHeight="1" x14ac:dyDescent="0.25">
      <c r="A84" s="97" t="s">
        <v>53</v>
      </c>
      <c r="B84" s="98">
        <v>10.278227093973658</v>
      </c>
      <c r="C84" s="98">
        <v>7.3939617284588408</v>
      </c>
      <c r="D84" s="98">
        <v>6.7823434202918627</v>
      </c>
      <c r="E84" s="98">
        <v>7.483607726667711</v>
      </c>
      <c r="F84" s="98">
        <v>9.0704361330107357</v>
      </c>
      <c r="G84" s="98">
        <v>7.7834618396351143</v>
      </c>
      <c r="H84" s="98">
        <v>6.6123072351012224</v>
      </c>
      <c r="I84" s="98">
        <v>5.701114528385915</v>
      </c>
      <c r="J84" s="98">
        <v>8.3609934617139636</v>
      </c>
      <c r="K84" s="98">
        <v>8.0181582953245609</v>
      </c>
      <c r="L84" s="98">
        <v>7.6729278098407638</v>
      </c>
      <c r="M84" s="98">
        <v>7.4278911048136607</v>
      </c>
      <c r="N84" s="98">
        <v>6.6633671075446097</v>
      </c>
      <c r="O84" s="98">
        <v>7.4271053553113049</v>
      </c>
      <c r="P84" s="98">
        <v>7.4563022215610655</v>
      </c>
      <c r="Q84" s="98">
        <v>6.3206553109930832</v>
      </c>
      <c r="R84" s="98">
        <v>6.4360672595927442</v>
      </c>
      <c r="S84" s="98">
        <v>6.8332884597147299</v>
      </c>
      <c r="T84" s="98">
        <v>6.8487919708682652</v>
      </c>
      <c r="U84" s="98">
        <v>7.1456234950245694</v>
      </c>
      <c r="V84" s="98">
        <v>7.2684698499197804</v>
      </c>
      <c r="W84" s="98">
        <v>7.7819409630028638</v>
      </c>
      <c r="X84" s="98">
        <v>7.4959824468018033</v>
      </c>
      <c r="Y84" s="98">
        <v>7.1232361974155545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6.4608849167730575</v>
      </c>
      <c r="C85" s="122">
        <f t="shared" si="34"/>
        <v>7.6640490555958634</v>
      </c>
      <c r="D85" s="122">
        <f t="shared" si="34"/>
        <v>9.8354431518495975</v>
      </c>
      <c r="E85" s="122">
        <f t="shared" si="34"/>
        <v>13.684985616335576</v>
      </c>
      <c r="F85" s="122">
        <f t="shared" si="34"/>
        <v>10.266383807517839</v>
      </c>
      <c r="G85" s="122">
        <f t="shared" si="34"/>
        <v>12.735705942132929</v>
      </c>
      <c r="H85" s="122">
        <f t="shared" si="34"/>
        <v>18.252368884588737</v>
      </c>
      <c r="I85" s="122">
        <f t="shared" si="34"/>
        <v>39.972621008297317</v>
      </c>
      <c r="J85" s="122">
        <f t="shared" si="34"/>
        <v>24.254825513179902</v>
      </c>
      <c r="K85" s="122">
        <f t="shared" si="34"/>
        <v>22.054508827900495</v>
      </c>
      <c r="L85" s="122">
        <f t="shared" si="34"/>
        <v>35.394519343171147</v>
      </c>
      <c r="M85" s="122">
        <f t="shared" si="34"/>
        <v>23.537508738539064</v>
      </c>
      <c r="N85" s="122">
        <f t="shared" si="34"/>
        <v>49.114513077073745</v>
      </c>
      <c r="O85" s="122">
        <f t="shared" si="34"/>
        <v>21.876914059790657</v>
      </c>
      <c r="P85" s="122">
        <f t="shared" si="34"/>
        <v>17.67402904908494</v>
      </c>
      <c r="Q85" s="122">
        <f t="shared" si="34"/>
        <v>32.022271168132136</v>
      </c>
      <c r="R85" s="122">
        <f t="shared" si="34"/>
        <v>31.953846059798593</v>
      </c>
      <c r="S85" s="122">
        <f t="shared" si="34"/>
        <v>33.342466483235619</v>
      </c>
      <c r="T85" s="122">
        <f t="shared" si="34"/>
        <v>34.474368546439742</v>
      </c>
      <c r="U85" s="122">
        <f t="shared" si="34"/>
        <v>37.259581031175259</v>
      </c>
      <c r="V85" s="122">
        <f t="shared" si="34"/>
        <v>40.559458755768858</v>
      </c>
      <c r="W85" s="122">
        <f t="shared" si="34"/>
        <v>43.573271017320529</v>
      </c>
      <c r="X85" s="122">
        <f t="shared" si="34"/>
        <v>41.561426363856889</v>
      </c>
      <c r="Y85" s="122">
        <f t="shared" si="34"/>
        <v>40.224621356579199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6.4608849167730575</v>
      </c>
      <c r="C86" s="98">
        <f>IF(RES_hhdet_fec!C86=0,0,RES_hhdet_fec!C86*1000*11630/RES_hhdet_num!C81)</f>
        <v>7.6640490555958634</v>
      </c>
      <c r="D86" s="98">
        <f>IF(RES_hhdet_fec!D86=0,0,RES_hhdet_fec!D86*1000*11630/RES_hhdet_num!D81)</f>
        <v>9.8354431518495975</v>
      </c>
      <c r="E86" s="98">
        <f>IF(RES_hhdet_fec!E86=0,0,RES_hhdet_fec!E86*1000*11630/RES_hhdet_num!E81)</f>
        <v>13.684985616335576</v>
      </c>
      <c r="F86" s="98">
        <f>IF(RES_hhdet_fec!F86=0,0,RES_hhdet_fec!F86*1000*11630/RES_hhdet_num!F81)</f>
        <v>10.266383807517839</v>
      </c>
      <c r="G86" s="98">
        <f>IF(RES_hhdet_fec!G86=0,0,RES_hhdet_fec!G86*1000*11630/RES_hhdet_num!G81)</f>
        <v>12.735705942132929</v>
      </c>
      <c r="H86" s="98">
        <f>IF(RES_hhdet_fec!H86=0,0,RES_hhdet_fec!H86*1000*11630/RES_hhdet_num!H81)</f>
        <v>18.252368884588737</v>
      </c>
      <c r="I86" s="98">
        <f>IF(RES_hhdet_fec!I86=0,0,RES_hhdet_fec!I86*1000*11630/RES_hhdet_num!I81)</f>
        <v>39.972621008297317</v>
      </c>
      <c r="J86" s="98">
        <f>IF(RES_hhdet_fec!J86=0,0,RES_hhdet_fec!J86*1000*11630/RES_hhdet_num!J81)</f>
        <v>24.254825513179902</v>
      </c>
      <c r="K86" s="98">
        <f>IF(RES_hhdet_fec!K86=0,0,RES_hhdet_fec!K86*1000*11630/RES_hhdet_num!K81)</f>
        <v>22.054508827900495</v>
      </c>
      <c r="L86" s="98">
        <f>IF(RES_hhdet_fec!L86=0,0,RES_hhdet_fec!L86*1000*11630/RES_hhdet_num!L81)</f>
        <v>35.394519343171147</v>
      </c>
      <c r="M86" s="98">
        <f>IF(RES_hhdet_fec!M86=0,0,RES_hhdet_fec!M86*1000*11630/RES_hhdet_num!M81)</f>
        <v>23.537508738539064</v>
      </c>
      <c r="N86" s="98">
        <f>IF(RES_hhdet_fec!N86=0,0,RES_hhdet_fec!N86*1000*11630/RES_hhdet_num!N81)</f>
        <v>49.114513077073745</v>
      </c>
      <c r="O86" s="98">
        <f>IF(RES_hhdet_fec!O86=0,0,RES_hhdet_fec!O86*1000*11630/RES_hhdet_num!O81)</f>
        <v>21.876914059790657</v>
      </c>
      <c r="P86" s="98">
        <f>IF(RES_hhdet_fec!P86=0,0,RES_hhdet_fec!P86*1000*11630/RES_hhdet_num!P81)</f>
        <v>17.67402904908494</v>
      </c>
      <c r="Q86" s="98">
        <f>IF(RES_hhdet_fec!Q86=0,0,RES_hhdet_fec!Q86*1000*11630/RES_hhdet_num!Q81)</f>
        <v>32.022271168132136</v>
      </c>
      <c r="R86" s="98">
        <f>IF(RES_hhdet_fec!R86=0,0,RES_hhdet_fec!R86*1000*11630/RES_hhdet_num!R81)</f>
        <v>31.953846059798593</v>
      </c>
      <c r="S86" s="98">
        <f>IF(RES_hhdet_fec!S86=0,0,RES_hhdet_fec!S86*1000*11630/RES_hhdet_num!S81)</f>
        <v>33.342466483235619</v>
      </c>
      <c r="T86" s="98">
        <f>IF(RES_hhdet_fec!T86=0,0,RES_hhdet_fec!T86*1000*11630/RES_hhdet_num!T81)</f>
        <v>34.474368546439742</v>
      </c>
      <c r="U86" s="98">
        <f>IF(RES_hhdet_fec!U86=0,0,RES_hhdet_fec!U86*1000*11630/RES_hhdet_num!U81)</f>
        <v>37.259581031175259</v>
      </c>
      <c r="V86" s="98">
        <f>IF(RES_hhdet_fec!V86=0,0,RES_hhdet_fec!V86*1000*11630/RES_hhdet_num!V81)</f>
        <v>40.559458755768858</v>
      </c>
      <c r="W86" s="98">
        <f>IF(RES_hhdet_fec!W86=0,0,RES_hhdet_fec!W86*1000*11630/RES_hhdet_num!W81)</f>
        <v>43.573271017320529</v>
      </c>
      <c r="X86" s="98">
        <f>IF(RES_hhdet_fec!X86=0,0,RES_hhdet_fec!X86*1000*11630/RES_hhdet_num!X81)</f>
        <v>41.561426363856889</v>
      </c>
      <c r="Y86" s="98">
        <f>IF(RES_hhdet_fec!Y86=0,0,RES_hhdet_fec!Y86*1000*11630/RES_hhdet_num!Y81)</f>
        <v>40.224621356579199</v>
      </c>
      <c r="DA86" s="63" t="s">
        <v>2323</v>
      </c>
    </row>
    <row r="87" spans="1:105" ht="12" customHeight="1" x14ac:dyDescent="0.25">
      <c r="A87" s="121" t="s">
        <v>55</v>
      </c>
      <c r="B87" s="122">
        <v>930.4042866682704</v>
      </c>
      <c r="C87" s="122">
        <v>1496.6966981105584</v>
      </c>
      <c r="D87" s="122">
        <v>1464.8861418546519</v>
      </c>
      <c r="E87" s="122">
        <v>1610.4451609351052</v>
      </c>
      <c r="F87" s="122">
        <v>1330.6695955810064</v>
      </c>
      <c r="G87" s="122">
        <v>1751.8514185520701</v>
      </c>
      <c r="H87" s="122">
        <v>1467.2743424813082</v>
      </c>
      <c r="I87" s="122">
        <v>1736.1866006012906</v>
      </c>
      <c r="J87" s="122">
        <v>1486.4826701953368</v>
      </c>
      <c r="K87" s="122">
        <v>1511.1606828271993</v>
      </c>
      <c r="L87" s="122">
        <v>1463.9428699545942</v>
      </c>
      <c r="M87" s="122">
        <v>1403.3589011199424</v>
      </c>
      <c r="N87" s="122">
        <v>1453.7690311939045</v>
      </c>
      <c r="O87" s="122">
        <v>1450.4099278732874</v>
      </c>
      <c r="P87" s="122">
        <v>1521.5368483743437</v>
      </c>
      <c r="Q87" s="122">
        <v>1502.5262909264572</v>
      </c>
      <c r="R87" s="122">
        <v>1500.406242588796</v>
      </c>
      <c r="S87" s="122">
        <v>1595.5819415441051</v>
      </c>
      <c r="T87" s="122">
        <v>1547.769144621275</v>
      </c>
      <c r="U87" s="122">
        <v>1555.742603199149</v>
      </c>
      <c r="V87" s="122">
        <v>1531.1964487134271</v>
      </c>
      <c r="W87" s="122">
        <v>1612.7157359293021</v>
      </c>
      <c r="X87" s="122">
        <v>1524.160259922518</v>
      </c>
      <c r="Y87" s="122">
        <v>1416.1763805386097</v>
      </c>
      <c r="DA87" s="130" t="s">
        <v>2324</v>
      </c>
    </row>
    <row r="88" spans="1:105" ht="12" customHeight="1" x14ac:dyDescent="0.25">
      <c r="A88" s="97" t="s">
        <v>132</v>
      </c>
      <c r="B88" s="98">
        <v>963.67900003557418</v>
      </c>
      <c r="C88" s="98">
        <v>1602.2492617573052</v>
      </c>
      <c r="D88" s="98">
        <v>1487.5004132642721</v>
      </c>
      <c r="E88" s="98">
        <v>1585.5059870791488</v>
      </c>
      <c r="F88" s="98">
        <v>1384.817186973851</v>
      </c>
      <c r="G88" s="98">
        <v>1653.3001077188178</v>
      </c>
      <c r="H88" s="98">
        <v>1517.9241898920482</v>
      </c>
      <c r="I88" s="98">
        <v>1695.1672827817949</v>
      </c>
      <c r="J88" s="98">
        <v>1554.6981716670145</v>
      </c>
      <c r="K88" s="98">
        <v>1477.8042368552808</v>
      </c>
      <c r="L88" s="98">
        <v>1483.3238155604213</v>
      </c>
      <c r="M88" s="98">
        <v>1401.0863546776145</v>
      </c>
      <c r="N88" s="98">
        <v>1447.4876429822916</v>
      </c>
      <c r="O88" s="98">
        <v>1450.0161138288206</v>
      </c>
      <c r="P88" s="98">
        <v>1534.3203503496559</v>
      </c>
      <c r="Q88" s="98">
        <v>1499.4920036936624</v>
      </c>
      <c r="R88" s="98">
        <v>1526.993650447464</v>
      </c>
      <c r="S88" s="98">
        <v>1595.2500930668805</v>
      </c>
      <c r="T88" s="98">
        <v>1564.0920466100797</v>
      </c>
      <c r="U88" s="98">
        <v>1572.8823537906146</v>
      </c>
      <c r="V88" s="98">
        <v>1558.9813148977437</v>
      </c>
      <c r="W88" s="98">
        <v>1648.3975443107092</v>
      </c>
      <c r="X88" s="98">
        <v>1537.640275220504</v>
      </c>
      <c r="Y88" s="98">
        <v>1440.0919773538449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2328</v>
      </c>
    </row>
    <row r="92" spans="1:105" ht="12" customHeight="1" x14ac:dyDescent="0.25">
      <c r="A92" s="106" t="s">
        <v>124</v>
      </c>
      <c r="B92" s="101">
        <v>876.06880544428418</v>
      </c>
      <c r="C92" s="101">
        <v>1289.3970247199254</v>
      </c>
      <c r="D92" s="101">
        <v>1423.7913737392221</v>
      </c>
      <c r="E92" s="101">
        <v>1687.8955605692865</v>
      </c>
      <c r="F92" s="101">
        <v>1145.7537258156044</v>
      </c>
      <c r="G92" s="101">
        <v>2087.807656646753</v>
      </c>
      <c r="H92" s="101">
        <v>1240.6654133122311</v>
      </c>
      <c r="I92" s="101">
        <v>1957.8808600443974</v>
      </c>
      <c r="J92" s="101">
        <v>1149.0488899218824</v>
      </c>
      <c r="K92" s="101">
        <v>1701.4257052786922</v>
      </c>
      <c r="L92" s="101">
        <v>1462.0330534847419</v>
      </c>
      <c r="M92" s="101">
        <v>1514.5149906985471</v>
      </c>
      <c r="N92" s="101">
        <v>1387.9652002068756</v>
      </c>
      <c r="O92" s="101">
        <v>1440.7715830937739</v>
      </c>
      <c r="P92" s="101">
        <v>1400.8819696879334</v>
      </c>
      <c r="Q92" s="101">
        <v>1463.5749570069602</v>
      </c>
      <c r="R92" s="101">
        <v>1387.7367237151971</v>
      </c>
      <c r="S92" s="101">
        <v>1457.4561903383701</v>
      </c>
      <c r="T92" s="101">
        <v>1428.1055432128628</v>
      </c>
      <c r="U92" s="101">
        <v>1451.047164491858</v>
      </c>
      <c r="V92" s="101">
        <v>1295.1415551548296</v>
      </c>
      <c r="W92" s="101">
        <v>1330.8868967779242</v>
      </c>
      <c r="X92" s="101">
        <v>1329.7041963922638</v>
      </c>
      <c r="Y92" s="101">
        <v>1189.3910262798979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832.99049813375473</v>
      </c>
      <c r="C96" s="101">
        <v>831.58313474624515</v>
      </c>
      <c r="D96" s="101">
        <v>914.94961082498151</v>
      </c>
      <c r="E96" s="101">
        <v>1451.6145075095192</v>
      </c>
      <c r="F96" s="101">
        <v>651.86181572816963</v>
      </c>
      <c r="G96" s="101">
        <v>1115.0326883482307</v>
      </c>
      <c r="H96" s="101">
        <v>1753.3709050406201</v>
      </c>
      <c r="I96" s="101">
        <v>1562.3849980985046</v>
      </c>
      <c r="J96" s="101">
        <v>1163.0559009148728</v>
      </c>
      <c r="K96" s="101">
        <v>1589.9156156673805</v>
      </c>
      <c r="L96" s="101">
        <v>1243.9607630378832</v>
      </c>
      <c r="M96" s="101">
        <v>1292.6036332900969</v>
      </c>
      <c r="N96" s="101">
        <v>1574.6312708949677</v>
      </c>
      <c r="O96" s="101">
        <v>1462.8383714013617</v>
      </c>
      <c r="P96" s="101">
        <v>1530.4712514093205</v>
      </c>
      <c r="Q96" s="101">
        <v>1570.1740795160956</v>
      </c>
      <c r="R96" s="101">
        <v>1401.776461474228</v>
      </c>
      <c r="S96" s="101">
        <v>1788.4610797543166</v>
      </c>
      <c r="T96" s="101">
        <v>1558.6169628928119</v>
      </c>
      <c r="U96" s="101">
        <v>1512.634656869724</v>
      </c>
      <c r="V96" s="101">
        <v>1542.8960104641737</v>
      </c>
      <c r="W96" s="101">
        <v>1566.0455765329236</v>
      </c>
      <c r="X96" s="101">
        <v>1676.03517282285</v>
      </c>
      <c r="Y96" s="101">
        <v>1457.6876672958165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2336</v>
      </c>
    </row>
    <row r="100" spans="1:105" ht="12" customHeight="1" x14ac:dyDescent="0.25">
      <c r="A100" s="121" t="s">
        <v>54</v>
      </c>
      <c r="B100" s="122">
        <v>562.29314590631259</v>
      </c>
      <c r="C100" s="122">
        <v>585.63591980268086</v>
      </c>
      <c r="D100" s="122">
        <v>651.8668396522387</v>
      </c>
      <c r="E100" s="122">
        <v>766.1757040418488</v>
      </c>
      <c r="F100" s="122">
        <v>522.62909327306681</v>
      </c>
      <c r="G100" s="122">
        <v>1107.767753763321</v>
      </c>
      <c r="H100" s="122">
        <v>647.44188799807546</v>
      </c>
      <c r="I100" s="122">
        <v>865.14712110951245</v>
      </c>
      <c r="J100" s="122">
        <v>474.17089798184674</v>
      </c>
      <c r="K100" s="122">
        <v>620.49726644852728</v>
      </c>
      <c r="L100" s="122">
        <v>513.89433731006272</v>
      </c>
      <c r="M100" s="122">
        <v>505.4583946137447</v>
      </c>
      <c r="N100" s="122">
        <v>461.7215143727517</v>
      </c>
      <c r="O100" s="122">
        <v>475.32487050666271</v>
      </c>
      <c r="P100" s="122">
        <v>494.25413848310785</v>
      </c>
      <c r="Q100" s="122">
        <v>549.82396279076704</v>
      </c>
      <c r="R100" s="122">
        <v>565.60367465369109</v>
      </c>
      <c r="S100" s="122">
        <v>635.19544859713881</v>
      </c>
      <c r="T100" s="122">
        <v>651.47918477250562</v>
      </c>
      <c r="U100" s="122">
        <v>682.81864998657989</v>
      </c>
      <c r="V100" s="122">
        <v>624.79820061986368</v>
      </c>
      <c r="W100" s="122">
        <v>651.39652719155958</v>
      </c>
      <c r="X100" s="122">
        <v>658.38317869087189</v>
      </c>
      <c r="Y100" s="122">
        <v>602.8181204322525</v>
      </c>
      <c r="DA100" s="130" t="s">
        <v>2337</v>
      </c>
    </row>
    <row r="101" spans="1:105" ht="12" customHeight="1" x14ac:dyDescent="0.25">
      <c r="A101" s="97" t="s">
        <v>202</v>
      </c>
      <c r="B101" s="98">
        <v>592.48599603471496</v>
      </c>
      <c r="C101" s="98">
        <v>549.66732842223257</v>
      </c>
      <c r="D101" s="98">
        <v>632.30194899370565</v>
      </c>
      <c r="E101" s="98">
        <v>713.02683330467039</v>
      </c>
      <c r="F101" s="98">
        <v>555.53450830151519</v>
      </c>
      <c r="G101" s="98">
        <v>1080.0091529256777</v>
      </c>
      <c r="H101" s="98">
        <v>699.42377611171378</v>
      </c>
      <c r="I101" s="98">
        <v>733.72551720129593</v>
      </c>
      <c r="J101" s="98">
        <v>548.65792994567448</v>
      </c>
      <c r="K101" s="98">
        <v>572.47718023663981</v>
      </c>
      <c r="L101" s="98">
        <v>536.32223485475095</v>
      </c>
      <c r="M101" s="98">
        <v>494.76660368217932</v>
      </c>
      <c r="N101" s="98">
        <v>479.48324847977335</v>
      </c>
      <c r="O101" s="98">
        <v>483.52900994729015</v>
      </c>
      <c r="P101" s="98">
        <v>519.30304754460371</v>
      </c>
      <c r="Q101" s="98">
        <v>536.94081738428997</v>
      </c>
      <c r="R101" s="98">
        <v>573.42527900768607</v>
      </c>
      <c r="S101" s="98">
        <v>631.56768151393612</v>
      </c>
      <c r="T101" s="98">
        <v>648.08805843823257</v>
      </c>
      <c r="U101" s="98">
        <v>661.52492923116051</v>
      </c>
      <c r="V101" s="98">
        <v>653.80433786508672</v>
      </c>
      <c r="W101" s="98">
        <v>691.89244647439068</v>
      </c>
      <c r="X101" s="98">
        <v>658.35979121684284</v>
      </c>
      <c r="Y101" s="98">
        <v>628.37947318383544</v>
      </c>
      <c r="DA101" s="63" t="s">
        <v>2338</v>
      </c>
    </row>
    <row r="102" spans="1:105" ht="12" customHeight="1" x14ac:dyDescent="0.25">
      <c r="A102" s="97" t="s">
        <v>50</v>
      </c>
      <c r="B102" s="98">
        <v>556.10515670169525</v>
      </c>
      <c r="C102" s="98">
        <v>599.87826913189167</v>
      </c>
      <c r="D102" s="98">
        <v>665.29658021504497</v>
      </c>
      <c r="E102" s="98">
        <v>782.524085010063</v>
      </c>
      <c r="F102" s="98">
        <v>518.42807335905604</v>
      </c>
      <c r="G102" s="98">
        <v>1143.5741714679009</v>
      </c>
      <c r="H102" s="98">
        <v>621.02398222038937</v>
      </c>
      <c r="I102" s="98">
        <v>920.50094234016672</v>
      </c>
      <c r="J102" s="98">
        <v>449.70495827659431</v>
      </c>
      <c r="K102" s="98">
        <v>643.41952904971822</v>
      </c>
      <c r="L102" s="98">
        <v>508.51872349549478</v>
      </c>
      <c r="M102" s="98">
        <v>512.35160339467495</v>
      </c>
      <c r="N102" s="98">
        <v>451.21063351358197</v>
      </c>
      <c r="O102" s="98">
        <v>477.7493632377271</v>
      </c>
      <c r="P102" s="98">
        <v>486.29704986442363</v>
      </c>
      <c r="Q102" s="98">
        <v>555.00193937781034</v>
      </c>
      <c r="R102" s="98">
        <v>564.63595976914883</v>
      </c>
      <c r="S102" s="98">
        <v>639.40762916597748</v>
      </c>
      <c r="T102" s="98">
        <v>655.51766279672222</v>
      </c>
      <c r="U102" s="98">
        <v>692.70853695175583</v>
      </c>
      <c r="V102" s="98">
        <v>617.35795002543216</v>
      </c>
      <c r="W102" s="98">
        <v>640.3345179087213</v>
      </c>
      <c r="X102" s="98">
        <v>661.01743053254233</v>
      </c>
      <c r="Y102" s="98">
        <v>597.43798479864529</v>
      </c>
      <c r="DA102" s="63" t="s">
        <v>2339</v>
      </c>
    </row>
    <row r="103" spans="1:105" ht="12" customHeight="1" x14ac:dyDescent="0.25">
      <c r="A103" s="109" t="s">
        <v>120</v>
      </c>
      <c r="B103" s="33">
        <v>385.842291713441</v>
      </c>
      <c r="C103" s="33">
        <v>497.48832261639359</v>
      </c>
      <c r="D103" s="33">
        <v>412.72949661851504</v>
      </c>
      <c r="E103" s="33">
        <v>742.83726104737514</v>
      </c>
      <c r="F103" s="33">
        <v>371.48935363958924</v>
      </c>
      <c r="G103" s="33">
        <v>419.31405534109621</v>
      </c>
      <c r="H103" s="33">
        <v>819.7091267070316</v>
      </c>
      <c r="I103" s="33">
        <v>549.13062909838163</v>
      </c>
      <c r="J103" s="33">
        <v>337.6153913154206</v>
      </c>
      <c r="K103" s="33">
        <v>352.16573769518845</v>
      </c>
      <c r="L103" s="33">
        <v>359.23476416134076</v>
      </c>
      <c r="M103" s="33">
        <v>397.4132544508351</v>
      </c>
      <c r="N103" s="33">
        <v>572.8413917255466</v>
      </c>
      <c r="O103" s="33">
        <v>38.415258198149338</v>
      </c>
      <c r="P103" s="33">
        <v>269.46807803028116</v>
      </c>
      <c r="Q103" s="33">
        <v>531.72773062508327</v>
      </c>
      <c r="R103" s="33">
        <v>442.54098291220481</v>
      </c>
      <c r="S103" s="33">
        <v>452.53012999708852</v>
      </c>
      <c r="T103" s="33">
        <v>445.61015629486292</v>
      </c>
      <c r="U103" s="33">
        <v>453.97357536368776</v>
      </c>
      <c r="V103" s="33">
        <v>455.65337371463158</v>
      </c>
      <c r="W103" s="33">
        <v>463.56252842085922</v>
      </c>
      <c r="X103" s="33">
        <v>472.67067207690997</v>
      </c>
      <c r="Y103" s="33">
        <v>427.82043417767568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9000.4856601727479</v>
      </c>
      <c r="C105" s="117">
        <f t="shared" si="35"/>
        <v>5687.0518832253783</v>
      </c>
      <c r="D105" s="117">
        <f t="shared" si="35"/>
        <v>10551.984942099605</v>
      </c>
      <c r="E105" s="117">
        <f t="shared" si="35"/>
        <v>9380.6766318301034</v>
      </c>
      <c r="F105" s="117">
        <f t="shared" si="35"/>
        <v>8266.7426728405553</v>
      </c>
      <c r="G105" s="117">
        <f t="shared" si="35"/>
        <v>8243.9994505228133</v>
      </c>
      <c r="H105" s="117">
        <f t="shared" si="35"/>
        <v>8078.803413544556</v>
      </c>
      <c r="I105" s="117">
        <f t="shared" si="35"/>
        <v>8070.2415945789016</v>
      </c>
      <c r="J105" s="117">
        <f t="shared" si="35"/>
        <v>7718.3668158360606</v>
      </c>
      <c r="K105" s="117">
        <f t="shared" si="35"/>
        <v>8524.3886364575137</v>
      </c>
      <c r="L105" s="117">
        <f t="shared" si="35"/>
        <v>10141.489336900304</v>
      </c>
      <c r="M105" s="117">
        <f t="shared" si="35"/>
        <v>8410.3945054177311</v>
      </c>
      <c r="N105" s="117">
        <f t="shared" si="35"/>
        <v>9067.8979033321484</v>
      </c>
      <c r="O105" s="117">
        <f t="shared" si="35"/>
        <v>9733.8110952591505</v>
      </c>
      <c r="P105" s="117">
        <f t="shared" si="35"/>
        <v>5854.6315941799612</v>
      </c>
      <c r="Q105" s="117">
        <f t="shared" si="35"/>
        <v>7497.0180820839478</v>
      </c>
      <c r="R105" s="117">
        <f t="shared" ref="R105:V105" si="36">R106+R109+R111+R120</f>
        <v>8104.1605883253815</v>
      </c>
      <c r="S105" s="117">
        <f t="shared" si="36"/>
        <v>8495.8383474442871</v>
      </c>
      <c r="T105" s="117">
        <f t="shared" si="36"/>
        <v>9791.5883803617908</v>
      </c>
      <c r="U105" s="117">
        <f t="shared" si="36"/>
        <v>11343.085299128277</v>
      </c>
      <c r="V105" s="117">
        <f t="shared" si="36"/>
        <v>1135.2254821293568</v>
      </c>
      <c r="W105" s="117">
        <f t="shared" ref="W105:Y105" si="37">W106+W109+W111+W120</f>
        <v>14773.953588522871</v>
      </c>
      <c r="X105" s="117">
        <f t="shared" si="37"/>
        <v>8415.3288327584141</v>
      </c>
      <c r="Y105" s="117">
        <f t="shared" si="37"/>
        <v>6215.2897878543754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7972.4972600306128</v>
      </c>
      <c r="C106" s="122">
        <f t="shared" si="38"/>
        <v>4520.2105549369007</v>
      </c>
      <c r="D106" s="122">
        <f t="shared" si="38"/>
        <v>8729.9844997448326</v>
      </c>
      <c r="E106" s="122">
        <f t="shared" si="38"/>
        <v>7525.5480735662868</v>
      </c>
      <c r="F106" s="122">
        <f t="shared" si="38"/>
        <v>7070.301953059261</v>
      </c>
      <c r="G106" s="122">
        <f t="shared" si="38"/>
        <v>6193.0938300248954</v>
      </c>
      <c r="H106" s="122">
        <f t="shared" si="38"/>
        <v>6448.4943286470952</v>
      </c>
      <c r="I106" s="122">
        <f t="shared" si="38"/>
        <v>6032.4703966214793</v>
      </c>
      <c r="J106" s="122">
        <f t="shared" si="38"/>
        <v>6424.8726106419444</v>
      </c>
      <c r="K106" s="122">
        <f t="shared" si="38"/>
        <v>6878.3769547944876</v>
      </c>
      <c r="L106" s="122">
        <f t="shared" si="38"/>
        <v>8483.637752824714</v>
      </c>
      <c r="M106" s="122">
        <f t="shared" si="38"/>
        <v>6907.711154205479</v>
      </c>
      <c r="N106" s="122">
        <f t="shared" si="38"/>
        <v>7504.6592947474446</v>
      </c>
      <c r="O106" s="122">
        <f t="shared" si="38"/>
        <v>8035.1659846075363</v>
      </c>
      <c r="P106" s="122">
        <f t="shared" si="38"/>
        <v>4596.2218822587693</v>
      </c>
      <c r="Q106" s="122">
        <f t="shared" si="38"/>
        <v>5910.6175045348728</v>
      </c>
      <c r="R106" s="122">
        <f t="shared" ref="R106:V106" si="39">SUM(R107:R108)</f>
        <v>6447.4725622218457</v>
      </c>
      <c r="S106" s="122">
        <f t="shared" si="39"/>
        <v>6694.8754537547738</v>
      </c>
      <c r="T106" s="122">
        <f t="shared" si="39"/>
        <v>7841.2651290106478</v>
      </c>
      <c r="U106" s="122">
        <f t="shared" si="39"/>
        <v>9174.6592843704766</v>
      </c>
      <c r="V106" s="122">
        <f t="shared" si="39"/>
        <v>229.62152916754169</v>
      </c>
      <c r="W106" s="122">
        <f t="shared" ref="W106:Y106" si="40">SUM(W107:W108)</f>
        <v>12187.17860101873</v>
      </c>
      <c r="X106" s="122">
        <f t="shared" si="40"/>
        <v>6651.0780939256283</v>
      </c>
      <c r="Y106" s="122">
        <f t="shared" si="40"/>
        <v>4791.9664768015928</v>
      </c>
      <c r="DA106" s="130" t="s">
        <v>2342</v>
      </c>
    </row>
    <row r="107" spans="1:105" ht="12" customHeight="1" x14ac:dyDescent="0.25">
      <c r="A107" s="97" t="s">
        <v>197</v>
      </c>
      <c r="B107" s="98">
        <v>7968.0693770597345</v>
      </c>
      <c r="C107" s="98">
        <v>4517.6133738213093</v>
      </c>
      <c r="D107" s="98">
        <v>8725.0772636171296</v>
      </c>
      <c r="E107" s="98">
        <v>7521.3956723530573</v>
      </c>
      <c r="F107" s="98">
        <v>7066.0802782422725</v>
      </c>
      <c r="G107" s="98">
        <v>6189.6158472280731</v>
      </c>
      <c r="H107" s="98">
        <v>6445.0868951688553</v>
      </c>
      <c r="I107" s="98">
        <v>6029.5808316442462</v>
      </c>
      <c r="J107" s="98">
        <v>6421.2603037120043</v>
      </c>
      <c r="K107" s="98">
        <v>6874.4780203618275</v>
      </c>
      <c r="L107" s="98">
        <v>8479.2195931691331</v>
      </c>
      <c r="M107" s="98">
        <v>6903.906219541449</v>
      </c>
      <c r="N107" s="98">
        <v>7501.1896081753803</v>
      </c>
      <c r="O107" s="98">
        <v>8030.7997603336089</v>
      </c>
      <c r="P107" s="98">
        <v>4593.6711314747527</v>
      </c>
      <c r="Q107" s="98">
        <v>5907.7281676318871</v>
      </c>
      <c r="R107" s="98">
        <v>6444.3469586838282</v>
      </c>
      <c r="S107" s="98">
        <v>6691.5836028446283</v>
      </c>
      <c r="T107" s="98">
        <v>7837.4359705477818</v>
      </c>
      <c r="U107" s="98">
        <v>9170.1896763305886</v>
      </c>
      <c r="V107" s="98">
        <v>229.51122638914219</v>
      </c>
      <c r="W107" s="98">
        <v>12181.373580206795</v>
      </c>
      <c r="X107" s="98">
        <v>6647.8562945821122</v>
      </c>
      <c r="Y107" s="98">
        <v>4789.6420533456621</v>
      </c>
      <c r="DA107" s="63" t="s">
        <v>2343</v>
      </c>
    </row>
    <row r="108" spans="1:105" ht="12" customHeight="1" x14ac:dyDescent="0.25">
      <c r="A108" s="97" t="s">
        <v>53</v>
      </c>
      <c r="B108" s="98">
        <v>4.4278829708782812</v>
      </c>
      <c r="C108" s="98">
        <v>2.5971811155915816</v>
      </c>
      <c r="D108" s="98">
        <v>4.9072361277039072</v>
      </c>
      <c r="E108" s="98">
        <v>4.1524012132291785</v>
      </c>
      <c r="F108" s="98">
        <v>4.2216748169885783</v>
      </c>
      <c r="G108" s="98">
        <v>3.477982796822356</v>
      </c>
      <c r="H108" s="98">
        <v>3.4074334782403182</v>
      </c>
      <c r="I108" s="98">
        <v>2.8895649772332659</v>
      </c>
      <c r="J108" s="98">
        <v>3.6123069299398112</v>
      </c>
      <c r="K108" s="98">
        <v>3.8989344326602788</v>
      </c>
      <c r="L108" s="98">
        <v>4.4181596555815235</v>
      </c>
      <c r="M108" s="98">
        <v>3.8049346640304087</v>
      </c>
      <c r="N108" s="98">
        <v>3.4696865720647452</v>
      </c>
      <c r="O108" s="98">
        <v>4.3662242739277657</v>
      </c>
      <c r="P108" s="98">
        <v>2.5507507840161585</v>
      </c>
      <c r="Q108" s="98">
        <v>2.8893369029857157</v>
      </c>
      <c r="R108" s="98">
        <v>3.1256035380174896</v>
      </c>
      <c r="S108" s="98">
        <v>3.2918509101453113</v>
      </c>
      <c r="T108" s="98">
        <v>3.8291584628657498</v>
      </c>
      <c r="U108" s="98">
        <v>4.469608039887353</v>
      </c>
      <c r="V108" s="98">
        <v>0.1103027783995011</v>
      </c>
      <c r="W108" s="98">
        <v>5.8050208119355764</v>
      </c>
      <c r="X108" s="98">
        <v>3.2217993435162433</v>
      </c>
      <c r="Y108" s="98">
        <v>2.3244234559305363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6.4920879709923422</v>
      </c>
      <c r="C109" s="122">
        <f t="shared" si="41"/>
        <v>10.489751610474968</v>
      </c>
      <c r="D109" s="122">
        <f t="shared" si="41"/>
        <v>13.382201175350801</v>
      </c>
      <c r="E109" s="122">
        <f t="shared" si="41"/>
        <v>20.647721607947123</v>
      </c>
      <c r="F109" s="122">
        <f t="shared" si="41"/>
        <v>15.912759726500889</v>
      </c>
      <c r="G109" s="122">
        <f t="shared" si="41"/>
        <v>16.991603109009173</v>
      </c>
      <c r="H109" s="122">
        <f t="shared" si="41"/>
        <v>20.232828257245451</v>
      </c>
      <c r="I109" s="122">
        <f t="shared" si="41"/>
        <v>38.337860143223722</v>
      </c>
      <c r="J109" s="122">
        <f t="shared" si="41"/>
        <v>20.871482950292446</v>
      </c>
      <c r="K109" s="122">
        <f t="shared" si="41"/>
        <v>17.948417544499705</v>
      </c>
      <c r="L109" s="122">
        <f t="shared" si="41"/>
        <v>30.545742464899018</v>
      </c>
      <c r="M109" s="122">
        <f t="shared" si="41"/>
        <v>23.297185404065544</v>
      </c>
      <c r="N109" s="122">
        <f t="shared" si="41"/>
        <v>56.85848286695564</v>
      </c>
      <c r="O109" s="122">
        <f t="shared" si="41"/>
        <v>31.983961187559778</v>
      </c>
      <c r="P109" s="122">
        <f t="shared" si="41"/>
        <v>32.089547137468593</v>
      </c>
      <c r="Q109" s="122">
        <f t="shared" si="41"/>
        <v>52.117279267651952</v>
      </c>
      <c r="R109" s="122">
        <f t="shared" si="41"/>
        <v>44.704144242363</v>
      </c>
      <c r="S109" s="122">
        <f t="shared" si="41"/>
        <v>31.541460248843155</v>
      </c>
      <c r="T109" s="122">
        <f t="shared" si="41"/>
        <v>18.182560652920746</v>
      </c>
      <c r="U109" s="122">
        <f t="shared" si="41"/>
        <v>8.922124706480151</v>
      </c>
      <c r="V109" s="122">
        <f t="shared" si="41"/>
        <v>6.283216357123699</v>
      </c>
      <c r="W109" s="122">
        <f t="shared" si="41"/>
        <v>7.1840560700828267</v>
      </c>
      <c r="X109" s="122">
        <f t="shared" si="41"/>
        <v>8.6194351859600111</v>
      </c>
      <c r="Y109" s="122">
        <f t="shared" si="41"/>
        <v>10.729705303186195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6.4920879709923422</v>
      </c>
      <c r="C110" s="98">
        <f>IF(RES_hhdet_fec!C110=0,0,RES_hhdet_fec!C110*1000*11630/RES_hhdet_num!C105)</f>
        <v>10.489751610474968</v>
      </c>
      <c r="D110" s="98">
        <f>IF(RES_hhdet_fec!D110=0,0,RES_hhdet_fec!D110*1000*11630/RES_hhdet_num!D105)</f>
        <v>13.382201175350801</v>
      </c>
      <c r="E110" s="98">
        <f>IF(RES_hhdet_fec!E110=0,0,RES_hhdet_fec!E110*1000*11630/RES_hhdet_num!E105)</f>
        <v>20.647721607947123</v>
      </c>
      <c r="F110" s="98">
        <f>IF(RES_hhdet_fec!F110=0,0,RES_hhdet_fec!F110*1000*11630/RES_hhdet_num!F105)</f>
        <v>15.912759726500889</v>
      </c>
      <c r="G110" s="98">
        <f>IF(RES_hhdet_fec!G110=0,0,RES_hhdet_fec!G110*1000*11630/RES_hhdet_num!G105)</f>
        <v>16.991603109009173</v>
      </c>
      <c r="H110" s="98">
        <f>IF(RES_hhdet_fec!H110=0,0,RES_hhdet_fec!H110*1000*11630/RES_hhdet_num!H105)</f>
        <v>20.232828257245451</v>
      </c>
      <c r="I110" s="98">
        <f>IF(RES_hhdet_fec!I110=0,0,RES_hhdet_fec!I110*1000*11630/RES_hhdet_num!I105)</f>
        <v>38.337860143223722</v>
      </c>
      <c r="J110" s="98">
        <f>IF(RES_hhdet_fec!J110=0,0,RES_hhdet_fec!J110*1000*11630/RES_hhdet_num!J105)</f>
        <v>20.871482950292446</v>
      </c>
      <c r="K110" s="98">
        <f>IF(RES_hhdet_fec!K110=0,0,RES_hhdet_fec!K110*1000*11630/RES_hhdet_num!K105)</f>
        <v>17.948417544499705</v>
      </c>
      <c r="L110" s="98">
        <f>IF(RES_hhdet_fec!L110=0,0,RES_hhdet_fec!L110*1000*11630/RES_hhdet_num!L105)</f>
        <v>30.545742464899018</v>
      </c>
      <c r="M110" s="98">
        <f>IF(RES_hhdet_fec!M110=0,0,RES_hhdet_fec!M110*1000*11630/RES_hhdet_num!M105)</f>
        <v>23.297185404065544</v>
      </c>
      <c r="N110" s="98">
        <f>IF(RES_hhdet_fec!N110=0,0,RES_hhdet_fec!N110*1000*11630/RES_hhdet_num!N105)</f>
        <v>56.85848286695564</v>
      </c>
      <c r="O110" s="98">
        <f>IF(RES_hhdet_fec!O110=0,0,RES_hhdet_fec!O110*1000*11630/RES_hhdet_num!O105)</f>
        <v>31.983961187559778</v>
      </c>
      <c r="P110" s="98">
        <f>IF(RES_hhdet_fec!P110=0,0,RES_hhdet_fec!P110*1000*11630/RES_hhdet_num!P105)</f>
        <v>32.089547137468593</v>
      </c>
      <c r="Q110" s="98">
        <f>IF(RES_hhdet_fec!Q110=0,0,RES_hhdet_fec!Q110*1000*11630/RES_hhdet_num!Q105)</f>
        <v>52.117279267651952</v>
      </c>
      <c r="R110" s="98">
        <f>IF(RES_hhdet_fec!R110=0,0,RES_hhdet_fec!R110*1000*11630/RES_hhdet_num!R105)</f>
        <v>44.704144242363</v>
      </c>
      <c r="S110" s="98">
        <f>IF(RES_hhdet_fec!S110=0,0,RES_hhdet_fec!S110*1000*11630/RES_hhdet_num!S105)</f>
        <v>31.541460248843155</v>
      </c>
      <c r="T110" s="98">
        <f>IF(RES_hhdet_fec!T110=0,0,RES_hhdet_fec!T110*1000*11630/RES_hhdet_num!T105)</f>
        <v>18.182560652920746</v>
      </c>
      <c r="U110" s="98">
        <f>IF(RES_hhdet_fec!U110=0,0,RES_hhdet_fec!U110*1000*11630/RES_hhdet_num!U105)</f>
        <v>8.922124706480151</v>
      </c>
      <c r="V110" s="98">
        <f>IF(RES_hhdet_fec!V110=0,0,RES_hhdet_fec!V110*1000*11630/RES_hhdet_num!V105)</f>
        <v>6.283216357123699</v>
      </c>
      <c r="W110" s="98">
        <f>IF(RES_hhdet_fec!W110=0,0,RES_hhdet_fec!W110*1000*11630/RES_hhdet_num!W105)</f>
        <v>7.1840560700828267</v>
      </c>
      <c r="X110" s="98">
        <f>IF(RES_hhdet_fec!X110=0,0,RES_hhdet_fec!X110*1000*11630/RES_hhdet_num!X105)</f>
        <v>8.6194351859600111</v>
      </c>
      <c r="Y110" s="98">
        <f>IF(RES_hhdet_fec!Y110=0,0,RES_hhdet_fec!Y110*1000*11630/RES_hhdet_num!Y105)</f>
        <v>10.729705303186195</v>
      </c>
      <c r="DA110" s="63" t="s">
        <v>2346</v>
      </c>
    </row>
    <row r="111" spans="1:105" ht="12" customHeight="1" x14ac:dyDescent="0.25">
      <c r="A111" s="121" t="s">
        <v>55</v>
      </c>
      <c r="B111" s="122">
        <v>469.15210980651511</v>
      </c>
      <c r="C111" s="122">
        <v>563.71046984262898</v>
      </c>
      <c r="D111" s="122">
        <v>1157.2310630997849</v>
      </c>
      <c r="E111" s="122">
        <v>1056.1481409600856</v>
      </c>
      <c r="F111" s="122">
        <v>669.52349716260551</v>
      </c>
      <c r="G111" s="122">
        <v>923.56966729493695</v>
      </c>
      <c r="H111" s="122">
        <v>978.17129505540845</v>
      </c>
      <c r="I111" s="122">
        <v>1092.0594260784137</v>
      </c>
      <c r="J111" s="122">
        <v>825.93674568382039</v>
      </c>
      <c r="K111" s="122">
        <v>989.27950724319578</v>
      </c>
      <c r="L111" s="122">
        <v>1122.254067321684</v>
      </c>
      <c r="M111" s="122">
        <v>969.54726875932579</v>
      </c>
      <c r="N111" s="122">
        <v>1052.567540061686</v>
      </c>
      <c r="O111" s="122">
        <v>1195.8854276429979</v>
      </c>
      <c r="P111" s="122">
        <v>742.9489361902879</v>
      </c>
      <c r="Q111" s="122">
        <v>978.9347628985787</v>
      </c>
      <c r="R111" s="122">
        <v>1049.3262085505219</v>
      </c>
      <c r="S111" s="122">
        <v>1135.9583086413932</v>
      </c>
      <c r="T111" s="122">
        <v>1283.604910233083</v>
      </c>
      <c r="U111" s="122">
        <v>1472.280211150588</v>
      </c>
      <c r="V111" s="122">
        <v>283.18514266384409</v>
      </c>
      <c r="W111" s="122">
        <v>1937.2572474796887</v>
      </c>
      <c r="X111" s="122">
        <v>1089.0382037313029</v>
      </c>
      <c r="Y111" s="122">
        <v>807.55077070128505</v>
      </c>
      <c r="DA111" s="130" t="s">
        <v>2347</v>
      </c>
    </row>
    <row r="112" spans="1:105" ht="12" customHeight="1" x14ac:dyDescent="0.25">
      <c r="A112" s="97" t="s">
        <v>130</v>
      </c>
      <c r="B112" s="98">
        <v>463.19889416797957</v>
      </c>
      <c r="C112" s="98">
        <v>553.65428292544937</v>
      </c>
      <c r="D112" s="98">
        <v>1162.1102014891678</v>
      </c>
      <c r="E112" s="98">
        <v>1049.6996524167921</v>
      </c>
      <c r="F112" s="98">
        <v>670.18700397715611</v>
      </c>
      <c r="G112" s="98">
        <v>920.80930675348964</v>
      </c>
      <c r="H112" s="98">
        <v>964.00677510160278</v>
      </c>
      <c r="I112" s="98">
        <v>1083.2613935470827</v>
      </c>
      <c r="J112" s="98">
        <v>819.76108008865356</v>
      </c>
      <c r="K112" s="98">
        <v>978.58406400332592</v>
      </c>
      <c r="L112" s="98">
        <v>1120.075557550402</v>
      </c>
      <c r="M112" s="98">
        <v>963.77121442513874</v>
      </c>
      <c r="N112" s="98">
        <v>1042.9906376824945</v>
      </c>
      <c r="O112" s="98">
        <v>1190.7172528271608</v>
      </c>
      <c r="P112" s="98">
        <v>727.93663085149728</v>
      </c>
      <c r="Q112" s="98">
        <v>966.78461466489728</v>
      </c>
      <c r="R112" s="98">
        <v>1041.5260580697438</v>
      </c>
      <c r="S112" s="98">
        <v>1124.4505644071494</v>
      </c>
      <c r="T112" s="98">
        <v>1279.9109727512996</v>
      </c>
      <c r="U112" s="98">
        <v>1472.6286107347009</v>
      </c>
      <c r="V112" s="98">
        <v>41.71042468473275</v>
      </c>
      <c r="W112" s="98">
        <v>1969.1265356946983</v>
      </c>
      <c r="X112" s="98">
        <v>1069.1654993523202</v>
      </c>
      <c r="Y112" s="98">
        <v>769.05754791828031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832.99049813375461</v>
      </c>
      <c r="C116" s="101">
        <v>809.65912646598963</v>
      </c>
      <c r="D116" s="101">
        <v>890.29720823668697</v>
      </c>
      <c r="E116" s="101">
        <v>1409.3144191676336</v>
      </c>
      <c r="F116" s="101">
        <v>632.22106058858822</v>
      </c>
      <c r="G116" s="101">
        <v>1079.1915031033177</v>
      </c>
      <c r="H116" s="101">
        <v>1773.2895818190411</v>
      </c>
      <c r="I116" s="101">
        <v>1584.2105927800148</v>
      </c>
      <c r="J116" s="101">
        <v>1172.7589311985935</v>
      </c>
      <c r="K116" s="101">
        <v>1592.3024473213154</v>
      </c>
      <c r="L116" s="101">
        <v>1243.8569896950069</v>
      </c>
      <c r="M116" s="101">
        <v>1293.5045653620653</v>
      </c>
      <c r="N116" s="101">
        <v>1583.5460783107908</v>
      </c>
      <c r="O116" s="101">
        <v>1481.271149908923</v>
      </c>
      <c r="P116" s="101">
        <v>1572.3788061584719</v>
      </c>
      <c r="Q116" s="101">
        <v>1643.0440846468728</v>
      </c>
      <c r="R116" s="101">
        <v>1469.6075839603566</v>
      </c>
      <c r="S116" s="101">
        <v>1763.4976378406993</v>
      </c>
      <c r="T116" s="101">
        <v>1490.9733256167178</v>
      </c>
      <c r="U116" s="101">
        <v>1454.736458408461</v>
      </c>
      <c r="V116" s="101">
        <v>1473.4072572636881</v>
      </c>
      <c r="W116" s="101">
        <v>1546.8584668458227</v>
      </c>
      <c r="X116" s="101">
        <v>1705.412566969748</v>
      </c>
      <c r="Y116" s="101">
        <v>1525.5974264611812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552.3442023646279</v>
      </c>
      <c r="C120" s="122">
        <v>592.64110683537319</v>
      </c>
      <c r="D120" s="122">
        <v>651.38717807963701</v>
      </c>
      <c r="E120" s="122">
        <v>778.33269569578476</v>
      </c>
      <c r="F120" s="122">
        <v>511.00446289218837</v>
      </c>
      <c r="G120" s="122">
        <v>1110.344350093972</v>
      </c>
      <c r="H120" s="122">
        <v>631.90496158480698</v>
      </c>
      <c r="I120" s="122">
        <v>907.37391173578465</v>
      </c>
      <c r="J120" s="122">
        <v>446.68597656000276</v>
      </c>
      <c r="K120" s="122">
        <v>638.78375687533139</v>
      </c>
      <c r="L120" s="122">
        <v>505.05177428900538</v>
      </c>
      <c r="M120" s="122">
        <v>509.83889704886047</v>
      </c>
      <c r="N120" s="122">
        <v>453.81258565606203</v>
      </c>
      <c r="O120" s="122">
        <v>470.77572182105683</v>
      </c>
      <c r="P120" s="122">
        <v>483.37122859343555</v>
      </c>
      <c r="Q120" s="122">
        <v>555.3485353828446</v>
      </c>
      <c r="R120" s="122">
        <v>562.65767331065024</v>
      </c>
      <c r="S120" s="122">
        <v>633.46312479927576</v>
      </c>
      <c r="T120" s="122">
        <v>648.53578046514019</v>
      </c>
      <c r="U120" s="122">
        <v>687.22367890073201</v>
      </c>
      <c r="V120" s="122">
        <v>616.13559394084723</v>
      </c>
      <c r="W120" s="122">
        <v>642.33368395436923</v>
      </c>
      <c r="X120" s="122">
        <v>666.593099915523</v>
      </c>
      <c r="Y120" s="122">
        <v>605.0428350483121</v>
      </c>
      <c r="DA120" s="130" t="s">
        <v>2356</v>
      </c>
    </row>
    <row r="121" spans="1:105" ht="12" customHeight="1" x14ac:dyDescent="0.25">
      <c r="A121" s="97" t="s">
        <v>50</v>
      </c>
      <c r="B121" s="98">
        <v>556.10515670169525</v>
      </c>
      <c r="C121" s="98">
        <v>597.18077836331474</v>
      </c>
      <c r="D121" s="98">
        <v>662.16533904830726</v>
      </c>
      <c r="E121" s="98">
        <v>780.15075259165587</v>
      </c>
      <c r="F121" s="98">
        <v>517.67319496035543</v>
      </c>
      <c r="G121" s="98">
        <v>1143.3461227630671</v>
      </c>
      <c r="H121" s="98">
        <v>621.25400320562915</v>
      </c>
      <c r="I121" s="98">
        <v>920.80568795170484</v>
      </c>
      <c r="J121" s="98">
        <v>449.59454518750988</v>
      </c>
      <c r="K121" s="98">
        <v>642.96054700879392</v>
      </c>
      <c r="L121" s="98">
        <v>508.07774180395762</v>
      </c>
      <c r="M121" s="98">
        <v>512.13913004240544</v>
      </c>
      <c r="N121" s="98">
        <v>451.2712797183263</v>
      </c>
      <c r="O121" s="98">
        <v>478.05518075217259</v>
      </c>
      <c r="P121" s="98">
        <v>486.76534942827698</v>
      </c>
      <c r="Q121" s="98">
        <v>555.7107918508442</v>
      </c>
      <c r="R121" s="98">
        <v>565.20409549517308</v>
      </c>
      <c r="S121" s="98">
        <v>638.03127965295027</v>
      </c>
      <c r="T121" s="98">
        <v>651.87102729942012</v>
      </c>
      <c r="U121" s="98">
        <v>690.52437048816728</v>
      </c>
      <c r="V121" s="98">
        <v>618.43995096381411</v>
      </c>
      <c r="W121" s="98">
        <v>644.89906388778354</v>
      </c>
      <c r="X121" s="98">
        <v>669.3376685552239</v>
      </c>
      <c r="Y121" s="98">
        <v>607.51530154676595</v>
      </c>
      <c r="DA121" s="63" t="s">
        <v>2357</v>
      </c>
    </row>
    <row r="122" spans="1:105" ht="12" customHeight="1" x14ac:dyDescent="0.25">
      <c r="A122" s="109" t="s">
        <v>120</v>
      </c>
      <c r="B122" s="33">
        <v>385.84229171344106</v>
      </c>
      <c r="C122" s="33">
        <v>493.2244724650933</v>
      </c>
      <c r="D122" s="33">
        <v>410.19374854561238</v>
      </c>
      <c r="E122" s="33">
        <v>741.02281449532597</v>
      </c>
      <c r="F122" s="33">
        <v>371.12216994541569</v>
      </c>
      <c r="G122" s="33">
        <v>419.60772838769412</v>
      </c>
      <c r="H122" s="33">
        <v>820.60240045575893</v>
      </c>
      <c r="I122" s="33">
        <v>549.76949347232483</v>
      </c>
      <c r="J122" s="33">
        <v>337.79591165309967</v>
      </c>
      <c r="K122" s="33">
        <v>352.0078998079519</v>
      </c>
      <c r="L122" s="33">
        <v>358.10322684413001</v>
      </c>
      <c r="M122" s="33">
        <v>396.68811001807364</v>
      </c>
      <c r="N122" s="33">
        <v>573.23874732881507</v>
      </c>
      <c r="O122" s="33">
        <v>38.490445388548189</v>
      </c>
      <c r="P122" s="33">
        <v>270.11933869371649</v>
      </c>
      <c r="Q122" s="33">
        <v>535.21485978534031</v>
      </c>
      <c r="R122" s="33">
        <v>446.59217811021767</v>
      </c>
      <c r="S122" s="33">
        <v>456.0025137279045</v>
      </c>
      <c r="T122" s="33">
        <v>443.02974949813961</v>
      </c>
      <c r="U122" s="33">
        <v>451.95771741853832</v>
      </c>
      <c r="V122" s="33">
        <v>459.53950581487294</v>
      </c>
      <c r="W122" s="33">
        <v>470.58478636091547</v>
      </c>
      <c r="X122" s="33">
        <v>487.73871022835107</v>
      </c>
      <c r="Y122" s="33">
        <v>449.58650395803465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9080.9069591643711</v>
      </c>
      <c r="C124" s="117">
        <f t="shared" si="42"/>
        <v>8750.0127623593744</v>
      </c>
      <c r="D124" s="117">
        <f t="shared" si="42"/>
        <v>8407.1575385536835</v>
      </c>
      <c r="E124" s="117">
        <f t="shared" si="42"/>
        <v>8783.2530380788667</v>
      </c>
      <c r="F124" s="117">
        <f t="shared" si="42"/>
        <v>8196.7241809678126</v>
      </c>
      <c r="G124" s="117">
        <f t="shared" si="42"/>
        <v>8844.3780879620354</v>
      </c>
      <c r="H124" s="117">
        <f t="shared" si="42"/>
        <v>8565.0722882515511</v>
      </c>
      <c r="I124" s="117">
        <f t="shared" si="42"/>
        <v>8516.4696103154674</v>
      </c>
      <c r="J124" s="117">
        <f t="shared" si="42"/>
        <v>8401.9906605029737</v>
      </c>
      <c r="K124" s="117">
        <f t="shared" si="42"/>
        <v>8807.5122882705145</v>
      </c>
      <c r="L124" s="117">
        <f t="shared" si="42"/>
        <v>8770.7686210432021</v>
      </c>
      <c r="M124" s="117">
        <f t="shared" si="42"/>
        <v>8960.3052735331294</v>
      </c>
      <c r="N124" s="117">
        <f t="shared" si="42"/>
        <v>8326.1975454512249</v>
      </c>
      <c r="O124" s="117">
        <f t="shared" si="42"/>
        <v>8255.2361586074803</v>
      </c>
      <c r="P124" s="117">
        <f t="shared" si="42"/>
        <v>7714.0763817619663</v>
      </c>
      <c r="Q124" s="117">
        <f t="shared" si="42"/>
        <v>7970.4508017112666</v>
      </c>
      <c r="R124" s="117">
        <f t="shared" ref="R124:V124" si="43">R125+R128+R130+R139</f>
        <v>8182.7813121664676</v>
      </c>
      <c r="S124" s="117">
        <f t="shared" si="43"/>
        <v>8597.7425335572243</v>
      </c>
      <c r="T124" s="117">
        <f t="shared" si="43"/>
        <v>8836.874446179836</v>
      </c>
      <c r="U124" s="117">
        <f t="shared" si="43"/>
        <v>8663.5613941533647</v>
      </c>
      <c r="V124" s="117">
        <f t="shared" si="43"/>
        <v>9233.3850891082166</v>
      </c>
      <c r="W124" s="117">
        <f t="shared" ref="W124:Y124" si="44">W125+W128+W130+W139</f>
        <v>10076.439130593157</v>
      </c>
      <c r="X124" s="117">
        <f t="shared" si="44"/>
        <v>9103.9386856200563</v>
      </c>
      <c r="Y124" s="117">
        <f t="shared" si="44"/>
        <v>8544.0488409703685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7996.988106085053</v>
      </c>
      <c r="C125" s="122">
        <f t="shared" si="45"/>
        <v>7187.2874135574384</v>
      </c>
      <c r="D125" s="122">
        <f t="shared" si="45"/>
        <v>6742.5545049266248</v>
      </c>
      <c r="E125" s="122">
        <f t="shared" si="45"/>
        <v>6915.4740790732412</v>
      </c>
      <c r="F125" s="122">
        <f t="shared" si="45"/>
        <v>6952.6119675445534</v>
      </c>
      <c r="G125" s="122">
        <f t="shared" si="45"/>
        <v>6637.6158045504826</v>
      </c>
      <c r="H125" s="122">
        <f t="shared" si="45"/>
        <v>6805.8665986750866</v>
      </c>
      <c r="I125" s="122">
        <f t="shared" si="45"/>
        <v>6351.5618326369404</v>
      </c>
      <c r="J125" s="122">
        <f t="shared" si="45"/>
        <v>6977.3485046748347</v>
      </c>
      <c r="K125" s="122">
        <f t="shared" si="45"/>
        <v>7061.4866898638338</v>
      </c>
      <c r="L125" s="122">
        <f t="shared" si="45"/>
        <v>7208.3799670068656</v>
      </c>
      <c r="M125" s="122">
        <f t="shared" si="45"/>
        <v>7313.9890181590208</v>
      </c>
      <c r="N125" s="122">
        <f t="shared" si="45"/>
        <v>6778.1071650925314</v>
      </c>
      <c r="O125" s="122">
        <f t="shared" si="45"/>
        <v>6647.7267467309266</v>
      </c>
      <c r="P125" s="122">
        <f t="shared" si="45"/>
        <v>6105.9977395524975</v>
      </c>
      <c r="Q125" s="122">
        <f t="shared" si="45"/>
        <v>6210.8326377997682</v>
      </c>
      <c r="R125" s="122">
        <f t="shared" ref="R125:V125" si="46">SUM(R126:R127)</f>
        <v>6398.4797511576144</v>
      </c>
      <c r="S125" s="122">
        <f t="shared" si="46"/>
        <v>6648.7346853124081</v>
      </c>
      <c r="T125" s="122">
        <f t="shared" si="46"/>
        <v>6881.366258481441</v>
      </c>
      <c r="U125" s="122">
        <f t="shared" si="46"/>
        <v>6732.7110560959354</v>
      </c>
      <c r="V125" s="122">
        <f t="shared" si="46"/>
        <v>7312.9463652296536</v>
      </c>
      <c r="W125" s="122">
        <f t="shared" ref="W125:Y125" si="47">SUM(W126:W127)</f>
        <v>8030.8216354648284</v>
      </c>
      <c r="X125" s="122">
        <f t="shared" si="47"/>
        <v>7136.1494568056687</v>
      </c>
      <c r="Y125" s="122">
        <f t="shared" si="47"/>
        <v>6731.7688844280729</v>
      </c>
      <c r="DA125" s="130" t="s">
        <v>2360</v>
      </c>
    </row>
    <row r="126" spans="1:105" ht="12" customHeight="1" x14ac:dyDescent="0.25">
      <c r="A126" s="97" t="s">
        <v>198</v>
      </c>
      <c r="B126" s="98">
        <v>7992.3129953154321</v>
      </c>
      <c r="C126" s="98">
        <v>7183.0719984185016</v>
      </c>
      <c r="D126" s="98">
        <v>6738.7613960395447</v>
      </c>
      <c r="E126" s="98">
        <v>6911.6781299736249</v>
      </c>
      <c r="F126" s="98">
        <v>6948.4954902140198</v>
      </c>
      <c r="G126" s="98">
        <v>6633.9296645285222</v>
      </c>
      <c r="H126" s="98">
        <v>6802.3320268956495</v>
      </c>
      <c r="I126" s="98">
        <v>6348.5848458458113</v>
      </c>
      <c r="J126" s="98">
        <v>6973.5246568953271</v>
      </c>
      <c r="K126" s="98">
        <v>7057.5772773254057</v>
      </c>
      <c r="L126" s="98">
        <v>7204.6900251562411</v>
      </c>
      <c r="M126" s="98">
        <v>7309.9609717593357</v>
      </c>
      <c r="N126" s="98">
        <v>6774.9134435015849</v>
      </c>
      <c r="O126" s="98">
        <v>6643.9572116520894</v>
      </c>
      <c r="P126" s="98">
        <v>6102.4551956586656</v>
      </c>
      <c r="Q126" s="98">
        <v>6207.6461727120968</v>
      </c>
      <c r="R126" s="98">
        <v>6395.206302294765</v>
      </c>
      <c r="S126" s="98">
        <v>6645.2883781797855</v>
      </c>
      <c r="T126" s="98">
        <v>6877.8497388148662</v>
      </c>
      <c r="U126" s="98">
        <v>6729.2853730221968</v>
      </c>
      <c r="V126" s="98">
        <v>7309.276816257976</v>
      </c>
      <c r="W126" s="98">
        <v>8026.8196388092147</v>
      </c>
      <c r="X126" s="98">
        <v>7132.4910968195145</v>
      </c>
      <c r="Y126" s="98">
        <v>6728.2362375135581</v>
      </c>
      <c r="DA126" s="63" t="s">
        <v>2361</v>
      </c>
    </row>
    <row r="127" spans="1:105" ht="12" customHeight="1" x14ac:dyDescent="0.25">
      <c r="A127" s="97" t="s">
        <v>53</v>
      </c>
      <c r="B127" s="98">
        <v>4.6751107696204857</v>
      </c>
      <c r="C127" s="98">
        <v>4.2154151389369856</v>
      </c>
      <c r="D127" s="98">
        <v>3.7931088870797534</v>
      </c>
      <c r="E127" s="98">
        <v>3.7959490996161183</v>
      </c>
      <c r="F127" s="98">
        <v>4.116477330533753</v>
      </c>
      <c r="G127" s="98">
        <v>3.6861400219605671</v>
      </c>
      <c r="H127" s="98">
        <v>3.5345717794370466</v>
      </c>
      <c r="I127" s="98">
        <v>2.9769867911292347</v>
      </c>
      <c r="J127" s="98">
        <v>3.8238477795074153</v>
      </c>
      <c r="K127" s="98">
        <v>3.909412538428247</v>
      </c>
      <c r="L127" s="98">
        <v>3.6899418506242037</v>
      </c>
      <c r="M127" s="98">
        <v>4.0280463996848077</v>
      </c>
      <c r="N127" s="98">
        <v>3.1937215909468759</v>
      </c>
      <c r="O127" s="98">
        <v>3.7695350788369302</v>
      </c>
      <c r="P127" s="98">
        <v>3.5425438938321157</v>
      </c>
      <c r="Q127" s="98">
        <v>3.1864650876714733</v>
      </c>
      <c r="R127" s="98">
        <v>3.2734488628496305</v>
      </c>
      <c r="S127" s="98">
        <v>3.4463071326230077</v>
      </c>
      <c r="T127" s="98">
        <v>3.516519666574867</v>
      </c>
      <c r="U127" s="98">
        <v>3.4256830737389108</v>
      </c>
      <c r="V127" s="98">
        <v>3.6695489716774179</v>
      </c>
      <c r="W127" s="98">
        <v>4.0019966556136213</v>
      </c>
      <c r="X127" s="98">
        <v>3.6583599861544602</v>
      </c>
      <c r="Y127" s="98">
        <v>3.5326469145146042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6.4609416164121738</v>
      </c>
      <c r="C128" s="122">
        <f t="shared" si="48"/>
        <v>8.0631549935031686</v>
      </c>
      <c r="D128" s="122">
        <f t="shared" si="48"/>
        <v>9.4868982620061733</v>
      </c>
      <c r="E128" s="122">
        <f t="shared" si="48"/>
        <v>10.752313940232513</v>
      </c>
      <c r="F128" s="122">
        <f t="shared" si="48"/>
        <v>7.3799106938263233</v>
      </c>
      <c r="G128" s="122">
        <f t="shared" si="48"/>
        <v>6.8967356652406178</v>
      </c>
      <c r="H128" s="122">
        <f t="shared" si="48"/>
        <v>7.0038091317646636</v>
      </c>
      <c r="I128" s="122">
        <f t="shared" si="48"/>
        <v>12.632898412181881</v>
      </c>
      <c r="J128" s="122">
        <f t="shared" si="48"/>
        <v>7.3509710576768805</v>
      </c>
      <c r="K128" s="122">
        <f t="shared" si="48"/>
        <v>6.9258974676456466</v>
      </c>
      <c r="L128" s="122">
        <f t="shared" si="48"/>
        <v>16.090303933231372</v>
      </c>
      <c r="M128" s="122">
        <f t="shared" si="48"/>
        <v>14.9067501334442</v>
      </c>
      <c r="N128" s="122">
        <f t="shared" si="48"/>
        <v>45.388103590674852</v>
      </c>
      <c r="O128" s="122">
        <f t="shared" si="48"/>
        <v>26.979708688454888</v>
      </c>
      <c r="P128" s="122">
        <f t="shared" si="48"/>
        <v>25.499748533411132</v>
      </c>
      <c r="Q128" s="122">
        <f t="shared" si="48"/>
        <v>43.923345531325324</v>
      </c>
      <c r="R128" s="122">
        <f t="shared" si="48"/>
        <v>38.993295181107079</v>
      </c>
      <c r="S128" s="122">
        <f t="shared" si="48"/>
        <v>35.518548250932085</v>
      </c>
      <c r="T128" s="122">
        <f t="shared" si="48"/>
        <v>29.977971978148044</v>
      </c>
      <c r="U128" s="122">
        <f t="shared" si="48"/>
        <v>24.152144598801161</v>
      </c>
      <c r="V128" s="122">
        <f t="shared" si="48"/>
        <v>19.565662130635378</v>
      </c>
      <c r="W128" s="122">
        <f t="shared" si="48"/>
        <v>15.870468932821138</v>
      </c>
      <c r="X128" s="122">
        <f t="shared" si="48"/>
        <v>11.865055230368228</v>
      </c>
      <c r="Y128" s="122">
        <f t="shared" si="48"/>
        <v>11.749131056826698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6.4609416164121738</v>
      </c>
      <c r="C129" s="98">
        <f>IF(RES_hhdet_fec!C129=0,0,RES_hhdet_fec!C129*1000*11630/RES_hhdet_num!C124)</f>
        <v>8.0631549935031686</v>
      </c>
      <c r="D129" s="98">
        <f>IF(RES_hhdet_fec!D129=0,0,RES_hhdet_fec!D129*1000*11630/RES_hhdet_num!D124)</f>
        <v>9.4868982620061733</v>
      </c>
      <c r="E129" s="98">
        <f>IF(RES_hhdet_fec!E129=0,0,RES_hhdet_fec!E129*1000*11630/RES_hhdet_num!E124)</f>
        <v>10.752313940232513</v>
      </c>
      <c r="F129" s="98">
        <f>IF(RES_hhdet_fec!F129=0,0,RES_hhdet_fec!F129*1000*11630/RES_hhdet_num!F124)</f>
        <v>7.3799106938263233</v>
      </c>
      <c r="G129" s="98">
        <f>IF(RES_hhdet_fec!G129=0,0,RES_hhdet_fec!G129*1000*11630/RES_hhdet_num!G124)</f>
        <v>6.8967356652406178</v>
      </c>
      <c r="H129" s="98">
        <f>IF(RES_hhdet_fec!H129=0,0,RES_hhdet_fec!H129*1000*11630/RES_hhdet_num!H124)</f>
        <v>7.0038091317646636</v>
      </c>
      <c r="I129" s="98">
        <f>IF(RES_hhdet_fec!I129=0,0,RES_hhdet_fec!I129*1000*11630/RES_hhdet_num!I124)</f>
        <v>12.632898412181881</v>
      </c>
      <c r="J129" s="98">
        <f>IF(RES_hhdet_fec!J129=0,0,RES_hhdet_fec!J129*1000*11630/RES_hhdet_num!J124)</f>
        <v>7.3509710576768805</v>
      </c>
      <c r="K129" s="98">
        <f>IF(RES_hhdet_fec!K129=0,0,RES_hhdet_fec!K129*1000*11630/RES_hhdet_num!K124)</f>
        <v>6.9258974676456466</v>
      </c>
      <c r="L129" s="98">
        <f>IF(RES_hhdet_fec!L129=0,0,RES_hhdet_fec!L129*1000*11630/RES_hhdet_num!L124)</f>
        <v>16.090303933231372</v>
      </c>
      <c r="M129" s="98">
        <f>IF(RES_hhdet_fec!M129=0,0,RES_hhdet_fec!M129*1000*11630/RES_hhdet_num!M124)</f>
        <v>14.9067501334442</v>
      </c>
      <c r="N129" s="98">
        <f>IF(RES_hhdet_fec!N129=0,0,RES_hhdet_fec!N129*1000*11630/RES_hhdet_num!N124)</f>
        <v>45.388103590674852</v>
      </c>
      <c r="O129" s="98">
        <f>IF(RES_hhdet_fec!O129=0,0,RES_hhdet_fec!O129*1000*11630/RES_hhdet_num!O124)</f>
        <v>26.979708688454888</v>
      </c>
      <c r="P129" s="98">
        <f>IF(RES_hhdet_fec!P129=0,0,RES_hhdet_fec!P129*1000*11630/RES_hhdet_num!P124)</f>
        <v>25.499748533411132</v>
      </c>
      <c r="Q129" s="98">
        <f>IF(RES_hhdet_fec!Q129=0,0,RES_hhdet_fec!Q129*1000*11630/RES_hhdet_num!Q124)</f>
        <v>43.923345531325324</v>
      </c>
      <c r="R129" s="98">
        <f>IF(RES_hhdet_fec!R129=0,0,RES_hhdet_fec!R129*1000*11630/RES_hhdet_num!R124)</f>
        <v>38.993295181107079</v>
      </c>
      <c r="S129" s="98">
        <f>IF(RES_hhdet_fec!S129=0,0,RES_hhdet_fec!S129*1000*11630/RES_hhdet_num!S124)</f>
        <v>35.518548250932085</v>
      </c>
      <c r="T129" s="98">
        <f>IF(RES_hhdet_fec!T129=0,0,RES_hhdet_fec!T129*1000*11630/RES_hhdet_num!T124)</f>
        <v>29.977971978148044</v>
      </c>
      <c r="U129" s="98">
        <f>IF(RES_hhdet_fec!U129=0,0,RES_hhdet_fec!U129*1000*11630/RES_hhdet_num!U124)</f>
        <v>24.152144598801161</v>
      </c>
      <c r="V129" s="98">
        <f>IF(RES_hhdet_fec!V129=0,0,RES_hhdet_fec!V129*1000*11630/RES_hhdet_num!V124)</f>
        <v>19.565662130635378</v>
      </c>
      <c r="W129" s="98">
        <f>IF(RES_hhdet_fec!W129=0,0,RES_hhdet_fec!W129*1000*11630/RES_hhdet_num!W124)</f>
        <v>15.870468932821138</v>
      </c>
      <c r="X129" s="98">
        <f>IF(RES_hhdet_fec!X129=0,0,RES_hhdet_fec!X129*1000*11630/RES_hhdet_num!X124)</f>
        <v>11.865055230368228</v>
      </c>
      <c r="Y129" s="98">
        <f>IF(RES_hhdet_fec!Y129=0,0,RES_hhdet_fec!Y129*1000*11630/RES_hhdet_num!Y124)</f>
        <v>11.749131056826698</v>
      </c>
      <c r="DA129" s="63" t="s">
        <v>2364</v>
      </c>
    </row>
    <row r="130" spans="1:105" ht="12" customHeight="1" x14ac:dyDescent="0.25">
      <c r="A130" s="121" t="s">
        <v>55</v>
      </c>
      <c r="B130" s="122">
        <v>525.08631404766697</v>
      </c>
      <c r="C130" s="122">
        <v>958.07996751337134</v>
      </c>
      <c r="D130" s="122">
        <v>996.32582080877967</v>
      </c>
      <c r="E130" s="122">
        <v>1073.3921974423786</v>
      </c>
      <c r="F130" s="122">
        <v>721.50293065424921</v>
      </c>
      <c r="G130" s="122">
        <v>1080.5084397278215</v>
      </c>
      <c r="H130" s="122">
        <v>1120.0604847125085</v>
      </c>
      <c r="I130" s="122">
        <v>1247.3378798491694</v>
      </c>
      <c r="J130" s="122">
        <v>971.44364720472481</v>
      </c>
      <c r="K130" s="122">
        <v>1102.2201623445296</v>
      </c>
      <c r="L130" s="122">
        <v>1041.3262532483056</v>
      </c>
      <c r="M130" s="122">
        <v>1121.5856294462421</v>
      </c>
      <c r="N130" s="122">
        <v>1048.8864996058066</v>
      </c>
      <c r="O130" s="122">
        <v>1108.1743854965571</v>
      </c>
      <c r="P130" s="122">
        <v>1098.9567709984985</v>
      </c>
      <c r="Q130" s="122">
        <v>1160.8553592400629</v>
      </c>
      <c r="R130" s="122">
        <v>1182.5793853725229</v>
      </c>
      <c r="S130" s="122">
        <v>1277.5417596008558</v>
      </c>
      <c r="T130" s="122">
        <v>1273.1772116330744</v>
      </c>
      <c r="U130" s="122">
        <v>1217.3136894489371</v>
      </c>
      <c r="V130" s="122">
        <v>1285.1640657671815</v>
      </c>
      <c r="W130" s="122">
        <v>1390.4744253398273</v>
      </c>
      <c r="X130" s="122">
        <v>1295.0208795821127</v>
      </c>
      <c r="Y130" s="122">
        <v>1203.9676834267777</v>
      </c>
      <c r="DA130" s="130" t="s">
        <v>2365</v>
      </c>
    </row>
    <row r="131" spans="1:105" ht="12" customHeight="1" x14ac:dyDescent="0.25">
      <c r="A131" s="97" t="s">
        <v>128</v>
      </c>
      <c r="B131" s="98">
        <v>519.94006049578252</v>
      </c>
      <c r="C131" s="98">
        <v>960.48734010673354</v>
      </c>
      <c r="D131" s="98">
        <v>998.08949402595499</v>
      </c>
      <c r="E131" s="98">
        <v>1066.8571171726292</v>
      </c>
      <c r="F131" s="98">
        <v>722.79418007714298</v>
      </c>
      <c r="G131" s="98">
        <v>1080.3315014255404</v>
      </c>
      <c r="H131" s="98">
        <v>1108.2164534346805</v>
      </c>
      <c r="I131" s="98">
        <v>1241.2014657614029</v>
      </c>
      <c r="J131" s="98">
        <v>967.71973495543557</v>
      </c>
      <c r="K131" s="98">
        <v>1093.3262974299769</v>
      </c>
      <c r="L131" s="98">
        <v>1037.6422498466925</v>
      </c>
      <c r="M131" s="98">
        <v>1118.4323951466042</v>
      </c>
      <c r="N131" s="98">
        <v>1039.1820121715896</v>
      </c>
      <c r="O131" s="98">
        <v>1101.5682177568219</v>
      </c>
      <c r="P131" s="98">
        <v>1090.8094826386723</v>
      </c>
      <c r="Q131" s="98">
        <v>1153.1910535730503</v>
      </c>
      <c r="R131" s="98">
        <v>1178.6662344629658</v>
      </c>
      <c r="S131" s="98">
        <v>1268.5197764669842</v>
      </c>
      <c r="T131" s="98">
        <v>1268.334912680225</v>
      </c>
      <c r="U131" s="98">
        <v>1212.0956884251852</v>
      </c>
      <c r="V131" s="98">
        <v>1280.3408833196563</v>
      </c>
      <c r="W131" s="98">
        <v>1386.5603181774914</v>
      </c>
      <c r="X131" s="98">
        <v>1286.6344435131352</v>
      </c>
      <c r="Y131" s="98">
        <v>1197.8386340521226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832.99049813375461</v>
      </c>
      <c r="C135" s="101">
        <v>822.27675922071148</v>
      </c>
      <c r="D135" s="101">
        <v>900.36347405406377</v>
      </c>
      <c r="E135" s="101">
        <v>1428.2269192574554</v>
      </c>
      <c r="F135" s="101">
        <v>638.34989922446437</v>
      </c>
      <c r="G135" s="101">
        <v>1090.3569403003373</v>
      </c>
      <c r="H135" s="101">
        <v>1780.1505654097546</v>
      </c>
      <c r="I135" s="101">
        <v>1587.3712974919197</v>
      </c>
      <c r="J135" s="101">
        <v>1179.3746962453065</v>
      </c>
      <c r="K135" s="101">
        <v>1599.5218450281052</v>
      </c>
      <c r="L135" s="101">
        <v>1247.6538695506722</v>
      </c>
      <c r="M135" s="101">
        <v>1297.8975250874555</v>
      </c>
      <c r="N135" s="101">
        <v>1586.551810742513</v>
      </c>
      <c r="O135" s="101">
        <v>1471.4758725120944</v>
      </c>
      <c r="P135" s="101">
        <v>1541.4215882435728</v>
      </c>
      <c r="Q135" s="101">
        <v>1574.1584202414099</v>
      </c>
      <c r="R135" s="101">
        <v>1392.7887121806734</v>
      </c>
      <c r="S135" s="101">
        <v>1760.646349611367</v>
      </c>
      <c r="T135" s="101">
        <v>1531.8405847017473</v>
      </c>
      <c r="U135" s="101">
        <v>1494.266064396626</v>
      </c>
      <c r="V135" s="101">
        <v>1541.4649268419607</v>
      </c>
      <c r="W135" s="101">
        <v>1590.3083746414807</v>
      </c>
      <c r="X135" s="101">
        <v>1705.7635179710085</v>
      </c>
      <c r="Y135" s="101">
        <v>1477.116956391847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552.37159741523737</v>
      </c>
      <c r="C139" s="122">
        <v>596.58222629506088</v>
      </c>
      <c r="D139" s="122">
        <v>658.79031455627182</v>
      </c>
      <c r="E139" s="122">
        <v>783.63444762301413</v>
      </c>
      <c r="F139" s="122">
        <v>515.2293720751843</v>
      </c>
      <c r="G139" s="122">
        <v>1119.3571080184897</v>
      </c>
      <c r="H139" s="122">
        <v>632.1413957321912</v>
      </c>
      <c r="I139" s="122">
        <v>904.93699941717648</v>
      </c>
      <c r="J139" s="122">
        <v>445.84753756573804</v>
      </c>
      <c r="K139" s="122">
        <v>636.87953859450522</v>
      </c>
      <c r="L139" s="122">
        <v>504.97209685479976</v>
      </c>
      <c r="M139" s="122">
        <v>509.82387579442121</v>
      </c>
      <c r="N139" s="122">
        <v>453.81577716221125</v>
      </c>
      <c r="O139" s="122">
        <v>472.35531769154193</v>
      </c>
      <c r="P139" s="122">
        <v>483.62212267755876</v>
      </c>
      <c r="Q139" s="122">
        <v>554.83945914011053</v>
      </c>
      <c r="R139" s="122">
        <v>562.72888045522325</v>
      </c>
      <c r="S139" s="122">
        <v>635.94754039302791</v>
      </c>
      <c r="T139" s="122">
        <v>652.35300408717239</v>
      </c>
      <c r="U139" s="122">
        <v>689.38450400969089</v>
      </c>
      <c r="V139" s="122">
        <v>615.70899598074709</v>
      </c>
      <c r="W139" s="122">
        <v>639.27260085567923</v>
      </c>
      <c r="X139" s="122">
        <v>660.90329400190751</v>
      </c>
      <c r="Y139" s="122">
        <v>596.56314205869137</v>
      </c>
      <c r="DA139" s="130" t="s">
        <v>2374</v>
      </c>
    </row>
    <row r="140" spans="1:105" ht="12" customHeight="1" x14ac:dyDescent="0.25">
      <c r="A140" s="97" t="s">
        <v>50</v>
      </c>
      <c r="B140" s="98">
        <v>556.10515670169525</v>
      </c>
      <c r="C140" s="98">
        <v>599.5244161524945</v>
      </c>
      <c r="D140" s="98">
        <v>666.35847152126757</v>
      </c>
      <c r="E140" s="98">
        <v>784.94409487637745</v>
      </c>
      <c r="F140" s="98">
        <v>520.36881734071153</v>
      </c>
      <c r="G140" s="98">
        <v>1146.9640814401823</v>
      </c>
      <c r="H140" s="98">
        <v>621.65911607547025</v>
      </c>
      <c r="I140" s="98">
        <v>920.64179488821276</v>
      </c>
      <c r="J140" s="98">
        <v>449.75049225014237</v>
      </c>
      <c r="K140" s="98">
        <v>643.35255120457521</v>
      </c>
      <c r="L140" s="98">
        <v>508.52545522151394</v>
      </c>
      <c r="M140" s="98">
        <v>512.35193780648831</v>
      </c>
      <c r="N140" s="98">
        <v>451.18970765204637</v>
      </c>
      <c r="O140" s="98">
        <v>477.66799540812355</v>
      </c>
      <c r="P140" s="98">
        <v>486.36150353242283</v>
      </c>
      <c r="Q140" s="98">
        <v>555.15996358795405</v>
      </c>
      <c r="R140" s="98">
        <v>564.7489052010967</v>
      </c>
      <c r="S140" s="98">
        <v>639.31280249061376</v>
      </c>
      <c r="T140" s="98">
        <v>655.63103587525757</v>
      </c>
      <c r="U140" s="98">
        <v>692.80215985759128</v>
      </c>
      <c r="V140" s="98">
        <v>617.98650928790357</v>
      </c>
      <c r="W140" s="98">
        <v>641.84406949127424</v>
      </c>
      <c r="X140" s="98">
        <v>663.67869277292823</v>
      </c>
      <c r="Y140" s="98">
        <v>599.25014822867229</v>
      </c>
      <c r="DA140" s="63" t="s">
        <v>2375</v>
      </c>
    </row>
    <row r="141" spans="1:105" ht="12" customHeight="1" x14ac:dyDescent="0.25">
      <c r="A141" s="109" t="s">
        <v>120</v>
      </c>
      <c r="B141" s="33">
        <v>385.842291713441</v>
      </c>
      <c r="C141" s="33">
        <v>496.61715794202269</v>
      </c>
      <c r="D141" s="33">
        <v>413.60973605232232</v>
      </c>
      <c r="E141" s="33">
        <v>746.19314251136143</v>
      </c>
      <c r="F141" s="33">
        <v>373.17603074269982</v>
      </c>
      <c r="G141" s="33">
        <v>420.73612689163531</v>
      </c>
      <c r="H141" s="33">
        <v>820.37071898520242</v>
      </c>
      <c r="I141" s="33">
        <v>549.19453150475124</v>
      </c>
      <c r="J141" s="33">
        <v>337.6070050349482</v>
      </c>
      <c r="K141" s="33">
        <v>351.88201098169162</v>
      </c>
      <c r="L141" s="33">
        <v>359.2108039224762</v>
      </c>
      <c r="M141" s="33">
        <v>397.36069298196549</v>
      </c>
      <c r="N141" s="33">
        <v>572.472842048335</v>
      </c>
      <c r="O141" s="33">
        <v>38.345727079057809</v>
      </c>
      <c r="P141" s="33">
        <v>269.45785650206477</v>
      </c>
      <c r="Q141" s="33">
        <v>532.70171738269391</v>
      </c>
      <c r="R141" s="33">
        <v>443.65647615932318</v>
      </c>
      <c r="S141" s="33">
        <v>453.53392413814885</v>
      </c>
      <c r="T141" s="33">
        <v>446.74156278576572</v>
      </c>
      <c r="U141" s="33">
        <v>454.73922829288068</v>
      </c>
      <c r="V141" s="33">
        <v>457.2601160249277</v>
      </c>
      <c r="W141" s="33">
        <v>466.37002714469025</v>
      </c>
      <c r="X141" s="33">
        <v>478.26614284546713</v>
      </c>
      <c r="Y141" s="33">
        <v>431.8332252521069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3927.8575331718671</v>
      </c>
      <c r="V143" s="117">
        <f t="shared" si="50"/>
        <v>3628.7509390004361</v>
      </c>
      <c r="W143" s="117">
        <f t="shared" ref="W143:Y143" si="51">W144+W146+W148+W157</f>
        <v>3649.939378548328</v>
      </c>
      <c r="X143" s="117">
        <f t="shared" si="51"/>
        <v>3820.7193805003099</v>
      </c>
      <c r="Y143" s="117">
        <f t="shared" si="51"/>
        <v>3827.9685847193496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1925.81277730493</v>
      </c>
      <c r="V144" s="122">
        <f t="shared" si="52"/>
        <v>1724.6555194520383</v>
      </c>
      <c r="W144" s="122">
        <f t="shared" si="52"/>
        <v>1636.1498828383806</v>
      </c>
      <c r="X144" s="122">
        <f t="shared" si="52"/>
        <v>1702.5011950493313</v>
      </c>
      <c r="Y144" s="122">
        <f t="shared" si="52"/>
        <v>1887.7318292022946</v>
      </c>
      <c r="DA144" s="130" t="s">
        <v>2378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1925.81277730493</v>
      </c>
      <c r="V145" s="98">
        <v>1724.6555194520383</v>
      </c>
      <c r="W145" s="98">
        <v>1636.1498828383806</v>
      </c>
      <c r="X145" s="98">
        <v>1702.5011950493313</v>
      </c>
      <c r="Y145" s="98">
        <v>1887.7318292022946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55.146946631681772</v>
      </c>
      <c r="V146" s="122">
        <f t="shared" si="53"/>
        <v>83.919089883374568</v>
      </c>
      <c r="W146" s="122">
        <f t="shared" si="53"/>
        <v>67.913124871815569</v>
      </c>
      <c r="X146" s="122">
        <f t="shared" si="53"/>
        <v>80.448177854974475</v>
      </c>
      <c r="Y146" s="122">
        <f t="shared" si="53"/>
        <v>90.683999571888563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0</v>
      </c>
      <c r="C147" s="98">
        <f>IF(RES_hhdet_fec!C147=0,0,RES_hhdet_fec!C147*1000*11630/RES_hhdet_num!C143)</f>
        <v>0</v>
      </c>
      <c r="D147" s="98">
        <f>IF(RES_hhdet_fec!D147=0,0,RES_hhdet_fec!D147*1000*11630/RES_hhdet_num!D143)</f>
        <v>0</v>
      </c>
      <c r="E147" s="98">
        <f>IF(RES_hhdet_fec!E147=0,0,RES_hhdet_fec!E147*1000*11630/RES_hhdet_num!E143)</f>
        <v>0</v>
      </c>
      <c r="F147" s="98">
        <f>IF(RES_hhdet_fec!F147=0,0,RES_hhdet_fec!F147*1000*11630/RES_hhdet_num!F143)</f>
        <v>0</v>
      </c>
      <c r="G147" s="98">
        <f>IF(RES_hhdet_fec!G147=0,0,RES_hhdet_fec!G147*1000*11630/RES_hhdet_num!G143)</f>
        <v>0</v>
      </c>
      <c r="H147" s="98">
        <f>IF(RES_hhdet_fec!H147=0,0,RES_hhdet_fec!H147*1000*11630/RES_hhdet_num!H143)</f>
        <v>0</v>
      </c>
      <c r="I147" s="98">
        <f>IF(RES_hhdet_fec!I147=0,0,RES_hhdet_fec!I147*1000*11630/RES_hhdet_num!I143)</f>
        <v>0</v>
      </c>
      <c r="J147" s="98">
        <f>IF(RES_hhdet_fec!J147=0,0,RES_hhdet_fec!J147*1000*11630/RES_hhdet_num!J143)</f>
        <v>0</v>
      </c>
      <c r="K147" s="98">
        <f>IF(RES_hhdet_fec!K147=0,0,RES_hhdet_fec!K147*1000*11630/RES_hhdet_num!K143)</f>
        <v>0</v>
      </c>
      <c r="L147" s="98">
        <f>IF(RES_hhdet_fec!L147=0,0,RES_hhdet_fec!L147*1000*11630/RES_hhdet_num!L143)</f>
        <v>0</v>
      </c>
      <c r="M147" s="98">
        <f>IF(RES_hhdet_fec!M147=0,0,RES_hhdet_fec!M147*1000*11630/RES_hhdet_num!M143)</f>
        <v>0</v>
      </c>
      <c r="N147" s="98">
        <f>IF(RES_hhdet_fec!N147=0,0,RES_hhdet_fec!N147*1000*11630/RES_hhdet_num!N143)</f>
        <v>0</v>
      </c>
      <c r="O147" s="98">
        <f>IF(RES_hhdet_fec!O147=0,0,RES_hhdet_fec!O147*1000*11630/RES_hhdet_num!O143)</f>
        <v>0</v>
      </c>
      <c r="P147" s="98">
        <f>IF(RES_hhdet_fec!P147=0,0,RES_hhdet_fec!P147*1000*11630/RES_hhdet_num!P143)</f>
        <v>0</v>
      </c>
      <c r="Q147" s="98">
        <f>IF(RES_hhdet_fec!Q147=0,0,RES_hhdet_fec!Q147*1000*11630/RES_hhdet_num!Q143)</f>
        <v>0</v>
      </c>
      <c r="R147" s="98">
        <f>IF(RES_hhdet_fec!R147=0,0,RES_hhdet_fec!R147*1000*11630/RES_hhdet_num!R143)</f>
        <v>0</v>
      </c>
      <c r="S147" s="98">
        <f>IF(RES_hhdet_fec!S147=0,0,RES_hhdet_fec!S147*1000*11630/RES_hhdet_num!S143)</f>
        <v>0</v>
      </c>
      <c r="T147" s="98">
        <f>IF(RES_hhdet_fec!T147=0,0,RES_hhdet_fec!T147*1000*11630/RES_hhdet_num!T143)</f>
        <v>0</v>
      </c>
      <c r="U147" s="98">
        <f>IF(RES_hhdet_fec!U147=0,0,RES_hhdet_fec!U147*1000*11630/RES_hhdet_num!U143)</f>
        <v>55.146946631681772</v>
      </c>
      <c r="V147" s="98">
        <f>IF(RES_hhdet_fec!V147=0,0,RES_hhdet_fec!V147*1000*11630/RES_hhdet_num!V143)</f>
        <v>83.919089883374568</v>
      </c>
      <c r="W147" s="98">
        <f>IF(RES_hhdet_fec!W147=0,0,RES_hhdet_fec!W147*1000*11630/RES_hhdet_num!W143)</f>
        <v>67.913124871815569</v>
      </c>
      <c r="X147" s="98">
        <f>IF(RES_hhdet_fec!X147=0,0,RES_hhdet_fec!X147*1000*11630/RES_hhdet_num!X143)</f>
        <v>80.448177854974475</v>
      </c>
      <c r="Y147" s="98">
        <f>IF(RES_hhdet_fec!Y147=0,0,RES_hhdet_fec!Y147*1000*11630/RES_hhdet_num!Y143)</f>
        <v>90.683999571888563</v>
      </c>
      <c r="DA147" s="63" t="s">
        <v>2381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1270.7350005996993</v>
      </c>
      <c r="V148" s="122">
        <v>1215.3694170403307</v>
      </c>
      <c r="W148" s="122">
        <v>1315.797508860642</v>
      </c>
      <c r="X148" s="122">
        <v>1385.1187121065384</v>
      </c>
      <c r="Y148" s="122">
        <v>1257.8557463775367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1257.1626952067352</v>
      </c>
      <c r="V149" s="98">
        <v>1164.7881342478202</v>
      </c>
      <c r="W149" s="98">
        <v>1246.5324663306415</v>
      </c>
      <c r="X149" s="98">
        <v>1276.9629305710832</v>
      </c>
      <c r="Y149" s="98">
        <v>1164.7731430930239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1390.6030038943511</v>
      </c>
      <c r="V153" s="101">
        <v>1427.5626914530599</v>
      </c>
      <c r="W153" s="101">
        <v>1481.1396560974806</v>
      </c>
      <c r="X153" s="101">
        <v>1617.7472945404377</v>
      </c>
      <c r="Y153" s="101">
        <v>1431.3714391990661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2390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676.1628086355563</v>
      </c>
      <c r="V157" s="122">
        <v>604.80691262469293</v>
      </c>
      <c r="W157" s="122">
        <v>630.07886197748962</v>
      </c>
      <c r="X157" s="122">
        <v>652.65129548946584</v>
      </c>
      <c r="Y157" s="122">
        <v>591.69700956762961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678.06827870126153</v>
      </c>
      <c r="V158" s="98">
        <v>606.40164810331453</v>
      </c>
      <c r="W158" s="98">
        <v>631.65595592528132</v>
      </c>
      <c r="X158" s="98">
        <v>654.93196481611835</v>
      </c>
      <c r="Y158" s="98">
        <v>594.27122077108402</v>
      </c>
      <c r="DA158" s="63" t="s">
        <v>2392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432.71046959554832</v>
      </c>
      <c r="V159" s="33">
        <v>437.11993214941134</v>
      </c>
      <c r="W159" s="33">
        <v>445.54320358969119</v>
      </c>
      <c r="X159" s="33">
        <v>457.08726880607452</v>
      </c>
      <c r="Y159" s="33">
        <v>419.26793650702803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12120.800297072983</v>
      </c>
      <c r="C161" s="117">
        <f t="shared" si="54"/>
        <v>7769.3458822970642</v>
      </c>
      <c r="D161" s="117">
        <f t="shared" si="54"/>
        <v>9696.0678470853745</v>
      </c>
      <c r="E161" s="117">
        <f t="shared" si="54"/>
        <v>10293.168744550685</v>
      </c>
      <c r="F161" s="117">
        <f t="shared" si="54"/>
        <v>8470.9303086859436</v>
      </c>
      <c r="G161" s="117">
        <f t="shared" si="54"/>
        <v>10970.967767914939</v>
      </c>
      <c r="H161" s="117">
        <f t="shared" si="54"/>
        <v>7586.9074753719415</v>
      </c>
      <c r="I161" s="117">
        <f t="shared" si="54"/>
        <v>9123.5046002737436</v>
      </c>
      <c r="J161" s="117">
        <f t="shared" si="54"/>
        <v>8379.0428516315351</v>
      </c>
      <c r="K161" s="117">
        <f t="shared" si="54"/>
        <v>10615.58734296102</v>
      </c>
      <c r="L161" s="117">
        <f t="shared" si="54"/>
        <v>9769.6158922885406</v>
      </c>
      <c r="M161" s="117">
        <f t="shared" si="54"/>
        <v>9704.2710674941864</v>
      </c>
      <c r="N161" s="117">
        <f t="shared" si="54"/>
        <v>9118.0401938562754</v>
      </c>
      <c r="O161" s="117">
        <f t="shared" si="54"/>
        <v>9610.7014834946785</v>
      </c>
      <c r="P161" s="117">
        <f t="shared" si="54"/>
        <v>9031.1665499746123</v>
      </c>
      <c r="Q161" s="117">
        <f t="shared" si="54"/>
        <v>9220.0241702576386</v>
      </c>
      <c r="R161" s="117">
        <f t="shared" ref="R161:V161" si="55">R162+R164+R166+R175</f>
        <v>7537.8091801811433</v>
      </c>
      <c r="S161" s="117">
        <f t="shared" si="55"/>
        <v>7837.5912250514148</v>
      </c>
      <c r="T161" s="117">
        <f t="shared" si="55"/>
        <v>9526.9601528430976</v>
      </c>
      <c r="U161" s="117">
        <f t="shared" si="55"/>
        <v>9378.80424965563</v>
      </c>
      <c r="V161" s="117">
        <f t="shared" si="55"/>
        <v>9902.1365828229536</v>
      </c>
      <c r="W161" s="117">
        <f t="shared" ref="W161:Y161" si="56">W162+W164+W166+W175</f>
        <v>12161.695778461308</v>
      </c>
      <c r="X161" s="117">
        <f t="shared" si="56"/>
        <v>8401.7551467803733</v>
      </c>
      <c r="Y161" s="117">
        <f t="shared" si="56"/>
        <v>6763.6452842864246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10662.229063707937</v>
      </c>
      <c r="C162" s="122">
        <f t="shared" si="57"/>
        <v>5866.7916680503977</v>
      </c>
      <c r="D162" s="122">
        <f t="shared" si="57"/>
        <v>7602.3411720009053</v>
      </c>
      <c r="E162" s="122">
        <f t="shared" si="57"/>
        <v>7806.5878522563708</v>
      </c>
      <c r="F162" s="122">
        <f t="shared" si="57"/>
        <v>6802.2409713580828</v>
      </c>
      <c r="G162" s="122">
        <f t="shared" si="57"/>
        <v>7750.6526822688329</v>
      </c>
      <c r="H162" s="122">
        <f t="shared" si="57"/>
        <v>5613.2070183510723</v>
      </c>
      <c r="I162" s="122">
        <f t="shared" si="57"/>
        <v>6277.2230583975015</v>
      </c>
      <c r="J162" s="122">
        <f t="shared" si="57"/>
        <v>6723.7594497091522</v>
      </c>
      <c r="K162" s="122">
        <f t="shared" si="57"/>
        <v>8296.6579256026562</v>
      </c>
      <c r="L162" s="122">
        <f t="shared" si="57"/>
        <v>7862.1448623925589</v>
      </c>
      <c r="M162" s="122">
        <f t="shared" si="57"/>
        <v>7764.4544153037632</v>
      </c>
      <c r="N162" s="122">
        <f t="shared" si="57"/>
        <v>7034.0844774740299</v>
      </c>
      <c r="O162" s="122">
        <f t="shared" si="57"/>
        <v>7615.2699718304721</v>
      </c>
      <c r="P162" s="122">
        <f t="shared" si="57"/>
        <v>7012.5071615601</v>
      </c>
      <c r="Q162" s="122">
        <f t="shared" si="57"/>
        <v>7069.2732245114157</v>
      </c>
      <c r="R162" s="122">
        <f t="shared" si="57"/>
        <v>5541.4865226232205</v>
      </c>
      <c r="S162" s="122">
        <f t="shared" si="57"/>
        <v>5613.1836009303797</v>
      </c>
      <c r="T162" s="122">
        <f t="shared" si="57"/>
        <v>7457.0639581308342</v>
      </c>
      <c r="U162" s="122">
        <f t="shared" si="57"/>
        <v>7264.8346193532807</v>
      </c>
      <c r="V162" s="122">
        <f t="shared" si="57"/>
        <v>7935.7501905964336</v>
      </c>
      <c r="W162" s="122">
        <f t="shared" si="57"/>
        <v>10078.319903966067</v>
      </c>
      <c r="X162" s="122">
        <f t="shared" si="57"/>
        <v>6233.4697472849002</v>
      </c>
      <c r="Y162" s="122">
        <f t="shared" si="57"/>
        <v>4782.6470517200351</v>
      </c>
      <c r="DA162" s="130" t="s">
        <v>2395</v>
      </c>
    </row>
    <row r="163" spans="1:105" ht="12" customHeight="1" x14ac:dyDescent="0.25">
      <c r="A163" s="97" t="s">
        <v>53</v>
      </c>
      <c r="B163" s="33">
        <v>10662.229063707937</v>
      </c>
      <c r="C163" s="33">
        <v>5866.7916680503977</v>
      </c>
      <c r="D163" s="33">
        <v>7602.3411720009053</v>
      </c>
      <c r="E163" s="33">
        <v>7806.5878522563708</v>
      </c>
      <c r="F163" s="33">
        <v>6802.2409713580828</v>
      </c>
      <c r="G163" s="33">
        <v>7750.6526822688329</v>
      </c>
      <c r="H163" s="33">
        <v>5613.2070183510723</v>
      </c>
      <c r="I163" s="33">
        <v>6277.2230583975015</v>
      </c>
      <c r="J163" s="33">
        <v>6723.7594497091522</v>
      </c>
      <c r="K163" s="33">
        <v>8296.6579256026562</v>
      </c>
      <c r="L163" s="33">
        <v>7862.1448623925589</v>
      </c>
      <c r="M163" s="33">
        <v>7764.4544153037632</v>
      </c>
      <c r="N163" s="33">
        <v>7034.0844774740299</v>
      </c>
      <c r="O163" s="33">
        <v>7615.2699718304721</v>
      </c>
      <c r="P163" s="33">
        <v>7012.5071615601</v>
      </c>
      <c r="Q163" s="33">
        <v>7069.2732245114157</v>
      </c>
      <c r="R163" s="33">
        <v>5541.4865226232205</v>
      </c>
      <c r="S163" s="33">
        <v>5613.1836009303797</v>
      </c>
      <c r="T163" s="33">
        <v>7457.0639581308342</v>
      </c>
      <c r="U163" s="33">
        <v>7264.8346193532807</v>
      </c>
      <c r="V163" s="33">
        <v>7935.7501905964336</v>
      </c>
      <c r="W163" s="33">
        <v>10078.319903966067</v>
      </c>
      <c r="X163" s="33">
        <v>6233.4697472849002</v>
      </c>
      <c r="Y163" s="33">
        <v>4782.6470517200351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32.310806523431168</v>
      </c>
      <c r="C164" s="122">
        <f t="shared" si="58"/>
        <v>37.428514204218864</v>
      </c>
      <c r="D164" s="122">
        <f t="shared" si="58"/>
        <v>37.231402866847432</v>
      </c>
      <c r="E164" s="122">
        <f t="shared" si="58"/>
        <v>37.584568107196972</v>
      </c>
      <c r="F164" s="122">
        <f t="shared" si="58"/>
        <v>27.880970116371419</v>
      </c>
      <c r="G164" s="122">
        <f t="shared" si="58"/>
        <v>31.287978952760245</v>
      </c>
      <c r="H164" s="122">
        <f t="shared" si="58"/>
        <v>44.783740726428682</v>
      </c>
      <c r="I164" s="122">
        <f t="shared" si="58"/>
        <v>93.360716219358622</v>
      </c>
      <c r="J164" s="122">
        <f t="shared" si="58"/>
        <v>59.050675293248588</v>
      </c>
      <c r="K164" s="122">
        <f t="shared" si="58"/>
        <v>52.140622964319967</v>
      </c>
      <c r="L164" s="122">
        <f t="shared" si="58"/>
        <v>84.358273986824727</v>
      </c>
      <c r="M164" s="122">
        <f t="shared" si="58"/>
        <v>56.621176844420184</v>
      </c>
      <c r="N164" s="122">
        <f t="shared" si="58"/>
        <v>123.19579646827142</v>
      </c>
      <c r="O164" s="122">
        <f t="shared" si="58"/>
        <v>54.117862153009789</v>
      </c>
      <c r="P164" s="122">
        <f t="shared" si="58"/>
        <v>41.681662697234252</v>
      </c>
      <c r="Q164" s="122">
        <f t="shared" si="58"/>
        <v>66.219934625082757</v>
      </c>
      <c r="R164" s="122">
        <f t="shared" si="58"/>
        <v>56.201864922829579</v>
      </c>
      <c r="S164" s="122">
        <f t="shared" si="58"/>
        <v>54.53479496718613</v>
      </c>
      <c r="T164" s="122">
        <f t="shared" si="58"/>
        <v>60.574950120341427</v>
      </c>
      <c r="U164" s="122">
        <f t="shared" si="58"/>
        <v>64.853780844945476</v>
      </c>
      <c r="V164" s="122">
        <f t="shared" si="58"/>
        <v>66.772524638648974</v>
      </c>
      <c r="W164" s="122">
        <f t="shared" si="58"/>
        <v>76.716272951807355</v>
      </c>
      <c r="X164" s="122">
        <f t="shared" si="58"/>
        <v>80.07106678548864</v>
      </c>
      <c r="Y164" s="122">
        <f t="shared" si="58"/>
        <v>86.246997602454812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32.310806523431168</v>
      </c>
      <c r="C165" s="98">
        <f>IF(RES_hhdet_fec!C165=0,0,RES_hhdet_fec!C165*1000*11630/RES_hhdet_num!C161)</f>
        <v>37.428514204218864</v>
      </c>
      <c r="D165" s="98">
        <f>IF(RES_hhdet_fec!D165=0,0,RES_hhdet_fec!D165*1000*11630/RES_hhdet_num!D161)</f>
        <v>37.231402866847432</v>
      </c>
      <c r="E165" s="98">
        <f>IF(RES_hhdet_fec!E165=0,0,RES_hhdet_fec!E165*1000*11630/RES_hhdet_num!E161)</f>
        <v>37.584568107196972</v>
      </c>
      <c r="F165" s="98">
        <f>IF(RES_hhdet_fec!F165=0,0,RES_hhdet_fec!F165*1000*11630/RES_hhdet_num!F161)</f>
        <v>27.880970116371419</v>
      </c>
      <c r="G165" s="98">
        <f>IF(RES_hhdet_fec!G165=0,0,RES_hhdet_fec!G165*1000*11630/RES_hhdet_num!G161)</f>
        <v>31.287978952760245</v>
      </c>
      <c r="H165" s="98">
        <f>IF(RES_hhdet_fec!H165=0,0,RES_hhdet_fec!H165*1000*11630/RES_hhdet_num!H161)</f>
        <v>44.783740726428682</v>
      </c>
      <c r="I165" s="98">
        <f>IF(RES_hhdet_fec!I165=0,0,RES_hhdet_fec!I165*1000*11630/RES_hhdet_num!I161)</f>
        <v>93.360716219358622</v>
      </c>
      <c r="J165" s="98">
        <f>IF(RES_hhdet_fec!J165=0,0,RES_hhdet_fec!J165*1000*11630/RES_hhdet_num!J161)</f>
        <v>59.050675293248588</v>
      </c>
      <c r="K165" s="98">
        <f>IF(RES_hhdet_fec!K165=0,0,RES_hhdet_fec!K165*1000*11630/RES_hhdet_num!K161)</f>
        <v>52.140622964319967</v>
      </c>
      <c r="L165" s="98">
        <f>IF(RES_hhdet_fec!L165=0,0,RES_hhdet_fec!L165*1000*11630/RES_hhdet_num!L161)</f>
        <v>84.358273986824727</v>
      </c>
      <c r="M165" s="98">
        <f>IF(RES_hhdet_fec!M165=0,0,RES_hhdet_fec!M165*1000*11630/RES_hhdet_num!M161)</f>
        <v>56.621176844420184</v>
      </c>
      <c r="N165" s="98">
        <f>IF(RES_hhdet_fec!N165=0,0,RES_hhdet_fec!N165*1000*11630/RES_hhdet_num!N161)</f>
        <v>123.19579646827142</v>
      </c>
      <c r="O165" s="98">
        <f>IF(RES_hhdet_fec!O165=0,0,RES_hhdet_fec!O165*1000*11630/RES_hhdet_num!O161)</f>
        <v>54.117862153009789</v>
      </c>
      <c r="P165" s="98">
        <f>IF(RES_hhdet_fec!P165=0,0,RES_hhdet_fec!P165*1000*11630/RES_hhdet_num!P161)</f>
        <v>41.681662697234252</v>
      </c>
      <c r="Q165" s="98">
        <f>IF(RES_hhdet_fec!Q165=0,0,RES_hhdet_fec!Q165*1000*11630/RES_hhdet_num!Q161)</f>
        <v>66.219934625082757</v>
      </c>
      <c r="R165" s="98">
        <f>IF(RES_hhdet_fec!R165=0,0,RES_hhdet_fec!R165*1000*11630/RES_hhdet_num!R161)</f>
        <v>56.201864922829579</v>
      </c>
      <c r="S165" s="98">
        <f>IF(RES_hhdet_fec!S165=0,0,RES_hhdet_fec!S165*1000*11630/RES_hhdet_num!S161)</f>
        <v>54.53479496718613</v>
      </c>
      <c r="T165" s="98">
        <f>IF(RES_hhdet_fec!T165=0,0,RES_hhdet_fec!T165*1000*11630/RES_hhdet_num!T161)</f>
        <v>60.574950120341427</v>
      </c>
      <c r="U165" s="98">
        <f>IF(RES_hhdet_fec!U165=0,0,RES_hhdet_fec!U165*1000*11630/RES_hhdet_num!U161)</f>
        <v>64.853780844945476</v>
      </c>
      <c r="V165" s="98">
        <f>IF(RES_hhdet_fec!V165=0,0,RES_hhdet_fec!V165*1000*11630/RES_hhdet_num!V161)</f>
        <v>66.772524638648974</v>
      </c>
      <c r="W165" s="98">
        <f>IF(RES_hhdet_fec!W165=0,0,RES_hhdet_fec!W165*1000*11630/RES_hhdet_num!W161)</f>
        <v>76.716272951807355</v>
      </c>
      <c r="X165" s="98">
        <f>IF(RES_hhdet_fec!X165=0,0,RES_hhdet_fec!X165*1000*11630/RES_hhdet_num!X161)</f>
        <v>80.07106678548864</v>
      </c>
      <c r="Y165" s="98">
        <f>IF(RES_hhdet_fec!Y165=0,0,RES_hhdet_fec!Y165*1000*11630/RES_hhdet_num!Y161)</f>
        <v>86.246997602454812</v>
      </c>
      <c r="DA165" s="63" t="s">
        <v>2398</v>
      </c>
    </row>
    <row r="166" spans="1:105" ht="12" customHeight="1" x14ac:dyDescent="0.25">
      <c r="A166" s="121" t="s">
        <v>55</v>
      </c>
      <c r="B166" s="122">
        <v>873.89107110947077</v>
      </c>
      <c r="C166" s="122">
        <v>1267.6080700275027</v>
      </c>
      <c r="D166" s="122">
        <v>1398.5932377254851</v>
      </c>
      <c r="E166" s="122">
        <v>1667.8731410696303</v>
      </c>
      <c r="F166" s="122">
        <v>1127.6054125433334</v>
      </c>
      <c r="G166" s="122">
        <v>2072.7322602074214</v>
      </c>
      <c r="H166" s="122">
        <v>1297.9281063413482</v>
      </c>
      <c r="I166" s="122">
        <v>1844.0862217778849</v>
      </c>
      <c r="J166" s="122">
        <v>1149.286909902806</v>
      </c>
      <c r="K166" s="122">
        <v>1627.6451985698636</v>
      </c>
      <c r="L166" s="122">
        <v>1317.6184146050107</v>
      </c>
      <c r="M166" s="122">
        <v>1373.1941277077115</v>
      </c>
      <c r="N166" s="122">
        <v>1507.158615902591</v>
      </c>
      <c r="O166" s="122">
        <v>1468.852279239416</v>
      </c>
      <c r="P166" s="122">
        <v>1492.8904428281805</v>
      </c>
      <c r="Q166" s="122">
        <v>1529.8103216569086</v>
      </c>
      <c r="R166" s="122">
        <v>1377.8337574904767</v>
      </c>
      <c r="S166" s="122">
        <v>1536.1223518198253</v>
      </c>
      <c r="T166" s="122">
        <v>1361.2986549852865</v>
      </c>
      <c r="U166" s="122">
        <v>1364.9866895066202</v>
      </c>
      <c r="V166" s="122">
        <v>1287.8998339016402</v>
      </c>
      <c r="W166" s="122">
        <v>1369.2256266379247</v>
      </c>
      <c r="X166" s="122">
        <v>1427.051202565789</v>
      </c>
      <c r="Y166" s="122">
        <v>1294.8720860611868</v>
      </c>
      <c r="DA166" s="130" t="s">
        <v>2399</v>
      </c>
    </row>
    <row r="167" spans="1:105" ht="12" customHeight="1" x14ac:dyDescent="0.25">
      <c r="A167" s="97" t="s">
        <v>124</v>
      </c>
      <c r="B167" s="98">
        <v>876.06880544428429</v>
      </c>
      <c r="C167" s="98">
        <v>1284.7805834722064</v>
      </c>
      <c r="D167" s="98">
        <v>1410.17751621412</v>
      </c>
      <c r="E167" s="98">
        <v>1671.9135313907773</v>
      </c>
      <c r="F167" s="98">
        <v>1134.0902243668197</v>
      </c>
      <c r="G167" s="98">
        <v>2079.0224054354371</v>
      </c>
      <c r="H167" s="98">
        <v>1237.525793193327</v>
      </c>
      <c r="I167" s="98">
        <v>1949.6938616677062</v>
      </c>
      <c r="J167" s="98">
        <v>1137.9235696639212</v>
      </c>
      <c r="K167" s="98">
        <v>1682.0532821201705</v>
      </c>
      <c r="L167" s="98">
        <v>1441.3825720963678</v>
      </c>
      <c r="M167" s="98">
        <v>1497.3164550843198</v>
      </c>
      <c r="N167" s="98">
        <v>1389.6527162700709</v>
      </c>
      <c r="O167" s="98">
        <v>1464.2096170631869</v>
      </c>
      <c r="P167" s="98">
        <v>1421.8222817644019</v>
      </c>
      <c r="Q167" s="98">
        <v>1465.7425728508076</v>
      </c>
      <c r="R167" s="98">
        <v>1353.737367827732</v>
      </c>
      <c r="S167" s="98">
        <v>1376.1111591892145</v>
      </c>
      <c r="T167" s="98">
        <v>1300.5177209749968</v>
      </c>
      <c r="U167" s="98">
        <v>1333.2393202704266</v>
      </c>
      <c r="V167" s="98">
        <v>1225.463802428998</v>
      </c>
      <c r="W167" s="98">
        <v>1312.4613401853007</v>
      </c>
      <c r="X167" s="98">
        <v>1350.0729353995141</v>
      </c>
      <c r="Y167" s="98">
        <v>1234.7521860926036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832.9904981337545</v>
      </c>
      <c r="C171" s="101">
        <v>831.58313474624526</v>
      </c>
      <c r="D171" s="101">
        <v>914.94961082498139</v>
      </c>
      <c r="E171" s="101">
        <v>1451.6145075095192</v>
      </c>
      <c r="F171" s="101">
        <v>651.86181572816952</v>
      </c>
      <c r="G171" s="101">
        <v>1115.0326883482305</v>
      </c>
      <c r="H171" s="101">
        <v>1750.2195713630567</v>
      </c>
      <c r="I171" s="101">
        <v>1563.051530337284</v>
      </c>
      <c r="J171" s="101">
        <v>1163.5366724388116</v>
      </c>
      <c r="K171" s="101">
        <v>1589.247598735258</v>
      </c>
      <c r="L171" s="101">
        <v>1243.3730408285119</v>
      </c>
      <c r="M171" s="101">
        <v>1293.4990333714202</v>
      </c>
      <c r="N171" s="101">
        <v>1580.8483022424336</v>
      </c>
      <c r="O171" s="101">
        <v>1472.1948771432819</v>
      </c>
      <c r="P171" s="101">
        <v>1547.3186576568587</v>
      </c>
      <c r="Q171" s="101">
        <v>1587.8260783416627</v>
      </c>
      <c r="R171" s="101">
        <v>1405.3327692099929</v>
      </c>
      <c r="S171" s="101">
        <v>1760.1558875638698</v>
      </c>
      <c r="T171" s="101">
        <v>1533.6585720505921</v>
      </c>
      <c r="U171" s="101">
        <v>1483.7089527508613</v>
      </c>
      <c r="V171" s="101">
        <v>1513.7269531194038</v>
      </c>
      <c r="W171" s="101">
        <v>1581.2413557727473</v>
      </c>
      <c r="X171" s="101">
        <v>1730.330738766912</v>
      </c>
      <c r="Y171" s="101">
        <v>1539.2751059027255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2407</v>
      </c>
    </row>
    <row r="175" spans="1:105" ht="12" customHeight="1" x14ac:dyDescent="0.25">
      <c r="A175" s="121" t="s">
        <v>54</v>
      </c>
      <c r="B175" s="122">
        <v>552.36935573214419</v>
      </c>
      <c r="C175" s="122">
        <v>597.51763001494476</v>
      </c>
      <c r="D175" s="122">
        <v>657.90203449213641</v>
      </c>
      <c r="E175" s="122">
        <v>781.12318311748697</v>
      </c>
      <c r="F175" s="122">
        <v>513.20295466815446</v>
      </c>
      <c r="G175" s="122">
        <v>1116.2948464859228</v>
      </c>
      <c r="H175" s="122">
        <v>630.98860995309224</v>
      </c>
      <c r="I175" s="122">
        <v>908.83460387899959</v>
      </c>
      <c r="J175" s="122">
        <v>446.94581672632785</v>
      </c>
      <c r="K175" s="122">
        <v>639.14359582417956</v>
      </c>
      <c r="L175" s="122">
        <v>505.49434130414664</v>
      </c>
      <c r="M175" s="122">
        <v>510.00134763829215</v>
      </c>
      <c r="N175" s="122">
        <v>453.60130401138326</v>
      </c>
      <c r="O175" s="122">
        <v>472.46137027178059</v>
      </c>
      <c r="P175" s="122">
        <v>484.08728288909674</v>
      </c>
      <c r="Q175" s="122">
        <v>554.72068946423212</v>
      </c>
      <c r="R175" s="122">
        <v>562.28703514461756</v>
      </c>
      <c r="S175" s="122">
        <v>633.75047733402323</v>
      </c>
      <c r="T175" s="122">
        <v>648.02258960663426</v>
      </c>
      <c r="U175" s="122">
        <v>684.12915995078322</v>
      </c>
      <c r="V175" s="122">
        <v>611.71403368623078</v>
      </c>
      <c r="W175" s="122">
        <v>637.43397490550956</v>
      </c>
      <c r="X175" s="122">
        <v>661.16313014419541</v>
      </c>
      <c r="Y175" s="122">
        <v>599.87914890274783</v>
      </c>
      <c r="DA175" s="130" t="s">
        <v>2408</v>
      </c>
    </row>
    <row r="176" spans="1:105" ht="12" customHeight="1" x14ac:dyDescent="0.25">
      <c r="A176" s="97" t="s">
        <v>50</v>
      </c>
      <c r="B176" s="98">
        <v>556.10515670169514</v>
      </c>
      <c r="C176" s="98">
        <v>600.06964263518398</v>
      </c>
      <c r="D176" s="98">
        <v>665.28424812938397</v>
      </c>
      <c r="E176" s="98">
        <v>782.61693879254381</v>
      </c>
      <c r="F176" s="98">
        <v>518.49113476264267</v>
      </c>
      <c r="G176" s="98">
        <v>1143.2199208487536</v>
      </c>
      <c r="H176" s="98">
        <v>620.74216375261938</v>
      </c>
      <c r="I176" s="98">
        <v>919.89275775456588</v>
      </c>
      <c r="J176" s="98">
        <v>449.31645441112562</v>
      </c>
      <c r="K176" s="98">
        <v>642.85832173944539</v>
      </c>
      <c r="L176" s="98">
        <v>508.17872637264787</v>
      </c>
      <c r="M176" s="98">
        <v>512.1561674476161</v>
      </c>
      <c r="N176" s="98">
        <v>451.19583377855031</v>
      </c>
      <c r="O176" s="98">
        <v>477.79860329066793</v>
      </c>
      <c r="P176" s="98">
        <v>486.36756547091107</v>
      </c>
      <c r="Q176" s="98">
        <v>555.00886282087106</v>
      </c>
      <c r="R176" s="98">
        <v>564.18195712113004</v>
      </c>
      <c r="S176" s="98">
        <v>637.19659639928102</v>
      </c>
      <c r="T176" s="98">
        <v>651.16218612431157</v>
      </c>
      <c r="U176" s="98">
        <v>687.21749881074516</v>
      </c>
      <c r="V176" s="98">
        <v>613.78611589186698</v>
      </c>
      <c r="W176" s="98">
        <v>639.72940265906504</v>
      </c>
      <c r="X176" s="98">
        <v>663.58187345584361</v>
      </c>
      <c r="Y176" s="98">
        <v>602.05210663532614</v>
      </c>
      <c r="DA176" s="63" t="s">
        <v>2409</v>
      </c>
    </row>
    <row r="177" spans="1:105" ht="12" customHeight="1" x14ac:dyDescent="0.25">
      <c r="A177" s="109" t="s">
        <v>120</v>
      </c>
      <c r="B177" s="33">
        <v>385.842291713441</v>
      </c>
      <c r="C177" s="33">
        <v>498.00876869192547</v>
      </c>
      <c r="D177" s="33">
        <v>412.81254173552003</v>
      </c>
      <c r="E177" s="33">
        <v>743.01191087466316</v>
      </c>
      <c r="F177" s="33">
        <v>371.5649588773191</v>
      </c>
      <c r="G177" s="33">
        <v>419.09292092359078</v>
      </c>
      <c r="H177" s="33">
        <v>818.77215383605255</v>
      </c>
      <c r="I177" s="33">
        <v>548.53419266426192</v>
      </c>
      <c r="J177" s="33">
        <v>337.13828353965869</v>
      </c>
      <c r="K177" s="33">
        <v>351.65525739776336</v>
      </c>
      <c r="L177" s="33">
        <v>358.39003955027846</v>
      </c>
      <c r="M177" s="33">
        <v>396.77477390938196</v>
      </c>
      <c r="N177" s="33">
        <v>572.59552738210584</v>
      </c>
      <c r="O177" s="33">
        <v>38.428705252248733</v>
      </c>
      <c r="P177" s="33">
        <v>269.6950002470299</v>
      </c>
      <c r="Q177" s="33">
        <v>531.62299456845426</v>
      </c>
      <c r="R177" s="33">
        <v>440.35631631753523</v>
      </c>
      <c r="S177" s="33">
        <v>446.88024418762126</v>
      </c>
      <c r="T177" s="33">
        <v>438.92330927806859</v>
      </c>
      <c r="U177" s="33">
        <v>447.7666902840038</v>
      </c>
      <c r="V177" s="33">
        <v>452.22948423972753</v>
      </c>
      <c r="W177" s="33">
        <v>462.46837001979333</v>
      </c>
      <c r="X177" s="33">
        <v>479.16514942653851</v>
      </c>
      <c r="Y177" s="33">
        <v>441.63825952175262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8485.2209286422585</v>
      </c>
      <c r="C3" s="117">
        <f t="shared" si="0"/>
        <v>2197.4772887967574</v>
      </c>
      <c r="D3" s="117">
        <f t="shared" si="0"/>
        <v>6209.2926109444752</v>
      </c>
      <c r="E3" s="117">
        <f t="shared" si="0"/>
        <v>4546.9022556289765</v>
      </c>
      <c r="F3" s="117">
        <f t="shared" si="0"/>
        <v>8858.6654665133483</v>
      </c>
      <c r="G3" s="117">
        <f t="shared" si="0"/>
        <v>4737.080894796758</v>
      </c>
      <c r="H3" s="117">
        <f t="shared" si="0"/>
        <v>3443.2315226679139</v>
      </c>
      <c r="I3" s="117">
        <f t="shared" si="0"/>
        <v>3469.457709274096</v>
      </c>
      <c r="J3" s="117">
        <f t="shared" si="0"/>
        <v>10917.83362720984</v>
      </c>
      <c r="K3" s="117">
        <f t="shared" si="0"/>
        <v>4281.7443074036964</v>
      </c>
      <c r="L3" s="117">
        <f t="shared" si="0"/>
        <v>3450.9525182725606</v>
      </c>
      <c r="M3" s="117">
        <f t="shared" si="0"/>
        <v>6159.9616085912467</v>
      </c>
      <c r="N3" s="117">
        <f t="shared" si="0"/>
        <v>6148.6240003756029</v>
      </c>
      <c r="O3" s="117">
        <f t="shared" si="0"/>
        <v>3905.9305929626089</v>
      </c>
      <c r="P3" s="117">
        <f t="shared" si="0"/>
        <v>7264.7453546979659</v>
      </c>
      <c r="Q3" s="117">
        <f t="shared" si="0"/>
        <v>7715.8805749212661</v>
      </c>
      <c r="R3" s="117">
        <f t="shared" ref="R3:V3" si="1">R4+R7+R9+R19</f>
        <v>6367.2906784493034</v>
      </c>
      <c r="S3" s="117">
        <f t="shared" si="1"/>
        <v>5226.1765294560046</v>
      </c>
      <c r="T3" s="117">
        <f t="shared" si="1"/>
        <v>5986.9485561192459</v>
      </c>
      <c r="U3" s="117">
        <f t="shared" si="1"/>
        <v>7185.2254091080667</v>
      </c>
      <c r="V3" s="117">
        <f t="shared" si="1"/>
        <v>7559.3462025190502</v>
      </c>
      <c r="W3" s="117">
        <f t="shared" ref="W3:Y3" si="2">W4+W7+W9+W19</f>
        <v>7577.2536197804648</v>
      </c>
      <c r="X3" s="117">
        <f t="shared" si="2"/>
        <v>7156.8113678587169</v>
      </c>
      <c r="Y3" s="117">
        <f t="shared" si="2"/>
        <v>7126.8133323694947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7560.0574571755678</v>
      </c>
      <c r="C4" s="122">
        <f t="shared" si="3"/>
        <v>1710.577055640447</v>
      </c>
      <c r="D4" s="122">
        <f t="shared" si="3"/>
        <v>4983.689823918342</v>
      </c>
      <c r="E4" s="122">
        <f t="shared" si="3"/>
        <v>3550.1375833887892</v>
      </c>
      <c r="F4" s="122">
        <f t="shared" si="3"/>
        <v>7588.1010518213079</v>
      </c>
      <c r="G4" s="122">
        <f t="shared" si="3"/>
        <v>3534.0379201684373</v>
      </c>
      <c r="H4" s="122">
        <f t="shared" si="3"/>
        <v>2656.9385476487437</v>
      </c>
      <c r="I4" s="122">
        <f t="shared" si="3"/>
        <v>2555.1938344018786</v>
      </c>
      <c r="J4" s="122">
        <f t="shared" si="3"/>
        <v>9057.0015390858207</v>
      </c>
      <c r="K4" s="122">
        <f t="shared" si="3"/>
        <v>3405.6546086215571</v>
      </c>
      <c r="L4" s="122">
        <f t="shared" si="3"/>
        <v>2742.1999847358711</v>
      </c>
      <c r="M4" s="122">
        <f t="shared" si="3"/>
        <v>4986.3871008535689</v>
      </c>
      <c r="N4" s="122">
        <f t="shared" si="3"/>
        <v>4951.8927639679878</v>
      </c>
      <c r="O4" s="122">
        <f t="shared" si="3"/>
        <v>3105.1838798328527</v>
      </c>
      <c r="P4" s="122">
        <f t="shared" si="3"/>
        <v>5745.6493038873023</v>
      </c>
      <c r="Q4" s="122">
        <f t="shared" si="3"/>
        <v>5952.7316393132396</v>
      </c>
      <c r="R4" s="122">
        <f t="shared" ref="R4:V4" si="4">SUM(R5:R6)</f>
        <v>4856.8287001629697</v>
      </c>
      <c r="S4" s="122">
        <f t="shared" si="4"/>
        <v>3825.3212497785989</v>
      </c>
      <c r="T4" s="122">
        <f t="shared" si="4"/>
        <v>4459.8260874059815</v>
      </c>
      <c r="U4" s="122">
        <f t="shared" si="4"/>
        <v>5434.5720903545616</v>
      </c>
      <c r="V4" s="122">
        <f t="shared" si="4"/>
        <v>5819.3826159992486</v>
      </c>
      <c r="W4" s="122">
        <f t="shared" ref="W4:Y4" si="5">SUM(W5:W6)</f>
        <v>5782.1987772154853</v>
      </c>
      <c r="X4" s="122">
        <f t="shared" si="5"/>
        <v>5300.8005352416167</v>
      </c>
      <c r="Y4" s="122">
        <f t="shared" si="5"/>
        <v>5891.7115118167021</v>
      </c>
      <c r="DA4" s="130" t="s">
        <v>2413</v>
      </c>
    </row>
    <row r="5" spans="1:105" ht="12" customHeight="1" x14ac:dyDescent="0.25">
      <c r="A5" s="97" t="s">
        <v>51</v>
      </c>
      <c r="B5" s="98">
        <v>7546.8305196543852</v>
      </c>
      <c r="C5" s="98">
        <v>1707.5842345979895</v>
      </c>
      <c r="D5" s="98">
        <v>4975.3282594482116</v>
      </c>
      <c r="E5" s="98">
        <v>3544.3263737972479</v>
      </c>
      <c r="F5" s="98">
        <v>7574.7054917977894</v>
      </c>
      <c r="G5" s="98">
        <v>3528.185931777638</v>
      </c>
      <c r="H5" s="98">
        <v>2652.8246381714362</v>
      </c>
      <c r="I5" s="98">
        <v>2551.6414321110847</v>
      </c>
      <c r="J5" s="98">
        <v>9042.3895673596944</v>
      </c>
      <c r="K5" s="98">
        <v>3400.1775897329221</v>
      </c>
      <c r="L5" s="98">
        <v>2738.1840136623628</v>
      </c>
      <c r="M5" s="98">
        <v>4978.6851113003077</v>
      </c>
      <c r="N5" s="98">
        <v>4945.4871638126433</v>
      </c>
      <c r="O5" s="98">
        <v>3100.4724543985985</v>
      </c>
      <c r="P5" s="98">
        <v>5736.7475930329601</v>
      </c>
      <c r="Q5" s="98">
        <v>5944.6070713789077</v>
      </c>
      <c r="R5" s="98">
        <v>4850.2625237261964</v>
      </c>
      <c r="S5" s="98">
        <v>3820.1232236763331</v>
      </c>
      <c r="T5" s="98">
        <v>4453.8569259334827</v>
      </c>
      <c r="U5" s="98">
        <v>5427.3377886179196</v>
      </c>
      <c r="V5" s="98">
        <v>5811.7531198101969</v>
      </c>
      <c r="W5" s="98">
        <v>5774.6906241683964</v>
      </c>
      <c r="X5" s="98">
        <v>5293.8168051579878</v>
      </c>
      <c r="Y5" s="98">
        <v>5883.9644343314676</v>
      </c>
      <c r="DA5" s="63" t="s">
        <v>2414</v>
      </c>
    </row>
    <row r="6" spans="1:105" ht="12" customHeight="1" x14ac:dyDescent="0.25">
      <c r="A6" s="97" t="s">
        <v>53</v>
      </c>
      <c r="B6" s="98">
        <v>13.226937521182721</v>
      </c>
      <c r="C6" s="98">
        <v>2.9928210424574657</v>
      </c>
      <c r="D6" s="98">
        <v>8.3615644701299576</v>
      </c>
      <c r="E6" s="98">
        <v>5.8112095915411546</v>
      </c>
      <c r="F6" s="98">
        <v>13.395560023518486</v>
      </c>
      <c r="G6" s="98">
        <v>5.8519883907991437</v>
      </c>
      <c r="H6" s="98">
        <v>4.1139094773077058</v>
      </c>
      <c r="I6" s="98">
        <v>3.5524022907941317</v>
      </c>
      <c r="J6" s="98">
        <v>14.611971726127079</v>
      </c>
      <c r="K6" s="98">
        <v>5.4770188886349684</v>
      </c>
      <c r="L6" s="98">
        <v>4.0159710735081324</v>
      </c>
      <c r="M6" s="98">
        <v>7.7019895532611908</v>
      </c>
      <c r="N6" s="98">
        <v>6.4056001553441266</v>
      </c>
      <c r="O6" s="98">
        <v>4.711425434253913</v>
      </c>
      <c r="P6" s="98">
        <v>8.901710854341971</v>
      </c>
      <c r="Q6" s="98">
        <v>8.1245679343317398</v>
      </c>
      <c r="R6" s="98">
        <v>6.5661764367731257</v>
      </c>
      <c r="S6" s="98">
        <v>5.198026102266045</v>
      </c>
      <c r="T6" s="98">
        <v>5.969161472498989</v>
      </c>
      <c r="U6" s="98">
        <v>7.2343017366424061</v>
      </c>
      <c r="V6" s="98">
        <v>7.6294961890514719</v>
      </c>
      <c r="W6" s="98">
        <v>7.5081530470884976</v>
      </c>
      <c r="X6" s="98">
        <v>6.9837300836286422</v>
      </c>
      <c r="Y6" s="98">
        <v>7.7470774852342954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10.506686129699309</v>
      </c>
      <c r="C7" s="122">
        <f t="shared" si="6"/>
        <v>16.104919712046446</v>
      </c>
      <c r="D7" s="122">
        <f t="shared" si="6"/>
        <v>19.02779014530492</v>
      </c>
      <c r="E7" s="122">
        <f t="shared" si="6"/>
        <v>21.305765489506918</v>
      </c>
      <c r="F7" s="122">
        <f t="shared" si="6"/>
        <v>14.34263980389993</v>
      </c>
      <c r="G7" s="122">
        <f t="shared" si="6"/>
        <v>20.172967234277266</v>
      </c>
      <c r="H7" s="122">
        <f t="shared" si="6"/>
        <v>24.062121317717931</v>
      </c>
      <c r="I7" s="122">
        <f t="shared" si="6"/>
        <v>45.424284002774684</v>
      </c>
      <c r="J7" s="122">
        <f t="shared" si="6"/>
        <v>27.00225052640587</v>
      </c>
      <c r="K7" s="122">
        <f t="shared" si="6"/>
        <v>46.93894428759328</v>
      </c>
      <c r="L7" s="122">
        <f t="shared" si="6"/>
        <v>91.943405960569578</v>
      </c>
      <c r="M7" s="122">
        <f t="shared" si="6"/>
        <v>56.809653477708785</v>
      </c>
      <c r="N7" s="122">
        <f t="shared" si="6"/>
        <v>114.16567580637926</v>
      </c>
      <c r="O7" s="122">
        <f t="shared" si="6"/>
        <v>55.738531454972346</v>
      </c>
      <c r="P7" s="122">
        <f t="shared" si="6"/>
        <v>72.001478313720497</v>
      </c>
      <c r="Q7" s="122">
        <f t="shared" si="6"/>
        <v>194.68656725309017</v>
      </c>
      <c r="R7" s="122">
        <f t="shared" si="6"/>
        <v>256.23132245233626</v>
      </c>
      <c r="S7" s="122">
        <f t="shared" si="6"/>
        <v>300.54846307772374</v>
      </c>
      <c r="T7" s="122">
        <f t="shared" si="6"/>
        <v>293.41598920145248</v>
      </c>
      <c r="U7" s="122">
        <f t="shared" si="6"/>
        <v>280.4125385953634</v>
      </c>
      <c r="V7" s="122">
        <f t="shared" si="6"/>
        <v>248.19943219648317</v>
      </c>
      <c r="W7" s="122">
        <f t="shared" si="6"/>
        <v>197.31403972513485</v>
      </c>
      <c r="X7" s="122">
        <f t="shared" si="6"/>
        <v>112.14336400306915</v>
      </c>
      <c r="Y7" s="122">
        <f t="shared" si="6"/>
        <v>62.819698367463445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10.506686129699309</v>
      </c>
      <c r="C8" s="98">
        <f>IF(RES_hhdet_tes!C8=0,0,RES_hhdet_tes!C8*1000*11630/RES_hhdet_num!C3)</f>
        <v>16.104919712046446</v>
      </c>
      <c r="D8" s="98">
        <f>IF(RES_hhdet_tes!D8=0,0,RES_hhdet_tes!D8*1000*11630/RES_hhdet_num!D3)</f>
        <v>19.02779014530492</v>
      </c>
      <c r="E8" s="98">
        <f>IF(RES_hhdet_tes!E8=0,0,RES_hhdet_tes!E8*1000*11630/RES_hhdet_num!E3)</f>
        <v>21.305765489506918</v>
      </c>
      <c r="F8" s="98">
        <f>IF(RES_hhdet_tes!F8=0,0,RES_hhdet_tes!F8*1000*11630/RES_hhdet_num!F3)</f>
        <v>14.34263980389993</v>
      </c>
      <c r="G8" s="98">
        <f>IF(RES_hhdet_tes!G8=0,0,RES_hhdet_tes!G8*1000*11630/RES_hhdet_num!G3)</f>
        <v>20.172967234277266</v>
      </c>
      <c r="H8" s="98">
        <f>IF(RES_hhdet_tes!H8=0,0,RES_hhdet_tes!H8*1000*11630/RES_hhdet_num!H3)</f>
        <v>24.062121317717931</v>
      </c>
      <c r="I8" s="98">
        <f>IF(RES_hhdet_tes!I8=0,0,RES_hhdet_tes!I8*1000*11630/RES_hhdet_num!I3)</f>
        <v>45.424284002774684</v>
      </c>
      <c r="J8" s="98">
        <f>IF(RES_hhdet_tes!J8=0,0,RES_hhdet_tes!J8*1000*11630/RES_hhdet_num!J3)</f>
        <v>27.00225052640587</v>
      </c>
      <c r="K8" s="98">
        <f>IF(RES_hhdet_tes!K8=0,0,RES_hhdet_tes!K8*1000*11630/RES_hhdet_num!K3)</f>
        <v>46.93894428759328</v>
      </c>
      <c r="L8" s="98">
        <f>IF(RES_hhdet_tes!L8=0,0,RES_hhdet_tes!L8*1000*11630/RES_hhdet_num!L3)</f>
        <v>91.943405960569578</v>
      </c>
      <c r="M8" s="98">
        <f>IF(RES_hhdet_tes!M8=0,0,RES_hhdet_tes!M8*1000*11630/RES_hhdet_num!M3)</f>
        <v>56.809653477708785</v>
      </c>
      <c r="N8" s="98">
        <f>IF(RES_hhdet_tes!N8=0,0,RES_hhdet_tes!N8*1000*11630/RES_hhdet_num!N3)</f>
        <v>114.16567580637926</v>
      </c>
      <c r="O8" s="98">
        <f>IF(RES_hhdet_tes!O8=0,0,RES_hhdet_tes!O8*1000*11630/RES_hhdet_num!O3)</f>
        <v>55.738531454972346</v>
      </c>
      <c r="P8" s="98">
        <f>IF(RES_hhdet_tes!P8=0,0,RES_hhdet_tes!P8*1000*11630/RES_hhdet_num!P3)</f>
        <v>72.001478313720497</v>
      </c>
      <c r="Q8" s="98">
        <f>IF(RES_hhdet_tes!Q8=0,0,RES_hhdet_tes!Q8*1000*11630/RES_hhdet_num!Q3)</f>
        <v>194.68656725309017</v>
      </c>
      <c r="R8" s="98">
        <f>IF(RES_hhdet_tes!R8=0,0,RES_hhdet_tes!R8*1000*11630/RES_hhdet_num!R3)</f>
        <v>256.23132245233626</v>
      </c>
      <c r="S8" s="98">
        <f>IF(RES_hhdet_tes!S8=0,0,RES_hhdet_tes!S8*1000*11630/RES_hhdet_num!S3)</f>
        <v>300.54846307772374</v>
      </c>
      <c r="T8" s="98">
        <f>IF(RES_hhdet_tes!T8=0,0,RES_hhdet_tes!T8*1000*11630/RES_hhdet_num!T3)</f>
        <v>293.41598920145248</v>
      </c>
      <c r="U8" s="98">
        <f>IF(RES_hhdet_tes!U8=0,0,RES_hhdet_tes!U8*1000*11630/RES_hhdet_num!U3)</f>
        <v>280.4125385953634</v>
      </c>
      <c r="V8" s="98">
        <f>IF(RES_hhdet_tes!V8=0,0,RES_hhdet_tes!V8*1000*11630/RES_hhdet_num!V3)</f>
        <v>248.19943219648317</v>
      </c>
      <c r="W8" s="98">
        <f>IF(RES_hhdet_tes!W8=0,0,RES_hhdet_tes!W8*1000*11630/RES_hhdet_num!W3)</f>
        <v>197.31403972513485</v>
      </c>
      <c r="X8" s="98">
        <f>IF(RES_hhdet_tes!X8=0,0,RES_hhdet_tes!X8*1000*11630/RES_hhdet_num!X3)</f>
        <v>112.14336400306915</v>
      </c>
      <c r="Y8" s="98">
        <f>IF(RES_hhdet_tes!Y8=0,0,RES_hhdet_tes!Y8*1000*11630/RES_hhdet_num!Y3)</f>
        <v>62.819698367463445</v>
      </c>
      <c r="DA8" s="63" t="s">
        <v>2417</v>
      </c>
    </row>
    <row r="9" spans="1:105" ht="12" customHeight="1" x14ac:dyDescent="0.25">
      <c r="A9" s="121" t="s">
        <v>55</v>
      </c>
      <c r="B9" s="122">
        <v>530.3745686523032</v>
      </c>
      <c r="C9" s="122">
        <v>260.83571447139866</v>
      </c>
      <c r="D9" s="122">
        <v>796.70113707165649</v>
      </c>
      <c r="E9" s="122">
        <v>607.35565017821193</v>
      </c>
      <c r="F9" s="122">
        <v>858.38288082414203</v>
      </c>
      <c r="G9" s="122">
        <v>650.44475795535391</v>
      </c>
      <c r="H9" s="122">
        <v>484.35230123951436</v>
      </c>
      <c r="I9" s="122">
        <v>565.50412753010733</v>
      </c>
      <c r="J9" s="122">
        <v>1360.9270876502717</v>
      </c>
      <c r="K9" s="122">
        <v>588.47384214182398</v>
      </c>
      <c r="L9" s="122">
        <v>440.34817819608031</v>
      </c>
      <c r="M9" s="122">
        <v>825.58980970843925</v>
      </c>
      <c r="N9" s="122">
        <v>820.35030243894141</v>
      </c>
      <c r="O9" s="122">
        <v>558.86445149502686</v>
      </c>
      <c r="P9" s="122">
        <v>1095.8540349208815</v>
      </c>
      <c r="Q9" s="122">
        <v>1179.8917210896911</v>
      </c>
      <c r="R9" s="122">
        <v>958.21397450168945</v>
      </c>
      <c r="S9" s="122">
        <v>788.54970865689575</v>
      </c>
      <c r="T9" s="122">
        <v>885.5074352145997</v>
      </c>
      <c r="U9" s="122">
        <v>1060.4393294509944</v>
      </c>
      <c r="V9" s="122">
        <v>1110.0628812561149</v>
      </c>
      <c r="W9" s="122">
        <v>1223.0513511895749</v>
      </c>
      <c r="X9" s="122">
        <v>1362.1234867064309</v>
      </c>
      <c r="Y9" s="122">
        <v>801.94861744595289</v>
      </c>
      <c r="DA9" s="130" t="s">
        <v>2418</v>
      </c>
    </row>
    <row r="10" spans="1:105" ht="12" customHeight="1" x14ac:dyDescent="0.25">
      <c r="A10" s="97" t="s">
        <v>143</v>
      </c>
      <c r="B10" s="98">
        <v>533.60646211469623</v>
      </c>
      <c r="C10" s="98">
        <v>247.01370466721437</v>
      </c>
      <c r="D10" s="98">
        <v>800.4877871432343</v>
      </c>
      <c r="E10" s="98">
        <v>597.76150356801202</v>
      </c>
      <c r="F10" s="98">
        <v>869.18522358058931</v>
      </c>
      <c r="G10" s="98">
        <v>634.33924169459817</v>
      </c>
      <c r="H10" s="98">
        <v>478.13230927489195</v>
      </c>
      <c r="I10" s="98">
        <v>550.36407496284551</v>
      </c>
      <c r="J10" s="98">
        <v>1384.0879918113083</v>
      </c>
      <c r="K10" s="98">
        <v>578.16974559031746</v>
      </c>
      <c r="L10" s="98">
        <v>430.89239023465211</v>
      </c>
      <c r="M10" s="98">
        <v>826.57237159814395</v>
      </c>
      <c r="N10" s="98">
        <v>819.30515015208061</v>
      </c>
      <c r="O10" s="98">
        <v>550.64442418067836</v>
      </c>
      <c r="P10" s="98">
        <v>1101.3218104362779</v>
      </c>
      <c r="Q10" s="98">
        <v>1185.9034690956762</v>
      </c>
      <c r="R10" s="98">
        <v>959.60279302044296</v>
      </c>
      <c r="S10" s="98">
        <v>781.67160984368763</v>
      </c>
      <c r="T10" s="98">
        <v>882.6904541049314</v>
      </c>
      <c r="U10" s="98">
        <v>1060.9111539256767</v>
      </c>
      <c r="V10" s="98">
        <v>1111.6412803343803</v>
      </c>
      <c r="W10" s="98">
        <v>1244.1362868602753</v>
      </c>
      <c r="X10" s="98">
        <v>1447.3796947677586</v>
      </c>
      <c r="Y10" s="98">
        <v>320.60388762612678</v>
      </c>
      <c r="DA10" s="63" t="s">
        <v>2419</v>
      </c>
    </row>
    <row r="11" spans="1:105" ht="12" customHeight="1" x14ac:dyDescent="0.25">
      <c r="A11" s="97" t="s">
        <v>124</v>
      </c>
      <c r="B11" s="98">
        <v>431.54107059691808</v>
      </c>
      <c r="C11" s="98">
        <v>635.14163386965254</v>
      </c>
      <c r="D11" s="98">
        <v>706.43558497544859</v>
      </c>
      <c r="E11" s="98">
        <v>847.85875576018327</v>
      </c>
      <c r="F11" s="98">
        <v>581.53417860554225</v>
      </c>
      <c r="G11" s="98">
        <v>1081.9968551963339</v>
      </c>
      <c r="H11" s="98">
        <v>650.7013673065926</v>
      </c>
      <c r="I11" s="98">
        <v>1034.4744178165711</v>
      </c>
      <c r="J11" s="98">
        <v>609.30669985221357</v>
      </c>
      <c r="K11" s="98">
        <v>902.14780300432221</v>
      </c>
      <c r="L11" s="98">
        <v>779.93415807629037</v>
      </c>
      <c r="M11" s="98">
        <v>826.37661632498657</v>
      </c>
      <c r="N11" s="98">
        <v>779.57470853221287</v>
      </c>
      <c r="O11" s="98">
        <v>861.29091260201812</v>
      </c>
      <c r="P11" s="98">
        <v>863.96651246692625</v>
      </c>
      <c r="Q11" s="98">
        <v>945.54739296562968</v>
      </c>
      <c r="R11" s="98">
        <v>934.14299787777441</v>
      </c>
      <c r="S11" s="98">
        <v>1013.233672217686</v>
      </c>
      <c r="T11" s="98">
        <v>1029.8091673540018</v>
      </c>
      <c r="U11" s="98">
        <v>1095.7133258992455</v>
      </c>
      <c r="V11" s="98">
        <v>1023.1796255158729</v>
      </c>
      <c r="W11" s="98">
        <v>1106.1921000491038</v>
      </c>
      <c r="X11" s="98">
        <v>1141.7935819473589</v>
      </c>
      <c r="Y11" s="98">
        <v>1049.7000865080738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462.89734347339112</v>
      </c>
      <c r="C15" s="101">
        <v>462.11526399608698</v>
      </c>
      <c r="D15" s="101">
        <v>508.44246748525393</v>
      </c>
      <c r="E15" s="101">
        <v>806.67006499958359</v>
      </c>
      <c r="F15" s="101">
        <v>362.24315101834361</v>
      </c>
      <c r="G15" s="101">
        <v>619.6297202414321</v>
      </c>
      <c r="H15" s="101">
        <v>1020.9138486812711</v>
      </c>
      <c r="I15" s="101">
        <v>910.56364041378356</v>
      </c>
      <c r="J15" s="101">
        <v>678.82763645317232</v>
      </c>
      <c r="K15" s="101">
        <v>930.70527869329703</v>
      </c>
      <c r="L15" s="101">
        <v>729.44344215792296</v>
      </c>
      <c r="M15" s="101">
        <v>759.86481138603631</v>
      </c>
      <c r="N15" s="101">
        <v>929.47935863786654</v>
      </c>
      <c r="O15" s="101">
        <v>869.21308408104733</v>
      </c>
      <c r="P15" s="101">
        <v>915.52057562700043</v>
      </c>
      <c r="Q15" s="101">
        <v>954.60319149945724</v>
      </c>
      <c r="R15" s="101">
        <v>867.26080008440817</v>
      </c>
      <c r="S15" s="101">
        <v>1125.4501210224951</v>
      </c>
      <c r="T15" s="101">
        <v>988.39743646117824</v>
      </c>
      <c r="U15" s="101">
        <v>971.01710048659527</v>
      </c>
      <c r="V15" s="101">
        <v>1012.5397863704494</v>
      </c>
      <c r="W15" s="101">
        <v>1067.907258846918</v>
      </c>
      <c r="X15" s="101">
        <v>1175.7879005395237</v>
      </c>
      <c r="Y15" s="101">
        <v>1053.4935251303696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384.28221668468768</v>
      </c>
      <c r="C19" s="122">
        <v>209.95959897286548</v>
      </c>
      <c r="D19" s="122">
        <v>409.8738598091719</v>
      </c>
      <c r="E19" s="122">
        <v>368.10325657246784</v>
      </c>
      <c r="F19" s="122">
        <v>397.83889406399766</v>
      </c>
      <c r="G19" s="122">
        <v>532.42524943868932</v>
      </c>
      <c r="H19" s="122">
        <v>277.87855246193794</v>
      </c>
      <c r="I19" s="122">
        <v>303.33546333933555</v>
      </c>
      <c r="J19" s="122">
        <v>472.90274994734148</v>
      </c>
      <c r="K19" s="122">
        <v>240.67691235272181</v>
      </c>
      <c r="L19" s="122">
        <v>176.46094938003924</v>
      </c>
      <c r="M19" s="122">
        <v>291.17504455152999</v>
      </c>
      <c r="N19" s="122">
        <v>262.2152581622945</v>
      </c>
      <c r="O19" s="122">
        <v>186.14373017975672</v>
      </c>
      <c r="P19" s="122">
        <v>351.2405375760614</v>
      </c>
      <c r="Q19" s="122">
        <v>388.57064726524544</v>
      </c>
      <c r="R19" s="122">
        <v>296.01668133230874</v>
      </c>
      <c r="S19" s="122">
        <v>311.75710794278649</v>
      </c>
      <c r="T19" s="122">
        <v>348.19904429721265</v>
      </c>
      <c r="U19" s="122">
        <v>409.80145070714713</v>
      </c>
      <c r="V19" s="122">
        <v>381.70127306720445</v>
      </c>
      <c r="W19" s="122">
        <v>374.6894516502694</v>
      </c>
      <c r="X19" s="122">
        <v>381.7439819075999</v>
      </c>
      <c r="Y19" s="122">
        <v>370.33350473937634</v>
      </c>
      <c r="DA19" s="130" t="s">
        <v>2428</v>
      </c>
    </row>
    <row r="20" spans="1:105" ht="12" customHeight="1" x14ac:dyDescent="0.25">
      <c r="A20" s="97" t="s">
        <v>51</v>
      </c>
      <c r="B20" s="98">
        <v>429.73396873057061</v>
      </c>
      <c r="C20" s="98">
        <v>124.81091184183092</v>
      </c>
      <c r="D20" s="98">
        <v>434.73866678459905</v>
      </c>
      <c r="E20" s="98">
        <v>311.11736595528242</v>
      </c>
      <c r="F20" s="98">
        <v>460.74726322929689</v>
      </c>
      <c r="G20" s="98">
        <v>470.2478333391652</v>
      </c>
      <c r="H20" s="98">
        <v>242.83579222760281</v>
      </c>
      <c r="I20" s="98">
        <v>243.70244501104213</v>
      </c>
      <c r="J20" s="98">
        <v>509.34213224284008</v>
      </c>
      <c r="K20" s="98">
        <v>214.84657455741342</v>
      </c>
      <c r="L20" s="98">
        <v>159.38306885983505</v>
      </c>
      <c r="M20" s="98">
        <v>290.78354086165342</v>
      </c>
      <c r="N20" s="98">
        <v>261.96951024500208</v>
      </c>
      <c r="O20" s="98">
        <v>177.08905635388686</v>
      </c>
      <c r="P20" s="98">
        <v>361.4968313511726</v>
      </c>
      <c r="Q20" s="98">
        <v>402.24122229229818</v>
      </c>
      <c r="R20" s="98">
        <v>288.88854353887785</v>
      </c>
      <c r="S20" s="98">
        <v>302.23787132988451</v>
      </c>
      <c r="T20" s="98">
        <v>345.73593729580114</v>
      </c>
      <c r="U20" s="98">
        <v>409.91332589779898</v>
      </c>
      <c r="V20" s="98">
        <v>381.96621580562748</v>
      </c>
      <c r="W20" s="98">
        <v>374.56977199976217</v>
      </c>
      <c r="X20" s="98">
        <v>380.98697977729893</v>
      </c>
      <c r="Y20" s="98">
        <v>372.30126530244206</v>
      </c>
      <c r="DA20" s="63" t="s">
        <v>2429</v>
      </c>
    </row>
    <row r="21" spans="1:105" ht="12" customHeight="1" x14ac:dyDescent="0.25">
      <c r="A21" s="97" t="s">
        <v>50</v>
      </c>
      <c r="B21" s="98">
        <v>314.11341605125051</v>
      </c>
      <c r="C21" s="98">
        <v>339.21224480925065</v>
      </c>
      <c r="D21" s="98">
        <v>377.25156108647155</v>
      </c>
      <c r="E21" s="98">
        <v>444.93023520264751</v>
      </c>
      <c r="F21" s="98">
        <v>295.45773112565507</v>
      </c>
      <c r="G21" s="98">
        <v>653.05920360522771</v>
      </c>
      <c r="H21" s="98">
        <v>355.23659737917086</v>
      </c>
      <c r="I21" s="98">
        <v>527.09235898059728</v>
      </c>
      <c r="J21" s="98">
        <v>257.63595126338043</v>
      </c>
      <c r="K21" s="98">
        <v>368.89609567809526</v>
      </c>
      <c r="L21" s="98">
        <v>291.76463357250003</v>
      </c>
      <c r="M21" s="98">
        <v>294.18979939079691</v>
      </c>
      <c r="N21" s="98">
        <v>259.2713213594734</v>
      </c>
      <c r="O21" s="98">
        <v>274.70423309836491</v>
      </c>
      <c r="P21" s="98">
        <v>279.76362380240067</v>
      </c>
      <c r="Q21" s="98">
        <v>319.55394628123554</v>
      </c>
      <c r="R21" s="98">
        <v>325.62006565450901</v>
      </c>
      <c r="S21" s="98">
        <v>369.80114798191948</v>
      </c>
      <c r="T21" s="98">
        <v>380.62409600220809</v>
      </c>
      <c r="U21" s="98">
        <v>404.06610170018558</v>
      </c>
      <c r="V21" s="98">
        <v>362.19517937034135</v>
      </c>
      <c r="W21" s="98">
        <v>378.11187167761921</v>
      </c>
      <c r="X21" s="98">
        <v>392.6441686720575</v>
      </c>
      <c r="Y21" s="98">
        <v>356.5993620115911</v>
      </c>
      <c r="DA21" s="63" t="s">
        <v>2430</v>
      </c>
    </row>
    <row r="22" spans="1:105" ht="12" customHeight="1" x14ac:dyDescent="0.25">
      <c r="A22" s="109" t="s">
        <v>120</v>
      </c>
      <c r="B22" s="33">
        <v>281.13381919417463</v>
      </c>
      <c r="C22" s="33">
        <v>364.0402546745965</v>
      </c>
      <c r="D22" s="33">
        <v>303.5648064911158</v>
      </c>
      <c r="E22" s="33">
        <v>549.16540275242312</v>
      </c>
      <c r="F22" s="33">
        <v>275.19638256199102</v>
      </c>
      <c r="G22" s="33">
        <v>311.40454873614141</v>
      </c>
      <c r="H22" s="33">
        <v>610.46683601885456</v>
      </c>
      <c r="I22" s="33">
        <v>409.23429176672869</v>
      </c>
      <c r="J22" s="33">
        <v>251.71392892201607</v>
      </c>
      <c r="K22" s="33">
        <v>262.72722599909252</v>
      </c>
      <c r="L22" s="33">
        <v>268.8934085031778</v>
      </c>
      <c r="M22" s="33">
        <v>298.31309559338456</v>
      </c>
      <c r="N22" s="33">
        <v>431.33886788141604</v>
      </c>
      <c r="O22" s="33">
        <v>28.991210237989968</v>
      </c>
      <c r="P22" s="33">
        <v>203.73074592257686</v>
      </c>
      <c r="Q22" s="33">
        <v>404.52057642627011</v>
      </c>
      <c r="R22" s="33">
        <v>340.32273032751976</v>
      </c>
      <c r="S22" s="33">
        <v>352.64120104992372</v>
      </c>
      <c r="T22" s="33">
        <v>351.90213157443765</v>
      </c>
      <c r="U22" s="33">
        <v>362.4563482126278</v>
      </c>
      <c r="V22" s="33">
        <v>368.89654728667233</v>
      </c>
      <c r="W22" s="33">
        <v>377.91178846824414</v>
      </c>
      <c r="X22" s="33">
        <v>391.98972888748733</v>
      </c>
      <c r="Y22" s="33">
        <v>362.39226828596298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6240.9461696993485</v>
      </c>
      <c r="C24" s="117">
        <f t="shared" si="7"/>
        <v>5539.2225643775737</v>
      </c>
      <c r="D24" s="117">
        <f t="shared" si="7"/>
        <v>5468.1636329192097</v>
      </c>
      <c r="E24" s="117">
        <f t="shared" si="7"/>
        <v>6003.7872110827666</v>
      </c>
      <c r="F24" s="117">
        <f t="shared" si="7"/>
        <v>5945.2835000855421</v>
      </c>
      <c r="G24" s="117">
        <f t="shared" si="7"/>
        <v>6236.449041428461</v>
      </c>
      <c r="H24" s="117">
        <f t="shared" si="7"/>
        <v>5594.9695306571812</v>
      </c>
      <c r="I24" s="117">
        <f t="shared" si="7"/>
        <v>5788.9431425007842</v>
      </c>
      <c r="J24" s="117">
        <f t="shared" si="7"/>
        <v>5901.7694266775134</v>
      </c>
      <c r="K24" s="117">
        <f t="shared" si="7"/>
        <v>6225.4600239470992</v>
      </c>
      <c r="L24" s="117">
        <f t="shared" si="7"/>
        <v>6176.9330198755033</v>
      </c>
      <c r="M24" s="117">
        <f t="shared" si="7"/>
        <v>6065.637639065344</v>
      </c>
      <c r="N24" s="117">
        <f t="shared" si="7"/>
        <v>6427.6316815159944</v>
      </c>
      <c r="O24" s="117">
        <f t="shared" si="7"/>
        <v>6161.2977848106902</v>
      </c>
      <c r="P24" s="117">
        <f t="shared" si="7"/>
        <v>5922.82108860073</v>
      </c>
      <c r="Q24" s="117">
        <f t="shared" si="7"/>
        <v>6227.4438158259145</v>
      </c>
      <c r="R24" s="117">
        <f t="shared" ref="R24:V24" si="8">R25+R28+R30+R39</f>
        <v>6577.0716621815827</v>
      </c>
      <c r="S24" s="117">
        <f t="shared" si="8"/>
        <v>5986.3515739480672</v>
      </c>
      <c r="T24" s="117">
        <f t="shared" si="8"/>
        <v>6495.4985605078718</v>
      </c>
      <c r="U24" s="117">
        <f t="shared" si="8"/>
        <v>7165.3702101940507</v>
      </c>
      <c r="V24" s="117">
        <f t="shared" si="8"/>
        <v>6763.5116538870407</v>
      </c>
      <c r="W24" s="117">
        <f t="shared" ref="W24:Y24" si="9">W25+W28+W30+W39</f>
        <v>7255.2309730409861</v>
      </c>
      <c r="X24" s="117">
        <f t="shared" si="9"/>
        <v>7476.6197399574048</v>
      </c>
      <c r="Y24" s="117">
        <f t="shared" si="9"/>
        <v>6853.807712533051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5483.9187440418154</v>
      </c>
      <c r="C25" s="122">
        <f t="shared" si="10"/>
        <v>4555.624596069797</v>
      </c>
      <c r="D25" s="122">
        <f t="shared" si="10"/>
        <v>4373.0286713211935</v>
      </c>
      <c r="E25" s="122">
        <f t="shared" si="10"/>
        <v>4683.5910526447487</v>
      </c>
      <c r="F25" s="122">
        <f t="shared" si="10"/>
        <v>5053.9717180327443</v>
      </c>
      <c r="G25" s="122">
        <f t="shared" si="10"/>
        <v>4496.7664988850383</v>
      </c>
      <c r="H25" s="122">
        <f t="shared" si="10"/>
        <v>4516.3418799616966</v>
      </c>
      <c r="I25" s="122">
        <f t="shared" si="10"/>
        <v>4180.1091826474603</v>
      </c>
      <c r="J25" s="122">
        <f t="shared" si="10"/>
        <v>4967.2052685434528</v>
      </c>
      <c r="K25" s="122">
        <f t="shared" si="10"/>
        <v>4902.0177567106248</v>
      </c>
      <c r="L25" s="122">
        <f t="shared" si="10"/>
        <v>5057.6027995915247</v>
      </c>
      <c r="M25" s="122">
        <f t="shared" si="10"/>
        <v>4927.2730893015369</v>
      </c>
      <c r="N25" s="122">
        <f t="shared" si="10"/>
        <v>5181.4594341456559</v>
      </c>
      <c r="O25" s="122">
        <f t="shared" si="10"/>
        <v>4957.3943752988125</v>
      </c>
      <c r="P25" s="122">
        <f t="shared" si="10"/>
        <v>4685.3157333876197</v>
      </c>
      <c r="Q25" s="122">
        <f t="shared" si="10"/>
        <v>4834.6886946796494</v>
      </c>
      <c r="R25" s="122">
        <f t="shared" ref="R25:V25" si="11">SUM(R26:R27)</f>
        <v>5222.3975818761855</v>
      </c>
      <c r="S25" s="122">
        <f t="shared" si="11"/>
        <v>4424.834800228341</v>
      </c>
      <c r="T25" s="122">
        <f t="shared" si="11"/>
        <v>4977.3031589139746</v>
      </c>
      <c r="U25" s="122">
        <f t="shared" si="11"/>
        <v>5598.1485944556853</v>
      </c>
      <c r="V25" s="122">
        <f t="shared" si="11"/>
        <v>5286.7463395156765</v>
      </c>
      <c r="W25" s="122">
        <f t="shared" ref="W25:Y25" si="12">SUM(W26:W27)</f>
        <v>5699.1835881605812</v>
      </c>
      <c r="X25" s="122">
        <f t="shared" si="12"/>
        <v>5860.7121092543139</v>
      </c>
      <c r="Y25" s="122">
        <f t="shared" si="12"/>
        <v>5370.5178070765978</v>
      </c>
      <c r="DA25" s="130" t="s">
        <v>2433</v>
      </c>
    </row>
    <row r="26" spans="1:105" ht="12" customHeight="1" x14ac:dyDescent="0.25">
      <c r="A26" s="97" t="s">
        <v>74</v>
      </c>
      <c r="B26" s="98">
        <v>5459.9951200348296</v>
      </c>
      <c r="C26" s="98">
        <v>4535.7504820860149</v>
      </c>
      <c r="D26" s="98">
        <v>4354.7322031446474</v>
      </c>
      <c r="E26" s="98">
        <v>4664.4716070269442</v>
      </c>
      <c r="F26" s="98">
        <v>5031.7257099724957</v>
      </c>
      <c r="G26" s="98">
        <v>4478.1972124262438</v>
      </c>
      <c r="H26" s="98">
        <v>4498.9000302390014</v>
      </c>
      <c r="I26" s="98">
        <v>4165.610745515286</v>
      </c>
      <c r="J26" s="98">
        <v>4947.2192275370289</v>
      </c>
      <c r="K26" s="98">
        <v>4882.3564611949441</v>
      </c>
      <c r="L26" s="98">
        <v>5039.1261516018194</v>
      </c>
      <c r="M26" s="98">
        <v>4908.2903658129298</v>
      </c>
      <c r="N26" s="98">
        <v>5164.7354849527419</v>
      </c>
      <c r="O26" s="98">
        <v>4938.6327186936378</v>
      </c>
      <c r="P26" s="98">
        <v>4667.2104580030273</v>
      </c>
      <c r="Q26" s="98">
        <v>4818.2258725978718</v>
      </c>
      <c r="R26" s="98">
        <v>5204.78228855214</v>
      </c>
      <c r="S26" s="98">
        <v>4409.8336933904602</v>
      </c>
      <c r="T26" s="98">
        <v>4960.6821083219056</v>
      </c>
      <c r="U26" s="98">
        <v>5579.555598071036</v>
      </c>
      <c r="V26" s="98">
        <v>5269.4523896110059</v>
      </c>
      <c r="W26" s="98">
        <v>5680.7186573647914</v>
      </c>
      <c r="X26" s="98">
        <v>5841.4466679252182</v>
      </c>
      <c r="Y26" s="98">
        <v>5352.8981743484992</v>
      </c>
      <c r="DA26" s="63" t="s">
        <v>2434</v>
      </c>
    </row>
    <row r="27" spans="1:105" ht="12" customHeight="1" x14ac:dyDescent="0.25">
      <c r="A27" s="97" t="s">
        <v>53</v>
      </c>
      <c r="B27" s="98">
        <v>23.923624006985982</v>
      </c>
      <c r="C27" s="98">
        <v>19.874113983781697</v>
      </c>
      <c r="D27" s="98">
        <v>18.29646817654568</v>
      </c>
      <c r="E27" s="98">
        <v>19.119445617804281</v>
      </c>
      <c r="F27" s="98">
        <v>22.246008060248791</v>
      </c>
      <c r="G27" s="98">
        <v>18.569286458794764</v>
      </c>
      <c r="H27" s="98">
        <v>17.44184972269554</v>
      </c>
      <c r="I27" s="98">
        <v>14.498437132173963</v>
      </c>
      <c r="J27" s="98">
        <v>19.986041006423662</v>
      </c>
      <c r="K27" s="98">
        <v>19.661295515680784</v>
      </c>
      <c r="L27" s="98">
        <v>18.476647989705395</v>
      </c>
      <c r="M27" s="98">
        <v>18.982723488607199</v>
      </c>
      <c r="N27" s="98">
        <v>16.723949192914098</v>
      </c>
      <c r="O27" s="98">
        <v>18.761656605174604</v>
      </c>
      <c r="P27" s="98">
        <v>18.105275384592463</v>
      </c>
      <c r="Q27" s="98">
        <v>16.462822081778036</v>
      </c>
      <c r="R27" s="98">
        <v>17.615293324045656</v>
      </c>
      <c r="S27" s="98">
        <v>15.001106837881164</v>
      </c>
      <c r="T27" s="98">
        <v>16.621050592068592</v>
      </c>
      <c r="U27" s="98">
        <v>18.592996384649656</v>
      </c>
      <c r="V27" s="98">
        <v>17.29394990467107</v>
      </c>
      <c r="W27" s="98">
        <v>18.464930795789641</v>
      </c>
      <c r="X27" s="98">
        <v>19.265441329096117</v>
      </c>
      <c r="Y27" s="98">
        <v>17.619632728099059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10.498100078913417</v>
      </c>
      <c r="C28" s="122">
        <f t="shared" si="13"/>
        <v>14.441970359961147</v>
      </c>
      <c r="D28" s="122">
        <f t="shared" si="13"/>
        <v>18.481183443165722</v>
      </c>
      <c r="E28" s="122">
        <f t="shared" si="13"/>
        <v>24.293678903304951</v>
      </c>
      <c r="F28" s="122">
        <f t="shared" si="13"/>
        <v>18.755540331713181</v>
      </c>
      <c r="G28" s="122">
        <f t="shared" si="13"/>
        <v>22.221983639153045</v>
      </c>
      <c r="H28" s="122">
        <f t="shared" si="13"/>
        <v>31.40482686947491</v>
      </c>
      <c r="I28" s="122">
        <f t="shared" si="13"/>
        <v>70.11429764577197</v>
      </c>
      <c r="J28" s="122">
        <f t="shared" si="13"/>
        <v>45.330665282770099</v>
      </c>
      <c r="K28" s="122">
        <f t="shared" si="13"/>
        <v>41.378825173077566</v>
      </c>
      <c r="L28" s="122">
        <f t="shared" si="13"/>
        <v>71.171192849486303</v>
      </c>
      <c r="M28" s="122">
        <f t="shared" si="13"/>
        <v>50.480343388028928</v>
      </c>
      <c r="N28" s="122">
        <f t="shared" si="13"/>
        <v>120.12551806159516</v>
      </c>
      <c r="O28" s="122">
        <f t="shared" si="13"/>
        <v>63.165915736346243</v>
      </c>
      <c r="P28" s="122">
        <f t="shared" si="13"/>
        <v>57.256606918560365</v>
      </c>
      <c r="Q28" s="122">
        <f t="shared" si="13"/>
        <v>109.2075646158054</v>
      </c>
      <c r="R28" s="122">
        <f t="shared" si="13"/>
        <v>111.32010476066799</v>
      </c>
      <c r="S28" s="122">
        <f t="shared" si="13"/>
        <v>110.72912246685601</v>
      </c>
      <c r="T28" s="122">
        <f t="shared" si="13"/>
        <v>100.86715939468418</v>
      </c>
      <c r="U28" s="122">
        <f t="shared" si="13"/>
        <v>84.311349302583139</v>
      </c>
      <c r="V28" s="122">
        <f t="shared" si="13"/>
        <v>73.1679842735237</v>
      </c>
      <c r="W28" s="122">
        <f t="shared" si="13"/>
        <v>63.713543456439474</v>
      </c>
      <c r="X28" s="122">
        <f t="shared" si="13"/>
        <v>56.576289632013037</v>
      </c>
      <c r="Y28" s="122">
        <f t="shared" si="13"/>
        <v>68.840381691430522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10.498100078913417</v>
      </c>
      <c r="C29" s="98">
        <f>IF(RES_hhdet_tes!C29=0,0,RES_hhdet_tes!C29*1000*11630/RES_hhdet_num!C24)</f>
        <v>14.441970359961147</v>
      </c>
      <c r="D29" s="98">
        <f>IF(RES_hhdet_tes!D29=0,0,RES_hhdet_tes!D29*1000*11630/RES_hhdet_num!D24)</f>
        <v>18.481183443165722</v>
      </c>
      <c r="E29" s="98">
        <f>IF(RES_hhdet_tes!E29=0,0,RES_hhdet_tes!E29*1000*11630/RES_hhdet_num!E24)</f>
        <v>24.293678903304951</v>
      </c>
      <c r="F29" s="98">
        <f>IF(RES_hhdet_tes!F29=0,0,RES_hhdet_tes!F29*1000*11630/RES_hhdet_num!F24)</f>
        <v>18.755540331713181</v>
      </c>
      <c r="G29" s="98">
        <f>IF(RES_hhdet_tes!G29=0,0,RES_hhdet_tes!G29*1000*11630/RES_hhdet_num!G24)</f>
        <v>22.221983639153045</v>
      </c>
      <c r="H29" s="98">
        <f>IF(RES_hhdet_tes!H29=0,0,RES_hhdet_tes!H29*1000*11630/RES_hhdet_num!H24)</f>
        <v>31.40482686947491</v>
      </c>
      <c r="I29" s="98">
        <f>IF(RES_hhdet_tes!I29=0,0,RES_hhdet_tes!I29*1000*11630/RES_hhdet_num!I24)</f>
        <v>70.11429764577197</v>
      </c>
      <c r="J29" s="98">
        <f>IF(RES_hhdet_tes!J29=0,0,RES_hhdet_tes!J29*1000*11630/RES_hhdet_num!J24)</f>
        <v>45.330665282770099</v>
      </c>
      <c r="K29" s="98">
        <f>IF(RES_hhdet_tes!K29=0,0,RES_hhdet_tes!K29*1000*11630/RES_hhdet_num!K24)</f>
        <v>41.378825173077566</v>
      </c>
      <c r="L29" s="98">
        <f>IF(RES_hhdet_tes!L29=0,0,RES_hhdet_tes!L29*1000*11630/RES_hhdet_num!L24)</f>
        <v>71.171192849486303</v>
      </c>
      <c r="M29" s="98">
        <f>IF(RES_hhdet_tes!M29=0,0,RES_hhdet_tes!M29*1000*11630/RES_hhdet_num!M24)</f>
        <v>50.480343388028928</v>
      </c>
      <c r="N29" s="98">
        <f>IF(RES_hhdet_tes!N29=0,0,RES_hhdet_tes!N29*1000*11630/RES_hhdet_num!N24)</f>
        <v>120.12551806159516</v>
      </c>
      <c r="O29" s="98">
        <f>IF(RES_hhdet_tes!O29=0,0,RES_hhdet_tes!O29*1000*11630/RES_hhdet_num!O24)</f>
        <v>63.165915736346243</v>
      </c>
      <c r="P29" s="98">
        <f>IF(RES_hhdet_tes!P29=0,0,RES_hhdet_tes!P29*1000*11630/RES_hhdet_num!P24)</f>
        <v>57.256606918560365</v>
      </c>
      <c r="Q29" s="98">
        <f>IF(RES_hhdet_tes!Q29=0,0,RES_hhdet_tes!Q29*1000*11630/RES_hhdet_num!Q24)</f>
        <v>109.2075646158054</v>
      </c>
      <c r="R29" s="98">
        <f>IF(RES_hhdet_tes!R29=0,0,RES_hhdet_tes!R29*1000*11630/RES_hhdet_num!R24)</f>
        <v>111.32010476066799</v>
      </c>
      <c r="S29" s="98">
        <f>IF(RES_hhdet_tes!S29=0,0,RES_hhdet_tes!S29*1000*11630/RES_hhdet_num!S24)</f>
        <v>110.72912246685601</v>
      </c>
      <c r="T29" s="98">
        <f>IF(RES_hhdet_tes!T29=0,0,RES_hhdet_tes!T29*1000*11630/RES_hhdet_num!T24)</f>
        <v>100.86715939468418</v>
      </c>
      <c r="U29" s="98">
        <f>IF(RES_hhdet_tes!U29=0,0,RES_hhdet_tes!U29*1000*11630/RES_hhdet_num!U24)</f>
        <v>84.311349302583139</v>
      </c>
      <c r="V29" s="98">
        <f>IF(RES_hhdet_tes!V29=0,0,RES_hhdet_tes!V29*1000*11630/RES_hhdet_num!V24)</f>
        <v>73.1679842735237</v>
      </c>
      <c r="W29" s="98">
        <f>IF(RES_hhdet_tes!W29=0,0,RES_hhdet_tes!W29*1000*11630/RES_hhdet_num!W24)</f>
        <v>63.713543456439474</v>
      </c>
      <c r="X29" s="98">
        <f>IF(RES_hhdet_tes!X29=0,0,RES_hhdet_tes!X29*1000*11630/RES_hhdet_num!X24)</f>
        <v>56.576289632013037</v>
      </c>
      <c r="Y29" s="98">
        <f>IF(RES_hhdet_tes!Y29=0,0,RES_hhdet_tes!Y29*1000*11630/RES_hhdet_num!Y24)</f>
        <v>68.840381691430522</v>
      </c>
      <c r="DA29" s="63" t="s">
        <v>2437</v>
      </c>
    </row>
    <row r="30" spans="1:105" ht="12" customHeight="1" x14ac:dyDescent="0.25">
      <c r="A30" s="121" t="s">
        <v>55</v>
      </c>
      <c r="B30" s="122">
        <v>433.14574846196581</v>
      </c>
      <c r="C30" s="122">
        <v>629.19755612075369</v>
      </c>
      <c r="D30" s="122">
        <v>701.77601855869921</v>
      </c>
      <c r="E30" s="122">
        <v>846.98960947179739</v>
      </c>
      <c r="F30" s="122">
        <v>577.84204632253625</v>
      </c>
      <c r="G30" s="122">
        <v>1077.81711399809</v>
      </c>
      <c r="H30" s="122">
        <v>679.54417265280995</v>
      </c>
      <c r="I30" s="122">
        <v>1016.9138128381303</v>
      </c>
      <c r="J30" s="122">
        <v>631.80120902293038</v>
      </c>
      <c r="K30" s="122">
        <v>916.11258583478423</v>
      </c>
      <c r="L30" s="122">
        <v>757.00105765693445</v>
      </c>
      <c r="M30" s="122">
        <v>793.6067937854574</v>
      </c>
      <c r="N30" s="122">
        <v>863.5847514574715</v>
      </c>
      <c r="O30" s="122">
        <v>868.95841571121821</v>
      </c>
      <c r="P30" s="122">
        <v>901.18820262313875</v>
      </c>
      <c r="Q30" s="122">
        <v>963.1833017873505</v>
      </c>
      <c r="R30" s="122">
        <v>917.60493914747394</v>
      </c>
      <c r="S30" s="122">
        <v>1081.102645043756</v>
      </c>
      <c r="T30" s="122">
        <v>1036.8111181315599</v>
      </c>
      <c r="U30" s="122">
        <v>1078.8441647355967</v>
      </c>
      <c r="V30" s="122">
        <v>1041.402150727499</v>
      </c>
      <c r="W30" s="122">
        <v>1114.2219697463452</v>
      </c>
      <c r="X30" s="122">
        <v>1166.6871723990207</v>
      </c>
      <c r="Y30" s="122">
        <v>1057.8264688852339</v>
      </c>
      <c r="DA30" s="130" t="s">
        <v>2438</v>
      </c>
    </row>
    <row r="31" spans="1:105" ht="12" customHeight="1" x14ac:dyDescent="0.25">
      <c r="A31" s="97" t="s">
        <v>141</v>
      </c>
      <c r="B31" s="98">
        <v>431.54107059691808</v>
      </c>
      <c r="C31" s="98">
        <v>635.10569940663288</v>
      </c>
      <c r="D31" s="98">
        <v>706.56281899793169</v>
      </c>
      <c r="E31" s="98">
        <v>847.85786345774</v>
      </c>
      <c r="F31" s="98">
        <v>581.87193221607265</v>
      </c>
      <c r="G31" s="98">
        <v>1082.6656578473671</v>
      </c>
      <c r="H31" s="98">
        <v>650.93496567857983</v>
      </c>
      <c r="I31" s="98">
        <v>1035.1739464316765</v>
      </c>
      <c r="J31" s="98">
        <v>610.3823987880038</v>
      </c>
      <c r="K31" s="98">
        <v>904.76829096921722</v>
      </c>
      <c r="L31" s="98">
        <v>782.0889781137389</v>
      </c>
      <c r="M31" s="98">
        <v>827.89998172791343</v>
      </c>
      <c r="N31" s="98">
        <v>782.00094829988598</v>
      </c>
      <c r="O31" s="98">
        <v>864.88197835201902</v>
      </c>
      <c r="P31" s="98">
        <v>873.24254781558739</v>
      </c>
      <c r="Q31" s="98">
        <v>957.85326383832705</v>
      </c>
      <c r="R31" s="98">
        <v>947.7008223936225</v>
      </c>
      <c r="S31" s="98">
        <v>1031.5308009724697</v>
      </c>
      <c r="T31" s="98">
        <v>1051.7122642965903</v>
      </c>
      <c r="U31" s="98">
        <v>1118.850479692411</v>
      </c>
      <c r="V31" s="98">
        <v>1044.258169963148</v>
      </c>
      <c r="W31" s="98">
        <v>1125.991416520641</v>
      </c>
      <c r="X31" s="98">
        <v>1158.759378453773</v>
      </c>
      <c r="Y31" s="98">
        <v>1058.8848199524825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462.89734347339117</v>
      </c>
      <c r="C35" s="101">
        <v>462.11526399608704</v>
      </c>
      <c r="D35" s="101">
        <v>508.44246748525376</v>
      </c>
      <c r="E35" s="101">
        <v>806.67006499958359</v>
      </c>
      <c r="F35" s="101">
        <v>362.24315101834361</v>
      </c>
      <c r="G35" s="101">
        <v>619.62972024143198</v>
      </c>
      <c r="H35" s="101">
        <v>1018.9754418385915</v>
      </c>
      <c r="I35" s="101">
        <v>912.68561666257892</v>
      </c>
      <c r="J35" s="101">
        <v>681.09253213998841</v>
      </c>
      <c r="K35" s="101">
        <v>933.1103081746104</v>
      </c>
      <c r="L35" s="101">
        <v>730.96386453419655</v>
      </c>
      <c r="M35" s="101">
        <v>761.34644945814694</v>
      </c>
      <c r="N35" s="101">
        <v>932.23453704129338</v>
      </c>
      <c r="O35" s="101">
        <v>872.68396985468917</v>
      </c>
      <c r="P35" s="101">
        <v>926.93508763618752</v>
      </c>
      <c r="Q35" s="101">
        <v>968.78133047124084</v>
      </c>
      <c r="R35" s="101">
        <v>881.93218296753389</v>
      </c>
      <c r="S35" s="101">
        <v>1148.7186403569906</v>
      </c>
      <c r="T35" s="101">
        <v>1010.4652772315313</v>
      </c>
      <c r="U35" s="101">
        <v>992.50142169589026</v>
      </c>
      <c r="V35" s="101">
        <v>1034.6011265044785</v>
      </c>
      <c r="W35" s="101">
        <v>1085.4620434181793</v>
      </c>
      <c r="X35" s="101">
        <v>1188.0123235540673</v>
      </c>
      <c r="Y35" s="101">
        <v>1055.2143683788329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2446</v>
      </c>
    </row>
    <row r="39" spans="1:105" ht="12" customHeight="1" x14ac:dyDescent="0.25">
      <c r="A39" s="121" t="s">
        <v>54</v>
      </c>
      <c r="B39" s="122">
        <v>313.38357711665401</v>
      </c>
      <c r="C39" s="122">
        <v>339.95844182706156</v>
      </c>
      <c r="D39" s="122">
        <v>374.87775959615135</v>
      </c>
      <c r="E39" s="122">
        <v>448.91287006291572</v>
      </c>
      <c r="F39" s="122">
        <v>294.7141953985481</v>
      </c>
      <c r="G39" s="122">
        <v>639.64344490617975</v>
      </c>
      <c r="H39" s="122">
        <v>367.67865117320002</v>
      </c>
      <c r="I39" s="122">
        <v>521.80584936942114</v>
      </c>
      <c r="J39" s="122">
        <v>257.43228382835974</v>
      </c>
      <c r="K39" s="122">
        <v>365.95085622861239</v>
      </c>
      <c r="L39" s="122">
        <v>291.15796977755781</v>
      </c>
      <c r="M39" s="122">
        <v>294.27741259032069</v>
      </c>
      <c r="N39" s="122">
        <v>262.4619778512714</v>
      </c>
      <c r="O39" s="122">
        <v>271.77907806431267</v>
      </c>
      <c r="P39" s="122">
        <v>279.06054567141143</v>
      </c>
      <c r="Q39" s="122">
        <v>320.36425474310892</v>
      </c>
      <c r="R39" s="122">
        <v>325.74903639725522</v>
      </c>
      <c r="S39" s="122">
        <v>369.68500620911465</v>
      </c>
      <c r="T39" s="122">
        <v>380.51712406765341</v>
      </c>
      <c r="U39" s="122">
        <v>404.06610170018598</v>
      </c>
      <c r="V39" s="122">
        <v>362.19517937034112</v>
      </c>
      <c r="W39" s="122">
        <v>378.11187167761972</v>
      </c>
      <c r="X39" s="122">
        <v>392.64416867205694</v>
      </c>
      <c r="Y39" s="122">
        <v>356.62305487978864</v>
      </c>
      <c r="DA39" s="130" t="s">
        <v>2447</v>
      </c>
    </row>
    <row r="40" spans="1:105" ht="12" customHeight="1" x14ac:dyDescent="0.25">
      <c r="A40" s="97" t="s">
        <v>50</v>
      </c>
      <c r="B40" s="98">
        <v>314.11341605125045</v>
      </c>
      <c r="C40" s="98">
        <v>339.21224480925059</v>
      </c>
      <c r="D40" s="98">
        <v>377.2515610864715</v>
      </c>
      <c r="E40" s="98">
        <v>444.93023520264757</v>
      </c>
      <c r="F40" s="98">
        <v>295.45773112565502</v>
      </c>
      <c r="G40" s="98">
        <v>653.05920360522748</v>
      </c>
      <c r="H40" s="98">
        <v>355.23659737917069</v>
      </c>
      <c r="I40" s="98">
        <v>527.0923589805974</v>
      </c>
      <c r="J40" s="98">
        <v>257.63595126338021</v>
      </c>
      <c r="K40" s="98">
        <v>368.89609567809589</v>
      </c>
      <c r="L40" s="98">
        <v>291.76463357250003</v>
      </c>
      <c r="M40" s="98">
        <v>294.18979939079691</v>
      </c>
      <c r="N40" s="98">
        <v>259.27132135947386</v>
      </c>
      <c r="O40" s="98">
        <v>274.70423309836468</v>
      </c>
      <c r="P40" s="98">
        <v>279.76362380240056</v>
      </c>
      <c r="Q40" s="98">
        <v>319.5539462812352</v>
      </c>
      <c r="R40" s="98">
        <v>325.62006565450957</v>
      </c>
      <c r="S40" s="98">
        <v>369.80114798192</v>
      </c>
      <c r="T40" s="98">
        <v>380.62409600220747</v>
      </c>
      <c r="U40" s="98">
        <v>404.06610170018598</v>
      </c>
      <c r="V40" s="98">
        <v>362.19517937034112</v>
      </c>
      <c r="W40" s="98">
        <v>378.11187167761972</v>
      </c>
      <c r="X40" s="98">
        <v>392.64416867205694</v>
      </c>
      <c r="Y40" s="98">
        <v>356.59936201159076</v>
      </c>
      <c r="DA40" s="63" t="s">
        <v>2448</v>
      </c>
    </row>
    <row r="41" spans="1:105" ht="12" customHeight="1" x14ac:dyDescent="0.25">
      <c r="A41" s="109" t="s">
        <v>120</v>
      </c>
      <c r="B41" s="33">
        <v>281.13381919417463</v>
      </c>
      <c r="C41" s="33">
        <v>364.04025467459638</v>
      </c>
      <c r="D41" s="33">
        <v>303.5648064911158</v>
      </c>
      <c r="E41" s="33">
        <v>549.16540275242323</v>
      </c>
      <c r="F41" s="33">
        <v>275.1963825619909</v>
      </c>
      <c r="G41" s="33">
        <v>311.40454873614129</v>
      </c>
      <c r="H41" s="33">
        <v>610.46683601885456</v>
      </c>
      <c r="I41" s="33">
        <v>409.23429176672875</v>
      </c>
      <c r="J41" s="33">
        <v>251.71392892201604</v>
      </c>
      <c r="K41" s="33">
        <v>262.72722599909258</v>
      </c>
      <c r="L41" s="33">
        <v>268.89340850317774</v>
      </c>
      <c r="M41" s="33">
        <v>298.31309559338456</v>
      </c>
      <c r="N41" s="33">
        <v>431.33886788141598</v>
      </c>
      <c r="O41" s="33">
        <v>28.991210237989961</v>
      </c>
      <c r="P41" s="33">
        <v>203.73074592257689</v>
      </c>
      <c r="Q41" s="33">
        <v>404.52057642627017</v>
      </c>
      <c r="R41" s="33">
        <v>340.32273032751999</v>
      </c>
      <c r="S41" s="33">
        <v>352.64120104992367</v>
      </c>
      <c r="T41" s="33">
        <v>351.90213157443759</v>
      </c>
      <c r="U41" s="33">
        <v>0</v>
      </c>
      <c r="V41" s="33">
        <v>0</v>
      </c>
      <c r="W41" s="33">
        <v>0</v>
      </c>
      <c r="X41" s="33">
        <v>0</v>
      </c>
      <c r="Y41" s="33">
        <v>362.3922682859627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6600.8720750777966</v>
      </c>
      <c r="C43" s="117">
        <f t="shared" si="14"/>
        <v>5790.0782493142897</v>
      </c>
      <c r="D43" s="117">
        <f t="shared" si="14"/>
        <v>3305.4962620501474</v>
      </c>
      <c r="E43" s="117">
        <f t="shared" si="14"/>
        <v>4310.5126844365896</v>
      </c>
      <c r="F43" s="117">
        <f t="shared" si="14"/>
        <v>7772.6595858382861</v>
      </c>
      <c r="G43" s="117">
        <f t="shared" si="14"/>
        <v>5631.7415160840173</v>
      </c>
      <c r="H43" s="117">
        <f t="shared" si="14"/>
        <v>5676.2566640716559</v>
      </c>
      <c r="I43" s="117">
        <f t="shared" si="14"/>
        <v>7045.6030220800194</v>
      </c>
      <c r="J43" s="117">
        <f t="shared" si="14"/>
        <v>6190.6044195797003</v>
      </c>
      <c r="K43" s="117">
        <f t="shared" si="14"/>
        <v>3470.4923228037737</v>
      </c>
      <c r="L43" s="117">
        <f t="shared" si="14"/>
        <v>3908.7535710172792</v>
      </c>
      <c r="M43" s="117">
        <f t="shared" si="14"/>
        <v>6871.855389123125</v>
      </c>
      <c r="N43" s="117">
        <f t="shared" si="14"/>
        <v>6941.4074443321206</v>
      </c>
      <c r="O43" s="117">
        <f t="shared" si="14"/>
        <v>4993.5949446294362</v>
      </c>
      <c r="P43" s="117">
        <f t="shared" si="14"/>
        <v>6204.915648174202</v>
      </c>
      <c r="Q43" s="117">
        <f t="shared" si="14"/>
        <v>6940.5746459629154</v>
      </c>
      <c r="R43" s="117">
        <f t="shared" ref="R43:V43" si="15">R44+R47+R49+R58</f>
        <v>5176.4061285149146</v>
      </c>
      <c r="S43" s="117">
        <f t="shared" si="15"/>
        <v>6157.4063470931251</v>
      </c>
      <c r="T43" s="117">
        <f t="shared" si="15"/>
        <v>6496.5047698828157</v>
      </c>
      <c r="U43" s="117">
        <f t="shared" si="15"/>
        <v>7653.2225991728483</v>
      </c>
      <c r="V43" s="117">
        <f t="shared" si="15"/>
        <v>6718.0579305054162</v>
      </c>
      <c r="W43" s="117">
        <f t="shared" ref="W43:Y43" si="16">W44+W47+W49+W58</f>
        <v>6945.9843185396248</v>
      </c>
      <c r="X43" s="117">
        <f t="shared" si="16"/>
        <v>8259.225454446987</v>
      </c>
      <c r="Y43" s="117">
        <f t="shared" si="16"/>
        <v>6577.7010903594237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5814.0799675119461</v>
      </c>
      <c r="C44" s="122">
        <f t="shared" si="17"/>
        <v>4973.909444731451</v>
      </c>
      <c r="D44" s="122">
        <f t="shared" si="17"/>
        <v>2405.3871430463114</v>
      </c>
      <c r="E44" s="122">
        <f t="shared" si="17"/>
        <v>3032.8169345603751</v>
      </c>
      <c r="F44" s="122">
        <f t="shared" si="17"/>
        <v>7098.6376009271426</v>
      </c>
      <c r="G44" s="122">
        <f t="shared" si="17"/>
        <v>4345.2110195760424</v>
      </c>
      <c r="H44" s="122">
        <f t="shared" si="17"/>
        <v>4247.8545605747704</v>
      </c>
      <c r="I44" s="122">
        <f t="shared" si="17"/>
        <v>5508.9419274094944</v>
      </c>
      <c r="J44" s="122">
        <f t="shared" si="17"/>
        <v>5170.0105350257991</v>
      </c>
      <c r="K44" s="122">
        <f t="shared" si="17"/>
        <v>2054.7210172800233</v>
      </c>
      <c r="L44" s="122">
        <f t="shared" si="17"/>
        <v>2682.630083123875</v>
      </c>
      <c r="M44" s="122">
        <f t="shared" si="17"/>
        <v>5688.6780057796277</v>
      </c>
      <c r="N44" s="122">
        <f t="shared" si="17"/>
        <v>5525.7361803481872</v>
      </c>
      <c r="O44" s="122">
        <f t="shared" si="17"/>
        <v>3789.863786531705</v>
      </c>
      <c r="P44" s="122">
        <f t="shared" si="17"/>
        <v>4962.6071396453272</v>
      </c>
      <c r="Q44" s="122">
        <f t="shared" si="17"/>
        <v>5576.2570466878942</v>
      </c>
      <c r="R44" s="122">
        <f t="shared" ref="R44:V44" si="18">SUM(R45:R46)</f>
        <v>3882.2516290309595</v>
      </c>
      <c r="S44" s="122">
        <f t="shared" si="18"/>
        <v>4553.4446915959679</v>
      </c>
      <c r="T44" s="122">
        <f t="shared" si="18"/>
        <v>5016.9207546793141</v>
      </c>
      <c r="U44" s="122">
        <f t="shared" si="18"/>
        <v>6166.2775327283216</v>
      </c>
      <c r="V44" s="122">
        <f t="shared" si="18"/>
        <v>5206.0185789600491</v>
      </c>
      <c r="W44" s="122">
        <f t="shared" ref="W44:Y44" si="19">SUM(W45:W46)</f>
        <v>5329.5800007023508</v>
      </c>
      <c r="X44" s="122">
        <f t="shared" si="19"/>
        <v>6529.727127154254</v>
      </c>
      <c r="Y44" s="122">
        <f t="shared" si="19"/>
        <v>4988.7046255833484</v>
      </c>
      <c r="DA44" s="130" t="s">
        <v>2451</v>
      </c>
    </row>
    <row r="45" spans="1:105" ht="12" customHeight="1" x14ac:dyDescent="0.25">
      <c r="A45" s="97" t="s">
        <v>211</v>
      </c>
      <c r="B45" s="98">
        <v>5788.7160134525557</v>
      </c>
      <c r="C45" s="98">
        <v>4952.2105445773686</v>
      </c>
      <c r="D45" s="98">
        <v>2395.3231593355158</v>
      </c>
      <c r="E45" s="98">
        <v>3020.4363108472226</v>
      </c>
      <c r="F45" s="98">
        <v>7067.391611021113</v>
      </c>
      <c r="G45" s="98">
        <v>4327.267577734794</v>
      </c>
      <c r="H45" s="98">
        <v>4231.449593267459</v>
      </c>
      <c r="I45" s="98">
        <v>5489.8345202319724</v>
      </c>
      <c r="J45" s="98">
        <v>5149.2084869987066</v>
      </c>
      <c r="K45" s="98">
        <v>2046.4798237291186</v>
      </c>
      <c r="L45" s="98">
        <v>2672.8297856911709</v>
      </c>
      <c r="M45" s="98">
        <v>5666.7619074342965</v>
      </c>
      <c r="N45" s="98">
        <v>5507.9010255413004</v>
      </c>
      <c r="O45" s="98">
        <v>3775.5207430777518</v>
      </c>
      <c r="P45" s="98">
        <v>4943.4303383363876</v>
      </c>
      <c r="Q45" s="98">
        <v>5557.2690759126699</v>
      </c>
      <c r="R45" s="98">
        <v>3869.1566855436108</v>
      </c>
      <c r="S45" s="98">
        <v>4538.0075705772379</v>
      </c>
      <c r="T45" s="98">
        <v>5000.1674063262835</v>
      </c>
      <c r="U45" s="98">
        <v>6145.7976233550135</v>
      </c>
      <c r="V45" s="98">
        <v>5188.9887048701248</v>
      </c>
      <c r="W45" s="98">
        <v>5312.3125580307324</v>
      </c>
      <c r="X45" s="98">
        <v>6508.2624872746464</v>
      </c>
      <c r="Y45" s="98">
        <v>4972.3376482360381</v>
      </c>
      <c r="DA45" s="63" t="s">
        <v>2452</v>
      </c>
    </row>
    <row r="46" spans="1:105" ht="12" customHeight="1" x14ac:dyDescent="0.25">
      <c r="A46" s="97" t="s">
        <v>53</v>
      </c>
      <c r="B46" s="98">
        <v>25.363954059390132</v>
      </c>
      <c r="C46" s="98">
        <v>21.698900154082551</v>
      </c>
      <c r="D46" s="98">
        <v>10.06398371079568</v>
      </c>
      <c r="E46" s="98">
        <v>12.380623713152614</v>
      </c>
      <c r="F46" s="98">
        <v>31.24598990602961</v>
      </c>
      <c r="G46" s="98">
        <v>17.943441841248688</v>
      </c>
      <c r="H46" s="98">
        <v>16.404967307311207</v>
      </c>
      <c r="I46" s="98">
        <v>19.107407177522017</v>
      </c>
      <c r="J46" s="98">
        <v>20.802048027092532</v>
      </c>
      <c r="K46" s="98">
        <v>8.2411935509044678</v>
      </c>
      <c r="L46" s="98">
        <v>9.8002974327041166</v>
      </c>
      <c r="M46" s="98">
        <v>21.916098345331164</v>
      </c>
      <c r="N46" s="98">
        <v>17.835154806886496</v>
      </c>
      <c r="O46" s="98">
        <v>14.343043453953316</v>
      </c>
      <c r="P46" s="98">
        <v>19.176801308939687</v>
      </c>
      <c r="Q46" s="98">
        <v>18.987970775224174</v>
      </c>
      <c r="R46" s="98">
        <v>13.094943487348546</v>
      </c>
      <c r="S46" s="98">
        <v>15.437121018730259</v>
      </c>
      <c r="T46" s="98">
        <v>16.753348353030276</v>
      </c>
      <c r="U46" s="98">
        <v>20.479909373308011</v>
      </c>
      <c r="V46" s="98">
        <v>17.029874089924647</v>
      </c>
      <c r="W46" s="98">
        <v>17.267442671618774</v>
      </c>
      <c r="X46" s="98">
        <v>21.464639879607297</v>
      </c>
      <c r="Y46" s="98">
        <v>16.366977347309973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10.504593826125287</v>
      </c>
      <c r="C47" s="122">
        <f t="shared" si="20"/>
        <v>14.296793663712627</v>
      </c>
      <c r="D47" s="122">
        <f t="shared" si="20"/>
        <v>16.184201351054448</v>
      </c>
      <c r="E47" s="122">
        <f t="shared" si="20"/>
        <v>22.594697824955833</v>
      </c>
      <c r="F47" s="122">
        <f t="shared" si="20"/>
        <v>17.548698035448087</v>
      </c>
      <c r="G47" s="122">
        <f t="shared" si="20"/>
        <v>26.997095785864111</v>
      </c>
      <c r="H47" s="122">
        <f t="shared" si="20"/>
        <v>43.432476509635201</v>
      </c>
      <c r="I47" s="122">
        <f t="shared" si="20"/>
        <v>100.61255917062337</v>
      </c>
      <c r="J47" s="122">
        <f t="shared" si="20"/>
        <v>81.665585655236484</v>
      </c>
      <c r="K47" s="122">
        <f t="shared" si="20"/>
        <v>115.45849573621553</v>
      </c>
      <c r="L47" s="122">
        <f t="shared" si="20"/>
        <v>202.68934384891753</v>
      </c>
      <c r="M47" s="122">
        <f t="shared" si="20"/>
        <v>125.82499013755148</v>
      </c>
      <c r="N47" s="122">
        <f t="shared" si="20"/>
        <v>216.35510915544924</v>
      </c>
      <c r="O47" s="122">
        <f t="shared" si="20"/>
        <v>59.943711362083427</v>
      </c>
      <c r="P47" s="122">
        <f t="shared" si="20"/>
        <v>36.90926429393086</v>
      </c>
      <c r="Q47" s="122">
        <f t="shared" si="20"/>
        <v>75.954035652888095</v>
      </c>
      <c r="R47" s="122">
        <f t="shared" si="20"/>
        <v>86.702013015138391</v>
      </c>
      <c r="S47" s="122">
        <f t="shared" si="20"/>
        <v>87.014646849490333</v>
      </c>
      <c r="T47" s="122">
        <f t="shared" si="20"/>
        <v>91.541339248027995</v>
      </c>
      <c r="U47" s="122">
        <f t="shared" si="20"/>
        <v>98.499317976805528</v>
      </c>
      <c r="V47" s="122">
        <f t="shared" si="20"/>
        <v>132.14465846927109</v>
      </c>
      <c r="W47" s="122">
        <f t="shared" si="20"/>
        <v>170.21035426247917</v>
      </c>
      <c r="X47" s="122">
        <f t="shared" si="20"/>
        <v>163.92470820601778</v>
      </c>
      <c r="Y47" s="122">
        <f t="shared" si="20"/>
        <v>183.46840889929982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10.504593826125287</v>
      </c>
      <c r="C48" s="98">
        <f>IF(RES_hhdet_tes!C48=0,0,RES_hhdet_tes!C48*1000*11630/RES_hhdet_num!C43)</f>
        <v>14.296793663712627</v>
      </c>
      <c r="D48" s="98">
        <f>IF(RES_hhdet_tes!D48=0,0,RES_hhdet_tes!D48*1000*11630/RES_hhdet_num!D43)</f>
        <v>16.184201351054448</v>
      </c>
      <c r="E48" s="98">
        <f>IF(RES_hhdet_tes!E48=0,0,RES_hhdet_tes!E48*1000*11630/RES_hhdet_num!E43)</f>
        <v>22.594697824955833</v>
      </c>
      <c r="F48" s="98">
        <f>IF(RES_hhdet_tes!F48=0,0,RES_hhdet_tes!F48*1000*11630/RES_hhdet_num!F43)</f>
        <v>17.548698035448087</v>
      </c>
      <c r="G48" s="98">
        <f>IF(RES_hhdet_tes!G48=0,0,RES_hhdet_tes!G48*1000*11630/RES_hhdet_num!G43)</f>
        <v>26.997095785864111</v>
      </c>
      <c r="H48" s="98">
        <f>IF(RES_hhdet_tes!H48=0,0,RES_hhdet_tes!H48*1000*11630/RES_hhdet_num!H43)</f>
        <v>43.432476509635201</v>
      </c>
      <c r="I48" s="98">
        <f>IF(RES_hhdet_tes!I48=0,0,RES_hhdet_tes!I48*1000*11630/RES_hhdet_num!I43)</f>
        <v>100.61255917062337</v>
      </c>
      <c r="J48" s="98">
        <f>IF(RES_hhdet_tes!J48=0,0,RES_hhdet_tes!J48*1000*11630/RES_hhdet_num!J43)</f>
        <v>81.665585655236484</v>
      </c>
      <c r="K48" s="98">
        <f>IF(RES_hhdet_tes!K48=0,0,RES_hhdet_tes!K48*1000*11630/RES_hhdet_num!K43)</f>
        <v>115.45849573621553</v>
      </c>
      <c r="L48" s="98">
        <f>IF(RES_hhdet_tes!L48=0,0,RES_hhdet_tes!L48*1000*11630/RES_hhdet_num!L43)</f>
        <v>202.68934384891753</v>
      </c>
      <c r="M48" s="98">
        <f>IF(RES_hhdet_tes!M48=0,0,RES_hhdet_tes!M48*1000*11630/RES_hhdet_num!M43)</f>
        <v>125.82499013755148</v>
      </c>
      <c r="N48" s="98">
        <f>IF(RES_hhdet_tes!N48=0,0,RES_hhdet_tes!N48*1000*11630/RES_hhdet_num!N43)</f>
        <v>216.35510915544924</v>
      </c>
      <c r="O48" s="98">
        <f>IF(RES_hhdet_tes!O48=0,0,RES_hhdet_tes!O48*1000*11630/RES_hhdet_num!O43)</f>
        <v>59.943711362083427</v>
      </c>
      <c r="P48" s="98">
        <f>IF(RES_hhdet_tes!P48=0,0,RES_hhdet_tes!P48*1000*11630/RES_hhdet_num!P43)</f>
        <v>36.90926429393086</v>
      </c>
      <c r="Q48" s="98">
        <f>IF(RES_hhdet_tes!Q48=0,0,RES_hhdet_tes!Q48*1000*11630/RES_hhdet_num!Q43)</f>
        <v>75.954035652888095</v>
      </c>
      <c r="R48" s="98">
        <f>IF(RES_hhdet_tes!R48=0,0,RES_hhdet_tes!R48*1000*11630/RES_hhdet_num!R43)</f>
        <v>86.702013015138391</v>
      </c>
      <c r="S48" s="98">
        <f>IF(RES_hhdet_tes!S48=0,0,RES_hhdet_tes!S48*1000*11630/RES_hhdet_num!S43)</f>
        <v>87.014646849490333</v>
      </c>
      <c r="T48" s="98">
        <f>IF(RES_hhdet_tes!T48=0,0,RES_hhdet_tes!T48*1000*11630/RES_hhdet_num!T43)</f>
        <v>91.541339248027995</v>
      </c>
      <c r="U48" s="98">
        <f>IF(RES_hhdet_tes!U48=0,0,RES_hhdet_tes!U48*1000*11630/RES_hhdet_num!U43)</f>
        <v>98.499317976805528</v>
      </c>
      <c r="V48" s="98">
        <f>IF(RES_hhdet_tes!V48=0,0,RES_hhdet_tes!V48*1000*11630/RES_hhdet_num!V43)</f>
        <v>132.14465846927109</v>
      </c>
      <c r="W48" s="98">
        <f>IF(RES_hhdet_tes!W48=0,0,RES_hhdet_tes!W48*1000*11630/RES_hhdet_num!W43)</f>
        <v>170.21035426247917</v>
      </c>
      <c r="X48" s="98">
        <f>IF(RES_hhdet_tes!X48=0,0,RES_hhdet_tes!X48*1000*11630/RES_hhdet_num!X43)</f>
        <v>163.92470820601778</v>
      </c>
      <c r="Y48" s="98">
        <f>IF(RES_hhdet_tes!Y48=0,0,RES_hhdet_tes!Y48*1000*11630/RES_hhdet_num!Y43)</f>
        <v>183.46840889929982</v>
      </c>
      <c r="DA48" s="63" t="s">
        <v>2455</v>
      </c>
    </row>
    <row r="49" spans="1:105" ht="12" customHeight="1" x14ac:dyDescent="0.25">
      <c r="A49" s="121" t="s">
        <v>55</v>
      </c>
      <c r="B49" s="122">
        <v>462.89734347339106</v>
      </c>
      <c r="C49" s="122">
        <v>462.11526399608692</v>
      </c>
      <c r="D49" s="122">
        <v>508.44246748525381</v>
      </c>
      <c r="E49" s="122">
        <v>806.27954232913169</v>
      </c>
      <c r="F49" s="122">
        <v>361.6804713361347</v>
      </c>
      <c r="G49" s="122">
        <v>618.30100303059453</v>
      </c>
      <c r="H49" s="122">
        <v>1018.846082533775</v>
      </c>
      <c r="I49" s="122">
        <v>913.28407454566457</v>
      </c>
      <c r="J49" s="122">
        <v>681.49168676310512</v>
      </c>
      <c r="K49" s="122">
        <v>934.37679653084604</v>
      </c>
      <c r="L49" s="122">
        <v>732.31764444201883</v>
      </c>
      <c r="M49" s="122">
        <v>763.06155229357137</v>
      </c>
      <c r="N49" s="122">
        <v>934.8907619104848</v>
      </c>
      <c r="O49" s="122">
        <v>872.30779398978098</v>
      </c>
      <c r="P49" s="122">
        <v>926.31914505905172</v>
      </c>
      <c r="Q49" s="122">
        <v>967.99274916064292</v>
      </c>
      <c r="R49" s="122">
        <v>881.67888103708617</v>
      </c>
      <c r="S49" s="122">
        <v>1147.3635923323257</v>
      </c>
      <c r="T49" s="122">
        <v>1007.7591678718102</v>
      </c>
      <c r="U49" s="122">
        <v>984.78726127247239</v>
      </c>
      <c r="V49" s="122">
        <v>1017.6350539388741</v>
      </c>
      <c r="W49" s="122">
        <v>1068.0840419513881</v>
      </c>
      <c r="X49" s="122">
        <v>1172.936999524504</v>
      </c>
      <c r="Y49" s="122">
        <v>1048.8576520181439</v>
      </c>
      <c r="DA49" s="130" t="s">
        <v>2456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462.89734347339106</v>
      </c>
      <c r="C54" s="101">
        <v>462.11526399608692</v>
      </c>
      <c r="D54" s="101">
        <v>508.44246748525381</v>
      </c>
      <c r="E54" s="101">
        <v>806.27954232913169</v>
      </c>
      <c r="F54" s="101">
        <v>361.6804713361347</v>
      </c>
      <c r="G54" s="101">
        <v>618.30100303059453</v>
      </c>
      <c r="H54" s="101">
        <v>1018.846082533775</v>
      </c>
      <c r="I54" s="101">
        <v>913.28407454566457</v>
      </c>
      <c r="J54" s="101">
        <v>681.49168676310512</v>
      </c>
      <c r="K54" s="101">
        <v>934.37679653084604</v>
      </c>
      <c r="L54" s="101">
        <v>732.31764444201883</v>
      </c>
      <c r="M54" s="101">
        <v>763.06155229357137</v>
      </c>
      <c r="N54" s="101">
        <v>934.8907619104848</v>
      </c>
      <c r="O54" s="101">
        <v>872.30779398978098</v>
      </c>
      <c r="P54" s="101">
        <v>926.31914505905172</v>
      </c>
      <c r="Q54" s="101">
        <v>967.99274916064292</v>
      </c>
      <c r="R54" s="101">
        <v>881.67888103708617</v>
      </c>
      <c r="S54" s="101">
        <v>1147.3635923323257</v>
      </c>
      <c r="T54" s="101">
        <v>1007.7591678718102</v>
      </c>
      <c r="U54" s="101">
        <v>984.78726127247239</v>
      </c>
      <c r="V54" s="101">
        <v>1017.6350539388741</v>
      </c>
      <c r="W54" s="101">
        <v>1068.0840419513881</v>
      </c>
      <c r="X54" s="101">
        <v>1172.936999524504</v>
      </c>
      <c r="Y54" s="101">
        <v>1048.8576520181439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2464</v>
      </c>
    </row>
    <row r="58" spans="1:105" ht="12" customHeight="1" x14ac:dyDescent="0.25">
      <c r="A58" s="121" t="s">
        <v>54</v>
      </c>
      <c r="B58" s="122">
        <v>313.39017026633422</v>
      </c>
      <c r="C58" s="122">
        <v>339.7567469230392</v>
      </c>
      <c r="D58" s="122">
        <v>375.48245016752742</v>
      </c>
      <c r="E58" s="122">
        <v>448.82150972212702</v>
      </c>
      <c r="F58" s="122">
        <v>294.7928155395615</v>
      </c>
      <c r="G58" s="122">
        <v>641.23239769151587</v>
      </c>
      <c r="H58" s="122">
        <v>366.12354445347478</v>
      </c>
      <c r="I58" s="122">
        <v>522.76446095423751</v>
      </c>
      <c r="J58" s="122">
        <v>257.43661213555941</v>
      </c>
      <c r="K58" s="122">
        <v>365.93601325668914</v>
      </c>
      <c r="L58" s="122">
        <v>291.11649960246808</v>
      </c>
      <c r="M58" s="122">
        <v>294.29084091237485</v>
      </c>
      <c r="N58" s="122">
        <v>264.42539291799955</v>
      </c>
      <c r="O58" s="122">
        <v>271.47965274586659</v>
      </c>
      <c r="P58" s="122">
        <v>279.08009917589163</v>
      </c>
      <c r="Q58" s="122">
        <v>320.37081446149062</v>
      </c>
      <c r="R58" s="122">
        <v>325.77360543173</v>
      </c>
      <c r="S58" s="122">
        <v>369.58341631534086</v>
      </c>
      <c r="T58" s="122">
        <v>380.28350808366434</v>
      </c>
      <c r="U58" s="122">
        <v>403.65848719524899</v>
      </c>
      <c r="V58" s="122">
        <v>362.25963913722205</v>
      </c>
      <c r="W58" s="122">
        <v>378.10992162340727</v>
      </c>
      <c r="X58" s="122">
        <v>392.63661956221222</v>
      </c>
      <c r="Y58" s="122">
        <v>356.670403858631</v>
      </c>
      <c r="DA58" s="130" t="s">
        <v>2465</v>
      </c>
    </row>
    <row r="59" spans="1:105" ht="12" customHeight="1" x14ac:dyDescent="0.25">
      <c r="A59" s="97" t="s">
        <v>50</v>
      </c>
      <c r="B59" s="98">
        <v>314.11341605125045</v>
      </c>
      <c r="C59" s="98">
        <v>339.21224480925076</v>
      </c>
      <c r="D59" s="98">
        <v>377.25156108647155</v>
      </c>
      <c r="E59" s="98">
        <v>444.93023520264757</v>
      </c>
      <c r="F59" s="98">
        <v>295.45773112565502</v>
      </c>
      <c r="G59" s="98">
        <v>653.05920360522805</v>
      </c>
      <c r="H59" s="98">
        <v>355.23659737917086</v>
      </c>
      <c r="I59" s="98">
        <v>527.09235898059706</v>
      </c>
      <c r="J59" s="98">
        <v>257.63595126338043</v>
      </c>
      <c r="K59" s="98">
        <v>368.89609567809583</v>
      </c>
      <c r="L59" s="98">
        <v>291.76463357250009</v>
      </c>
      <c r="M59" s="98">
        <v>294.18979939079657</v>
      </c>
      <c r="N59" s="98">
        <v>259.27132135947346</v>
      </c>
      <c r="O59" s="98">
        <v>274.70423309836491</v>
      </c>
      <c r="P59" s="98">
        <v>279.76362380240039</v>
      </c>
      <c r="Q59" s="98">
        <v>319.55394628123543</v>
      </c>
      <c r="R59" s="98">
        <v>325.62006565450844</v>
      </c>
      <c r="S59" s="98">
        <v>369.80114798191966</v>
      </c>
      <c r="T59" s="98">
        <v>380.62409600220752</v>
      </c>
      <c r="U59" s="98">
        <v>404.06610170018627</v>
      </c>
      <c r="V59" s="98">
        <v>362.19517937034152</v>
      </c>
      <c r="W59" s="98">
        <v>378.11187167761881</v>
      </c>
      <c r="X59" s="98">
        <v>392.64416867205949</v>
      </c>
      <c r="Y59" s="98">
        <v>356.59936201159013</v>
      </c>
      <c r="DA59" s="63" t="s">
        <v>2466</v>
      </c>
    </row>
    <row r="60" spans="1:105" ht="12" customHeight="1" x14ac:dyDescent="0.25">
      <c r="A60" s="109" t="s">
        <v>120</v>
      </c>
      <c r="B60" s="33">
        <v>281.13381919417463</v>
      </c>
      <c r="C60" s="33">
        <v>364.04025467459644</v>
      </c>
      <c r="D60" s="33">
        <v>303.5648064911158</v>
      </c>
      <c r="E60" s="33">
        <v>549.16540275242312</v>
      </c>
      <c r="F60" s="33">
        <v>275.19638256199096</v>
      </c>
      <c r="G60" s="33">
        <v>311.40454873614135</v>
      </c>
      <c r="H60" s="33">
        <v>610.46683601885445</v>
      </c>
      <c r="I60" s="33">
        <v>409.23429176672852</v>
      </c>
      <c r="J60" s="33">
        <v>251.71392892201621</v>
      </c>
      <c r="K60" s="33">
        <v>262.72722599909247</v>
      </c>
      <c r="L60" s="33">
        <v>268.89340850317768</v>
      </c>
      <c r="M60" s="33">
        <v>298.31309559338479</v>
      </c>
      <c r="N60" s="33">
        <v>431.33886788141609</v>
      </c>
      <c r="O60" s="33">
        <v>28.991210237989982</v>
      </c>
      <c r="P60" s="33">
        <v>203.73074592257683</v>
      </c>
      <c r="Q60" s="33">
        <v>404.52057642627022</v>
      </c>
      <c r="R60" s="33">
        <v>340.32273032751982</v>
      </c>
      <c r="S60" s="33">
        <v>352.64120104992372</v>
      </c>
      <c r="T60" s="33">
        <v>351.90213157443787</v>
      </c>
      <c r="U60" s="33">
        <v>362.45634821262797</v>
      </c>
      <c r="V60" s="33">
        <v>368.8965472866725</v>
      </c>
      <c r="W60" s="33">
        <v>377.91178846824403</v>
      </c>
      <c r="X60" s="33">
        <v>391.98972888748722</v>
      </c>
      <c r="Y60" s="33">
        <v>362.39226828596202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6172.6917485670147</v>
      </c>
      <c r="C62" s="117">
        <f t="shared" si="21"/>
        <v>5308.7889729098897</v>
      </c>
      <c r="D62" s="117">
        <f t="shared" si="21"/>
        <v>5768.2316315283397</v>
      </c>
      <c r="E62" s="117">
        <f t="shared" si="21"/>
        <v>6123.2717047360265</v>
      </c>
      <c r="F62" s="117">
        <f t="shared" si="21"/>
        <v>5977.1467177537406</v>
      </c>
      <c r="G62" s="117">
        <f t="shared" si="21"/>
        <v>5634.3353186451031</v>
      </c>
      <c r="H62" s="117">
        <f t="shared" si="21"/>
        <v>6269.2690629487088</v>
      </c>
      <c r="I62" s="117">
        <f t="shared" si="21"/>
        <v>5469.3713216786637</v>
      </c>
      <c r="J62" s="117">
        <f t="shared" si="21"/>
        <v>5915.0889582011014</v>
      </c>
      <c r="K62" s="117">
        <f t="shared" si="21"/>
        <v>5953.0944608263335</v>
      </c>
      <c r="L62" s="117">
        <f t="shared" si="21"/>
        <v>6025.5602975415413</v>
      </c>
      <c r="M62" s="117">
        <f t="shared" si="21"/>
        <v>6129.1625467660633</v>
      </c>
      <c r="N62" s="117">
        <f t="shared" si="21"/>
        <v>6603.9868040764532</v>
      </c>
      <c r="O62" s="117">
        <f t="shared" si="21"/>
        <v>6329.6422057249374</v>
      </c>
      <c r="P62" s="117">
        <f t="shared" si="21"/>
        <v>5723.3194068027788</v>
      </c>
      <c r="Q62" s="117">
        <f t="shared" si="21"/>
        <v>5988.5995043516277</v>
      </c>
      <c r="R62" s="117">
        <f t="shared" ref="R62:V62" si="22">R63+R66+R68+R77</f>
        <v>6113.8885084675294</v>
      </c>
      <c r="S62" s="117">
        <f t="shared" si="22"/>
        <v>6609.307750790168</v>
      </c>
      <c r="T62" s="117">
        <f t="shared" si="22"/>
        <v>6770.8883023032013</v>
      </c>
      <c r="U62" s="117">
        <f t="shared" si="22"/>
        <v>6694.5198670846084</v>
      </c>
      <c r="V62" s="117">
        <f t="shared" si="22"/>
        <v>7159.1059811188643</v>
      </c>
      <c r="W62" s="117">
        <f t="shared" ref="W62:Y62" si="23">W63+W66+W68+W77</f>
        <v>8317.7010560232338</v>
      </c>
      <c r="X62" s="117">
        <f t="shared" si="23"/>
        <v>7088.9865726079379</v>
      </c>
      <c r="Y62" s="117">
        <f t="shared" si="23"/>
        <v>7018.4648505640716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5466.7331194814451</v>
      </c>
      <c r="C63" s="122">
        <f t="shared" si="24"/>
        <v>4346.7530444206741</v>
      </c>
      <c r="D63" s="122">
        <f t="shared" si="24"/>
        <v>4610.3592609553843</v>
      </c>
      <c r="E63" s="122">
        <f t="shared" si="24"/>
        <v>4811.6033693700156</v>
      </c>
      <c r="F63" s="122">
        <f t="shared" si="24"/>
        <v>5076.5081888305822</v>
      </c>
      <c r="G63" s="122">
        <f t="shared" si="24"/>
        <v>4262.9226080513399</v>
      </c>
      <c r="H63" s="122">
        <f t="shared" si="24"/>
        <v>4922.9824842302514</v>
      </c>
      <c r="I63" s="122">
        <f t="shared" si="24"/>
        <v>4038.7490868908681</v>
      </c>
      <c r="J63" s="122">
        <f t="shared" si="24"/>
        <v>4869.9019971228136</v>
      </c>
      <c r="K63" s="122">
        <f t="shared" si="24"/>
        <v>4759.250178770475</v>
      </c>
      <c r="L63" s="122">
        <f t="shared" si="24"/>
        <v>4916.9754327053779</v>
      </c>
      <c r="M63" s="122">
        <f t="shared" si="24"/>
        <v>4971.5419456125983</v>
      </c>
      <c r="N63" s="122">
        <f t="shared" si="24"/>
        <v>5334.1432385014305</v>
      </c>
      <c r="O63" s="122">
        <f t="shared" si="24"/>
        <v>5089.8835443006128</v>
      </c>
      <c r="P63" s="122">
        <f t="shared" si="24"/>
        <v>4527.7796910579182</v>
      </c>
      <c r="Q63" s="122">
        <f t="shared" si="24"/>
        <v>4628.1991856032246</v>
      </c>
      <c r="R63" s="122">
        <f t="shared" ref="R63:V63" si="25">SUM(R64:R65)</f>
        <v>4728.2824812849994</v>
      </c>
      <c r="S63" s="122">
        <f t="shared" si="25"/>
        <v>5056.784961667222</v>
      </c>
      <c r="T63" s="122">
        <f t="shared" si="25"/>
        <v>5203.4201311507804</v>
      </c>
      <c r="U63" s="122">
        <f t="shared" si="25"/>
        <v>5151.0954388430782</v>
      </c>
      <c r="V63" s="122">
        <f t="shared" si="25"/>
        <v>5573.4453882921271</v>
      </c>
      <c r="W63" s="122">
        <f t="shared" ref="W63:Y63" si="26">SUM(W64:W65)</f>
        <v>6520.0659228238037</v>
      </c>
      <c r="X63" s="122">
        <f t="shared" si="26"/>
        <v>5479.3348778427571</v>
      </c>
      <c r="Y63" s="122">
        <f t="shared" si="26"/>
        <v>5456.2249077307706</v>
      </c>
      <c r="DA63" s="130" t="s">
        <v>2469</v>
      </c>
    </row>
    <row r="64" spans="1:105" ht="12" customHeight="1" x14ac:dyDescent="0.25">
      <c r="A64" s="97" t="s">
        <v>212</v>
      </c>
      <c r="B64" s="98">
        <v>5442.884467850874</v>
      </c>
      <c r="C64" s="98">
        <v>4327.7901418279771</v>
      </c>
      <c r="D64" s="98">
        <v>4591.0698169931911</v>
      </c>
      <c r="E64" s="98">
        <v>4791.9613494069008</v>
      </c>
      <c r="F64" s="98">
        <v>5054.1629822510322</v>
      </c>
      <c r="G64" s="98">
        <v>4245.3189741779324</v>
      </c>
      <c r="H64" s="98">
        <v>4903.9702121393411</v>
      </c>
      <c r="I64" s="98">
        <v>4024.740948067129</v>
      </c>
      <c r="J64" s="98">
        <v>4850.3074654395477</v>
      </c>
      <c r="K64" s="98">
        <v>4740.1615036897356</v>
      </c>
      <c r="L64" s="98">
        <v>4899.0125305471729</v>
      </c>
      <c r="M64" s="98">
        <v>4952.3886727261233</v>
      </c>
      <c r="N64" s="98">
        <v>5316.9264790840843</v>
      </c>
      <c r="O64" s="98">
        <v>5070.6204718094832</v>
      </c>
      <c r="P64" s="98">
        <v>4510.2831758064058</v>
      </c>
      <c r="Q64" s="98">
        <v>4612.4394904990777</v>
      </c>
      <c r="R64" s="98">
        <v>4712.3338520355082</v>
      </c>
      <c r="S64" s="98">
        <v>5039.6414128363713</v>
      </c>
      <c r="T64" s="98">
        <v>5186.0439926094186</v>
      </c>
      <c r="U64" s="98">
        <v>5133.9872293599919</v>
      </c>
      <c r="V64" s="98">
        <v>5555.2135914266137</v>
      </c>
      <c r="W64" s="98">
        <v>6498.9413943388763</v>
      </c>
      <c r="X64" s="98">
        <v>5461.323106808165</v>
      </c>
      <c r="Y64" s="98">
        <v>5438.3240865419002</v>
      </c>
      <c r="DA64" s="63" t="s">
        <v>2470</v>
      </c>
    </row>
    <row r="65" spans="1:105" ht="12" customHeight="1" x14ac:dyDescent="0.25">
      <c r="A65" s="97" t="s">
        <v>53</v>
      </c>
      <c r="B65" s="98">
        <v>23.848651630570995</v>
      </c>
      <c r="C65" s="98">
        <v>18.962902592697088</v>
      </c>
      <c r="D65" s="98">
        <v>19.289443962192856</v>
      </c>
      <c r="E65" s="98">
        <v>19.642019963114763</v>
      </c>
      <c r="F65" s="98">
        <v>22.345206579549838</v>
      </c>
      <c r="G65" s="98">
        <v>17.603633873407745</v>
      </c>
      <c r="H65" s="98">
        <v>19.012272090910585</v>
      </c>
      <c r="I65" s="98">
        <v>14.008138823739108</v>
      </c>
      <c r="J65" s="98">
        <v>19.594531683266105</v>
      </c>
      <c r="K65" s="98">
        <v>19.088675080739161</v>
      </c>
      <c r="L65" s="98">
        <v>17.962902158205086</v>
      </c>
      <c r="M65" s="98">
        <v>19.153272886474827</v>
      </c>
      <c r="N65" s="98">
        <v>17.216759417346143</v>
      </c>
      <c r="O65" s="98">
        <v>19.263072491129186</v>
      </c>
      <c r="P65" s="98">
        <v>17.496515251512644</v>
      </c>
      <c r="Q65" s="98">
        <v>15.759695104146632</v>
      </c>
      <c r="R65" s="98">
        <v>15.948629249490992</v>
      </c>
      <c r="S65" s="98">
        <v>17.143548830850438</v>
      </c>
      <c r="T65" s="98">
        <v>17.376138541361467</v>
      </c>
      <c r="U65" s="98">
        <v>17.1082094830866</v>
      </c>
      <c r="V65" s="98">
        <v>18.23179686551298</v>
      </c>
      <c r="W65" s="98">
        <v>21.124528484927218</v>
      </c>
      <c r="X65" s="98">
        <v>18.011771034592034</v>
      </c>
      <c r="Y65" s="98">
        <v>17.900821188870381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10.504176780869905</v>
      </c>
      <c r="C66" s="122">
        <f t="shared" si="27"/>
        <v>15.155778783023774</v>
      </c>
      <c r="D66" s="122">
        <f t="shared" si="27"/>
        <v>20.548633310228276</v>
      </c>
      <c r="E66" s="122">
        <f t="shared" si="27"/>
        <v>29.767011873034672</v>
      </c>
      <c r="F66" s="122">
        <f t="shared" si="27"/>
        <v>22.906092600550217</v>
      </c>
      <c r="G66" s="122">
        <f t="shared" si="27"/>
        <v>26.422635784864003</v>
      </c>
      <c r="H66" s="122">
        <f t="shared" si="27"/>
        <v>35.107502229081867</v>
      </c>
      <c r="I66" s="122">
        <f t="shared" si="27"/>
        <v>74.030556278191227</v>
      </c>
      <c r="J66" s="122">
        <f t="shared" si="27"/>
        <v>43.972405576773468</v>
      </c>
      <c r="K66" s="122">
        <f t="shared" si="27"/>
        <v>35.727628122611954</v>
      </c>
      <c r="L66" s="122">
        <f t="shared" si="27"/>
        <v>56.685772326815872</v>
      </c>
      <c r="M66" s="122">
        <f t="shared" si="27"/>
        <v>40.055502333345245</v>
      </c>
      <c r="N66" s="122">
        <f t="shared" si="27"/>
        <v>105.13153894168889</v>
      </c>
      <c r="O66" s="122">
        <f t="shared" si="27"/>
        <v>59.1706613871321</v>
      </c>
      <c r="P66" s="122">
        <f t="shared" si="27"/>
        <v>58.270296759727621</v>
      </c>
      <c r="Q66" s="122">
        <f t="shared" si="27"/>
        <v>119.64843141326951</v>
      </c>
      <c r="R66" s="122">
        <f t="shared" si="27"/>
        <v>129.07854141111608</v>
      </c>
      <c r="S66" s="122">
        <f t="shared" si="27"/>
        <v>146.07068014855071</v>
      </c>
      <c r="T66" s="122">
        <f t="shared" si="27"/>
        <v>154.28684637801769</v>
      </c>
      <c r="U66" s="122">
        <f t="shared" si="27"/>
        <v>154.49807029549581</v>
      </c>
      <c r="V66" s="122">
        <f t="shared" si="27"/>
        <v>157.63762482694617</v>
      </c>
      <c r="W66" s="122">
        <f t="shared" si="27"/>
        <v>161.13697269258267</v>
      </c>
      <c r="X66" s="122">
        <f t="shared" si="27"/>
        <v>152.34512745943931</v>
      </c>
      <c r="Y66" s="122">
        <f t="shared" si="27"/>
        <v>144.48674390587945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10.504176780869905</v>
      </c>
      <c r="C67" s="98">
        <f>IF(RES_hhdet_tes!C67=0,0,RES_hhdet_tes!C67*1000*11630/RES_hhdet_num!C62)</f>
        <v>15.155778783023774</v>
      </c>
      <c r="D67" s="98">
        <f>IF(RES_hhdet_tes!D67=0,0,RES_hhdet_tes!D67*1000*11630/RES_hhdet_num!D62)</f>
        <v>20.548633310228276</v>
      </c>
      <c r="E67" s="98">
        <f>IF(RES_hhdet_tes!E67=0,0,RES_hhdet_tes!E67*1000*11630/RES_hhdet_num!E62)</f>
        <v>29.767011873034672</v>
      </c>
      <c r="F67" s="98">
        <f>IF(RES_hhdet_tes!F67=0,0,RES_hhdet_tes!F67*1000*11630/RES_hhdet_num!F62)</f>
        <v>22.906092600550217</v>
      </c>
      <c r="G67" s="98">
        <f>IF(RES_hhdet_tes!G67=0,0,RES_hhdet_tes!G67*1000*11630/RES_hhdet_num!G62)</f>
        <v>26.422635784864003</v>
      </c>
      <c r="H67" s="98">
        <f>IF(RES_hhdet_tes!H67=0,0,RES_hhdet_tes!H67*1000*11630/RES_hhdet_num!H62)</f>
        <v>35.107502229081867</v>
      </c>
      <c r="I67" s="98">
        <f>IF(RES_hhdet_tes!I67=0,0,RES_hhdet_tes!I67*1000*11630/RES_hhdet_num!I62)</f>
        <v>74.030556278191227</v>
      </c>
      <c r="J67" s="98">
        <f>IF(RES_hhdet_tes!J67=0,0,RES_hhdet_tes!J67*1000*11630/RES_hhdet_num!J62)</f>
        <v>43.972405576773468</v>
      </c>
      <c r="K67" s="98">
        <f>IF(RES_hhdet_tes!K67=0,0,RES_hhdet_tes!K67*1000*11630/RES_hhdet_num!K62)</f>
        <v>35.727628122611954</v>
      </c>
      <c r="L67" s="98">
        <f>IF(RES_hhdet_tes!L67=0,0,RES_hhdet_tes!L67*1000*11630/RES_hhdet_num!L62)</f>
        <v>56.685772326815872</v>
      </c>
      <c r="M67" s="98">
        <f>IF(RES_hhdet_tes!M67=0,0,RES_hhdet_tes!M67*1000*11630/RES_hhdet_num!M62)</f>
        <v>40.055502333345245</v>
      </c>
      <c r="N67" s="98">
        <f>IF(RES_hhdet_tes!N67=0,0,RES_hhdet_tes!N67*1000*11630/RES_hhdet_num!N62)</f>
        <v>105.13153894168889</v>
      </c>
      <c r="O67" s="98">
        <f>IF(RES_hhdet_tes!O67=0,0,RES_hhdet_tes!O67*1000*11630/RES_hhdet_num!O62)</f>
        <v>59.1706613871321</v>
      </c>
      <c r="P67" s="98">
        <f>IF(RES_hhdet_tes!P67=0,0,RES_hhdet_tes!P67*1000*11630/RES_hhdet_num!P62)</f>
        <v>58.270296759727621</v>
      </c>
      <c r="Q67" s="98">
        <f>IF(RES_hhdet_tes!Q67=0,0,RES_hhdet_tes!Q67*1000*11630/RES_hhdet_num!Q62)</f>
        <v>119.64843141326951</v>
      </c>
      <c r="R67" s="98">
        <f>IF(RES_hhdet_tes!R67=0,0,RES_hhdet_tes!R67*1000*11630/RES_hhdet_num!R62)</f>
        <v>129.07854141111608</v>
      </c>
      <c r="S67" s="98">
        <f>IF(RES_hhdet_tes!S67=0,0,RES_hhdet_tes!S67*1000*11630/RES_hhdet_num!S62)</f>
        <v>146.07068014855071</v>
      </c>
      <c r="T67" s="98">
        <f>IF(RES_hhdet_tes!T67=0,0,RES_hhdet_tes!T67*1000*11630/RES_hhdet_num!T62)</f>
        <v>154.28684637801769</v>
      </c>
      <c r="U67" s="98">
        <f>IF(RES_hhdet_tes!U67=0,0,RES_hhdet_tes!U67*1000*11630/RES_hhdet_num!U62)</f>
        <v>154.49807029549581</v>
      </c>
      <c r="V67" s="98">
        <f>IF(RES_hhdet_tes!V67=0,0,RES_hhdet_tes!V67*1000*11630/RES_hhdet_num!V62)</f>
        <v>157.63762482694617</v>
      </c>
      <c r="W67" s="98">
        <f>IF(RES_hhdet_tes!W67=0,0,RES_hhdet_tes!W67*1000*11630/RES_hhdet_num!W62)</f>
        <v>161.13697269258267</v>
      </c>
      <c r="X67" s="98">
        <f>IF(RES_hhdet_tes!X67=0,0,RES_hhdet_tes!X67*1000*11630/RES_hhdet_num!X62)</f>
        <v>152.34512745943931</v>
      </c>
      <c r="Y67" s="98">
        <f>IF(RES_hhdet_tes!Y67=0,0,RES_hhdet_tes!Y67*1000*11630/RES_hhdet_num!Y62)</f>
        <v>144.48674390587945</v>
      </c>
      <c r="DA67" s="63" t="s">
        <v>2473</v>
      </c>
    </row>
    <row r="68" spans="1:105" ht="12" customHeight="1" x14ac:dyDescent="0.25">
      <c r="A68" s="121" t="s">
        <v>55</v>
      </c>
      <c r="B68" s="122">
        <v>387.44112415783599</v>
      </c>
      <c r="C68" s="122">
        <v>627.0536141640365</v>
      </c>
      <c r="D68" s="122">
        <v>737.30243529789107</v>
      </c>
      <c r="E68" s="122">
        <v>810.92047562200889</v>
      </c>
      <c r="F68" s="122">
        <v>576.58087667507471</v>
      </c>
      <c r="G68" s="122">
        <v>755.93236341478269</v>
      </c>
      <c r="H68" s="122">
        <v>889.42742312033874</v>
      </c>
      <c r="I68" s="122">
        <v>872.59906569500026</v>
      </c>
      <c r="J68" s="122">
        <v>742.75384195069341</v>
      </c>
      <c r="K68" s="122">
        <v>810.23458522441638</v>
      </c>
      <c r="L68" s="122">
        <v>771.63448662019653</v>
      </c>
      <c r="M68" s="122">
        <v>823.43787678941885</v>
      </c>
      <c r="N68" s="122">
        <v>883.80114249060637</v>
      </c>
      <c r="O68" s="122">
        <v>902.1863569933555</v>
      </c>
      <c r="P68" s="122">
        <v>868.62672277150955</v>
      </c>
      <c r="Q68" s="122">
        <v>922.8904980916468</v>
      </c>
      <c r="R68" s="122">
        <v>933.00762648008265</v>
      </c>
      <c r="S68" s="122">
        <v>1035.8394295994015</v>
      </c>
      <c r="T68" s="122">
        <v>1031.28117240798</v>
      </c>
      <c r="U68" s="122">
        <v>1003.8929212581131</v>
      </c>
      <c r="V68" s="122">
        <v>1062.4588214577218</v>
      </c>
      <c r="W68" s="122">
        <v>1225.3034935639405</v>
      </c>
      <c r="X68" s="122">
        <v>1079.5501531864199</v>
      </c>
      <c r="Y68" s="122">
        <v>1056.7327741095769</v>
      </c>
      <c r="DA68" s="130" t="s">
        <v>2474</v>
      </c>
    </row>
    <row r="69" spans="1:105" ht="12" customHeight="1" x14ac:dyDescent="0.25">
      <c r="A69" s="97" t="s">
        <v>134</v>
      </c>
      <c r="B69" s="98">
        <v>385.94412230232967</v>
      </c>
      <c r="C69" s="98">
        <v>630.55039834078764</v>
      </c>
      <c r="D69" s="98">
        <v>742.19701229328552</v>
      </c>
      <c r="E69" s="98">
        <v>811.02561352380462</v>
      </c>
      <c r="F69" s="98">
        <v>581.05314592571358</v>
      </c>
      <c r="G69" s="98">
        <v>757.30667241488209</v>
      </c>
      <c r="H69" s="98">
        <v>886.86362391002876</v>
      </c>
      <c r="I69" s="98">
        <v>871.82473725298416</v>
      </c>
      <c r="J69" s="98">
        <v>743.97242991318296</v>
      </c>
      <c r="K69" s="98">
        <v>807.86935721378563</v>
      </c>
      <c r="L69" s="98">
        <v>772.45320358964307</v>
      </c>
      <c r="M69" s="98">
        <v>824.68182426033991</v>
      </c>
      <c r="N69" s="98">
        <v>882.92693516443319</v>
      </c>
      <c r="O69" s="98">
        <v>902.82172361481696</v>
      </c>
      <c r="P69" s="98">
        <v>867.63757418943169</v>
      </c>
      <c r="Q69" s="98">
        <v>922.16890766864799</v>
      </c>
      <c r="R69" s="98">
        <v>934.15768678850361</v>
      </c>
      <c r="S69" s="98">
        <v>1033.9588646321242</v>
      </c>
      <c r="T69" s="98">
        <v>1031.9738300964339</v>
      </c>
      <c r="U69" s="98">
        <v>1004.4371545459203</v>
      </c>
      <c r="V69" s="98">
        <v>1063.4104122283661</v>
      </c>
      <c r="W69" s="98">
        <v>1227.4458367484308</v>
      </c>
      <c r="X69" s="98">
        <v>1077.532061692596</v>
      </c>
      <c r="Y69" s="98">
        <v>1056.9565673326692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2478</v>
      </c>
    </row>
    <row r="73" spans="1:105" ht="12" customHeight="1" x14ac:dyDescent="0.25">
      <c r="A73" s="106" t="s">
        <v>122</v>
      </c>
      <c r="B73" s="101">
        <v>462.89734347339106</v>
      </c>
      <c r="C73" s="101">
        <v>461.99829279876968</v>
      </c>
      <c r="D73" s="101">
        <v>508.13183889118466</v>
      </c>
      <c r="E73" s="101">
        <v>805.98163345975706</v>
      </c>
      <c r="F73" s="101">
        <v>361.84603592054765</v>
      </c>
      <c r="G73" s="101">
        <v>618.44810231637609</v>
      </c>
      <c r="H73" s="101">
        <v>1017.1861887574245</v>
      </c>
      <c r="I73" s="101">
        <v>911.75278932763376</v>
      </c>
      <c r="J73" s="101">
        <v>680.39269143292881</v>
      </c>
      <c r="K73" s="101">
        <v>932.02695605669976</v>
      </c>
      <c r="L73" s="101">
        <v>729.22758196796076</v>
      </c>
      <c r="M73" s="101">
        <v>758.95423643427046</v>
      </c>
      <c r="N73" s="101">
        <v>929.10003298451556</v>
      </c>
      <c r="O73" s="101">
        <v>869.31466999956797</v>
      </c>
      <c r="P73" s="101">
        <v>919.87528095888661</v>
      </c>
      <c r="Q73" s="101">
        <v>960.49205340806702</v>
      </c>
      <c r="R73" s="101">
        <v>872.84518211397926</v>
      </c>
      <c r="S73" s="101">
        <v>1134.2473470515397</v>
      </c>
      <c r="T73" s="101">
        <v>995.08874367850967</v>
      </c>
      <c r="U73" s="101">
        <v>975.27081667805078</v>
      </c>
      <c r="V73" s="101">
        <v>1014.0374626549957</v>
      </c>
      <c r="W73" s="101">
        <v>1068.4065656531177</v>
      </c>
      <c r="X73" s="101">
        <v>1170.3315970401416</v>
      </c>
      <c r="Y73" s="101">
        <v>1044.7327407883697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2482</v>
      </c>
    </row>
    <row r="77" spans="1:105" ht="12" customHeight="1" x14ac:dyDescent="0.25">
      <c r="A77" s="121" t="s">
        <v>54</v>
      </c>
      <c r="B77" s="122">
        <v>308.01332814686344</v>
      </c>
      <c r="C77" s="122">
        <v>319.8265355421554</v>
      </c>
      <c r="D77" s="122">
        <v>400.02130196483608</v>
      </c>
      <c r="E77" s="122">
        <v>470.98084787096712</v>
      </c>
      <c r="F77" s="122">
        <v>301.15155964753404</v>
      </c>
      <c r="G77" s="122">
        <v>589.0577113941174</v>
      </c>
      <c r="H77" s="122">
        <v>421.75165336903666</v>
      </c>
      <c r="I77" s="122">
        <v>483.99261281460377</v>
      </c>
      <c r="J77" s="122">
        <v>258.46071355082017</v>
      </c>
      <c r="K77" s="122">
        <v>347.88206870882988</v>
      </c>
      <c r="L77" s="122">
        <v>280.26460588915103</v>
      </c>
      <c r="M77" s="122">
        <v>294.12722203070081</v>
      </c>
      <c r="N77" s="122">
        <v>280.91088414272821</v>
      </c>
      <c r="O77" s="122">
        <v>278.40164304383705</v>
      </c>
      <c r="P77" s="122">
        <v>268.64269621362337</v>
      </c>
      <c r="Q77" s="122">
        <v>317.86138924348722</v>
      </c>
      <c r="R77" s="122">
        <v>323.5198592913315</v>
      </c>
      <c r="S77" s="122">
        <v>370.61267937499485</v>
      </c>
      <c r="T77" s="122">
        <v>381.90015236642267</v>
      </c>
      <c r="U77" s="122">
        <v>385.03343668792178</v>
      </c>
      <c r="V77" s="122">
        <v>365.56414654206986</v>
      </c>
      <c r="W77" s="122">
        <v>411.19466694290736</v>
      </c>
      <c r="X77" s="122">
        <v>377.75641411932151</v>
      </c>
      <c r="Y77" s="122">
        <v>361.02042481784423</v>
      </c>
      <c r="DA77" s="130" t="s">
        <v>2483</v>
      </c>
    </row>
    <row r="78" spans="1:105" ht="12" customHeight="1" x14ac:dyDescent="0.25">
      <c r="A78" s="97" t="s">
        <v>189</v>
      </c>
      <c r="B78" s="98">
        <v>308.69651521881929</v>
      </c>
      <c r="C78" s="98">
        <v>319.05328896925027</v>
      </c>
      <c r="D78" s="98">
        <v>401.37736344299452</v>
      </c>
      <c r="E78" s="98">
        <v>470.02758724701539</v>
      </c>
      <c r="F78" s="98">
        <v>301.46158791741851</v>
      </c>
      <c r="G78" s="98">
        <v>592.36019980191782</v>
      </c>
      <c r="H78" s="98">
        <v>419.5299517722101</v>
      </c>
      <c r="I78" s="98">
        <v>484.87472053646633</v>
      </c>
      <c r="J78" s="98">
        <v>258.53983281292676</v>
      </c>
      <c r="K78" s="98">
        <v>348.87860950154686</v>
      </c>
      <c r="L78" s="98">
        <v>280.39600139097394</v>
      </c>
      <c r="M78" s="98">
        <v>294.07921850869917</v>
      </c>
      <c r="N78" s="98">
        <v>279.20162751420929</v>
      </c>
      <c r="O78" s="98">
        <v>281.24174707637474</v>
      </c>
      <c r="P78" s="98">
        <v>269.38156659360379</v>
      </c>
      <c r="Q78" s="98">
        <v>316.88054448099018</v>
      </c>
      <c r="R78" s="98">
        <v>323.33070232008066</v>
      </c>
      <c r="S78" s="98">
        <v>370.81414001203251</v>
      </c>
      <c r="T78" s="98">
        <v>382.2351479268421</v>
      </c>
      <c r="U78" s="98">
        <v>385.28356864656558</v>
      </c>
      <c r="V78" s="98">
        <v>365.52818444693827</v>
      </c>
      <c r="W78" s="98">
        <v>411.55218250904187</v>
      </c>
      <c r="X78" s="98">
        <v>377.60375669706235</v>
      </c>
      <c r="Y78" s="98">
        <v>361.00683098144555</v>
      </c>
      <c r="DA78" s="63" t="s">
        <v>2484</v>
      </c>
    </row>
    <row r="79" spans="1:105" ht="12" customHeight="1" x14ac:dyDescent="0.25">
      <c r="A79" s="109" t="s">
        <v>120</v>
      </c>
      <c r="B79" s="33">
        <v>281.13381919417458</v>
      </c>
      <c r="C79" s="33">
        <v>364.04025467459638</v>
      </c>
      <c r="D79" s="33">
        <v>303.56480649111586</v>
      </c>
      <c r="E79" s="33">
        <v>549.16540275242312</v>
      </c>
      <c r="F79" s="33">
        <v>275.1963825619909</v>
      </c>
      <c r="G79" s="33">
        <v>311.40454873614135</v>
      </c>
      <c r="H79" s="33">
        <v>610.46683601885445</v>
      </c>
      <c r="I79" s="33">
        <v>409.23429176672863</v>
      </c>
      <c r="J79" s="33">
        <v>251.71392892201612</v>
      </c>
      <c r="K79" s="33">
        <v>262.72722599909275</v>
      </c>
      <c r="L79" s="33">
        <v>268.89340850317768</v>
      </c>
      <c r="M79" s="33">
        <v>298.31309559338456</v>
      </c>
      <c r="N79" s="33">
        <v>431.33886788141621</v>
      </c>
      <c r="O79" s="33">
        <v>28.991210237989957</v>
      </c>
      <c r="P79" s="33">
        <v>203.73074592257689</v>
      </c>
      <c r="Q79" s="33">
        <v>404.52057642627017</v>
      </c>
      <c r="R79" s="33">
        <v>340.32273032752039</v>
      </c>
      <c r="S79" s="33">
        <v>352.64120104992395</v>
      </c>
      <c r="T79" s="33">
        <v>351.90213157443736</v>
      </c>
      <c r="U79" s="33">
        <v>362.4563482126278</v>
      </c>
      <c r="V79" s="33">
        <v>368.89654728667244</v>
      </c>
      <c r="W79" s="33">
        <v>377.9117884682442</v>
      </c>
      <c r="X79" s="33">
        <v>391.98972888748727</v>
      </c>
      <c r="Y79" s="33">
        <v>362.39226828596236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6608.1195219095898</v>
      </c>
      <c r="C81" s="117">
        <f t="shared" si="28"/>
        <v>5220.0663459694506</v>
      </c>
      <c r="D81" s="117">
        <f t="shared" si="28"/>
        <v>5088.6729746616857</v>
      </c>
      <c r="E81" s="117">
        <f t="shared" si="28"/>
        <v>5787.8591674066529</v>
      </c>
      <c r="F81" s="117">
        <f t="shared" si="28"/>
        <v>6097.3112814592841</v>
      </c>
      <c r="G81" s="117">
        <f t="shared" si="28"/>
        <v>6231.5703240911298</v>
      </c>
      <c r="H81" s="117">
        <f t="shared" si="28"/>
        <v>5431.011277091141</v>
      </c>
      <c r="I81" s="117">
        <f t="shared" si="28"/>
        <v>5598.2647909028447</v>
      </c>
      <c r="J81" s="117">
        <f t="shared" si="28"/>
        <v>6312.8047432523999</v>
      </c>
      <c r="K81" s="117">
        <f t="shared" si="28"/>
        <v>6228.342051825286</v>
      </c>
      <c r="L81" s="117">
        <f t="shared" si="28"/>
        <v>6448.1985428397847</v>
      </c>
      <c r="M81" s="117">
        <f t="shared" si="28"/>
        <v>5964.5619019044843</v>
      </c>
      <c r="N81" s="117">
        <f t="shared" si="28"/>
        <v>6402.3994907515298</v>
      </c>
      <c r="O81" s="117">
        <f t="shared" si="28"/>
        <v>6096.9240118716625</v>
      </c>
      <c r="P81" s="117">
        <f t="shared" si="28"/>
        <v>6070.8644854125096</v>
      </c>
      <c r="Q81" s="117">
        <f t="shared" si="28"/>
        <v>5970.8601988103765</v>
      </c>
      <c r="R81" s="117">
        <f t="shared" ref="R81:V81" si="29">R82+R85+R87+R100</f>
        <v>6128.9376402038397</v>
      </c>
      <c r="S81" s="117">
        <f t="shared" si="29"/>
        <v>6527.3509631320749</v>
      </c>
      <c r="T81" s="117">
        <f t="shared" si="29"/>
        <v>6629.6478372143501</v>
      </c>
      <c r="U81" s="117">
        <f t="shared" si="29"/>
        <v>6945.0081941863264</v>
      </c>
      <c r="V81" s="117">
        <f t="shared" si="29"/>
        <v>7112.3413292390414</v>
      </c>
      <c r="W81" s="117">
        <f t="shared" ref="W81:Y81" si="30">W82+W85+W87+W100</f>
        <v>7674.7212717807115</v>
      </c>
      <c r="X81" s="117">
        <f t="shared" si="30"/>
        <v>7334.4564241952612</v>
      </c>
      <c r="Y81" s="117">
        <f t="shared" si="30"/>
        <v>6968.9307168799296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5874.6771324728697</v>
      </c>
      <c r="C82" s="122">
        <f t="shared" si="31"/>
        <v>4226.0934093806645</v>
      </c>
      <c r="D82" s="122">
        <f t="shared" si="31"/>
        <v>4042.4367959818801</v>
      </c>
      <c r="E82" s="122">
        <f t="shared" si="31"/>
        <v>4571.8256468419477</v>
      </c>
      <c r="F82" s="122">
        <f t="shared" si="31"/>
        <v>5138.0745441427616</v>
      </c>
      <c r="G82" s="122">
        <f t="shared" si="31"/>
        <v>4700.4620403387598</v>
      </c>
      <c r="H82" s="122">
        <f t="shared" si="31"/>
        <v>4270.5105882238813</v>
      </c>
      <c r="I82" s="122">
        <f t="shared" si="31"/>
        <v>4100.7328280081001</v>
      </c>
      <c r="J82" s="122">
        <f t="shared" si="31"/>
        <v>5182.430685629377</v>
      </c>
      <c r="K82" s="122">
        <f t="shared" si="31"/>
        <v>4985.7556284482671</v>
      </c>
      <c r="L82" s="122">
        <f t="shared" si="31"/>
        <v>5239.2564931113366</v>
      </c>
      <c r="M82" s="122">
        <f t="shared" si="31"/>
        <v>4808.9315280757519</v>
      </c>
      <c r="N82" s="122">
        <f t="shared" si="31"/>
        <v>5151.1612594151675</v>
      </c>
      <c r="O82" s="122">
        <f t="shared" si="31"/>
        <v>4895.0212934411065</v>
      </c>
      <c r="P82" s="122">
        <f t="shared" si="31"/>
        <v>4812.7038015382277</v>
      </c>
      <c r="Q82" s="122">
        <f t="shared" si="31"/>
        <v>4631.0357861555076</v>
      </c>
      <c r="R82" s="122">
        <f t="shared" ref="R82:V82" si="32">SUM(R83:R84)</f>
        <v>4760.5903501933826</v>
      </c>
      <c r="S82" s="122">
        <f t="shared" si="32"/>
        <v>5028.7403403800336</v>
      </c>
      <c r="T82" s="122">
        <f t="shared" si="32"/>
        <v>5117.0371650387769</v>
      </c>
      <c r="U82" s="122">
        <f t="shared" si="32"/>
        <v>5367.9549772644395</v>
      </c>
      <c r="V82" s="122">
        <f t="shared" si="32"/>
        <v>5544.0105141197391</v>
      </c>
      <c r="W82" s="122">
        <f t="shared" ref="W82:Y82" si="33">SUM(W83:W84)</f>
        <v>5993.0490545989987</v>
      </c>
      <c r="X82" s="122">
        <f t="shared" si="33"/>
        <v>5689.6110374190193</v>
      </c>
      <c r="Y82" s="122">
        <f t="shared" si="33"/>
        <v>5417.2754546075676</v>
      </c>
      <c r="DA82" s="130" t="s">
        <v>2487</v>
      </c>
    </row>
    <row r="83" spans="1:105" ht="12" customHeight="1" x14ac:dyDescent="0.25">
      <c r="A83" s="97" t="s">
        <v>199</v>
      </c>
      <c r="B83" s="98">
        <v>5864.3989053788964</v>
      </c>
      <c r="C83" s="98">
        <v>4218.6994476522059</v>
      </c>
      <c r="D83" s="98">
        <v>4035.6544525615882</v>
      </c>
      <c r="E83" s="98">
        <v>4564.3420391152804</v>
      </c>
      <c r="F83" s="98">
        <v>5129.0041080097508</v>
      </c>
      <c r="G83" s="98">
        <v>4692.6785784991243</v>
      </c>
      <c r="H83" s="98">
        <v>4263.8982809887802</v>
      </c>
      <c r="I83" s="98">
        <v>4095.0317134797137</v>
      </c>
      <c r="J83" s="98">
        <v>5174.0696921676627</v>
      </c>
      <c r="K83" s="98">
        <v>4977.7374701529425</v>
      </c>
      <c r="L83" s="98">
        <v>5231.5835653014956</v>
      </c>
      <c r="M83" s="98">
        <v>4801.5036369709378</v>
      </c>
      <c r="N83" s="98">
        <v>5144.4978923076233</v>
      </c>
      <c r="O83" s="98">
        <v>4887.5941880857954</v>
      </c>
      <c r="P83" s="98">
        <v>4805.247499316667</v>
      </c>
      <c r="Q83" s="98">
        <v>4624.7151308445145</v>
      </c>
      <c r="R83" s="98">
        <v>4754.1542829337895</v>
      </c>
      <c r="S83" s="98">
        <v>5021.9070519203187</v>
      </c>
      <c r="T83" s="98">
        <v>5110.1883730679083</v>
      </c>
      <c r="U83" s="98">
        <v>5360.8093537694149</v>
      </c>
      <c r="V83" s="98">
        <v>5536.7420442698194</v>
      </c>
      <c r="W83" s="98">
        <v>5985.2671136359959</v>
      </c>
      <c r="X83" s="98">
        <v>5682.1150549722179</v>
      </c>
      <c r="Y83" s="98">
        <v>5410.1522184101523</v>
      </c>
      <c r="DA83" s="63" t="s">
        <v>2488</v>
      </c>
    </row>
    <row r="84" spans="1:105" ht="12" customHeight="1" x14ac:dyDescent="0.25">
      <c r="A84" s="97" t="s">
        <v>53</v>
      </c>
      <c r="B84" s="98">
        <v>10.278227093973658</v>
      </c>
      <c r="C84" s="98">
        <v>7.3939617284588408</v>
      </c>
      <c r="D84" s="98">
        <v>6.7823434202918627</v>
      </c>
      <c r="E84" s="98">
        <v>7.483607726667711</v>
      </c>
      <c r="F84" s="98">
        <v>9.0704361330107357</v>
      </c>
      <c r="G84" s="98">
        <v>7.7834618396351143</v>
      </c>
      <c r="H84" s="98">
        <v>6.6123072351012224</v>
      </c>
      <c r="I84" s="98">
        <v>5.701114528385915</v>
      </c>
      <c r="J84" s="98">
        <v>8.3609934617139636</v>
      </c>
      <c r="K84" s="98">
        <v>8.0181582953245609</v>
      </c>
      <c r="L84" s="98">
        <v>7.6729278098407638</v>
      </c>
      <c r="M84" s="98">
        <v>7.4278911048136607</v>
      </c>
      <c r="N84" s="98">
        <v>6.6633671075446097</v>
      </c>
      <c r="O84" s="98">
        <v>7.4271053553113049</v>
      </c>
      <c r="P84" s="98">
        <v>7.4563022215610655</v>
      </c>
      <c r="Q84" s="98">
        <v>6.3206553109930832</v>
      </c>
      <c r="R84" s="98">
        <v>6.4360672595927442</v>
      </c>
      <c r="S84" s="98">
        <v>6.8332884597147299</v>
      </c>
      <c r="T84" s="98">
        <v>6.8487919708682652</v>
      </c>
      <c r="U84" s="98">
        <v>7.1456234950245694</v>
      </c>
      <c r="V84" s="98">
        <v>7.2684698499197804</v>
      </c>
      <c r="W84" s="98">
        <v>7.7819409630028638</v>
      </c>
      <c r="X84" s="98">
        <v>7.4959824468018033</v>
      </c>
      <c r="Y84" s="98">
        <v>7.1232361974155545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10.504080346838236</v>
      </c>
      <c r="C85" s="122">
        <f t="shared" si="34"/>
        <v>13.389782634058882</v>
      </c>
      <c r="D85" s="122">
        <f t="shared" si="34"/>
        <v>19.048162393829585</v>
      </c>
      <c r="E85" s="122">
        <f t="shared" si="34"/>
        <v>28.414191195406122</v>
      </c>
      <c r="F85" s="122">
        <f t="shared" si="34"/>
        <v>22.175196028271859</v>
      </c>
      <c r="G85" s="122">
        <f t="shared" si="34"/>
        <v>28.71309903512952</v>
      </c>
      <c r="H85" s="122">
        <f t="shared" si="34"/>
        <v>42.562184944706303</v>
      </c>
      <c r="I85" s="122">
        <f t="shared" si="34"/>
        <v>95.988412817052705</v>
      </c>
      <c r="J85" s="122">
        <f t="shared" si="34"/>
        <v>59.57113322403665</v>
      </c>
      <c r="K85" s="122">
        <f t="shared" si="34"/>
        <v>55.842422714096379</v>
      </c>
      <c r="L85" s="122">
        <f t="shared" si="34"/>
        <v>92.4335887360062</v>
      </c>
      <c r="M85" s="122">
        <f t="shared" si="34"/>
        <v>62.966266171818759</v>
      </c>
      <c r="N85" s="122">
        <f t="shared" si="34"/>
        <v>134.45897085111042</v>
      </c>
      <c r="O85" s="122">
        <f t="shared" si="34"/>
        <v>61.501888529693908</v>
      </c>
      <c r="P85" s="122">
        <f t="shared" si="34"/>
        <v>52.026006352773443</v>
      </c>
      <c r="Q85" s="122">
        <f t="shared" si="34"/>
        <v>99.440261941578513</v>
      </c>
      <c r="R85" s="122">
        <f t="shared" si="34"/>
        <v>103.14369339460286</v>
      </c>
      <c r="S85" s="122">
        <f t="shared" si="34"/>
        <v>111.12808984031146</v>
      </c>
      <c r="T85" s="122">
        <f t="shared" si="34"/>
        <v>117.37944248451826</v>
      </c>
      <c r="U85" s="122">
        <f t="shared" si="34"/>
        <v>128.22298184384536</v>
      </c>
      <c r="V85" s="122">
        <f t="shared" si="34"/>
        <v>140.44565811365311</v>
      </c>
      <c r="W85" s="122">
        <f t="shared" si="34"/>
        <v>151.64674242140742</v>
      </c>
      <c r="X85" s="122">
        <f t="shared" si="34"/>
        <v>145.53325103190838</v>
      </c>
      <c r="Y85" s="122">
        <f t="shared" si="34"/>
        <v>141.77617709660831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10.504080346838236</v>
      </c>
      <c r="C86" s="98">
        <f>IF(RES_hhdet_tes!C86=0,0,RES_hhdet_tes!C86*1000*11630/RES_hhdet_num!C81)</f>
        <v>13.389782634058882</v>
      </c>
      <c r="D86" s="98">
        <f>IF(RES_hhdet_tes!D86=0,0,RES_hhdet_tes!D86*1000*11630/RES_hhdet_num!D81)</f>
        <v>19.048162393829585</v>
      </c>
      <c r="E86" s="98">
        <f>IF(RES_hhdet_tes!E86=0,0,RES_hhdet_tes!E86*1000*11630/RES_hhdet_num!E81)</f>
        <v>28.414191195406122</v>
      </c>
      <c r="F86" s="98">
        <f>IF(RES_hhdet_tes!F86=0,0,RES_hhdet_tes!F86*1000*11630/RES_hhdet_num!F81)</f>
        <v>22.175196028271859</v>
      </c>
      <c r="G86" s="98">
        <f>IF(RES_hhdet_tes!G86=0,0,RES_hhdet_tes!G86*1000*11630/RES_hhdet_num!G81)</f>
        <v>28.71309903512952</v>
      </c>
      <c r="H86" s="98">
        <f>IF(RES_hhdet_tes!H86=0,0,RES_hhdet_tes!H86*1000*11630/RES_hhdet_num!H81)</f>
        <v>42.562184944706303</v>
      </c>
      <c r="I86" s="98">
        <f>IF(RES_hhdet_tes!I86=0,0,RES_hhdet_tes!I86*1000*11630/RES_hhdet_num!I81)</f>
        <v>95.988412817052705</v>
      </c>
      <c r="J86" s="98">
        <f>IF(RES_hhdet_tes!J86=0,0,RES_hhdet_tes!J86*1000*11630/RES_hhdet_num!J81)</f>
        <v>59.57113322403665</v>
      </c>
      <c r="K86" s="98">
        <f>IF(RES_hhdet_tes!K86=0,0,RES_hhdet_tes!K86*1000*11630/RES_hhdet_num!K81)</f>
        <v>55.842422714096379</v>
      </c>
      <c r="L86" s="98">
        <f>IF(RES_hhdet_tes!L86=0,0,RES_hhdet_tes!L86*1000*11630/RES_hhdet_num!L81)</f>
        <v>92.4335887360062</v>
      </c>
      <c r="M86" s="98">
        <f>IF(RES_hhdet_tes!M86=0,0,RES_hhdet_tes!M86*1000*11630/RES_hhdet_num!M81)</f>
        <v>62.966266171818759</v>
      </c>
      <c r="N86" s="98">
        <f>IF(RES_hhdet_tes!N86=0,0,RES_hhdet_tes!N86*1000*11630/RES_hhdet_num!N81)</f>
        <v>134.45897085111042</v>
      </c>
      <c r="O86" s="98">
        <f>IF(RES_hhdet_tes!O86=0,0,RES_hhdet_tes!O86*1000*11630/RES_hhdet_num!O81)</f>
        <v>61.501888529693908</v>
      </c>
      <c r="P86" s="98">
        <f>IF(RES_hhdet_tes!P86=0,0,RES_hhdet_tes!P86*1000*11630/RES_hhdet_num!P81)</f>
        <v>52.026006352773443</v>
      </c>
      <c r="Q86" s="98">
        <f>IF(RES_hhdet_tes!Q86=0,0,RES_hhdet_tes!Q86*1000*11630/RES_hhdet_num!Q81)</f>
        <v>99.440261941578513</v>
      </c>
      <c r="R86" s="98">
        <f>IF(RES_hhdet_tes!R86=0,0,RES_hhdet_tes!R86*1000*11630/RES_hhdet_num!R81)</f>
        <v>103.14369339460286</v>
      </c>
      <c r="S86" s="98">
        <f>IF(RES_hhdet_tes!S86=0,0,RES_hhdet_tes!S86*1000*11630/RES_hhdet_num!S81)</f>
        <v>111.12808984031146</v>
      </c>
      <c r="T86" s="98">
        <f>IF(RES_hhdet_tes!T86=0,0,RES_hhdet_tes!T86*1000*11630/RES_hhdet_num!T81)</f>
        <v>117.37944248451826</v>
      </c>
      <c r="U86" s="98">
        <f>IF(RES_hhdet_tes!U86=0,0,RES_hhdet_tes!U86*1000*11630/RES_hhdet_num!U81)</f>
        <v>128.22298184384536</v>
      </c>
      <c r="V86" s="98">
        <f>IF(RES_hhdet_tes!V86=0,0,RES_hhdet_tes!V86*1000*11630/RES_hhdet_num!V81)</f>
        <v>140.44565811365311</v>
      </c>
      <c r="W86" s="98">
        <f>IF(RES_hhdet_tes!W86=0,0,RES_hhdet_tes!W86*1000*11630/RES_hhdet_num!W81)</f>
        <v>151.64674242140742</v>
      </c>
      <c r="X86" s="98">
        <f>IF(RES_hhdet_tes!X86=0,0,RES_hhdet_tes!X86*1000*11630/RES_hhdet_num!X81)</f>
        <v>145.53325103190838</v>
      </c>
      <c r="Y86" s="98">
        <f>IF(RES_hhdet_tes!Y86=0,0,RES_hhdet_tes!Y86*1000*11630/RES_hhdet_num!Y81)</f>
        <v>141.77617709660831</v>
      </c>
      <c r="DA86" s="63" t="s">
        <v>2491</v>
      </c>
    </row>
    <row r="87" spans="1:105" ht="12" customHeight="1" x14ac:dyDescent="0.25">
      <c r="A87" s="121" t="s">
        <v>55</v>
      </c>
      <c r="B87" s="122">
        <v>404.17194006216198</v>
      </c>
      <c r="C87" s="122">
        <v>647.692050810978</v>
      </c>
      <c r="D87" s="122">
        <v>655.90801683580491</v>
      </c>
      <c r="E87" s="122">
        <v>748.12341938772488</v>
      </c>
      <c r="F87" s="122">
        <v>637.40974265526779</v>
      </c>
      <c r="G87" s="122">
        <v>867.74025232100371</v>
      </c>
      <c r="H87" s="122">
        <v>742.63724590885749</v>
      </c>
      <c r="I87" s="122">
        <v>903.84829260658773</v>
      </c>
      <c r="J87" s="122">
        <v>798.1111803719391</v>
      </c>
      <c r="K87" s="122">
        <v>830.32770752570252</v>
      </c>
      <c r="L87" s="122">
        <v>820.88929400934364</v>
      </c>
      <c r="M87" s="122">
        <v>801.6203364070883</v>
      </c>
      <c r="N87" s="122">
        <v>850.15582206765373</v>
      </c>
      <c r="O87" s="122">
        <v>867.43065490350853</v>
      </c>
      <c r="P87" s="122">
        <v>921.880424155117</v>
      </c>
      <c r="Q87" s="122">
        <v>923.42842363833756</v>
      </c>
      <c r="R87" s="122">
        <v>938.73310302477057</v>
      </c>
      <c r="S87" s="122">
        <v>1019.8945571408472</v>
      </c>
      <c r="T87" s="122">
        <v>1017.1029795009422</v>
      </c>
      <c r="U87" s="122">
        <v>1051.0655393707771</v>
      </c>
      <c r="V87" s="122">
        <v>1062.2501287822972</v>
      </c>
      <c r="W87" s="122">
        <v>1146.9366342128264</v>
      </c>
      <c r="X87" s="122">
        <v>1109.9197521799651</v>
      </c>
      <c r="Y87" s="122">
        <v>1051.8686034416573</v>
      </c>
      <c r="DA87" s="130" t="s">
        <v>2492</v>
      </c>
    </row>
    <row r="88" spans="1:105" ht="12" customHeight="1" x14ac:dyDescent="0.25">
      <c r="A88" s="97" t="s">
        <v>132</v>
      </c>
      <c r="B88" s="98">
        <v>387.12381972425351</v>
      </c>
      <c r="C88" s="98">
        <v>656.88854569804028</v>
      </c>
      <c r="D88" s="98">
        <v>637.87374819830472</v>
      </c>
      <c r="E88" s="98">
        <v>713.75717276953196</v>
      </c>
      <c r="F88" s="98">
        <v>654.21535930687389</v>
      </c>
      <c r="G88" s="98">
        <v>804.72202697881073</v>
      </c>
      <c r="H88" s="98">
        <v>761.49829093232654</v>
      </c>
      <c r="I88" s="98">
        <v>876.82259388165028</v>
      </c>
      <c r="J88" s="98">
        <v>833.15439896784767</v>
      </c>
      <c r="K88" s="98">
        <v>812.28998563011351</v>
      </c>
      <c r="L88" s="98">
        <v>833.94445277054217</v>
      </c>
      <c r="M88" s="98">
        <v>802.90976756519262</v>
      </c>
      <c r="N88" s="98">
        <v>848.92245134121185</v>
      </c>
      <c r="O88" s="98">
        <v>867.65537642545871</v>
      </c>
      <c r="P88" s="98">
        <v>928.01371113664311</v>
      </c>
      <c r="Q88" s="98">
        <v>915.50991978603167</v>
      </c>
      <c r="R88" s="98">
        <v>946.18653085263099</v>
      </c>
      <c r="S88" s="98">
        <v>1007.5195137929231</v>
      </c>
      <c r="T88" s="98">
        <v>1015.759978700162</v>
      </c>
      <c r="U88" s="98">
        <v>1049.5845269854615</v>
      </c>
      <c r="V88" s="98">
        <v>1069.13221396829</v>
      </c>
      <c r="W88" s="98">
        <v>1156.8658776686768</v>
      </c>
      <c r="X88" s="98">
        <v>1102.5255251108028</v>
      </c>
      <c r="Y88" s="98">
        <v>1053.6952477331181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2496</v>
      </c>
    </row>
    <row r="92" spans="1:105" ht="12" customHeight="1" x14ac:dyDescent="0.25">
      <c r="A92" s="106" t="s">
        <v>124</v>
      </c>
      <c r="B92" s="101">
        <v>431.54107059691802</v>
      </c>
      <c r="C92" s="101">
        <v>635.14163386965254</v>
      </c>
      <c r="D92" s="101">
        <v>706.54908015266665</v>
      </c>
      <c r="E92" s="101">
        <v>847.60851132701055</v>
      </c>
      <c r="F92" s="101">
        <v>581.53249519632891</v>
      </c>
      <c r="G92" s="101">
        <v>1080.6843936574307</v>
      </c>
      <c r="H92" s="101">
        <v>649.48262065940423</v>
      </c>
      <c r="I92" s="101">
        <v>1032.6246013962852</v>
      </c>
      <c r="J92" s="101">
        <v>608.84289560206594</v>
      </c>
      <c r="K92" s="101">
        <v>902.65370083842504</v>
      </c>
      <c r="L92" s="101">
        <v>780.27155390302892</v>
      </c>
      <c r="M92" s="101">
        <v>826.08790121364507</v>
      </c>
      <c r="N92" s="101">
        <v>780.47304969879747</v>
      </c>
      <c r="O92" s="101">
        <v>862.51667688782925</v>
      </c>
      <c r="P92" s="101">
        <v>868.4896845005245</v>
      </c>
      <c r="Q92" s="101">
        <v>950.31853499002455</v>
      </c>
      <c r="R92" s="101">
        <v>938.26853041542779</v>
      </c>
      <c r="S92" s="101">
        <v>1020.2706755386384</v>
      </c>
      <c r="T92" s="101">
        <v>1038.8204714834558</v>
      </c>
      <c r="U92" s="101">
        <v>1103.2299662344647</v>
      </c>
      <c r="V92" s="101">
        <v>1028.5916894803413</v>
      </c>
      <c r="W92" s="101">
        <v>1106.5876243095902</v>
      </c>
      <c r="X92" s="101">
        <v>1139.6536070181635</v>
      </c>
      <c r="Y92" s="101">
        <v>1041.7223141632924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462.89734347339117</v>
      </c>
      <c r="C96" s="101">
        <v>462.11526399608687</v>
      </c>
      <c r="D96" s="101">
        <v>508.44246748525393</v>
      </c>
      <c r="E96" s="101">
        <v>806.6700649995837</v>
      </c>
      <c r="F96" s="101">
        <v>362.24315101834355</v>
      </c>
      <c r="G96" s="101">
        <v>619.6297202414321</v>
      </c>
      <c r="H96" s="101">
        <v>1015.3611363721152</v>
      </c>
      <c r="I96" s="101">
        <v>909.6844727990765</v>
      </c>
      <c r="J96" s="101">
        <v>678.75424142947213</v>
      </c>
      <c r="K96" s="101">
        <v>930.11183425656895</v>
      </c>
      <c r="L96" s="101">
        <v>728.79117981428487</v>
      </c>
      <c r="M96" s="101">
        <v>759.15799852908447</v>
      </c>
      <c r="N96" s="101">
        <v>929.62484073443886</v>
      </c>
      <c r="O96" s="101">
        <v>870.14855112381133</v>
      </c>
      <c r="P96" s="101">
        <v>921.80801479402191</v>
      </c>
      <c r="Q96" s="101">
        <v>961.12350036803048</v>
      </c>
      <c r="R96" s="101">
        <v>872.8869433557179</v>
      </c>
      <c r="S96" s="101">
        <v>1134.5378313302595</v>
      </c>
      <c r="T96" s="101">
        <v>997.19550187525806</v>
      </c>
      <c r="U96" s="101">
        <v>978.31487211975343</v>
      </c>
      <c r="V96" s="101">
        <v>1017.6462358096954</v>
      </c>
      <c r="W96" s="101">
        <v>1066.5266957369774</v>
      </c>
      <c r="X96" s="101">
        <v>1171.0356096774929</v>
      </c>
      <c r="Y96" s="101">
        <v>1042.2525101100982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2504</v>
      </c>
    </row>
    <row r="100" spans="1:105" ht="12" customHeight="1" x14ac:dyDescent="0.25">
      <c r="A100" s="121" t="s">
        <v>54</v>
      </c>
      <c r="B100" s="122">
        <v>318.76636902771986</v>
      </c>
      <c r="C100" s="122">
        <v>332.89110314374938</v>
      </c>
      <c r="D100" s="122">
        <v>371.27999945017126</v>
      </c>
      <c r="E100" s="122">
        <v>439.49590998157379</v>
      </c>
      <c r="F100" s="122">
        <v>299.65179863298289</v>
      </c>
      <c r="G100" s="122">
        <v>634.65493239623618</v>
      </c>
      <c r="H100" s="122">
        <v>375.30125801369587</v>
      </c>
      <c r="I100" s="122">
        <v>497.69525747110373</v>
      </c>
      <c r="J100" s="122">
        <v>272.69174402704766</v>
      </c>
      <c r="K100" s="122">
        <v>356.41629313721938</v>
      </c>
      <c r="L100" s="122">
        <v>295.61916698309784</v>
      </c>
      <c r="M100" s="122">
        <v>291.0437712498258</v>
      </c>
      <c r="N100" s="122">
        <v>266.62343841759832</v>
      </c>
      <c r="O100" s="122">
        <v>272.97017499735409</v>
      </c>
      <c r="P100" s="122">
        <v>284.25425336639182</v>
      </c>
      <c r="Q100" s="122">
        <v>316.95572707495239</v>
      </c>
      <c r="R100" s="122">
        <v>326.47049359108411</v>
      </c>
      <c r="S100" s="122">
        <v>367.58797577088382</v>
      </c>
      <c r="T100" s="122">
        <v>378.12825019011308</v>
      </c>
      <c r="U100" s="122">
        <v>397.7646957072651</v>
      </c>
      <c r="V100" s="122">
        <v>365.63502822335204</v>
      </c>
      <c r="W100" s="122">
        <v>383.08884054747915</v>
      </c>
      <c r="X100" s="122">
        <v>389.39238356436857</v>
      </c>
      <c r="Y100" s="122">
        <v>358.01048173409629</v>
      </c>
      <c r="DA100" s="130" t="s">
        <v>2505</v>
      </c>
    </row>
    <row r="101" spans="1:105" ht="12" customHeight="1" x14ac:dyDescent="0.25">
      <c r="A101" s="97" t="s">
        <v>202</v>
      </c>
      <c r="B101" s="98">
        <v>335.12685467168689</v>
      </c>
      <c r="C101" s="98">
        <v>311.17712852803635</v>
      </c>
      <c r="D101" s="98">
        <v>358.67179999403334</v>
      </c>
      <c r="E101" s="98">
        <v>405.34086442149294</v>
      </c>
      <c r="F101" s="98">
        <v>316.52661350212946</v>
      </c>
      <c r="G101" s="98">
        <v>616.33766188010225</v>
      </c>
      <c r="H101" s="98">
        <v>399.69833993623234</v>
      </c>
      <c r="I101" s="98">
        <v>419.50898515221928</v>
      </c>
      <c r="J101" s="98">
        <v>313.73959405631427</v>
      </c>
      <c r="K101" s="98">
        <v>327.39073977167573</v>
      </c>
      <c r="L101" s="98">
        <v>306.7603687373923</v>
      </c>
      <c r="M101" s="98">
        <v>283.02825836769995</v>
      </c>
      <c r="N101" s="98">
        <v>274.32690820482946</v>
      </c>
      <c r="O101" s="98">
        <v>276.67279086697715</v>
      </c>
      <c r="P101" s="98">
        <v>297.16598349784744</v>
      </c>
      <c r="Q101" s="98">
        <v>307.2875643034713</v>
      </c>
      <c r="R101" s="98">
        <v>328.25921990981243</v>
      </c>
      <c r="S101" s="98">
        <v>361.687939654758</v>
      </c>
      <c r="T101" s="98">
        <v>371.50736851526523</v>
      </c>
      <c r="U101" s="98">
        <v>379.68786906980068</v>
      </c>
      <c r="V101" s="98">
        <v>375.84586608334439</v>
      </c>
      <c r="W101" s="98">
        <v>398.22091642674025</v>
      </c>
      <c r="X101" s="98">
        <v>379.26672352707749</v>
      </c>
      <c r="Y101" s="98">
        <v>362.25207151058214</v>
      </c>
      <c r="DA101" s="63" t="s">
        <v>2506</v>
      </c>
    </row>
    <row r="102" spans="1:105" ht="12" customHeight="1" x14ac:dyDescent="0.25">
      <c r="A102" s="97" t="s">
        <v>50</v>
      </c>
      <c r="B102" s="98">
        <v>314.11341605125051</v>
      </c>
      <c r="C102" s="98">
        <v>339.21224480925071</v>
      </c>
      <c r="D102" s="98">
        <v>377.2515610864715</v>
      </c>
      <c r="E102" s="98">
        <v>444.93023520264757</v>
      </c>
      <c r="F102" s="98">
        <v>295.45773112565502</v>
      </c>
      <c r="G102" s="98">
        <v>653.05920360522794</v>
      </c>
      <c r="H102" s="98">
        <v>355.2365973791708</v>
      </c>
      <c r="I102" s="98">
        <v>527.0923589805974</v>
      </c>
      <c r="J102" s="98">
        <v>257.63595126338043</v>
      </c>
      <c r="K102" s="98">
        <v>368.89609567809549</v>
      </c>
      <c r="L102" s="98">
        <v>291.76463357250009</v>
      </c>
      <c r="M102" s="98">
        <v>294.18979939079674</v>
      </c>
      <c r="N102" s="98">
        <v>259.2713213594734</v>
      </c>
      <c r="O102" s="98">
        <v>274.70423309836525</v>
      </c>
      <c r="P102" s="98">
        <v>279.76362380240067</v>
      </c>
      <c r="Q102" s="98">
        <v>319.55394628123531</v>
      </c>
      <c r="R102" s="98">
        <v>325.62006565450901</v>
      </c>
      <c r="S102" s="98">
        <v>369.80114798191943</v>
      </c>
      <c r="T102" s="98">
        <v>380.62409600220781</v>
      </c>
      <c r="U102" s="98">
        <v>404.06610170018536</v>
      </c>
      <c r="V102" s="98">
        <v>362.19517937034169</v>
      </c>
      <c r="W102" s="98">
        <v>378.11187167761977</v>
      </c>
      <c r="X102" s="98">
        <v>392.64416867205784</v>
      </c>
      <c r="Y102" s="98">
        <v>356.59936201159053</v>
      </c>
      <c r="DA102" s="63" t="s">
        <v>2507</v>
      </c>
    </row>
    <row r="103" spans="1:105" ht="12" customHeight="1" x14ac:dyDescent="0.25">
      <c r="A103" s="109" t="s">
        <v>120</v>
      </c>
      <c r="B103" s="33">
        <v>281.13381919417458</v>
      </c>
      <c r="C103" s="33">
        <v>364.04025467459644</v>
      </c>
      <c r="D103" s="33">
        <v>303.5648064911158</v>
      </c>
      <c r="E103" s="33">
        <v>549.16540275242312</v>
      </c>
      <c r="F103" s="33">
        <v>275.19638256199084</v>
      </c>
      <c r="G103" s="33">
        <v>311.40454873614141</v>
      </c>
      <c r="H103" s="33">
        <v>610.46683601885456</v>
      </c>
      <c r="I103" s="33">
        <v>409.23429176672869</v>
      </c>
      <c r="J103" s="33">
        <v>251.71392892201607</v>
      </c>
      <c r="K103" s="33">
        <v>262.72722599909275</v>
      </c>
      <c r="L103" s="33">
        <v>268.89340850317797</v>
      </c>
      <c r="M103" s="33">
        <v>298.3130955933845</v>
      </c>
      <c r="N103" s="33">
        <v>431.33886788141643</v>
      </c>
      <c r="O103" s="33">
        <v>28.991210237989961</v>
      </c>
      <c r="P103" s="33">
        <v>203.730745922577</v>
      </c>
      <c r="Q103" s="33">
        <v>404.52057642627074</v>
      </c>
      <c r="R103" s="33">
        <v>340.32273032752022</v>
      </c>
      <c r="S103" s="33">
        <v>352.64120104992435</v>
      </c>
      <c r="T103" s="33">
        <v>351.90213157443696</v>
      </c>
      <c r="U103" s="33">
        <v>362.45634821262786</v>
      </c>
      <c r="V103" s="33">
        <v>368.89654728667239</v>
      </c>
      <c r="W103" s="33">
        <v>377.91178846824346</v>
      </c>
      <c r="X103" s="33">
        <v>391.98972888748796</v>
      </c>
      <c r="Y103" s="33">
        <v>362.39226828596145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5739.7829715672542</v>
      </c>
      <c r="C105" s="117">
        <f t="shared" si="35"/>
        <v>3767.9868413735062</v>
      </c>
      <c r="D105" s="117">
        <f t="shared" si="35"/>
        <v>7179.9642271291559</v>
      </c>
      <c r="E105" s="117">
        <f t="shared" si="35"/>
        <v>6417.1223859782694</v>
      </c>
      <c r="F105" s="117">
        <f t="shared" si="35"/>
        <v>5651.7296401793128</v>
      </c>
      <c r="G105" s="117">
        <f t="shared" si="35"/>
        <v>5623.2341416995196</v>
      </c>
      <c r="H105" s="117">
        <f t="shared" si="35"/>
        <v>5608.5328088725119</v>
      </c>
      <c r="I105" s="117">
        <f t="shared" si="35"/>
        <v>5662.3368809958838</v>
      </c>
      <c r="J105" s="117">
        <f t="shared" si="35"/>
        <v>5465.7322354359476</v>
      </c>
      <c r="K105" s="117">
        <f t="shared" si="35"/>
        <v>6082.2277116034638</v>
      </c>
      <c r="L105" s="117">
        <f t="shared" si="35"/>
        <v>7345.76187218632</v>
      </c>
      <c r="M105" s="117">
        <f t="shared" si="35"/>
        <v>6097.3475829877279</v>
      </c>
      <c r="N105" s="117">
        <f t="shared" si="35"/>
        <v>6671.3018053746327</v>
      </c>
      <c r="O105" s="117">
        <f t="shared" si="35"/>
        <v>7129.4466273582093</v>
      </c>
      <c r="P105" s="117">
        <f t="shared" si="35"/>
        <v>4295.5596894957744</v>
      </c>
      <c r="Q105" s="117">
        <f t="shared" si="35"/>
        <v>5546.2362538324342</v>
      </c>
      <c r="R105" s="117">
        <f t="shared" ref="R105:V105" si="36">R106+R109+R111+R120</f>
        <v>5987.9443482706065</v>
      </c>
      <c r="S105" s="117">
        <f t="shared" si="36"/>
        <v>6296.5347192785175</v>
      </c>
      <c r="T105" s="117">
        <f t="shared" si="36"/>
        <v>7285.5600341839927</v>
      </c>
      <c r="U105" s="117">
        <f t="shared" si="36"/>
        <v>8447.3497253602654</v>
      </c>
      <c r="V105" s="117">
        <f t="shared" si="36"/>
        <v>758.1739245000615</v>
      </c>
      <c r="W105" s="117">
        <f t="shared" ref="W105:Y105" si="37">W106+W109+W111+W120</f>
        <v>11055.226181752236</v>
      </c>
      <c r="X105" s="117">
        <f t="shared" si="37"/>
        <v>6281.9859232505505</v>
      </c>
      <c r="Y105" s="117">
        <f t="shared" si="37"/>
        <v>4645.8767435813788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5057.2199277758382</v>
      </c>
      <c r="C106" s="122">
        <f t="shared" si="38"/>
        <v>2966.292948062091</v>
      </c>
      <c r="D106" s="122">
        <f t="shared" si="38"/>
        <v>5844.7499280470538</v>
      </c>
      <c r="E106" s="122">
        <f t="shared" si="38"/>
        <v>5069.3509292645103</v>
      </c>
      <c r="F106" s="122">
        <f t="shared" si="38"/>
        <v>4778.631011146992</v>
      </c>
      <c r="G106" s="122">
        <f t="shared" si="38"/>
        <v>4197.2559451750303</v>
      </c>
      <c r="H106" s="122">
        <f t="shared" si="38"/>
        <v>4397.9248791668033</v>
      </c>
      <c r="I106" s="122">
        <f t="shared" si="38"/>
        <v>4153.9586799773115</v>
      </c>
      <c r="J106" s="122">
        <f t="shared" si="38"/>
        <v>4474.4513024617863</v>
      </c>
      <c r="K106" s="122">
        <f t="shared" si="38"/>
        <v>4844.8789461242295</v>
      </c>
      <c r="L106" s="122">
        <f t="shared" si="38"/>
        <v>6029.2295526088792</v>
      </c>
      <c r="M106" s="122">
        <f t="shared" si="38"/>
        <v>4922.9421083200295</v>
      </c>
      <c r="N106" s="122">
        <f t="shared" si="38"/>
        <v>5361.0599165159265</v>
      </c>
      <c r="O106" s="122">
        <f t="shared" si="38"/>
        <v>5750.9744556671894</v>
      </c>
      <c r="P106" s="122">
        <f t="shared" si="38"/>
        <v>3290.2363788774333</v>
      </c>
      <c r="Q106" s="122">
        <f t="shared" si="38"/>
        <v>4231.0458921592799</v>
      </c>
      <c r="R106" s="122">
        <f t="shared" ref="R106:V106" si="39">SUM(R107:R108)</f>
        <v>4620.7285115471295</v>
      </c>
      <c r="S106" s="122">
        <f t="shared" si="39"/>
        <v>4841.7731756745907</v>
      </c>
      <c r="T106" s="122">
        <f t="shared" si="39"/>
        <v>5718.0401138557545</v>
      </c>
      <c r="U106" s="122">
        <f t="shared" si="39"/>
        <v>6710.8729343821487</v>
      </c>
      <c r="V106" s="122">
        <f t="shared" si="39"/>
        <v>168.15613453514408</v>
      </c>
      <c r="W106" s="122">
        <f t="shared" ref="W106:Y106" si="40">SUM(W107:W108)</f>
        <v>8935.3510877467343</v>
      </c>
      <c r="X106" s="122">
        <f t="shared" si="40"/>
        <v>4887.6074509411555</v>
      </c>
      <c r="Y106" s="122">
        <f t="shared" si="40"/>
        <v>3533.1591081712313</v>
      </c>
      <c r="DA106" s="130" t="s">
        <v>2510</v>
      </c>
    </row>
    <row r="107" spans="1:105" ht="12" customHeight="1" x14ac:dyDescent="0.25">
      <c r="A107" s="97" t="s">
        <v>197</v>
      </c>
      <c r="B107" s="98">
        <v>5052.7920448049599</v>
      </c>
      <c r="C107" s="98">
        <v>2963.6957669464996</v>
      </c>
      <c r="D107" s="98">
        <v>5839.8426919193498</v>
      </c>
      <c r="E107" s="98">
        <v>5065.1985280512808</v>
      </c>
      <c r="F107" s="98">
        <v>4774.4093363300035</v>
      </c>
      <c r="G107" s="98">
        <v>4193.777962378208</v>
      </c>
      <c r="H107" s="98">
        <v>4394.5174456885634</v>
      </c>
      <c r="I107" s="98">
        <v>4151.0691150000785</v>
      </c>
      <c r="J107" s="98">
        <v>4470.8389955318462</v>
      </c>
      <c r="K107" s="98">
        <v>4840.9800116915694</v>
      </c>
      <c r="L107" s="98">
        <v>6024.8113929532974</v>
      </c>
      <c r="M107" s="98">
        <v>4919.1371736559995</v>
      </c>
      <c r="N107" s="98">
        <v>5357.5902299438621</v>
      </c>
      <c r="O107" s="98">
        <v>5746.608231393262</v>
      </c>
      <c r="P107" s="98">
        <v>3287.6856280934171</v>
      </c>
      <c r="Q107" s="98">
        <v>4228.1565552562943</v>
      </c>
      <c r="R107" s="98">
        <v>4617.6029080091121</v>
      </c>
      <c r="S107" s="98">
        <v>4838.4813247644452</v>
      </c>
      <c r="T107" s="98">
        <v>5714.2109553928885</v>
      </c>
      <c r="U107" s="98">
        <v>6706.4033263422616</v>
      </c>
      <c r="V107" s="98">
        <v>168.04583175674458</v>
      </c>
      <c r="W107" s="98">
        <v>8929.5460669347995</v>
      </c>
      <c r="X107" s="98">
        <v>4884.3856515976395</v>
      </c>
      <c r="Y107" s="98">
        <v>3530.8346847153007</v>
      </c>
      <c r="DA107" s="63" t="s">
        <v>2511</v>
      </c>
    </row>
    <row r="108" spans="1:105" ht="12" customHeight="1" x14ac:dyDescent="0.25">
      <c r="A108" s="97" t="s">
        <v>53</v>
      </c>
      <c r="B108" s="98">
        <v>4.4278829708782812</v>
      </c>
      <c r="C108" s="98">
        <v>2.5971811155915816</v>
      </c>
      <c r="D108" s="98">
        <v>4.9072361277039072</v>
      </c>
      <c r="E108" s="98">
        <v>4.1524012132291785</v>
      </c>
      <c r="F108" s="98">
        <v>4.2216748169885783</v>
      </c>
      <c r="G108" s="98">
        <v>3.477982796822356</v>
      </c>
      <c r="H108" s="98">
        <v>3.4074334782403182</v>
      </c>
      <c r="I108" s="98">
        <v>2.8895649772332659</v>
      </c>
      <c r="J108" s="98">
        <v>3.6123069299398112</v>
      </c>
      <c r="K108" s="98">
        <v>3.8989344326602788</v>
      </c>
      <c r="L108" s="98">
        <v>4.4181596555815235</v>
      </c>
      <c r="M108" s="98">
        <v>3.8049346640304087</v>
      </c>
      <c r="N108" s="98">
        <v>3.4696865720647452</v>
      </c>
      <c r="O108" s="98">
        <v>4.3662242739277657</v>
      </c>
      <c r="P108" s="98">
        <v>2.5507507840161585</v>
      </c>
      <c r="Q108" s="98">
        <v>2.8893369029857157</v>
      </c>
      <c r="R108" s="98">
        <v>3.1256035380174896</v>
      </c>
      <c r="S108" s="98">
        <v>3.2918509101453113</v>
      </c>
      <c r="T108" s="98">
        <v>3.8291584628657498</v>
      </c>
      <c r="U108" s="98">
        <v>4.469608039887353</v>
      </c>
      <c r="V108" s="98">
        <v>0.1103027783995011</v>
      </c>
      <c r="W108" s="98">
        <v>5.8050208119355764</v>
      </c>
      <c r="X108" s="98">
        <v>3.2217993435162433</v>
      </c>
      <c r="Y108" s="98">
        <v>2.3244234559305363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10.554810145125655</v>
      </c>
      <c r="C109" s="122">
        <f t="shared" si="41"/>
        <v>20.455959185490382</v>
      </c>
      <c r="D109" s="122">
        <f t="shared" si="41"/>
        <v>27.818913169828992</v>
      </c>
      <c r="E109" s="122">
        <f t="shared" si="41"/>
        <v>44.433174958399263</v>
      </c>
      <c r="F109" s="122">
        <f t="shared" si="41"/>
        <v>34.770702829015377</v>
      </c>
      <c r="G109" s="122">
        <f t="shared" si="41"/>
        <v>37.566124431676286</v>
      </c>
      <c r="H109" s="122">
        <f t="shared" si="41"/>
        <v>45.51390373754942</v>
      </c>
      <c r="I109" s="122">
        <f t="shared" si="41"/>
        <v>88.941200115208645</v>
      </c>
      <c r="J109" s="122">
        <f t="shared" si="41"/>
        <v>50.258912778076358</v>
      </c>
      <c r="K109" s="122">
        <f t="shared" si="41"/>
        <v>45.683641639150963</v>
      </c>
      <c r="L109" s="122">
        <f t="shared" si="41"/>
        <v>81.938810414485573</v>
      </c>
      <c r="M109" s="122">
        <f t="shared" si="41"/>
        <v>64.448524656920981</v>
      </c>
      <c r="N109" s="122">
        <f t="shared" si="41"/>
        <v>159.43924268311648</v>
      </c>
      <c r="O109" s="122">
        <f t="shared" si="41"/>
        <v>90.268739142163312</v>
      </c>
      <c r="P109" s="122">
        <f t="shared" si="41"/>
        <v>91.073017840531833</v>
      </c>
      <c r="Q109" s="122">
        <f t="shared" si="41"/>
        <v>148.88064859953602</v>
      </c>
      <c r="R109" s="122">
        <f t="shared" si="41"/>
        <v>128.88609112366706</v>
      </c>
      <c r="S109" s="122">
        <f t="shared" si="41"/>
        <v>92.906296226350818</v>
      </c>
      <c r="T109" s="122">
        <f t="shared" si="41"/>
        <v>56.519894601521237</v>
      </c>
      <c r="U109" s="122">
        <f t="shared" si="41"/>
        <v>29.578690394404354</v>
      </c>
      <c r="V109" s="122">
        <f t="shared" si="41"/>
        <v>21.781498754060912</v>
      </c>
      <c r="W109" s="122">
        <f t="shared" si="41"/>
        <v>25.045397331778549</v>
      </c>
      <c r="X109" s="122">
        <f t="shared" si="41"/>
        <v>30.133893645159763</v>
      </c>
      <c r="Y109" s="122">
        <f t="shared" si="41"/>
        <v>37.567427024445919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10.554810145125655</v>
      </c>
      <c r="C110" s="98">
        <f>IF(RES_hhdet_tes!C110=0,0,RES_hhdet_tes!C110*1000*11630/RES_hhdet_num!C105)</f>
        <v>20.455959185490382</v>
      </c>
      <c r="D110" s="98">
        <f>IF(RES_hhdet_tes!D110=0,0,RES_hhdet_tes!D110*1000*11630/RES_hhdet_num!D105)</f>
        <v>27.818913169828992</v>
      </c>
      <c r="E110" s="98">
        <f>IF(RES_hhdet_tes!E110=0,0,RES_hhdet_tes!E110*1000*11630/RES_hhdet_num!E105)</f>
        <v>44.433174958399263</v>
      </c>
      <c r="F110" s="98">
        <f>IF(RES_hhdet_tes!F110=0,0,RES_hhdet_tes!F110*1000*11630/RES_hhdet_num!F105)</f>
        <v>34.770702829015377</v>
      </c>
      <c r="G110" s="98">
        <f>IF(RES_hhdet_tes!G110=0,0,RES_hhdet_tes!G110*1000*11630/RES_hhdet_num!G105)</f>
        <v>37.566124431676286</v>
      </c>
      <c r="H110" s="98">
        <f>IF(RES_hhdet_tes!H110=0,0,RES_hhdet_tes!H110*1000*11630/RES_hhdet_num!H105)</f>
        <v>45.51390373754942</v>
      </c>
      <c r="I110" s="98">
        <f>IF(RES_hhdet_tes!I110=0,0,RES_hhdet_tes!I110*1000*11630/RES_hhdet_num!I105)</f>
        <v>88.941200115208645</v>
      </c>
      <c r="J110" s="98">
        <f>IF(RES_hhdet_tes!J110=0,0,RES_hhdet_tes!J110*1000*11630/RES_hhdet_num!J105)</f>
        <v>50.258912778076358</v>
      </c>
      <c r="K110" s="98">
        <f>IF(RES_hhdet_tes!K110=0,0,RES_hhdet_tes!K110*1000*11630/RES_hhdet_num!K105)</f>
        <v>45.683641639150963</v>
      </c>
      <c r="L110" s="98">
        <f>IF(RES_hhdet_tes!L110=0,0,RES_hhdet_tes!L110*1000*11630/RES_hhdet_num!L105)</f>
        <v>81.938810414485573</v>
      </c>
      <c r="M110" s="98">
        <f>IF(RES_hhdet_tes!M110=0,0,RES_hhdet_tes!M110*1000*11630/RES_hhdet_num!M105)</f>
        <v>64.448524656920981</v>
      </c>
      <c r="N110" s="98">
        <f>IF(RES_hhdet_tes!N110=0,0,RES_hhdet_tes!N110*1000*11630/RES_hhdet_num!N105)</f>
        <v>159.43924268311648</v>
      </c>
      <c r="O110" s="98">
        <f>IF(RES_hhdet_tes!O110=0,0,RES_hhdet_tes!O110*1000*11630/RES_hhdet_num!O105)</f>
        <v>90.268739142163312</v>
      </c>
      <c r="P110" s="98">
        <f>IF(RES_hhdet_tes!P110=0,0,RES_hhdet_tes!P110*1000*11630/RES_hhdet_num!P105)</f>
        <v>91.073017840531833</v>
      </c>
      <c r="Q110" s="98">
        <f>IF(RES_hhdet_tes!Q110=0,0,RES_hhdet_tes!Q110*1000*11630/RES_hhdet_num!Q105)</f>
        <v>148.88064859953602</v>
      </c>
      <c r="R110" s="98">
        <f>IF(RES_hhdet_tes!R110=0,0,RES_hhdet_tes!R110*1000*11630/RES_hhdet_num!R105)</f>
        <v>128.88609112366706</v>
      </c>
      <c r="S110" s="98">
        <f>IF(RES_hhdet_tes!S110=0,0,RES_hhdet_tes!S110*1000*11630/RES_hhdet_num!S105)</f>
        <v>92.906296226350818</v>
      </c>
      <c r="T110" s="98">
        <f>IF(RES_hhdet_tes!T110=0,0,RES_hhdet_tes!T110*1000*11630/RES_hhdet_num!T105)</f>
        <v>56.519894601521237</v>
      </c>
      <c r="U110" s="98">
        <f>IF(RES_hhdet_tes!U110=0,0,RES_hhdet_tes!U110*1000*11630/RES_hhdet_num!U105)</f>
        <v>29.578690394404354</v>
      </c>
      <c r="V110" s="98">
        <f>IF(RES_hhdet_tes!V110=0,0,RES_hhdet_tes!V110*1000*11630/RES_hhdet_num!V105)</f>
        <v>21.781498754060912</v>
      </c>
      <c r="W110" s="98">
        <f>IF(RES_hhdet_tes!W110=0,0,RES_hhdet_tes!W110*1000*11630/RES_hhdet_num!W105)</f>
        <v>25.045397331778549</v>
      </c>
      <c r="X110" s="98">
        <f>IF(RES_hhdet_tes!X110=0,0,RES_hhdet_tes!X110*1000*11630/RES_hhdet_num!X105)</f>
        <v>30.133893645159763</v>
      </c>
      <c r="Y110" s="98">
        <f>IF(RES_hhdet_tes!Y110=0,0,RES_hhdet_tes!Y110*1000*11630/RES_hhdet_num!Y105)</f>
        <v>37.567427024445919</v>
      </c>
      <c r="DA110" s="63" t="s">
        <v>2514</v>
      </c>
    </row>
    <row r="111" spans="1:105" ht="12" customHeight="1" x14ac:dyDescent="0.25">
      <c r="A111" s="121" t="s">
        <v>55</v>
      </c>
      <c r="B111" s="122">
        <v>358.62330737960326</v>
      </c>
      <c r="C111" s="122">
        <v>440.9414740927175</v>
      </c>
      <c r="D111" s="122">
        <v>933.29579803319064</v>
      </c>
      <c r="E111" s="122">
        <v>853.5648200916205</v>
      </c>
      <c r="F111" s="122">
        <v>543.79217774475967</v>
      </c>
      <c r="G111" s="122">
        <v>750.93199119125029</v>
      </c>
      <c r="H111" s="122">
        <v>796.2207669134591</v>
      </c>
      <c r="I111" s="122">
        <v>896.61118844197779</v>
      </c>
      <c r="J111" s="122">
        <v>683.54013708048819</v>
      </c>
      <c r="K111" s="122">
        <v>824.29314245213914</v>
      </c>
      <c r="L111" s="122">
        <v>943.29033788693584</v>
      </c>
      <c r="M111" s="122">
        <v>815.68499853535332</v>
      </c>
      <c r="N111" s="122">
        <v>887.94613700960838</v>
      </c>
      <c r="O111" s="122">
        <v>1017.5683563114778</v>
      </c>
      <c r="P111" s="122">
        <v>635.67785072885817</v>
      </c>
      <c r="Q111" s="122">
        <v>845.25401945853184</v>
      </c>
      <c r="R111" s="122">
        <v>912.394035511585</v>
      </c>
      <c r="S111" s="122">
        <v>992.48474174203511</v>
      </c>
      <c r="T111" s="122">
        <v>1130.8346265967946</v>
      </c>
      <c r="U111" s="122">
        <v>1303.4076910916565</v>
      </c>
      <c r="V111" s="122">
        <v>205.94392932974876</v>
      </c>
      <c r="W111" s="122">
        <v>1716.7207696169203</v>
      </c>
      <c r="X111" s="122">
        <v>971.61030076977841</v>
      </c>
      <c r="Y111" s="122">
        <v>718.46015508214441</v>
      </c>
      <c r="DA111" s="130" t="s">
        <v>2515</v>
      </c>
    </row>
    <row r="112" spans="1:105" ht="12" customHeight="1" x14ac:dyDescent="0.25">
      <c r="A112" s="97" t="s">
        <v>130</v>
      </c>
      <c r="B112" s="98">
        <v>356.91714925478095</v>
      </c>
      <c r="C112" s="98">
        <v>440.08578445038734</v>
      </c>
      <c r="D112" s="98">
        <v>941.06690906667222</v>
      </c>
      <c r="E112" s="98">
        <v>854.434790912479</v>
      </c>
      <c r="F112" s="98">
        <v>547.02878625196081</v>
      </c>
      <c r="G112" s="98">
        <v>753.27607555787188</v>
      </c>
      <c r="H112" s="98">
        <v>792.24466665796774</v>
      </c>
      <c r="I112" s="98">
        <v>896.31475082634722</v>
      </c>
      <c r="J112" s="98">
        <v>683.59943174148088</v>
      </c>
      <c r="K112" s="98">
        <v>822.40900887354098</v>
      </c>
      <c r="L112" s="98">
        <v>947.131845222273</v>
      </c>
      <c r="M112" s="98">
        <v>816.69307223482281</v>
      </c>
      <c r="N112" s="98">
        <v>887.18759395069765</v>
      </c>
      <c r="O112" s="98">
        <v>1020.2210124647348</v>
      </c>
      <c r="P112" s="98">
        <v>630.41923390793909</v>
      </c>
      <c r="Q112" s="98">
        <v>842.99779399606632</v>
      </c>
      <c r="R112" s="98">
        <v>912.94758409398378</v>
      </c>
      <c r="S112" s="98">
        <v>989.7890442750753</v>
      </c>
      <c r="T112" s="98">
        <v>1133.1630924147591</v>
      </c>
      <c r="U112" s="98">
        <v>1309.7823982337591</v>
      </c>
      <c r="V112" s="98">
        <v>37.349879613413279</v>
      </c>
      <c r="W112" s="98">
        <v>1767.4086108087745</v>
      </c>
      <c r="X112" s="98">
        <v>963.98510174246121</v>
      </c>
      <c r="Y112" s="98">
        <v>699.03932178567345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462.89734347339112</v>
      </c>
      <c r="C116" s="101">
        <v>461.86945800459966</v>
      </c>
      <c r="D116" s="101">
        <v>508.14437596030979</v>
      </c>
      <c r="E116" s="101">
        <v>805.91887098447762</v>
      </c>
      <c r="F116" s="101">
        <v>361.82964034934054</v>
      </c>
      <c r="G116" s="101">
        <v>618.77870652208901</v>
      </c>
      <c r="H116" s="101">
        <v>1019.4171783313552</v>
      </c>
      <c r="I116" s="101">
        <v>913.19354567551943</v>
      </c>
      <c r="J116" s="101">
        <v>680.21017958879111</v>
      </c>
      <c r="K116" s="101">
        <v>930.52303349870692</v>
      </c>
      <c r="L116" s="101">
        <v>728.86003123717921</v>
      </c>
      <c r="M116" s="101">
        <v>759.14591293091235</v>
      </c>
      <c r="N116" s="101">
        <v>930.00254195892421</v>
      </c>
      <c r="O116" s="101">
        <v>871.08914088312793</v>
      </c>
      <c r="P116" s="101">
        <v>926.21643008463946</v>
      </c>
      <c r="Q116" s="101">
        <v>968.57600144353694</v>
      </c>
      <c r="R116" s="101">
        <v>882.56818021045524</v>
      </c>
      <c r="S116" s="101">
        <v>1139.4862865892239</v>
      </c>
      <c r="T116" s="101">
        <v>1000.1203767408063</v>
      </c>
      <c r="U116" s="101">
        <v>982.40763539656325</v>
      </c>
      <c r="V116" s="101">
        <v>1036.939273445593</v>
      </c>
      <c r="W116" s="101">
        <v>1095.7947150167099</v>
      </c>
      <c r="X116" s="101">
        <v>1208.114457697696</v>
      </c>
      <c r="Y116" s="101">
        <v>1080.7333915740076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313.38492626668756</v>
      </c>
      <c r="C120" s="122">
        <v>340.29646003320755</v>
      </c>
      <c r="D120" s="122">
        <v>374.09958787908266</v>
      </c>
      <c r="E120" s="122">
        <v>449.77346166374002</v>
      </c>
      <c r="F120" s="122">
        <v>294.53574845854604</v>
      </c>
      <c r="G120" s="122">
        <v>637.48008090156236</v>
      </c>
      <c r="H120" s="122">
        <v>368.87325905469936</v>
      </c>
      <c r="I120" s="122">
        <v>522.82581246138545</v>
      </c>
      <c r="J120" s="122">
        <v>257.48188311559591</v>
      </c>
      <c r="K120" s="122">
        <v>367.37198138794423</v>
      </c>
      <c r="L120" s="122">
        <v>291.30317127601938</v>
      </c>
      <c r="M120" s="122">
        <v>294.2719514754242</v>
      </c>
      <c r="N120" s="122">
        <v>262.85650916598149</v>
      </c>
      <c r="O120" s="122">
        <v>270.63507623737877</v>
      </c>
      <c r="P120" s="122">
        <v>278.57244204895056</v>
      </c>
      <c r="Q120" s="122">
        <v>321.05569361508668</v>
      </c>
      <c r="R120" s="122">
        <v>325.93571008822528</v>
      </c>
      <c r="S120" s="122">
        <v>369.37050563554135</v>
      </c>
      <c r="T120" s="122">
        <v>380.16539912992147</v>
      </c>
      <c r="U120" s="122">
        <v>403.49040949205539</v>
      </c>
      <c r="V120" s="122">
        <v>362.29236188110775</v>
      </c>
      <c r="W120" s="122">
        <v>378.10892705680232</v>
      </c>
      <c r="X120" s="122">
        <v>392.63427789445751</v>
      </c>
      <c r="Y120" s="122">
        <v>356.69005330355731</v>
      </c>
      <c r="DA120" s="130" t="s">
        <v>2524</v>
      </c>
    </row>
    <row r="121" spans="1:105" ht="12" customHeight="1" x14ac:dyDescent="0.25">
      <c r="A121" s="97" t="s">
        <v>50</v>
      </c>
      <c r="B121" s="98">
        <v>314.11341605125051</v>
      </c>
      <c r="C121" s="98">
        <v>339.21224480925076</v>
      </c>
      <c r="D121" s="98">
        <v>377.2515610864715</v>
      </c>
      <c r="E121" s="98">
        <v>444.93023520264757</v>
      </c>
      <c r="F121" s="98">
        <v>295.45773112565496</v>
      </c>
      <c r="G121" s="98">
        <v>653.05920360522794</v>
      </c>
      <c r="H121" s="98">
        <v>355.23659737917075</v>
      </c>
      <c r="I121" s="98">
        <v>527.09235898059717</v>
      </c>
      <c r="J121" s="98">
        <v>257.63595126338043</v>
      </c>
      <c r="K121" s="98">
        <v>368.89609567809532</v>
      </c>
      <c r="L121" s="98">
        <v>291.76463357250009</v>
      </c>
      <c r="M121" s="98">
        <v>294.18979939079685</v>
      </c>
      <c r="N121" s="98">
        <v>259.27132135947318</v>
      </c>
      <c r="O121" s="98">
        <v>274.7042330983648</v>
      </c>
      <c r="P121" s="98">
        <v>279.76362380240118</v>
      </c>
      <c r="Q121" s="98">
        <v>319.55394628123486</v>
      </c>
      <c r="R121" s="98">
        <v>325.62006565450918</v>
      </c>
      <c r="S121" s="98">
        <v>369.80114798191897</v>
      </c>
      <c r="T121" s="98">
        <v>380.62409600220923</v>
      </c>
      <c r="U121" s="98">
        <v>404.06610170018456</v>
      </c>
      <c r="V121" s="98">
        <v>362.19517937034135</v>
      </c>
      <c r="W121" s="98">
        <v>378.11187167761949</v>
      </c>
      <c r="X121" s="98">
        <v>392.64416867205807</v>
      </c>
      <c r="Y121" s="98">
        <v>356.5993620115907</v>
      </c>
      <c r="DA121" s="63" t="s">
        <v>2525</v>
      </c>
    </row>
    <row r="122" spans="1:105" ht="12" customHeight="1" x14ac:dyDescent="0.25">
      <c r="A122" s="109" t="s">
        <v>120</v>
      </c>
      <c r="B122" s="33">
        <v>281.13381919417458</v>
      </c>
      <c r="C122" s="33">
        <v>364.04025467459638</v>
      </c>
      <c r="D122" s="33">
        <v>303.5648064911158</v>
      </c>
      <c r="E122" s="33">
        <v>549.16540275242312</v>
      </c>
      <c r="F122" s="33">
        <v>275.19638256199102</v>
      </c>
      <c r="G122" s="33">
        <v>311.40454873614141</v>
      </c>
      <c r="H122" s="33">
        <v>610.46683601885434</v>
      </c>
      <c r="I122" s="33">
        <v>409.23429176672869</v>
      </c>
      <c r="J122" s="33">
        <v>251.71392892201601</v>
      </c>
      <c r="K122" s="33">
        <v>262.72722599909264</v>
      </c>
      <c r="L122" s="33">
        <v>268.89340850317785</v>
      </c>
      <c r="M122" s="33">
        <v>298.31309559338445</v>
      </c>
      <c r="N122" s="33">
        <v>431.33886788141655</v>
      </c>
      <c r="O122" s="33">
        <v>28.991210237989964</v>
      </c>
      <c r="P122" s="33">
        <v>203.73074592257674</v>
      </c>
      <c r="Q122" s="33">
        <v>404.52057642626988</v>
      </c>
      <c r="R122" s="33">
        <v>340.32273032751948</v>
      </c>
      <c r="S122" s="33">
        <v>352.64120104992355</v>
      </c>
      <c r="T122" s="33">
        <v>351.90213157443776</v>
      </c>
      <c r="U122" s="33">
        <v>362.45634821262769</v>
      </c>
      <c r="V122" s="33">
        <v>368.89654728667239</v>
      </c>
      <c r="W122" s="33">
        <v>377.91178846824431</v>
      </c>
      <c r="X122" s="33">
        <v>391.98972888748722</v>
      </c>
      <c r="Y122" s="33">
        <v>362.3922682859627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6041.8288847199383</v>
      </c>
      <c r="C124" s="117">
        <f t="shared" si="42"/>
        <v>5863.1056041977936</v>
      </c>
      <c r="D124" s="117">
        <f t="shared" si="42"/>
        <v>5634.214802577686</v>
      </c>
      <c r="E124" s="117">
        <f t="shared" si="42"/>
        <v>5885.2029361775176</v>
      </c>
      <c r="F124" s="117">
        <f t="shared" si="42"/>
        <v>5498.4725790050979</v>
      </c>
      <c r="G124" s="117">
        <f t="shared" si="42"/>
        <v>5897.7674175772818</v>
      </c>
      <c r="H124" s="117">
        <f t="shared" si="42"/>
        <v>5770.7367539830984</v>
      </c>
      <c r="I124" s="117">
        <f t="shared" si="42"/>
        <v>5752.7948304057127</v>
      </c>
      <c r="J124" s="117">
        <f t="shared" si="42"/>
        <v>5733.8125165851707</v>
      </c>
      <c r="K124" s="117">
        <f t="shared" si="42"/>
        <v>6068.8040404267076</v>
      </c>
      <c r="L124" s="117">
        <f t="shared" si="42"/>
        <v>6160.7805715791765</v>
      </c>
      <c r="M124" s="117">
        <f t="shared" si="42"/>
        <v>6410.7392611789273</v>
      </c>
      <c r="N124" s="117">
        <f t="shared" si="42"/>
        <v>6147.1736355862104</v>
      </c>
      <c r="O124" s="117">
        <f t="shared" si="42"/>
        <v>6196.7249466242665</v>
      </c>
      <c r="P124" s="117">
        <f t="shared" si="42"/>
        <v>5801.6359494115577</v>
      </c>
      <c r="Q124" s="117">
        <f t="shared" si="42"/>
        <v>6052.0150659549799</v>
      </c>
      <c r="R124" s="117">
        <f t="shared" ref="R124:V124" si="43">R125+R128+R130+R139</f>
        <v>6241.2534116885899</v>
      </c>
      <c r="S124" s="117">
        <f t="shared" si="43"/>
        <v>6590.1890296438678</v>
      </c>
      <c r="T124" s="117">
        <f t="shared" si="43"/>
        <v>6770.4290140025832</v>
      </c>
      <c r="U124" s="117">
        <f t="shared" si="43"/>
        <v>6630.0377205128007</v>
      </c>
      <c r="V124" s="117">
        <f t="shared" si="43"/>
        <v>7089.183167589832</v>
      </c>
      <c r="W124" s="117">
        <f t="shared" ref="W124:Y124" si="44">W125+W128+W130+W139</f>
        <v>7756.6468403552735</v>
      </c>
      <c r="X124" s="117">
        <f t="shared" si="44"/>
        <v>7079.529601441649</v>
      </c>
      <c r="Y124" s="117">
        <f t="shared" si="44"/>
        <v>6804.3913323749839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5339.5863224439508</v>
      </c>
      <c r="C125" s="122">
        <f t="shared" si="45"/>
        <v>4814.5106726354697</v>
      </c>
      <c r="D125" s="122">
        <f t="shared" si="45"/>
        <v>4517.7717798567101</v>
      </c>
      <c r="E125" s="122">
        <f t="shared" si="45"/>
        <v>4634.1856452293841</v>
      </c>
      <c r="F125" s="122">
        <f t="shared" si="45"/>
        <v>4659.5550536514465</v>
      </c>
      <c r="G125" s="122">
        <f t="shared" si="45"/>
        <v>4448.4616588837744</v>
      </c>
      <c r="H125" s="122">
        <f t="shared" si="45"/>
        <v>4562.0204371575219</v>
      </c>
      <c r="I125" s="122">
        <f t="shared" si="45"/>
        <v>4279.633861367498</v>
      </c>
      <c r="J125" s="122">
        <f t="shared" si="45"/>
        <v>4736.4803183315471</v>
      </c>
      <c r="K125" s="122">
        <f t="shared" si="45"/>
        <v>4857.8992097134933</v>
      </c>
      <c r="L125" s="122">
        <f t="shared" si="45"/>
        <v>5035.4691064833214</v>
      </c>
      <c r="M125" s="122">
        <f t="shared" si="45"/>
        <v>5211.6109700213101</v>
      </c>
      <c r="N125" s="122">
        <f t="shared" si="45"/>
        <v>4934.6626705673752</v>
      </c>
      <c r="O125" s="122">
        <f t="shared" si="45"/>
        <v>4965.0449880878568</v>
      </c>
      <c r="P125" s="122">
        <f t="shared" si="45"/>
        <v>4569.5592318526988</v>
      </c>
      <c r="Q125" s="122">
        <f t="shared" si="45"/>
        <v>4666.1502179858471</v>
      </c>
      <c r="R125" s="122">
        <f t="shared" ref="R125:V125" si="46">SUM(R126:R127)</f>
        <v>4839.2952937514146</v>
      </c>
      <c r="S125" s="122">
        <f t="shared" si="46"/>
        <v>5068.9529645598395</v>
      </c>
      <c r="T125" s="122">
        <f t="shared" si="46"/>
        <v>5251.1800463826121</v>
      </c>
      <c r="U125" s="122">
        <f t="shared" si="46"/>
        <v>5143.4764785112775</v>
      </c>
      <c r="V125" s="122">
        <f t="shared" si="46"/>
        <v>5594.2123989823076</v>
      </c>
      <c r="W125" s="122">
        <f t="shared" ref="W125:Y125" si="47">SUM(W126:W127)</f>
        <v>6160.0546024524401</v>
      </c>
      <c r="X125" s="122">
        <f t="shared" si="47"/>
        <v>5549.8886243606821</v>
      </c>
      <c r="Y125" s="122">
        <f t="shared" si="47"/>
        <v>5369.6771946287163</v>
      </c>
      <c r="DA125" s="130" t="s">
        <v>2528</v>
      </c>
    </row>
    <row r="126" spans="1:105" ht="12" customHeight="1" x14ac:dyDescent="0.25">
      <c r="A126" s="97" t="s">
        <v>198</v>
      </c>
      <c r="B126" s="98">
        <v>5334.9112116743299</v>
      </c>
      <c r="C126" s="98">
        <v>4810.2952574965329</v>
      </c>
      <c r="D126" s="98">
        <v>4513.97867096963</v>
      </c>
      <c r="E126" s="98">
        <v>4630.3896961297678</v>
      </c>
      <c r="F126" s="98">
        <v>4655.4385763209129</v>
      </c>
      <c r="G126" s="98">
        <v>4444.7755188618139</v>
      </c>
      <c r="H126" s="98">
        <v>4558.4858653780848</v>
      </c>
      <c r="I126" s="98">
        <v>4276.6568745763689</v>
      </c>
      <c r="J126" s="98">
        <v>4732.6564705520395</v>
      </c>
      <c r="K126" s="98">
        <v>4853.9897971750652</v>
      </c>
      <c r="L126" s="98">
        <v>5031.7791646326968</v>
      </c>
      <c r="M126" s="98">
        <v>5207.582923621625</v>
      </c>
      <c r="N126" s="98">
        <v>4931.4689489764287</v>
      </c>
      <c r="O126" s="98">
        <v>4961.2754530090197</v>
      </c>
      <c r="P126" s="98">
        <v>4566.0166879588669</v>
      </c>
      <c r="Q126" s="98">
        <v>4662.9637528981757</v>
      </c>
      <c r="R126" s="98">
        <v>4836.0218448885653</v>
      </c>
      <c r="S126" s="98">
        <v>5065.5066574272169</v>
      </c>
      <c r="T126" s="98">
        <v>5247.6635267160373</v>
      </c>
      <c r="U126" s="98">
        <v>5140.0507954375389</v>
      </c>
      <c r="V126" s="98">
        <v>5590.54285001063</v>
      </c>
      <c r="W126" s="98">
        <v>6156.0526057968264</v>
      </c>
      <c r="X126" s="98">
        <v>5546.2302643745279</v>
      </c>
      <c r="Y126" s="98">
        <v>5366.1445477142015</v>
      </c>
      <c r="DA126" s="63" t="s">
        <v>2529</v>
      </c>
    </row>
    <row r="127" spans="1:105" ht="12" customHeight="1" x14ac:dyDescent="0.25">
      <c r="A127" s="97" t="s">
        <v>53</v>
      </c>
      <c r="B127" s="98">
        <v>4.6751107696204857</v>
      </c>
      <c r="C127" s="98">
        <v>4.2154151389369856</v>
      </c>
      <c r="D127" s="98">
        <v>3.7931088870797534</v>
      </c>
      <c r="E127" s="98">
        <v>3.7959490996161183</v>
      </c>
      <c r="F127" s="98">
        <v>4.116477330533753</v>
      </c>
      <c r="G127" s="98">
        <v>3.6861400219605671</v>
      </c>
      <c r="H127" s="98">
        <v>3.5345717794370466</v>
      </c>
      <c r="I127" s="98">
        <v>2.9769867911292347</v>
      </c>
      <c r="J127" s="98">
        <v>3.8238477795074153</v>
      </c>
      <c r="K127" s="98">
        <v>3.909412538428247</v>
      </c>
      <c r="L127" s="98">
        <v>3.6899418506242037</v>
      </c>
      <c r="M127" s="98">
        <v>4.0280463996848077</v>
      </c>
      <c r="N127" s="98">
        <v>3.1937215909468759</v>
      </c>
      <c r="O127" s="98">
        <v>3.7695350788369302</v>
      </c>
      <c r="P127" s="98">
        <v>3.5425438938321157</v>
      </c>
      <c r="Q127" s="98">
        <v>3.1864650876714733</v>
      </c>
      <c r="R127" s="98">
        <v>3.2734488628496305</v>
      </c>
      <c r="S127" s="98">
        <v>3.4463071326230077</v>
      </c>
      <c r="T127" s="98">
        <v>3.516519666574867</v>
      </c>
      <c r="U127" s="98">
        <v>3.4256830737389108</v>
      </c>
      <c r="V127" s="98">
        <v>3.6695489716774179</v>
      </c>
      <c r="W127" s="98">
        <v>4.0019966556136213</v>
      </c>
      <c r="X127" s="98">
        <v>3.6583599861544602</v>
      </c>
      <c r="Y127" s="98">
        <v>3.5326469145146042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10.504172528880259</v>
      </c>
      <c r="C128" s="122">
        <f t="shared" si="48"/>
        <v>14.391897238676469</v>
      </c>
      <c r="D128" s="122">
        <f t="shared" si="48"/>
        <v>17.843657436531448</v>
      </c>
      <c r="E128" s="122">
        <f t="shared" si="48"/>
        <v>20.829093774536986</v>
      </c>
      <c r="F128" s="122">
        <f t="shared" si="48"/>
        <v>14.569368285554601</v>
      </c>
      <c r="G128" s="122">
        <f t="shared" si="48"/>
        <v>13.942750220727705</v>
      </c>
      <c r="H128" s="122">
        <f t="shared" si="48"/>
        <v>14.648960193196388</v>
      </c>
      <c r="I128" s="122">
        <f t="shared" si="48"/>
        <v>27.722330779267409</v>
      </c>
      <c r="J128" s="122">
        <f t="shared" si="48"/>
        <v>16.970112179197812</v>
      </c>
      <c r="K128" s="122">
        <f t="shared" si="48"/>
        <v>17.79690008873958</v>
      </c>
      <c r="L128" s="122">
        <f t="shared" si="48"/>
        <v>44.189183331808152</v>
      </c>
      <c r="M128" s="122">
        <f t="shared" si="48"/>
        <v>42.044749797756666</v>
      </c>
      <c r="N128" s="122">
        <f t="shared" si="48"/>
        <v>130.81373943316029</v>
      </c>
      <c r="O128" s="122">
        <f t="shared" si="48"/>
        <v>79.324555294889791</v>
      </c>
      <c r="P128" s="122">
        <f t="shared" si="48"/>
        <v>76.692695770555687</v>
      </c>
      <c r="Q128" s="122">
        <f t="shared" si="48"/>
        <v>134.87045624672504</v>
      </c>
      <c r="R128" s="122">
        <f t="shared" si="48"/>
        <v>121.60721204313687</v>
      </c>
      <c r="S128" s="122">
        <f t="shared" si="48"/>
        <v>113.50780842439679</v>
      </c>
      <c r="T128" s="122">
        <f t="shared" si="48"/>
        <v>98.248671281791303</v>
      </c>
      <c r="U128" s="122">
        <f t="shared" si="48"/>
        <v>80.672060128520556</v>
      </c>
      <c r="V128" s="122">
        <f t="shared" si="48"/>
        <v>66.589728942509325</v>
      </c>
      <c r="W128" s="122">
        <f t="shared" si="48"/>
        <v>54.774783000088235</v>
      </c>
      <c r="X128" s="122">
        <f t="shared" si="48"/>
        <v>41.401513070233776</v>
      </c>
      <c r="Y128" s="122">
        <f t="shared" si="48"/>
        <v>41.499790535365982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10.504172528880259</v>
      </c>
      <c r="C129" s="98">
        <f>IF(RES_hhdet_tes!C129=0,0,RES_hhdet_tes!C129*1000*11630/RES_hhdet_num!C124)</f>
        <v>14.391897238676469</v>
      </c>
      <c r="D129" s="98">
        <f>IF(RES_hhdet_tes!D129=0,0,RES_hhdet_tes!D129*1000*11630/RES_hhdet_num!D124)</f>
        <v>17.843657436531448</v>
      </c>
      <c r="E129" s="98">
        <f>IF(RES_hhdet_tes!E129=0,0,RES_hhdet_tes!E129*1000*11630/RES_hhdet_num!E124)</f>
        <v>20.829093774536986</v>
      </c>
      <c r="F129" s="98">
        <f>IF(RES_hhdet_tes!F129=0,0,RES_hhdet_tes!F129*1000*11630/RES_hhdet_num!F124)</f>
        <v>14.569368285554601</v>
      </c>
      <c r="G129" s="98">
        <f>IF(RES_hhdet_tes!G129=0,0,RES_hhdet_tes!G129*1000*11630/RES_hhdet_num!G124)</f>
        <v>13.942750220727705</v>
      </c>
      <c r="H129" s="98">
        <f>IF(RES_hhdet_tes!H129=0,0,RES_hhdet_tes!H129*1000*11630/RES_hhdet_num!H124)</f>
        <v>14.648960193196388</v>
      </c>
      <c r="I129" s="98">
        <f>IF(RES_hhdet_tes!I129=0,0,RES_hhdet_tes!I129*1000*11630/RES_hhdet_num!I124)</f>
        <v>27.722330779267409</v>
      </c>
      <c r="J129" s="98">
        <f>IF(RES_hhdet_tes!J129=0,0,RES_hhdet_tes!J129*1000*11630/RES_hhdet_num!J124)</f>
        <v>16.970112179197812</v>
      </c>
      <c r="K129" s="98">
        <f>IF(RES_hhdet_tes!K129=0,0,RES_hhdet_tes!K129*1000*11630/RES_hhdet_num!K124)</f>
        <v>17.79690008873958</v>
      </c>
      <c r="L129" s="98">
        <f>IF(RES_hhdet_tes!L129=0,0,RES_hhdet_tes!L129*1000*11630/RES_hhdet_num!L124)</f>
        <v>44.189183331808152</v>
      </c>
      <c r="M129" s="98">
        <f>IF(RES_hhdet_tes!M129=0,0,RES_hhdet_tes!M129*1000*11630/RES_hhdet_num!M124)</f>
        <v>42.044749797756666</v>
      </c>
      <c r="N129" s="98">
        <f>IF(RES_hhdet_tes!N129=0,0,RES_hhdet_tes!N129*1000*11630/RES_hhdet_num!N124)</f>
        <v>130.81373943316029</v>
      </c>
      <c r="O129" s="98">
        <f>IF(RES_hhdet_tes!O129=0,0,RES_hhdet_tes!O129*1000*11630/RES_hhdet_num!O124)</f>
        <v>79.324555294889791</v>
      </c>
      <c r="P129" s="98">
        <f>IF(RES_hhdet_tes!P129=0,0,RES_hhdet_tes!P129*1000*11630/RES_hhdet_num!P124)</f>
        <v>76.692695770555687</v>
      </c>
      <c r="Q129" s="98">
        <f>IF(RES_hhdet_tes!Q129=0,0,RES_hhdet_tes!Q129*1000*11630/RES_hhdet_num!Q124)</f>
        <v>134.87045624672504</v>
      </c>
      <c r="R129" s="98">
        <f>IF(RES_hhdet_tes!R129=0,0,RES_hhdet_tes!R129*1000*11630/RES_hhdet_num!R124)</f>
        <v>121.60721204313687</v>
      </c>
      <c r="S129" s="98">
        <f>IF(RES_hhdet_tes!S129=0,0,RES_hhdet_tes!S129*1000*11630/RES_hhdet_num!S124)</f>
        <v>113.50780842439679</v>
      </c>
      <c r="T129" s="98">
        <f>IF(RES_hhdet_tes!T129=0,0,RES_hhdet_tes!T129*1000*11630/RES_hhdet_num!T124)</f>
        <v>98.248671281791303</v>
      </c>
      <c r="U129" s="98">
        <f>IF(RES_hhdet_tes!U129=0,0,RES_hhdet_tes!U129*1000*11630/RES_hhdet_num!U124)</f>
        <v>80.672060128520556</v>
      </c>
      <c r="V129" s="98">
        <f>IF(RES_hhdet_tes!V129=0,0,RES_hhdet_tes!V129*1000*11630/RES_hhdet_num!V124)</f>
        <v>66.589728942509325</v>
      </c>
      <c r="W129" s="98">
        <f>IF(RES_hhdet_tes!W129=0,0,RES_hhdet_tes!W129*1000*11630/RES_hhdet_num!W124)</f>
        <v>54.774783000088235</v>
      </c>
      <c r="X129" s="98">
        <f>IF(RES_hhdet_tes!X129=0,0,RES_hhdet_tes!X129*1000*11630/RES_hhdet_num!X124)</f>
        <v>41.401513070233776</v>
      </c>
      <c r="Y129" s="98">
        <f>IF(RES_hhdet_tes!Y129=0,0,RES_hhdet_tes!Y129*1000*11630/RES_hhdet_num!Y124)</f>
        <v>41.499790535365982</v>
      </c>
      <c r="DA129" s="63" t="s">
        <v>2532</v>
      </c>
    </row>
    <row r="130" spans="1:105" ht="12" customHeight="1" x14ac:dyDescent="0.25">
      <c r="A130" s="121" t="s">
        <v>55</v>
      </c>
      <c r="B130" s="122">
        <v>378.34815711061844</v>
      </c>
      <c r="C130" s="122">
        <v>694.28093949918502</v>
      </c>
      <c r="D130" s="122">
        <v>723.55423630527548</v>
      </c>
      <c r="E130" s="122">
        <v>781.73517627010779</v>
      </c>
      <c r="F130" s="122">
        <v>529.59787971348237</v>
      </c>
      <c r="G130" s="122">
        <v>795.29153264268473</v>
      </c>
      <c r="H130" s="122">
        <v>825.3670525592014</v>
      </c>
      <c r="I130" s="122">
        <v>923.32932000220831</v>
      </c>
      <c r="J130" s="122">
        <v>722.93224026943938</v>
      </c>
      <c r="K130" s="122">
        <v>826.56964589942982</v>
      </c>
      <c r="L130" s="122">
        <v>789.90193274935882</v>
      </c>
      <c r="M130" s="122">
        <v>862.80309203732179</v>
      </c>
      <c r="N130" s="122">
        <v>818.70023090930249</v>
      </c>
      <c r="O130" s="122">
        <v>880.62255173550841</v>
      </c>
      <c r="P130" s="122">
        <v>876.58065390071056</v>
      </c>
      <c r="Q130" s="122">
        <v>930.22787600761797</v>
      </c>
      <c r="R130" s="122">
        <v>954.48557514158119</v>
      </c>
      <c r="S130" s="122">
        <v>1038.2379498213274</v>
      </c>
      <c r="T130" s="122">
        <v>1040.8269244007986</v>
      </c>
      <c r="U130" s="122">
        <v>1002.4204340590441</v>
      </c>
      <c r="V130" s="122">
        <v>1066.0909010642965</v>
      </c>
      <c r="W130" s="122">
        <v>1163.7085153265957</v>
      </c>
      <c r="X130" s="122">
        <v>1095.6050915006633</v>
      </c>
      <c r="Y130" s="122">
        <v>1036.5220102800236</v>
      </c>
      <c r="DA130" s="130" t="s">
        <v>2533</v>
      </c>
    </row>
    <row r="131" spans="1:105" ht="12" customHeight="1" x14ac:dyDescent="0.25">
      <c r="A131" s="97" t="s">
        <v>128</v>
      </c>
      <c r="B131" s="98">
        <v>376.93501765647341</v>
      </c>
      <c r="C131" s="98">
        <v>698.39838879815898</v>
      </c>
      <c r="D131" s="98">
        <v>727.50987970941821</v>
      </c>
      <c r="E131" s="98">
        <v>781.27940956041198</v>
      </c>
      <c r="F131" s="98">
        <v>532.19835071961973</v>
      </c>
      <c r="G131" s="98">
        <v>798.4506320956034</v>
      </c>
      <c r="H131" s="98">
        <v>821.85686017454987</v>
      </c>
      <c r="I131" s="98">
        <v>923.48298171497254</v>
      </c>
      <c r="J131" s="98">
        <v>723.66407500732487</v>
      </c>
      <c r="K131" s="98">
        <v>824.67256700226733</v>
      </c>
      <c r="L131" s="98">
        <v>790.97032136161192</v>
      </c>
      <c r="M131" s="98">
        <v>864.63521742073863</v>
      </c>
      <c r="N131" s="98">
        <v>816.67162271602092</v>
      </c>
      <c r="O131" s="98">
        <v>880.80132580184602</v>
      </c>
      <c r="P131" s="98">
        <v>875.68721630152334</v>
      </c>
      <c r="Q131" s="98">
        <v>929.61543173611426</v>
      </c>
      <c r="R131" s="98">
        <v>955.99029214699704</v>
      </c>
      <c r="S131" s="98">
        <v>1036.4426611231097</v>
      </c>
      <c r="T131" s="98">
        <v>1041.6306414799953</v>
      </c>
      <c r="U131" s="98">
        <v>1002.8342172492337</v>
      </c>
      <c r="V131" s="98">
        <v>1066.8916917433282</v>
      </c>
      <c r="W131" s="98">
        <v>1165.3604239308061</v>
      </c>
      <c r="X131" s="98">
        <v>1093.8007133079425</v>
      </c>
      <c r="Y131" s="98">
        <v>1036.1832226009872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462.89734347339123</v>
      </c>
      <c r="C135" s="101">
        <v>462.00994566763927</v>
      </c>
      <c r="D135" s="101">
        <v>508.3256892650694</v>
      </c>
      <c r="E135" s="101">
        <v>806.48190423244625</v>
      </c>
      <c r="F135" s="101">
        <v>362.13445748714201</v>
      </c>
      <c r="G135" s="101">
        <v>619.45400979059866</v>
      </c>
      <c r="H135" s="101">
        <v>1020.9966587377146</v>
      </c>
      <c r="I135" s="101">
        <v>914.81455606927739</v>
      </c>
      <c r="J135" s="101">
        <v>682.06898824143195</v>
      </c>
      <c r="K135" s="101">
        <v>932.64507393958866</v>
      </c>
      <c r="L135" s="101">
        <v>730.06537680202428</v>
      </c>
      <c r="M135" s="101">
        <v>760.36049858979766</v>
      </c>
      <c r="N135" s="101">
        <v>931.09279803958452</v>
      </c>
      <c r="O135" s="101">
        <v>870.79099935914667</v>
      </c>
      <c r="P135" s="101">
        <v>925.10166930915807</v>
      </c>
      <c r="Q135" s="101">
        <v>963.25436308976168</v>
      </c>
      <c r="R135" s="101">
        <v>873.65415410624064</v>
      </c>
      <c r="S135" s="101">
        <v>1134.3711610713844</v>
      </c>
      <c r="T135" s="101">
        <v>997.89438910666638</v>
      </c>
      <c r="U135" s="101">
        <v>980.45833847593235</v>
      </c>
      <c r="V135" s="101">
        <v>1023.5373914657176</v>
      </c>
      <c r="W135" s="101">
        <v>1079.3706557397902</v>
      </c>
      <c r="X135" s="101">
        <v>1183.9781564633981</v>
      </c>
      <c r="Y135" s="101">
        <v>1051.6205357709453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313.39023263648846</v>
      </c>
      <c r="C139" s="122">
        <v>339.92209482446219</v>
      </c>
      <c r="D139" s="122">
        <v>375.04512897916914</v>
      </c>
      <c r="E139" s="122">
        <v>448.4530209034881</v>
      </c>
      <c r="F139" s="122">
        <v>294.75027735461452</v>
      </c>
      <c r="G139" s="122">
        <v>640.07147583009453</v>
      </c>
      <c r="H139" s="122">
        <v>368.70030407317864</v>
      </c>
      <c r="I139" s="122">
        <v>522.10931825673924</v>
      </c>
      <c r="J139" s="122">
        <v>257.42984580498648</v>
      </c>
      <c r="K139" s="122">
        <v>366.53828472504478</v>
      </c>
      <c r="L139" s="122">
        <v>291.22034901468828</v>
      </c>
      <c r="M139" s="122">
        <v>294.28044932253857</v>
      </c>
      <c r="N139" s="122">
        <v>262.99699467637259</v>
      </c>
      <c r="O139" s="122">
        <v>271.73285150601117</v>
      </c>
      <c r="P139" s="122">
        <v>278.80336788759308</v>
      </c>
      <c r="Q139" s="122">
        <v>320.76651571479073</v>
      </c>
      <c r="R139" s="122">
        <v>325.86533075245717</v>
      </c>
      <c r="S139" s="122">
        <v>369.49030683830335</v>
      </c>
      <c r="T139" s="122">
        <v>380.17337193738126</v>
      </c>
      <c r="U139" s="122">
        <v>403.46874781395826</v>
      </c>
      <c r="V139" s="122">
        <v>362.29013860071882</v>
      </c>
      <c r="W139" s="122">
        <v>378.10893957615002</v>
      </c>
      <c r="X139" s="122">
        <v>392.6343725100694</v>
      </c>
      <c r="Y139" s="122">
        <v>356.69233693087909</v>
      </c>
      <c r="DA139" s="130" t="s">
        <v>2542</v>
      </c>
    </row>
    <row r="140" spans="1:105" ht="12" customHeight="1" x14ac:dyDescent="0.25">
      <c r="A140" s="97" t="s">
        <v>50</v>
      </c>
      <c r="B140" s="98">
        <v>314.11341605125051</v>
      </c>
      <c r="C140" s="98">
        <v>339.21224480925071</v>
      </c>
      <c r="D140" s="98">
        <v>377.25156108647161</v>
      </c>
      <c r="E140" s="98">
        <v>444.93023520264768</v>
      </c>
      <c r="F140" s="98">
        <v>295.45773112565507</v>
      </c>
      <c r="G140" s="98">
        <v>653.05920360522771</v>
      </c>
      <c r="H140" s="98">
        <v>355.2365973791708</v>
      </c>
      <c r="I140" s="98">
        <v>527.0923589805974</v>
      </c>
      <c r="J140" s="98">
        <v>257.63595126338038</v>
      </c>
      <c r="K140" s="98">
        <v>368.89609567809532</v>
      </c>
      <c r="L140" s="98">
        <v>291.7646335724998</v>
      </c>
      <c r="M140" s="98">
        <v>294.18979939079662</v>
      </c>
      <c r="N140" s="98">
        <v>259.27132135947335</v>
      </c>
      <c r="O140" s="98">
        <v>274.70423309836525</v>
      </c>
      <c r="P140" s="98">
        <v>279.7636238024005</v>
      </c>
      <c r="Q140" s="98">
        <v>319.55394628123531</v>
      </c>
      <c r="R140" s="98">
        <v>325.62006565450861</v>
      </c>
      <c r="S140" s="98">
        <v>369.80114798191966</v>
      </c>
      <c r="T140" s="98">
        <v>380.62409600220838</v>
      </c>
      <c r="U140" s="98">
        <v>404.06610170018388</v>
      </c>
      <c r="V140" s="98">
        <v>362.19517937034141</v>
      </c>
      <c r="W140" s="98">
        <v>378.11187167761949</v>
      </c>
      <c r="X140" s="98">
        <v>392.64416867205802</v>
      </c>
      <c r="Y140" s="98">
        <v>356.59936201158996</v>
      </c>
      <c r="DA140" s="63" t="s">
        <v>2543</v>
      </c>
    </row>
    <row r="141" spans="1:105" ht="12" customHeight="1" x14ac:dyDescent="0.25">
      <c r="A141" s="109" t="s">
        <v>120</v>
      </c>
      <c r="B141" s="33">
        <v>281.13381919417463</v>
      </c>
      <c r="C141" s="33">
        <v>364.0402546745965</v>
      </c>
      <c r="D141" s="33">
        <v>303.5648064911158</v>
      </c>
      <c r="E141" s="33">
        <v>549.16540275242323</v>
      </c>
      <c r="F141" s="33">
        <v>275.19638256199096</v>
      </c>
      <c r="G141" s="33">
        <v>311.40454873614141</v>
      </c>
      <c r="H141" s="33">
        <v>610.46683601885445</v>
      </c>
      <c r="I141" s="33">
        <v>409.23429176672852</v>
      </c>
      <c r="J141" s="33">
        <v>251.71392892201621</v>
      </c>
      <c r="K141" s="33">
        <v>262.72722599909258</v>
      </c>
      <c r="L141" s="33">
        <v>268.89340850317757</v>
      </c>
      <c r="M141" s="33">
        <v>298.3130955933845</v>
      </c>
      <c r="N141" s="33">
        <v>431.33886788141632</v>
      </c>
      <c r="O141" s="33">
        <v>28.991210237989936</v>
      </c>
      <c r="P141" s="33">
        <v>203.73074592257709</v>
      </c>
      <c r="Q141" s="33">
        <v>404.52057642626966</v>
      </c>
      <c r="R141" s="33">
        <v>340.32273032752039</v>
      </c>
      <c r="S141" s="33">
        <v>352.64120104992355</v>
      </c>
      <c r="T141" s="33">
        <v>351.90213157443691</v>
      </c>
      <c r="U141" s="33">
        <v>362.45634821262678</v>
      </c>
      <c r="V141" s="33">
        <v>368.89654728667125</v>
      </c>
      <c r="W141" s="33">
        <v>377.91178846824391</v>
      </c>
      <c r="X141" s="33">
        <v>391.98972888748608</v>
      </c>
      <c r="Y141" s="33">
        <v>362.39226828596401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7750.2841039196119</v>
      </c>
      <c r="V143" s="117">
        <f t="shared" si="50"/>
        <v>7117.7915157884572</v>
      </c>
      <c r="W143" s="117">
        <f t="shared" ref="W143:Y143" si="51">W144+W146+W148+W157</f>
        <v>6898.0047928175727</v>
      </c>
      <c r="X143" s="117">
        <f t="shared" si="51"/>
        <v>7277.2018132215208</v>
      </c>
      <c r="Y143" s="117">
        <f t="shared" si="51"/>
        <v>7829.9791748438192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6072.4943404785909</v>
      </c>
      <c r="V144" s="122">
        <f t="shared" si="52"/>
        <v>5444.5265410797829</v>
      </c>
      <c r="W144" s="122">
        <f t="shared" si="52"/>
        <v>5195.2972682006257</v>
      </c>
      <c r="X144" s="122">
        <f t="shared" si="52"/>
        <v>5457.5392225167388</v>
      </c>
      <c r="Y144" s="122">
        <f t="shared" si="52"/>
        <v>6112.6111769716263</v>
      </c>
      <c r="DA144" s="130" t="s">
        <v>2546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6072.4943404785909</v>
      </c>
      <c r="V145" s="98">
        <v>5444.5265410797829</v>
      </c>
      <c r="W145" s="98">
        <v>5195.2972682006257</v>
      </c>
      <c r="X145" s="98">
        <v>5457.5392225167388</v>
      </c>
      <c r="Y145" s="98">
        <v>6112.6111769716263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192.25462540694861</v>
      </c>
      <c r="V146" s="122">
        <f t="shared" si="53"/>
        <v>293.00902542033725</v>
      </c>
      <c r="W146" s="122">
        <f t="shared" si="53"/>
        <v>238.05834702750334</v>
      </c>
      <c r="X146" s="122">
        <f t="shared" si="53"/>
        <v>284.18222077069089</v>
      </c>
      <c r="Y146" s="122">
        <f t="shared" si="53"/>
        <v>322.58386393485029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0</v>
      </c>
      <c r="C147" s="98">
        <f>IF(RES_hhdet_tes!C147=0,0,RES_hhdet_tes!C147*1000*11630/RES_hhdet_num!C143)</f>
        <v>0</v>
      </c>
      <c r="D147" s="98">
        <f>IF(RES_hhdet_tes!D147=0,0,RES_hhdet_tes!D147*1000*11630/RES_hhdet_num!D143)</f>
        <v>0</v>
      </c>
      <c r="E147" s="98">
        <f>IF(RES_hhdet_tes!E147=0,0,RES_hhdet_tes!E147*1000*11630/RES_hhdet_num!E143)</f>
        <v>0</v>
      </c>
      <c r="F147" s="98">
        <f>IF(RES_hhdet_tes!F147=0,0,RES_hhdet_tes!F147*1000*11630/RES_hhdet_num!F143)</f>
        <v>0</v>
      </c>
      <c r="G147" s="98">
        <f>IF(RES_hhdet_tes!G147=0,0,RES_hhdet_tes!G147*1000*11630/RES_hhdet_num!G143)</f>
        <v>0</v>
      </c>
      <c r="H147" s="98">
        <f>IF(RES_hhdet_tes!H147=0,0,RES_hhdet_tes!H147*1000*11630/RES_hhdet_num!H143)</f>
        <v>0</v>
      </c>
      <c r="I147" s="98">
        <f>IF(RES_hhdet_tes!I147=0,0,RES_hhdet_tes!I147*1000*11630/RES_hhdet_num!I143)</f>
        <v>0</v>
      </c>
      <c r="J147" s="98">
        <f>IF(RES_hhdet_tes!J147=0,0,RES_hhdet_tes!J147*1000*11630/RES_hhdet_num!J143)</f>
        <v>0</v>
      </c>
      <c r="K147" s="98">
        <f>IF(RES_hhdet_tes!K147=0,0,RES_hhdet_tes!K147*1000*11630/RES_hhdet_num!K143)</f>
        <v>0</v>
      </c>
      <c r="L147" s="98">
        <f>IF(RES_hhdet_tes!L147=0,0,RES_hhdet_tes!L147*1000*11630/RES_hhdet_num!L143)</f>
        <v>0</v>
      </c>
      <c r="M147" s="98">
        <f>IF(RES_hhdet_tes!M147=0,0,RES_hhdet_tes!M147*1000*11630/RES_hhdet_num!M143)</f>
        <v>0</v>
      </c>
      <c r="N147" s="98">
        <f>IF(RES_hhdet_tes!N147=0,0,RES_hhdet_tes!N147*1000*11630/RES_hhdet_num!N143)</f>
        <v>0</v>
      </c>
      <c r="O147" s="98">
        <f>IF(RES_hhdet_tes!O147=0,0,RES_hhdet_tes!O147*1000*11630/RES_hhdet_num!O143)</f>
        <v>0</v>
      </c>
      <c r="P147" s="98">
        <f>IF(RES_hhdet_tes!P147=0,0,RES_hhdet_tes!P147*1000*11630/RES_hhdet_num!P143)</f>
        <v>0</v>
      </c>
      <c r="Q147" s="98">
        <f>IF(RES_hhdet_tes!Q147=0,0,RES_hhdet_tes!Q147*1000*11630/RES_hhdet_num!Q143)</f>
        <v>0</v>
      </c>
      <c r="R147" s="98">
        <f>IF(RES_hhdet_tes!R147=0,0,RES_hhdet_tes!R147*1000*11630/RES_hhdet_num!R143)</f>
        <v>0</v>
      </c>
      <c r="S147" s="98">
        <f>IF(RES_hhdet_tes!S147=0,0,RES_hhdet_tes!S147*1000*11630/RES_hhdet_num!S143)</f>
        <v>0</v>
      </c>
      <c r="T147" s="98">
        <f>IF(RES_hhdet_tes!T147=0,0,RES_hhdet_tes!T147*1000*11630/RES_hhdet_num!T143)</f>
        <v>0</v>
      </c>
      <c r="U147" s="98">
        <f>IF(RES_hhdet_tes!U147=0,0,RES_hhdet_tes!U147*1000*11630/RES_hhdet_num!U143)</f>
        <v>192.25462540694861</v>
      </c>
      <c r="V147" s="98">
        <f>IF(RES_hhdet_tes!V147=0,0,RES_hhdet_tes!V147*1000*11630/RES_hhdet_num!V143)</f>
        <v>293.00902542033725</v>
      </c>
      <c r="W147" s="98">
        <f>IF(RES_hhdet_tes!W147=0,0,RES_hhdet_tes!W147*1000*11630/RES_hhdet_num!W143)</f>
        <v>238.05834702750334</v>
      </c>
      <c r="X147" s="98">
        <f>IF(RES_hhdet_tes!X147=0,0,RES_hhdet_tes!X147*1000*11630/RES_hhdet_num!X143)</f>
        <v>284.18222077069089</v>
      </c>
      <c r="Y147" s="98">
        <f>IF(RES_hhdet_tes!Y147=0,0,RES_hhdet_tes!Y147*1000*11630/RES_hhdet_num!Y143)</f>
        <v>322.58386393485029</v>
      </c>
      <c r="DA147" s="63" t="s">
        <v>2549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1081.7921812951211</v>
      </c>
      <c r="V148" s="122">
        <v>1017.9976390056512</v>
      </c>
      <c r="W148" s="122">
        <v>1086.5390013895098</v>
      </c>
      <c r="X148" s="122">
        <v>1142.8437453649224</v>
      </c>
      <c r="Y148" s="122">
        <v>1038.0995611578805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1094.4522018144985</v>
      </c>
      <c r="V149" s="98">
        <v>1020.7882202113979</v>
      </c>
      <c r="W149" s="98">
        <v>1099.5870932311361</v>
      </c>
      <c r="X149" s="98">
        <v>1133.7231540128241</v>
      </c>
      <c r="Y149" s="98">
        <v>1038.1564313329659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969.98130337943462</v>
      </c>
      <c r="V153" s="101">
        <v>1006.2908864111977</v>
      </c>
      <c r="W153" s="101">
        <v>1055.3919834474716</v>
      </c>
      <c r="X153" s="101">
        <v>1162.4609142954803</v>
      </c>
      <c r="Y153" s="101">
        <v>1037.9935492127629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2558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403.74295673895153</v>
      </c>
      <c r="V157" s="122">
        <v>362.2583102826863</v>
      </c>
      <c r="W157" s="122">
        <v>378.11017619993356</v>
      </c>
      <c r="X157" s="122">
        <v>392.63662456916842</v>
      </c>
      <c r="Y157" s="122">
        <v>356.68457277946163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404.06610170018558</v>
      </c>
      <c r="V158" s="98">
        <v>362.19517937034152</v>
      </c>
      <c r="W158" s="98">
        <v>378.11187167761904</v>
      </c>
      <c r="X158" s="98">
        <v>392.64416867205773</v>
      </c>
      <c r="Y158" s="98">
        <v>356.59936201159081</v>
      </c>
      <c r="DA158" s="63" t="s">
        <v>2560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362.45634821262792</v>
      </c>
      <c r="V159" s="33">
        <v>368.8965472866725</v>
      </c>
      <c r="W159" s="33">
        <v>377.91178846824408</v>
      </c>
      <c r="X159" s="33">
        <v>391.98972888748722</v>
      </c>
      <c r="Y159" s="33">
        <v>362.39226828596242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7147.5139797669262</v>
      </c>
      <c r="C161" s="117">
        <f t="shared" si="54"/>
        <v>4526.3282556789754</v>
      </c>
      <c r="D161" s="117">
        <f t="shared" si="54"/>
        <v>5737.2177162902344</v>
      </c>
      <c r="E161" s="117">
        <f t="shared" si="54"/>
        <v>6144.9329422263772</v>
      </c>
      <c r="F161" s="117">
        <f t="shared" si="54"/>
        <v>5143.6883861231372</v>
      </c>
      <c r="G161" s="117">
        <f t="shared" si="54"/>
        <v>6673.0738333541867</v>
      </c>
      <c r="H161" s="117">
        <f t="shared" si="54"/>
        <v>4750.8664127455004</v>
      </c>
      <c r="I161" s="117">
        <f t="shared" si="54"/>
        <v>5829.7664578396707</v>
      </c>
      <c r="J161" s="117">
        <f t="shared" si="54"/>
        <v>5467.0084007403975</v>
      </c>
      <c r="K161" s="117">
        <f t="shared" si="54"/>
        <v>6935.365289165562</v>
      </c>
      <c r="L161" s="117">
        <f t="shared" si="54"/>
        <v>6518.5743122797849</v>
      </c>
      <c r="M161" s="117">
        <f t="shared" si="54"/>
        <v>6445.972845731063</v>
      </c>
      <c r="N161" s="117">
        <f t="shared" si="54"/>
        <v>6209.6346334043337</v>
      </c>
      <c r="O161" s="117">
        <f t="shared" si="54"/>
        <v>6437.6586394117576</v>
      </c>
      <c r="P161" s="117">
        <f t="shared" si="54"/>
        <v>6049.2146964969643</v>
      </c>
      <c r="Q161" s="117">
        <f t="shared" si="54"/>
        <v>6286.14769981062</v>
      </c>
      <c r="R161" s="117">
        <f t="shared" ref="R161:V161" si="55">R162+R164+R166+R175</f>
        <v>5225.3010806617758</v>
      </c>
      <c r="S161" s="117">
        <f t="shared" si="55"/>
        <v>5601.3652389184708</v>
      </c>
      <c r="T161" s="117">
        <f t="shared" si="55"/>
        <v>7128.9702605445309</v>
      </c>
      <c r="U161" s="117">
        <f t="shared" si="55"/>
        <v>7253.9995207165175</v>
      </c>
      <c r="V161" s="117">
        <f t="shared" si="55"/>
        <v>7794.0873797751765</v>
      </c>
      <c r="W161" s="117">
        <f t="shared" ref="W161:Y161" si="56">W162+W164+W166+W175</f>
        <v>9632.2527360395125</v>
      </c>
      <c r="X161" s="117">
        <f t="shared" si="56"/>
        <v>6727.4188759357276</v>
      </c>
      <c r="Y161" s="117">
        <f t="shared" si="56"/>
        <v>5482.21421525196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6348.46718204235</v>
      </c>
      <c r="C162" s="122">
        <f t="shared" si="57"/>
        <v>3493.1846001388517</v>
      </c>
      <c r="D162" s="122">
        <f t="shared" si="57"/>
        <v>4590.4307034161402</v>
      </c>
      <c r="E162" s="122">
        <f t="shared" si="57"/>
        <v>4775.0850999325448</v>
      </c>
      <c r="F162" s="122">
        <f t="shared" si="57"/>
        <v>4211.9196355169925</v>
      </c>
      <c r="G162" s="122">
        <f t="shared" si="57"/>
        <v>4884.5238628422721</v>
      </c>
      <c r="H162" s="122">
        <f t="shared" si="57"/>
        <v>3583.9419706631884</v>
      </c>
      <c r="I162" s="122">
        <f t="shared" si="57"/>
        <v>4077.6990091066073</v>
      </c>
      <c r="J162" s="122">
        <f t="shared" si="57"/>
        <v>4419.9507986081835</v>
      </c>
      <c r="K162" s="122">
        <f t="shared" si="57"/>
        <v>5512.7808434597364</v>
      </c>
      <c r="L162" s="122">
        <f t="shared" si="57"/>
        <v>5253.2133418862477</v>
      </c>
      <c r="M162" s="122">
        <f t="shared" si="57"/>
        <v>5211.8207092117837</v>
      </c>
      <c r="N162" s="122">
        <f t="shared" si="57"/>
        <v>4733.6197413092113</v>
      </c>
      <c r="O162" s="122">
        <f t="shared" si="57"/>
        <v>5146.0271111741813</v>
      </c>
      <c r="P162" s="122">
        <f t="shared" si="57"/>
        <v>4747.2691886591774</v>
      </c>
      <c r="Q162" s="122">
        <f t="shared" si="57"/>
        <v>4803.5034762333071</v>
      </c>
      <c r="R162" s="122">
        <f t="shared" si="57"/>
        <v>3807.4706154156979</v>
      </c>
      <c r="S162" s="122">
        <f t="shared" si="57"/>
        <v>3976.3593506106431</v>
      </c>
      <c r="T162" s="122">
        <f t="shared" si="57"/>
        <v>5510.5101128661609</v>
      </c>
      <c r="U162" s="122">
        <f t="shared" si="57"/>
        <v>5547.8504539929909</v>
      </c>
      <c r="V162" s="122">
        <f t="shared" si="57"/>
        <v>6171.5605342575554</v>
      </c>
      <c r="W162" s="122">
        <f t="shared" si="57"/>
        <v>7881.7164579007649</v>
      </c>
      <c r="X162" s="122">
        <f t="shared" si="57"/>
        <v>4898.6010608296856</v>
      </c>
      <c r="Y162" s="122">
        <f t="shared" si="57"/>
        <v>3768.1321252619919</v>
      </c>
      <c r="DA162" s="130" t="s">
        <v>2563</v>
      </c>
    </row>
    <row r="163" spans="1:105" ht="12" customHeight="1" x14ac:dyDescent="0.25">
      <c r="A163" s="97" t="s">
        <v>53</v>
      </c>
      <c r="B163" s="33">
        <v>6348.46718204235</v>
      </c>
      <c r="C163" s="33">
        <v>3493.1846001388517</v>
      </c>
      <c r="D163" s="33">
        <v>4590.4307034161402</v>
      </c>
      <c r="E163" s="33">
        <v>4775.0850999325448</v>
      </c>
      <c r="F163" s="33">
        <v>4211.9196355169925</v>
      </c>
      <c r="G163" s="33">
        <v>4884.5238628422721</v>
      </c>
      <c r="H163" s="33">
        <v>3583.9419706631884</v>
      </c>
      <c r="I163" s="33">
        <v>4077.6990091066073</v>
      </c>
      <c r="J163" s="33">
        <v>4419.9507986081835</v>
      </c>
      <c r="K163" s="33">
        <v>5512.7808434597364</v>
      </c>
      <c r="L163" s="33">
        <v>5253.2133418862477</v>
      </c>
      <c r="M163" s="33">
        <v>5211.8207092117837</v>
      </c>
      <c r="N163" s="33">
        <v>4733.6197413092113</v>
      </c>
      <c r="O163" s="33">
        <v>5146.0271111741813</v>
      </c>
      <c r="P163" s="33">
        <v>4747.2691886591774</v>
      </c>
      <c r="Q163" s="33">
        <v>4803.5034762333071</v>
      </c>
      <c r="R163" s="33">
        <v>3807.4706154156979</v>
      </c>
      <c r="S163" s="33">
        <v>3976.3593506106431</v>
      </c>
      <c r="T163" s="33">
        <v>5510.5101128661609</v>
      </c>
      <c r="U163" s="33">
        <v>5547.8504539929909</v>
      </c>
      <c r="V163" s="33">
        <v>6171.5605342575554</v>
      </c>
      <c r="W163" s="33">
        <v>7881.7164579007649</v>
      </c>
      <c r="X163" s="33">
        <v>4898.6010608296856</v>
      </c>
      <c r="Y163" s="33">
        <v>3768.1321252619919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52.530777465508514</v>
      </c>
      <c r="C164" s="122">
        <f t="shared" si="58"/>
        <v>64.725255526847761</v>
      </c>
      <c r="D164" s="122">
        <f t="shared" si="58"/>
        <v>69.814101297709115</v>
      </c>
      <c r="E164" s="122">
        <f t="shared" si="58"/>
        <v>74.094240736764831</v>
      </c>
      <c r="F164" s="122">
        <f t="shared" si="58"/>
        <v>58.404878808855969</v>
      </c>
      <c r="G164" s="122">
        <f t="shared" si="58"/>
        <v>69.912149466650888</v>
      </c>
      <c r="H164" s="122">
        <f t="shared" si="58"/>
        <v>105.42369244474176</v>
      </c>
      <c r="I164" s="122">
        <f t="shared" si="58"/>
        <v>229.0674829737014</v>
      </c>
      <c r="J164" s="122">
        <f t="shared" si="58"/>
        <v>149.46135923819205</v>
      </c>
      <c r="K164" s="122">
        <f t="shared" si="58"/>
        <v>136.18795337559209</v>
      </c>
      <c r="L164" s="122">
        <f t="shared" si="58"/>
        <v>225.82032167550193</v>
      </c>
      <c r="M164" s="122">
        <f t="shared" si="58"/>
        <v>154.32921257189787</v>
      </c>
      <c r="N164" s="122">
        <f t="shared" si="58"/>
        <v>340.41443132312088</v>
      </c>
      <c r="O164" s="122">
        <f t="shared" si="58"/>
        <v>151.49538610015495</v>
      </c>
      <c r="P164" s="122">
        <f t="shared" si="58"/>
        <v>120.03266288085476</v>
      </c>
      <c r="Q164" s="122">
        <f t="shared" si="58"/>
        <v>199.77114135487972</v>
      </c>
      <c r="R164" s="122">
        <f t="shared" si="58"/>
        <v>178.22361244806044</v>
      </c>
      <c r="S164" s="122">
        <f t="shared" si="58"/>
        <v>182.66256469412477</v>
      </c>
      <c r="T164" s="122">
        <f t="shared" si="58"/>
        <v>208.66442094061728</v>
      </c>
      <c r="U164" s="122">
        <f t="shared" si="58"/>
        <v>225.15418428148752</v>
      </c>
      <c r="V164" s="122">
        <f t="shared" si="58"/>
        <v>232.41932799122185</v>
      </c>
      <c r="W164" s="122">
        <f t="shared" si="58"/>
        <v>267.63624021851507</v>
      </c>
      <c r="X164" s="122">
        <f t="shared" si="58"/>
        <v>279.7852060254545</v>
      </c>
      <c r="Y164" s="122">
        <f t="shared" si="58"/>
        <v>301.81326914282869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52.530777465508514</v>
      </c>
      <c r="C165" s="98">
        <f>IF(RES_hhdet_tes!C165=0,0,RES_hhdet_tes!C165*1000*11630/RES_hhdet_num!C161)</f>
        <v>64.725255526847761</v>
      </c>
      <c r="D165" s="98">
        <f>IF(RES_hhdet_tes!D165=0,0,RES_hhdet_tes!D165*1000*11630/RES_hhdet_num!D161)</f>
        <v>69.814101297709115</v>
      </c>
      <c r="E165" s="98">
        <f>IF(RES_hhdet_tes!E165=0,0,RES_hhdet_tes!E165*1000*11630/RES_hhdet_num!E161)</f>
        <v>74.094240736764831</v>
      </c>
      <c r="F165" s="98">
        <f>IF(RES_hhdet_tes!F165=0,0,RES_hhdet_tes!F165*1000*11630/RES_hhdet_num!F161)</f>
        <v>58.404878808855969</v>
      </c>
      <c r="G165" s="98">
        <f>IF(RES_hhdet_tes!G165=0,0,RES_hhdet_tes!G165*1000*11630/RES_hhdet_num!G161)</f>
        <v>69.912149466650888</v>
      </c>
      <c r="H165" s="98">
        <f>IF(RES_hhdet_tes!H165=0,0,RES_hhdet_tes!H165*1000*11630/RES_hhdet_num!H161)</f>
        <v>105.42369244474176</v>
      </c>
      <c r="I165" s="98">
        <f>IF(RES_hhdet_tes!I165=0,0,RES_hhdet_tes!I165*1000*11630/RES_hhdet_num!I161)</f>
        <v>229.0674829737014</v>
      </c>
      <c r="J165" s="98">
        <f>IF(RES_hhdet_tes!J165=0,0,RES_hhdet_tes!J165*1000*11630/RES_hhdet_num!J161)</f>
        <v>149.46135923819205</v>
      </c>
      <c r="K165" s="98">
        <f>IF(RES_hhdet_tes!K165=0,0,RES_hhdet_tes!K165*1000*11630/RES_hhdet_num!K161)</f>
        <v>136.18795337559209</v>
      </c>
      <c r="L165" s="98">
        <f>IF(RES_hhdet_tes!L165=0,0,RES_hhdet_tes!L165*1000*11630/RES_hhdet_num!L161)</f>
        <v>225.82032167550193</v>
      </c>
      <c r="M165" s="98">
        <f>IF(RES_hhdet_tes!M165=0,0,RES_hhdet_tes!M165*1000*11630/RES_hhdet_num!M161)</f>
        <v>154.32921257189787</v>
      </c>
      <c r="N165" s="98">
        <f>IF(RES_hhdet_tes!N165=0,0,RES_hhdet_tes!N165*1000*11630/RES_hhdet_num!N161)</f>
        <v>340.41443132312088</v>
      </c>
      <c r="O165" s="98">
        <f>IF(RES_hhdet_tes!O165=0,0,RES_hhdet_tes!O165*1000*11630/RES_hhdet_num!O161)</f>
        <v>151.49538610015495</v>
      </c>
      <c r="P165" s="98">
        <f>IF(RES_hhdet_tes!P165=0,0,RES_hhdet_tes!P165*1000*11630/RES_hhdet_num!P161)</f>
        <v>120.03266288085476</v>
      </c>
      <c r="Q165" s="98">
        <f>IF(RES_hhdet_tes!Q165=0,0,RES_hhdet_tes!Q165*1000*11630/RES_hhdet_num!Q161)</f>
        <v>199.77114135487972</v>
      </c>
      <c r="R165" s="98">
        <f>IF(RES_hhdet_tes!R165=0,0,RES_hhdet_tes!R165*1000*11630/RES_hhdet_num!R161)</f>
        <v>178.22361244806044</v>
      </c>
      <c r="S165" s="98">
        <f>IF(RES_hhdet_tes!S165=0,0,RES_hhdet_tes!S165*1000*11630/RES_hhdet_num!S161)</f>
        <v>182.66256469412477</v>
      </c>
      <c r="T165" s="98">
        <f>IF(RES_hhdet_tes!T165=0,0,RES_hhdet_tes!T165*1000*11630/RES_hhdet_num!T161)</f>
        <v>208.66442094061728</v>
      </c>
      <c r="U165" s="98">
        <f>IF(RES_hhdet_tes!U165=0,0,RES_hhdet_tes!U165*1000*11630/RES_hhdet_num!U161)</f>
        <v>225.15418428148752</v>
      </c>
      <c r="V165" s="98">
        <f>IF(RES_hhdet_tes!V165=0,0,RES_hhdet_tes!V165*1000*11630/RES_hhdet_num!V161)</f>
        <v>232.41932799122185</v>
      </c>
      <c r="W165" s="98">
        <f>IF(RES_hhdet_tes!W165=0,0,RES_hhdet_tes!W165*1000*11630/RES_hhdet_num!W161)</f>
        <v>267.63624021851507</v>
      </c>
      <c r="X165" s="98">
        <f>IF(RES_hhdet_tes!X165=0,0,RES_hhdet_tes!X165*1000*11630/RES_hhdet_num!X161)</f>
        <v>279.7852060254545</v>
      </c>
      <c r="Y165" s="98">
        <f>IF(RES_hhdet_tes!Y165=0,0,RES_hhdet_tes!Y165*1000*11630/RES_hhdet_num!Y161)</f>
        <v>301.81326914282869</v>
      </c>
      <c r="DA165" s="63" t="s">
        <v>2566</v>
      </c>
    </row>
    <row r="166" spans="1:105" ht="12" customHeight="1" x14ac:dyDescent="0.25">
      <c r="A166" s="121" t="s">
        <v>55</v>
      </c>
      <c r="B166" s="122">
        <v>433.1262218323796</v>
      </c>
      <c r="C166" s="122">
        <v>628.58533556899999</v>
      </c>
      <c r="D166" s="122">
        <v>701.87593395761371</v>
      </c>
      <c r="E166" s="122">
        <v>846.89200002914356</v>
      </c>
      <c r="F166" s="122">
        <v>578.63538894558019</v>
      </c>
      <c r="G166" s="122">
        <v>1078.2822964765976</v>
      </c>
      <c r="H166" s="122">
        <v>693.0580570207361</v>
      </c>
      <c r="I166" s="122">
        <v>999.41713305671874</v>
      </c>
      <c r="J166" s="122">
        <v>640.0854404828973</v>
      </c>
      <c r="K166" s="122">
        <v>918.85473765978782</v>
      </c>
      <c r="L166" s="122">
        <v>748.18589373100679</v>
      </c>
      <c r="M166" s="122">
        <v>785.55611941680877</v>
      </c>
      <c r="N166" s="122">
        <v>872.91971267586075</v>
      </c>
      <c r="O166" s="122">
        <v>868.41670081618145</v>
      </c>
      <c r="P166" s="122">
        <v>902.94939835691821</v>
      </c>
      <c r="Q166" s="122">
        <v>962.27213102579572</v>
      </c>
      <c r="R166" s="122">
        <v>913.76179010556655</v>
      </c>
      <c r="S166" s="122">
        <v>1072.8528962797679</v>
      </c>
      <c r="T166" s="122">
        <v>1029.5965075575409</v>
      </c>
      <c r="U166" s="122">
        <v>1077.4654463703359</v>
      </c>
      <c r="V166" s="122">
        <v>1027.8263882011051</v>
      </c>
      <c r="W166" s="122">
        <v>1104.7907572043443</v>
      </c>
      <c r="X166" s="122">
        <v>1156.3970238049637</v>
      </c>
      <c r="Y166" s="122">
        <v>1055.5909884247362</v>
      </c>
      <c r="DA166" s="130" t="s">
        <v>2567</v>
      </c>
    </row>
    <row r="167" spans="1:105" ht="12" customHeight="1" x14ac:dyDescent="0.25">
      <c r="A167" s="97" t="s">
        <v>124</v>
      </c>
      <c r="B167" s="98">
        <v>431.54107059691802</v>
      </c>
      <c r="C167" s="98">
        <v>635.14163386965242</v>
      </c>
      <c r="D167" s="98">
        <v>706.50907087910741</v>
      </c>
      <c r="E167" s="98">
        <v>847.64347207128083</v>
      </c>
      <c r="F167" s="98">
        <v>581.58500918727168</v>
      </c>
      <c r="G167" s="98">
        <v>1081.294714356374</v>
      </c>
      <c r="H167" s="98">
        <v>649.88902165948684</v>
      </c>
      <c r="I167" s="98">
        <v>1032.9269899934554</v>
      </c>
      <c r="J167" s="98">
        <v>608.83618982505834</v>
      </c>
      <c r="K167" s="98">
        <v>902.46554794929523</v>
      </c>
      <c r="L167" s="98">
        <v>780.06041767216016</v>
      </c>
      <c r="M167" s="98">
        <v>826.09043130490898</v>
      </c>
      <c r="N167" s="98">
        <v>781.11739919183992</v>
      </c>
      <c r="O167" s="98">
        <v>864.29628440821602</v>
      </c>
      <c r="P167" s="98">
        <v>872.75175711044244</v>
      </c>
      <c r="Q167" s="98">
        <v>956.56727260519301</v>
      </c>
      <c r="R167" s="98">
        <v>944.20967177414707</v>
      </c>
      <c r="S167" s="98">
        <v>1024.5151308423501</v>
      </c>
      <c r="T167" s="98">
        <v>1038.9624685855811</v>
      </c>
      <c r="U167" s="98">
        <v>1102.6154274182302</v>
      </c>
      <c r="V167" s="98">
        <v>1029.4745550126834</v>
      </c>
      <c r="W167" s="98">
        <v>1112.2166006474345</v>
      </c>
      <c r="X167" s="98">
        <v>1148.9445459284511</v>
      </c>
      <c r="Y167" s="98">
        <v>1054.4544257931041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462.897343473391</v>
      </c>
      <c r="C171" s="101">
        <v>462.11526399608698</v>
      </c>
      <c r="D171" s="101">
        <v>508.44246748525393</v>
      </c>
      <c r="E171" s="101">
        <v>806.67006499958359</v>
      </c>
      <c r="F171" s="101">
        <v>362.24315101834361</v>
      </c>
      <c r="G171" s="101">
        <v>619.62972024143221</v>
      </c>
      <c r="H171" s="101">
        <v>1016.3070392122896</v>
      </c>
      <c r="I171" s="101">
        <v>910.2433543958233</v>
      </c>
      <c r="J171" s="101">
        <v>679.27236896881402</v>
      </c>
      <c r="K171" s="101">
        <v>930.42113564796625</v>
      </c>
      <c r="L171" s="101">
        <v>729.06455850821294</v>
      </c>
      <c r="M171" s="101">
        <v>759.53029571486309</v>
      </c>
      <c r="N171" s="101">
        <v>930.4903002554247</v>
      </c>
      <c r="O171" s="101">
        <v>871.38329513761119</v>
      </c>
      <c r="P171" s="101">
        <v>926.07654390958703</v>
      </c>
      <c r="Q171" s="101">
        <v>967.43809493459969</v>
      </c>
      <c r="R171" s="101">
        <v>879.01439987169772</v>
      </c>
      <c r="S171" s="101">
        <v>1140.53116504882</v>
      </c>
      <c r="T171" s="101">
        <v>1003.0369244857083</v>
      </c>
      <c r="U171" s="101">
        <v>983.41473469272887</v>
      </c>
      <c r="V171" s="101">
        <v>1021.8650746090956</v>
      </c>
      <c r="W171" s="101">
        <v>1077.0550855273684</v>
      </c>
      <c r="X171" s="101">
        <v>1185.7583502824198</v>
      </c>
      <c r="Y171" s="101">
        <v>1060.2114109396618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2575</v>
      </c>
    </row>
    <row r="175" spans="1:105" ht="12" customHeight="1" x14ac:dyDescent="0.25">
      <c r="A175" s="121" t="s">
        <v>54</v>
      </c>
      <c r="B175" s="122">
        <v>313.38979842668761</v>
      </c>
      <c r="C175" s="122">
        <v>339.83306444427575</v>
      </c>
      <c r="D175" s="122">
        <v>375.09697761877101</v>
      </c>
      <c r="E175" s="122">
        <v>448.86160152792388</v>
      </c>
      <c r="F175" s="122">
        <v>294.72848285170897</v>
      </c>
      <c r="G175" s="122">
        <v>640.35552456866628</v>
      </c>
      <c r="H175" s="122">
        <v>368.44269261683434</v>
      </c>
      <c r="I175" s="122">
        <v>523.58283270264337</v>
      </c>
      <c r="J175" s="122">
        <v>257.51080241112521</v>
      </c>
      <c r="K175" s="122">
        <v>367.54175467044598</v>
      </c>
      <c r="L175" s="122">
        <v>291.35475498702795</v>
      </c>
      <c r="M175" s="122">
        <v>294.26680453057293</v>
      </c>
      <c r="N175" s="122">
        <v>262.68074809614023</v>
      </c>
      <c r="O175" s="122">
        <v>271.71944132124037</v>
      </c>
      <c r="P175" s="122">
        <v>278.96344660001427</v>
      </c>
      <c r="Q175" s="122">
        <v>320.60095119663771</v>
      </c>
      <c r="R175" s="122">
        <v>325.84506269245009</v>
      </c>
      <c r="S175" s="122">
        <v>369.49042733393429</v>
      </c>
      <c r="T175" s="122">
        <v>380.19921918021106</v>
      </c>
      <c r="U175" s="122">
        <v>403.52943607170317</v>
      </c>
      <c r="V175" s="122">
        <v>362.28112932529416</v>
      </c>
      <c r="W175" s="122">
        <v>378.10928071588734</v>
      </c>
      <c r="X175" s="122">
        <v>392.63558527562418</v>
      </c>
      <c r="Y175" s="122">
        <v>356.67783242240336</v>
      </c>
      <c r="DA175" s="130" t="s">
        <v>2576</v>
      </c>
    </row>
    <row r="176" spans="1:105" ht="12" customHeight="1" x14ac:dyDescent="0.25">
      <c r="A176" s="97" t="s">
        <v>50</v>
      </c>
      <c r="B176" s="98">
        <v>314.11341605125051</v>
      </c>
      <c r="C176" s="98">
        <v>339.21224480925071</v>
      </c>
      <c r="D176" s="98">
        <v>377.25156108647155</v>
      </c>
      <c r="E176" s="98">
        <v>444.93023520264768</v>
      </c>
      <c r="F176" s="98">
        <v>295.45773112565502</v>
      </c>
      <c r="G176" s="98">
        <v>653.05920360522794</v>
      </c>
      <c r="H176" s="98">
        <v>355.23659737917097</v>
      </c>
      <c r="I176" s="98">
        <v>527.09235898059762</v>
      </c>
      <c r="J176" s="98">
        <v>257.63595126338043</v>
      </c>
      <c r="K176" s="98">
        <v>368.89609567809532</v>
      </c>
      <c r="L176" s="98">
        <v>291.76463357249963</v>
      </c>
      <c r="M176" s="98">
        <v>294.18979939079622</v>
      </c>
      <c r="N176" s="98">
        <v>259.27132135947329</v>
      </c>
      <c r="O176" s="98">
        <v>274.70423309836457</v>
      </c>
      <c r="P176" s="98">
        <v>279.76362380240005</v>
      </c>
      <c r="Q176" s="98">
        <v>319.55394628123673</v>
      </c>
      <c r="R176" s="98">
        <v>325.62006565450724</v>
      </c>
      <c r="S176" s="98">
        <v>369.80114798191829</v>
      </c>
      <c r="T176" s="98">
        <v>380.62409600220633</v>
      </c>
      <c r="U176" s="98">
        <v>404.06610170018746</v>
      </c>
      <c r="V176" s="98">
        <v>362.19517937034124</v>
      </c>
      <c r="W176" s="98">
        <v>378.1118716776175</v>
      </c>
      <c r="X176" s="98">
        <v>392.64416867206046</v>
      </c>
      <c r="Y176" s="98">
        <v>356.59936201159098</v>
      </c>
      <c r="DA176" s="63" t="s">
        <v>2577</v>
      </c>
    </row>
    <row r="177" spans="1:105" ht="12" customHeight="1" x14ac:dyDescent="0.25">
      <c r="A177" s="109" t="s">
        <v>120</v>
      </c>
      <c r="B177" s="33">
        <v>281.13381919417463</v>
      </c>
      <c r="C177" s="33">
        <v>364.04025467459644</v>
      </c>
      <c r="D177" s="33">
        <v>303.5648064911158</v>
      </c>
      <c r="E177" s="33">
        <v>549.16540275242335</v>
      </c>
      <c r="F177" s="33">
        <v>275.19638256199096</v>
      </c>
      <c r="G177" s="33">
        <v>311.40454873614146</v>
      </c>
      <c r="H177" s="33">
        <v>610.46683601885445</v>
      </c>
      <c r="I177" s="33">
        <v>409.23429176672863</v>
      </c>
      <c r="J177" s="33">
        <v>251.71392892201607</v>
      </c>
      <c r="K177" s="33">
        <v>262.72722599909264</v>
      </c>
      <c r="L177" s="33">
        <v>268.89340850317802</v>
      </c>
      <c r="M177" s="33">
        <v>298.31309559338439</v>
      </c>
      <c r="N177" s="33">
        <v>431.33886788141643</v>
      </c>
      <c r="O177" s="33">
        <v>28.991210237989979</v>
      </c>
      <c r="P177" s="33">
        <v>203.73074592257692</v>
      </c>
      <c r="Q177" s="33">
        <v>404.52057642627028</v>
      </c>
      <c r="R177" s="33">
        <v>340.32273032751982</v>
      </c>
      <c r="S177" s="33">
        <v>352.64120104992406</v>
      </c>
      <c r="T177" s="33">
        <v>351.90213157443799</v>
      </c>
      <c r="U177" s="33">
        <v>362.45634821262809</v>
      </c>
      <c r="V177" s="33">
        <v>368.89654728667273</v>
      </c>
      <c r="W177" s="33">
        <v>377.91178846824391</v>
      </c>
      <c r="X177" s="33">
        <v>391.98972888748654</v>
      </c>
      <c r="Y177" s="33">
        <v>362.39226828596179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5502.3137522927591</v>
      </c>
      <c r="C3" s="117">
        <f t="shared" si="0"/>
        <v>1421.6262026052266</v>
      </c>
      <c r="D3" s="117">
        <f t="shared" si="0"/>
        <v>4047.1355827042839</v>
      </c>
      <c r="E3" s="117">
        <f t="shared" si="0"/>
        <v>2944.702803743925</v>
      </c>
      <c r="F3" s="117">
        <f t="shared" si="0"/>
        <v>5801.3947769970464</v>
      </c>
      <c r="G3" s="117">
        <f t="shared" si="0"/>
        <v>3017.7458390869861</v>
      </c>
      <c r="H3" s="117">
        <f t="shared" si="0"/>
        <v>2203.3969919556125</v>
      </c>
      <c r="I3" s="117">
        <f t="shared" si="0"/>
        <v>2157.9482088551908</v>
      </c>
      <c r="J3" s="117">
        <f t="shared" si="0"/>
        <v>6307.9373878324323</v>
      </c>
      <c r="K3" s="117">
        <f t="shared" si="0"/>
        <v>2561.1869314281544</v>
      </c>
      <c r="L3" s="117">
        <f t="shared" si="0"/>
        <v>2037.4697992095448</v>
      </c>
      <c r="M3" s="117">
        <f t="shared" si="0"/>
        <v>3501.0978785113639</v>
      </c>
      <c r="N3" s="117">
        <f t="shared" si="0"/>
        <v>3474.1345409648393</v>
      </c>
      <c r="O3" s="117">
        <f t="shared" si="0"/>
        <v>2174.6597558090307</v>
      </c>
      <c r="P3" s="117">
        <f t="shared" si="0"/>
        <v>3946.9156333739147</v>
      </c>
      <c r="Q3" s="117">
        <f t="shared" si="0"/>
        <v>4089.4053805359008</v>
      </c>
      <c r="R3" s="117">
        <f t="shared" ref="R3:V3" si="1">R4+R7+R9+R19</f>
        <v>3317.0548830460762</v>
      </c>
      <c r="S3" s="117">
        <f t="shared" si="1"/>
        <v>2718.636480604041</v>
      </c>
      <c r="T3" s="117">
        <f t="shared" si="1"/>
        <v>3129.5418311273093</v>
      </c>
      <c r="U3" s="117">
        <f t="shared" si="1"/>
        <v>3769.457907242494</v>
      </c>
      <c r="V3" s="117">
        <f t="shared" si="1"/>
        <v>3937.5867414457853</v>
      </c>
      <c r="W3" s="117">
        <f t="shared" ref="W3:Y3" si="2">W4+W7+W9+W19</f>
        <v>3857.2096861211776</v>
      </c>
      <c r="X3" s="117">
        <f t="shared" si="2"/>
        <v>3560.0821124200997</v>
      </c>
      <c r="Y3" s="117">
        <f t="shared" si="2"/>
        <v>3376.2444286995869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4972.9753804291659</v>
      </c>
      <c r="C4" s="122">
        <f t="shared" si="3"/>
        <v>1165.4239316496394</v>
      </c>
      <c r="D4" s="122">
        <f t="shared" si="3"/>
        <v>3342.1573947262145</v>
      </c>
      <c r="E4" s="122">
        <f t="shared" si="3"/>
        <v>2392.522388752202</v>
      </c>
      <c r="F4" s="122">
        <f t="shared" si="3"/>
        <v>5058.6293214333655</v>
      </c>
      <c r="G4" s="122">
        <f t="shared" si="3"/>
        <v>2354.0116207117612</v>
      </c>
      <c r="H4" s="122">
        <f t="shared" si="3"/>
        <v>1769.9636628366436</v>
      </c>
      <c r="I4" s="122">
        <f t="shared" si="3"/>
        <v>1666.8914217608256</v>
      </c>
      <c r="J4" s="122">
        <f t="shared" si="3"/>
        <v>5310.0349416210984</v>
      </c>
      <c r="K4" s="122">
        <f t="shared" si="3"/>
        <v>2102.6317294250425</v>
      </c>
      <c r="L4" s="122">
        <f t="shared" si="3"/>
        <v>1695.3866464419725</v>
      </c>
      <c r="M4" s="122">
        <f t="shared" si="3"/>
        <v>2897.6116332849979</v>
      </c>
      <c r="N4" s="122">
        <f t="shared" si="3"/>
        <v>2877.8272831409868</v>
      </c>
      <c r="O4" s="122">
        <f t="shared" si="3"/>
        <v>1770.7200951462287</v>
      </c>
      <c r="P4" s="122">
        <f t="shared" si="3"/>
        <v>3172.9166142240047</v>
      </c>
      <c r="Q4" s="122">
        <f t="shared" si="3"/>
        <v>3258.7025040040212</v>
      </c>
      <c r="R4" s="122">
        <f t="shared" ref="R4:V4" si="4">SUM(R5:R6)</f>
        <v>2660.7347089698305</v>
      </c>
      <c r="S4" s="122">
        <f t="shared" si="4"/>
        <v>2136.3086559526314</v>
      </c>
      <c r="T4" s="122">
        <f t="shared" si="4"/>
        <v>2476.0831002341333</v>
      </c>
      <c r="U4" s="122">
        <f t="shared" si="4"/>
        <v>2990.4245873519653</v>
      </c>
      <c r="V4" s="122">
        <f t="shared" si="4"/>
        <v>3156.4320863243497</v>
      </c>
      <c r="W4" s="122">
        <f t="shared" ref="W4:Y4" si="5">SUM(W5:W6)</f>
        <v>3084.2136994626303</v>
      </c>
      <c r="X4" s="122">
        <f t="shared" si="5"/>
        <v>2786.9716456550864</v>
      </c>
      <c r="Y4" s="122">
        <f t="shared" si="5"/>
        <v>3018.3322659277819</v>
      </c>
      <c r="DA4" s="130" t="s">
        <v>2581</v>
      </c>
    </row>
    <row r="5" spans="1:105" ht="12" customHeight="1" x14ac:dyDescent="0.25">
      <c r="A5" s="97" t="s">
        <v>51</v>
      </c>
      <c r="B5" s="98">
        <v>4972.9753804291659</v>
      </c>
      <c r="C5" s="98">
        <v>1165.4239316496394</v>
      </c>
      <c r="D5" s="98">
        <v>3342.1573947262145</v>
      </c>
      <c r="E5" s="98">
        <v>2392.522388752202</v>
      </c>
      <c r="F5" s="98">
        <v>5058.6293214333655</v>
      </c>
      <c r="G5" s="98">
        <v>2354.0116207117612</v>
      </c>
      <c r="H5" s="98">
        <v>1769.9636628366436</v>
      </c>
      <c r="I5" s="98">
        <v>1666.8914217608256</v>
      </c>
      <c r="J5" s="98">
        <v>5310.0349416210984</v>
      </c>
      <c r="K5" s="98">
        <v>2102.6317294250425</v>
      </c>
      <c r="L5" s="98">
        <v>1695.3866464419725</v>
      </c>
      <c r="M5" s="98">
        <v>2897.6116332849979</v>
      </c>
      <c r="N5" s="98">
        <v>2877.8272831409868</v>
      </c>
      <c r="O5" s="98">
        <v>1770.7200951462287</v>
      </c>
      <c r="P5" s="98">
        <v>3172.9166142240047</v>
      </c>
      <c r="Q5" s="98">
        <v>3258.7025040040212</v>
      </c>
      <c r="R5" s="98">
        <v>2660.7347089698305</v>
      </c>
      <c r="S5" s="98">
        <v>2136.3086559526314</v>
      </c>
      <c r="T5" s="98">
        <v>2476.0831002341333</v>
      </c>
      <c r="U5" s="98">
        <v>2990.4245873519653</v>
      </c>
      <c r="V5" s="98">
        <v>3156.4320863243497</v>
      </c>
      <c r="W5" s="98">
        <v>3084.2136994626303</v>
      </c>
      <c r="X5" s="98">
        <v>2786.9716456550864</v>
      </c>
      <c r="Y5" s="98">
        <v>3018.3322659277819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321.00835334893969</v>
      </c>
      <c r="C9" s="122">
        <v>158.51685469166441</v>
      </c>
      <c r="D9" s="122">
        <v>485.25826832802261</v>
      </c>
      <c r="E9" s="122">
        <v>368.29096721383405</v>
      </c>
      <c r="F9" s="122">
        <v>521.1855179208502</v>
      </c>
      <c r="G9" s="122">
        <v>385.70706429455271</v>
      </c>
      <c r="H9" s="122">
        <v>287.90176173193083</v>
      </c>
      <c r="I9" s="122">
        <v>328.65971680453032</v>
      </c>
      <c r="J9" s="122">
        <v>732.58206628310018</v>
      </c>
      <c r="K9" s="122">
        <v>325.14955826700628</v>
      </c>
      <c r="L9" s="122">
        <v>242.77353850148032</v>
      </c>
      <c r="M9" s="122">
        <v>439.09151614509852</v>
      </c>
      <c r="N9" s="122">
        <v>441.61682928767647</v>
      </c>
      <c r="O9" s="122">
        <v>296.020307438636</v>
      </c>
      <c r="P9" s="122">
        <v>571.46250102218619</v>
      </c>
      <c r="Q9" s="122">
        <v>610.88698573093711</v>
      </c>
      <c r="R9" s="122">
        <v>493.25859759472365</v>
      </c>
      <c r="S9" s="122">
        <v>405.08026320687344</v>
      </c>
      <c r="T9" s="122">
        <v>449.94138068445949</v>
      </c>
      <c r="U9" s="122">
        <v>536.61283017193296</v>
      </c>
      <c r="V9" s="122">
        <v>556.98895380539079</v>
      </c>
      <c r="W9" s="122">
        <v>557.54634118902868</v>
      </c>
      <c r="X9" s="122">
        <v>556.57898636785342</v>
      </c>
      <c r="Y9" s="122">
        <v>152.61326419828509</v>
      </c>
      <c r="DA9" s="130" t="s">
        <v>2586</v>
      </c>
    </row>
    <row r="10" spans="1:105" ht="12" customHeight="1" x14ac:dyDescent="0.25">
      <c r="A10" s="97" t="s">
        <v>143</v>
      </c>
      <c r="B10" s="98">
        <v>325.39512560676746</v>
      </c>
      <c r="C10" s="98">
        <v>153.91424581560526</v>
      </c>
      <c r="D10" s="98">
        <v>492.09501992128435</v>
      </c>
      <c r="E10" s="98">
        <v>368.07957745646689</v>
      </c>
      <c r="F10" s="98">
        <v>531.45715042077381</v>
      </c>
      <c r="G10" s="98">
        <v>382.47241801093782</v>
      </c>
      <c r="H10" s="98">
        <v>288.26849253329868</v>
      </c>
      <c r="I10" s="98">
        <v>326.48262387397011</v>
      </c>
      <c r="J10" s="98">
        <v>750.72691021702201</v>
      </c>
      <c r="K10" s="98">
        <v>329.17276843826102</v>
      </c>
      <c r="L10" s="98">
        <v>245.58686179244569</v>
      </c>
      <c r="M10" s="98">
        <v>447.06522124312846</v>
      </c>
      <c r="N10" s="98">
        <v>449.83092463004851</v>
      </c>
      <c r="O10" s="98">
        <v>299.26095048534938</v>
      </c>
      <c r="P10" s="98">
        <v>582.25101962586973</v>
      </c>
      <c r="Q10" s="98">
        <v>622.27172775241411</v>
      </c>
      <c r="R10" s="98">
        <v>501.55933309667148</v>
      </c>
      <c r="S10" s="98">
        <v>410.76011654546403</v>
      </c>
      <c r="T10" s="98">
        <v>456.3249593190443</v>
      </c>
      <c r="U10" s="98">
        <v>543.48460442232499</v>
      </c>
      <c r="V10" s="98">
        <v>563.70041412068042</v>
      </c>
      <c r="W10" s="98">
        <v>621.4313283362186</v>
      </c>
      <c r="X10" s="98">
        <v>715.71705749594764</v>
      </c>
      <c r="Y10" s="98">
        <v>151.6360444130392</v>
      </c>
      <c r="DA10" s="63" t="s">
        <v>2587</v>
      </c>
    </row>
    <row r="11" spans="1:105" ht="12" customHeight="1" x14ac:dyDescent="0.25">
      <c r="A11" s="97" t="s">
        <v>124</v>
      </c>
      <c r="B11" s="98">
        <v>199.00778984472365</v>
      </c>
      <c r="C11" s="98">
        <v>292.89942813537829</v>
      </c>
      <c r="D11" s="98">
        <v>321.37186902809009</v>
      </c>
      <c r="E11" s="98">
        <v>383.00335568705543</v>
      </c>
      <c r="F11" s="98">
        <v>258.90520371638144</v>
      </c>
      <c r="G11" s="98">
        <v>475.60573996564352</v>
      </c>
      <c r="H11" s="98">
        <v>284.78586712674053</v>
      </c>
      <c r="I11" s="98">
        <v>448.59969786165692</v>
      </c>
      <c r="J11" s="98">
        <v>260.77047956276357</v>
      </c>
      <c r="K11" s="98">
        <v>381.29053062749148</v>
      </c>
      <c r="L11" s="98">
        <v>327.57135482459654</v>
      </c>
      <c r="M11" s="98">
        <v>344.32720248659706</v>
      </c>
      <c r="N11" s="98">
        <v>306.07890754261069</v>
      </c>
      <c r="O11" s="98">
        <v>319.72598501218579</v>
      </c>
      <c r="P11" s="98">
        <v>303.57603185463631</v>
      </c>
      <c r="Q11" s="98">
        <v>319.7737974109196</v>
      </c>
      <c r="R11" s="98">
        <v>309.19109482637617</v>
      </c>
      <c r="S11" s="98">
        <v>324.56766083779138</v>
      </c>
      <c r="T11" s="98">
        <v>321.83233292682854</v>
      </c>
      <c r="U11" s="98">
        <v>340.32074170140288</v>
      </c>
      <c r="V11" s="98">
        <v>307.04559097772028</v>
      </c>
      <c r="W11" s="98">
        <v>283.66759564400866</v>
      </c>
      <c r="X11" s="98">
        <v>288.48487414497276</v>
      </c>
      <c r="Y11" s="98">
        <v>264.54633246045745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208.33001851465377</v>
      </c>
      <c r="C19" s="122">
        <v>97.685416263922988</v>
      </c>
      <c r="D19" s="122">
        <v>219.71991965004702</v>
      </c>
      <c r="E19" s="122">
        <v>183.88944777788893</v>
      </c>
      <c r="F19" s="122">
        <v>221.57993764283066</v>
      </c>
      <c r="G19" s="122">
        <v>278.02715408067195</v>
      </c>
      <c r="H19" s="122">
        <v>145.53156738703831</v>
      </c>
      <c r="I19" s="122">
        <v>162.39707028983506</v>
      </c>
      <c r="J19" s="122">
        <v>265.32037992823393</v>
      </c>
      <c r="K19" s="122">
        <v>133.40564373610565</v>
      </c>
      <c r="L19" s="122">
        <v>99.309614266091941</v>
      </c>
      <c r="M19" s="122">
        <v>164.39472908126777</v>
      </c>
      <c r="N19" s="122">
        <v>154.69042853617617</v>
      </c>
      <c r="O19" s="122">
        <v>107.91935322416613</v>
      </c>
      <c r="P19" s="122">
        <v>202.53651812772381</v>
      </c>
      <c r="Q19" s="122">
        <v>219.81589080094261</v>
      </c>
      <c r="R19" s="122">
        <v>163.06157648152194</v>
      </c>
      <c r="S19" s="122">
        <v>177.24756144453593</v>
      </c>
      <c r="T19" s="122">
        <v>203.51735020871621</v>
      </c>
      <c r="U19" s="122">
        <v>242.42048971859535</v>
      </c>
      <c r="V19" s="122">
        <v>224.16570131604462</v>
      </c>
      <c r="W19" s="122">
        <v>215.44964546951857</v>
      </c>
      <c r="X19" s="122">
        <v>216.53148039716007</v>
      </c>
      <c r="Y19" s="122">
        <v>205.29889857352023</v>
      </c>
      <c r="DA19" s="130" t="s">
        <v>2596</v>
      </c>
    </row>
    <row r="20" spans="1:105" ht="12" customHeight="1" x14ac:dyDescent="0.25">
      <c r="A20" s="97" t="s">
        <v>51</v>
      </c>
      <c r="B20" s="98">
        <v>262.68249373515636</v>
      </c>
      <c r="C20" s="98">
        <v>78.958886806980374</v>
      </c>
      <c r="D20" s="98">
        <v>272.52027029336961</v>
      </c>
      <c r="E20" s="98">
        <v>195.78431549686491</v>
      </c>
      <c r="F20" s="98">
        <v>288.85210294110578</v>
      </c>
      <c r="G20" s="98">
        <v>294.23664078097619</v>
      </c>
      <c r="H20" s="98">
        <v>151.53964391449441</v>
      </c>
      <c r="I20" s="98">
        <v>150.21407402044846</v>
      </c>
      <c r="J20" s="98">
        <v>293.02116027865139</v>
      </c>
      <c r="K20" s="98">
        <v>130.93952105554226</v>
      </c>
      <c r="L20" s="98">
        <v>97.589501206578319</v>
      </c>
      <c r="M20" s="98">
        <v>170.88412511567998</v>
      </c>
      <c r="N20" s="98">
        <v>159.43739767956231</v>
      </c>
      <c r="O20" s="98">
        <v>107.99655881275048</v>
      </c>
      <c r="P20" s="98">
        <v>215.77204294549645</v>
      </c>
      <c r="Q20" s="98">
        <v>238.83742971658907</v>
      </c>
      <c r="R20" s="98">
        <v>171.71254906582359</v>
      </c>
      <c r="S20" s="98">
        <v>183.07879952719281</v>
      </c>
      <c r="T20" s="98">
        <v>208.08749838112362</v>
      </c>
      <c r="U20" s="98">
        <v>244.0535723809827</v>
      </c>
      <c r="V20" s="98">
        <v>225.36789237451137</v>
      </c>
      <c r="W20" s="98">
        <v>218.01865434258946</v>
      </c>
      <c r="X20" s="98">
        <v>221.39221854815867</v>
      </c>
      <c r="Y20" s="98">
        <v>215.85642862587531</v>
      </c>
      <c r="DA20" s="63" t="s">
        <v>2597</v>
      </c>
    </row>
    <row r="21" spans="1:105" ht="12" customHeight="1" x14ac:dyDescent="0.25">
      <c r="A21" s="97" t="s">
        <v>50</v>
      </c>
      <c r="B21" s="98">
        <v>126.32484739635709</v>
      </c>
      <c r="C21" s="98">
        <v>134.94684465449919</v>
      </c>
      <c r="D21" s="98">
        <v>150.06351789666684</v>
      </c>
      <c r="E21" s="98">
        <v>176.74115529959937</v>
      </c>
      <c r="F21" s="98">
        <v>117.35837039997899</v>
      </c>
      <c r="G21" s="98">
        <v>258.99333258726881</v>
      </c>
      <c r="H21" s="98">
        <v>140.76070596986762</v>
      </c>
      <c r="I21" s="98">
        <v>208.69195403292099</v>
      </c>
      <c r="J21" s="98">
        <v>102.00222613751446</v>
      </c>
      <c r="K21" s="98">
        <v>146.04177977012054</v>
      </c>
      <c r="L21" s="98">
        <v>115.26287390997327</v>
      </c>
      <c r="M21" s="98">
        <v>116.21996361375052</v>
      </c>
      <c r="N21" s="98">
        <v>102.401255157216</v>
      </c>
      <c r="O21" s="98">
        <v>108.43052324423319</v>
      </c>
      <c r="P21" s="98">
        <v>110.36961646291023</v>
      </c>
      <c r="Q21" s="98">
        <v>125.94466935102047</v>
      </c>
      <c r="R21" s="98">
        <v>128.23374129220531</v>
      </c>
      <c r="S21" s="98">
        <v>144.62430868348167</v>
      </c>
      <c r="T21" s="98">
        <v>147.28372766222392</v>
      </c>
      <c r="U21" s="98">
        <v>155.2917279867232</v>
      </c>
      <c r="V21" s="98">
        <v>137.27858731433426</v>
      </c>
      <c r="W21" s="98">
        <v>143.06121078572482</v>
      </c>
      <c r="X21" s="98">
        <v>148.42752107000237</v>
      </c>
      <c r="Y21" s="98">
        <v>134.73454531913893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2879.1061726889147</v>
      </c>
      <c r="C24" s="117">
        <f t="shared" si="7"/>
        <v>2525.4828373927012</v>
      </c>
      <c r="D24" s="117">
        <f t="shared" si="7"/>
        <v>2466.2637860604323</v>
      </c>
      <c r="E24" s="117">
        <f t="shared" si="7"/>
        <v>2670.5133828691546</v>
      </c>
      <c r="F24" s="117">
        <f t="shared" si="7"/>
        <v>2637.1171064640303</v>
      </c>
      <c r="G24" s="117">
        <f t="shared" si="7"/>
        <v>2719.1969837365596</v>
      </c>
      <c r="H24" s="117">
        <f t="shared" si="7"/>
        <v>2379.9250254133322</v>
      </c>
      <c r="I24" s="117">
        <f t="shared" si="7"/>
        <v>2395.3260086934824</v>
      </c>
      <c r="J24" s="117">
        <f t="shared" si="7"/>
        <v>2407.5117715263214</v>
      </c>
      <c r="K24" s="117">
        <f t="shared" si="7"/>
        <v>2442.0054469666479</v>
      </c>
      <c r="L24" s="117">
        <f t="shared" si="7"/>
        <v>2381.6815437738678</v>
      </c>
      <c r="M24" s="117">
        <f t="shared" si="7"/>
        <v>2287.8414568761664</v>
      </c>
      <c r="N24" s="117">
        <f t="shared" si="7"/>
        <v>2308.4621873411156</v>
      </c>
      <c r="O24" s="117">
        <f t="shared" si="7"/>
        <v>2192.4265646479735</v>
      </c>
      <c r="P24" s="117">
        <f t="shared" si="7"/>
        <v>2066.9501486385998</v>
      </c>
      <c r="Q24" s="117">
        <f t="shared" si="7"/>
        <v>2143.5360779405328</v>
      </c>
      <c r="R24" s="117">
        <f t="shared" ref="R24:V24" si="8">R25+R28+R30+R39</f>
        <v>2284.5799567983522</v>
      </c>
      <c r="S24" s="117">
        <f t="shared" si="8"/>
        <v>2009.3731532528057</v>
      </c>
      <c r="T24" s="117">
        <f t="shared" si="8"/>
        <v>2223.0703038101828</v>
      </c>
      <c r="U24" s="117">
        <f t="shared" si="8"/>
        <v>2452.4806316390868</v>
      </c>
      <c r="V24" s="117">
        <f t="shared" si="8"/>
        <v>2265.3117129027801</v>
      </c>
      <c r="W24" s="117">
        <f t="shared" ref="W24:Y24" si="9">W25+W28+W30+W39</f>
        <v>2382.6825828255996</v>
      </c>
      <c r="X24" s="117">
        <f t="shared" si="9"/>
        <v>2387.9272806321519</v>
      </c>
      <c r="Y24" s="117">
        <f t="shared" si="9"/>
        <v>2125.0911224072106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2566.7534604583411</v>
      </c>
      <c r="C25" s="122">
        <f t="shared" si="10"/>
        <v>2112.6048564153275</v>
      </c>
      <c r="D25" s="122">
        <f t="shared" si="10"/>
        <v>2006.9386755878897</v>
      </c>
      <c r="E25" s="122">
        <f t="shared" si="10"/>
        <v>2125.974084043839</v>
      </c>
      <c r="F25" s="122">
        <f t="shared" si="10"/>
        <v>2269.0330875268651</v>
      </c>
      <c r="G25" s="122">
        <f t="shared" si="10"/>
        <v>1997.4268186955828</v>
      </c>
      <c r="H25" s="122">
        <f t="shared" si="10"/>
        <v>1984.2104559271693</v>
      </c>
      <c r="I25" s="122">
        <f t="shared" si="10"/>
        <v>1814.5956690699472</v>
      </c>
      <c r="J25" s="122">
        <f t="shared" si="10"/>
        <v>2126.2232433030645</v>
      </c>
      <c r="K25" s="122">
        <f t="shared" si="10"/>
        <v>2067.8435618810427</v>
      </c>
      <c r="L25" s="122">
        <f t="shared" si="10"/>
        <v>2100.4142695098726</v>
      </c>
      <c r="M25" s="122">
        <f t="shared" si="10"/>
        <v>2007.7730928679766</v>
      </c>
      <c r="N25" s="122">
        <f t="shared" si="10"/>
        <v>2064.5674082408236</v>
      </c>
      <c r="O25" s="122">
        <f t="shared" si="10"/>
        <v>1927.2204647541362</v>
      </c>
      <c r="P25" s="122">
        <f t="shared" si="10"/>
        <v>1802.1924624408339</v>
      </c>
      <c r="Q25" s="122">
        <f t="shared" si="10"/>
        <v>1843.2120596515333</v>
      </c>
      <c r="R25" s="122">
        <f t="shared" ref="R25:V25" si="11">SUM(R26:R27)</f>
        <v>1980.3673005849048</v>
      </c>
      <c r="S25" s="122">
        <f t="shared" si="11"/>
        <v>1665.3367172831474</v>
      </c>
      <c r="T25" s="122">
        <f t="shared" si="11"/>
        <v>1861.2105380851397</v>
      </c>
      <c r="U25" s="122">
        <f t="shared" si="11"/>
        <v>2069.546765172292</v>
      </c>
      <c r="V25" s="122">
        <f t="shared" si="11"/>
        <v>1919.4720771741675</v>
      </c>
      <c r="W25" s="122">
        <f t="shared" ref="W25:Y25" si="12">SUM(W26:W27)</f>
        <v>2022.9599537532963</v>
      </c>
      <c r="X25" s="122">
        <f t="shared" si="12"/>
        <v>2016.6155767129083</v>
      </c>
      <c r="Y25" s="122">
        <f t="shared" si="12"/>
        <v>1795.4098458220824</v>
      </c>
      <c r="DA25" s="130" t="s">
        <v>2601</v>
      </c>
    </row>
    <row r="26" spans="1:105" ht="12" customHeight="1" x14ac:dyDescent="0.25">
      <c r="A26" s="97" t="s">
        <v>74</v>
      </c>
      <c r="B26" s="98">
        <v>2566.7534604583411</v>
      </c>
      <c r="C26" s="98">
        <v>2112.6048564153275</v>
      </c>
      <c r="D26" s="98">
        <v>2006.9386755878897</v>
      </c>
      <c r="E26" s="98">
        <v>2125.974084043839</v>
      </c>
      <c r="F26" s="98">
        <v>2269.0330875268651</v>
      </c>
      <c r="G26" s="98">
        <v>1997.4268186955828</v>
      </c>
      <c r="H26" s="98">
        <v>1984.2104559271693</v>
      </c>
      <c r="I26" s="98">
        <v>1814.5956690699472</v>
      </c>
      <c r="J26" s="98">
        <v>2126.2232433030645</v>
      </c>
      <c r="K26" s="98">
        <v>2067.8435618810427</v>
      </c>
      <c r="L26" s="98">
        <v>2100.4142695098726</v>
      </c>
      <c r="M26" s="98">
        <v>2007.7730928679766</v>
      </c>
      <c r="N26" s="98">
        <v>2064.5674082408236</v>
      </c>
      <c r="O26" s="98">
        <v>1927.2204647541362</v>
      </c>
      <c r="P26" s="98">
        <v>1802.1924624408339</v>
      </c>
      <c r="Q26" s="98">
        <v>1843.2120596515333</v>
      </c>
      <c r="R26" s="98">
        <v>1980.3673005849048</v>
      </c>
      <c r="S26" s="98">
        <v>1665.3367172831474</v>
      </c>
      <c r="T26" s="98">
        <v>1861.2105380851397</v>
      </c>
      <c r="U26" s="98">
        <v>2069.546765172292</v>
      </c>
      <c r="V26" s="98">
        <v>1919.4720771741675</v>
      </c>
      <c r="W26" s="98">
        <v>2022.9599537532963</v>
      </c>
      <c r="X26" s="98">
        <v>2016.6155767129083</v>
      </c>
      <c r="Y26" s="98">
        <v>1795.4098458220824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188.82343545432974</v>
      </c>
      <c r="C30" s="122">
        <v>280.78653206722657</v>
      </c>
      <c r="D30" s="122">
        <v>313.03184705363071</v>
      </c>
      <c r="E30" s="122">
        <v>373.40948191679166</v>
      </c>
      <c r="F30" s="122">
        <v>254.50115665601939</v>
      </c>
      <c r="G30" s="122">
        <v>471.92165246730087</v>
      </c>
      <c r="H30" s="122">
        <v>261.46334064047647</v>
      </c>
      <c r="I30" s="122">
        <v>380.96227844917371</v>
      </c>
      <c r="J30" s="122">
        <v>182.63156286242963</v>
      </c>
      <c r="K30" s="122">
        <v>232.0463663503802</v>
      </c>
      <c r="L30" s="122">
        <v>168.81856657266562</v>
      </c>
      <c r="M30" s="122">
        <v>166.16495038138532</v>
      </c>
      <c r="N30" s="122">
        <v>143.31211721566518</v>
      </c>
      <c r="O30" s="122">
        <v>157.98512020438272</v>
      </c>
      <c r="P30" s="122">
        <v>155.31359295778631</v>
      </c>
      <c r="Q30" s="122">
        <v>175.42414616029868</v>
      </c>
      <c r="R30" s="122">
        <v>176.98715751081153</v>
      </c>
      <c r="S30" s="122">
        <v>199.48141462772645</v>
      </c>
      <c r="T30" s="122">
        <v>213.14938730748011</v>
      </c>
      <c r="U30" s="122">
        <v>225.40670639236083</v>
      </c>
      <c r="V30" s="122">
        <v>205.66510580084076</v>
      </c>
      <c r="W30" s="122">
        <v>214.46799923924016</v>
      </c>
      <c r="X30" s="122">
        <v>221.45190370282529</v>
      </c>
      <c r="Y30" s="122">
        <v>194.72964690635581</v>
      </c>
      <c r="DA30" s="130" t="s">
        <v>2606</v>
      </c>
    </row>
    <row r="31" spans="1:105" ht="12" customHeight="1" x14ac:dyDescent="0.25">
      <c r="A31" s="97" t="s">
        <v>141</v>
      </c>
      <c r="B31" s="98">
        <v>199.00778984472362</v>
      </c>
      <c r="C31" s="98">
        <v>290.71533447412992</v>
      </c>
      <c r="D31" s="98">
        <v>320.78229168494482</v>
      </c>
      <c r="E31" s="98">
        <v>381.45060131203888</v>
      </c>
      <c r="F31" s="98">
        <v>259.25818762155245</v>
      </c>
      <c r="G31" s="98">
        <v>476.91553238758979</v>
      </c>
      <c r="H31" s="98">
        <v>283.50096506588807</v>
      </c>
      <c r="I31" s="98">
        <v>447.70450707670335</v>
      </c>
      <c r="J31" s="98">
        <v>261.99138809107552</v>
      </c>
      <c r="K31" s="98">
        <v>386.9143156987617</v>
      </c>
      <c r="L31" s="98">
        <v>331.48228957236944</v>
      </c>
      <c r="M31" s="98">
        <v>342.80056886899496</v>
      </c>
      <c r="N31" s="98">
        <v>313.62506810964408</v>
      </c>
      <c r="O31" s="98">
        <v>330.84972541416437</v>
      </c>
      <c r="P31" s="98">
        <v>323.89088118194007</v>
      </c>
      <c r="Q31" s="98">
        <v>342.45032787675331</v>
      </c>
      <c r="R31" s="98">
        <v>326.30516371265526</v>
      </c>
      <c r="S31" s="98">
        <v>345.72878605567837</v>
      </c>
      <c r="T31" s="98">
        <v>333.70618362716277</v>
      </c>
      <c r="U31" s="98">
        <v>329.84735040993564</v>
      </c>
      <c r="V31" s="98">
        <v>292.03202334258356</v>
      </c>
      <c r="W31" s="98">
        <v>302.23490354329846</v>
      </c>
      <c r="X31" s="98">
        <v>303.77840392664217</v>
      </c>
      <c r="Y31" s="98">
        <v>273.62872798048272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123.52927677624407</v>
      </c>
      <c r="C39" s="122">
        <v>132.09144891014671</v>
      </c>
      <c r="D39" s="122">
        <v>146.29326341891212</v>
      </c>
      <c r="E39" s="122">
        <v>171.12981690852388</v>
      </c>
      <c r="F39" s="122">
        <v>113.58286228114572</v>
      </c>
      <c r="G39" s="122">
        <v>249.84851257367632</v>
      </c>
      <c r="H39" s="122">
        <v>134.25122884568626</v>
      </c>
      <c r="I39" s="122">
        <v>199.76806117436155</v>
      </c>
      <c r="J39" s="122">
        <v>98.656965360827044</v>
      </c>
      <c r="K39" s="122">
        <v>142.11551873522501</v>
      </c>
      <c r="L39" s="122">
        <v>112.44870769132986</v>
      </c>
      <c r="M39" s="122">
        <v>113.90341362680445</v>
      </c>
      <c r="N39" s="122">
        <v>100.5826618846267</v>
      </c>
      <c r="O39" s="122">
        <v>107.22097968945432</v>
      </c>
      <c r="P39" s="122">
        <v>109.44409323997961</v>
      </c>
      <c r="Q39" s="122">
        <v>124.89987212870093</v>
      </c>
      <c r="R39" s="122">
        <v>127.2254987026358</v>
      </c>
      <c r="S39" s="122">
        <v>144.55502134193173</v>
      </c>
      <c r="T39" s="122">
        <v>148.71037841756277</v>
      </c>
      <c r="U39" s="122">
        <v>157.52716007443405</v>
      </c>
      <c r="V39" s="122">
        <v>140.17452992777177</v>
      </c>
      <c r="W39" s="122">
        <v>145.25462983306329</v>
      </c>
      <c r="X39" s="122">
        <v>149.85980021641856</v>
      </c>
      <c r="Y39" s="122">
        <v>134.95162967877224</v>
      </c>
      <c r="DA39" s="130" t="s">
        <v>2615</v>
      </c>
    </row>
    <row r="40" spans="1:105" ht="12" customHeight="1" x14ac:dyDescent="0.25">
      <c r="A40" s="97" t="s">
        <v>50</v>
      </c>
      <c r="B40" s="98">
        <v>126.3248473963571</v>
      </c>
      <c r="C40" s="98">
        <v>136.18442338341887</v>
      </c>
      <c r="D40" s="98">
        <v>151.16294209027674</v>
      </c>
      <c r="E40" s="98">
        <v>177.92812470352004</v>
      </c>
      <c r="F40" s="98">
        <v>117.9098284632846</v>
      </c>
      <c r="G40" s="98">
        <v>260.06030464072029</v>
      </c>
      <c r="H40" s="98">
        <v>141.13113946520201</v>
      </c>
      <c r="I40" s="98">
        <v>209.14943421293654</v>
      </c>
      <c r="J40" s="98">
        <v>102.17077508600718</v>
      </c>
      <c r="K40" s="98">
        <v>146.17044522087681</v>
      </c>
      <c r="L40" s="98">
        <v>115.51270517610723</v>
      </c>
      <c r="M40" s="98">
        <v>116.37621500811906</v>
      </c>
      <c r="N40" s="98">
        <v>102.48300907273031</v>
      </c>
      <c r="O40" s="98">
        <v>108.51279872185738</v>
      </c>
      <c r="P40" s="98">
        <v>110.46557144355275</v>
      </c>
      <c r="Q40" s="98">
        <v>126.102484377533</v>
      </c>
      <c r="R40" s="98">
        <v>128.35138807168568</v>
      </c>
      <c r="S40" s="98">
        <v>145.54006407680009</v>
      </c>
      <c r="T40" s="98">
        <v>149.26630506585269</v>
      </c>
      <c r="U40" s="98">
        <v>157.52716007443405</v>
      </c>
      <c r="V40" s="98">
        <v>140.17452992777177</v>
      </c>
      <c r="W40" s="98">
        <v>145.25462983306329</v>
      </c>
      <c r="X40" s="98">
        <v>149.85980021641856</v>
      </c>
      <c r="Y40" s="98">
        <v>135.50584581708341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4051.1546526643851</v>
      </c>
      <c r="C43" s="117">
        <f t="shared" si="14"/>
        <v>3501.2714491436682</v>
      </c>
      <c r="D43" s="117">
        <f t="shared" si="14"/>
        <v>1780.7330180749273</v>
      </c>
      <c r="E43" s="117">
        <f t="shared" si="14"/>
        <v>2180.0969478730731</v>
      </c>
      <c r="F43" s="117">
        <f t="shared" si="14"/>
        <v>4342.1582917856922</v>
      </c>
      <c r="G43" s="117">
        <f t="shared" si="14"/>
        <v>2983.1088266341235</v>
      </c>
      <c r="H43" s="117">
        <f t="shared" si="14"/>
        <v>2720.6561842613442</v>
      </c>
      <c r="I43" s="117">
        <f t="shared" si="14"/>
        <v>3628.6786368129428</v>
      </c>
      <c r="J43" s="117">
        <f t="shared" si="14"/>
        <v>3257.4975397496278</v>
      </c>
      <c r="K43" s="117">
        <f t="shared" si="14"/>
        <v>1380.8211575704545</v>
      </c>
      <c r="L43" s="117">
        <f t="shared" si="14"/>
        <v>1756.4098250616769</v>
      </c>
      <c r="M43" s="117">
        <f t="shared" si="14"/>
        <v>3600.9802941214634</v>
      </c>
      <c r="N43" s="117">
        <f t="shared" si="14"/>
        <v>3465.5369726459385</v>
      </c>
      <c r="O43" s="117">
        <f t="shared" si="14"/>
        <v>2206.6952701420446</v>
      </c>
      <c r="P43" s="117">
        <f t="shared" si="14"/>
        <v>3082.9757857104246</v>
      </c>
      <c r="Q43" s="117">
        <f t="shared" si="14"/>
        <v>3580.2747105956164</v>
      </c>
      <c r="R43" s="117">
        <f t="shared" ref="R43:V43" si="15">R44+R47+R49+R58</f>
        <v>2443.7071588557742</v>
      </c>
      <c r="S43" s="117">
        <f t="shared" si="15"/>
        <v>2822.5363537007752</v>
      </c>
      <c r="T43" s="117">
        <f t="shared" si="15"/>
        <v>3134.0204490043943</v>
      </c>
      <c r="U43" s="117">
        <f t="shared" si="15"/>
        <v>3765.4456046238265</v>
      </c>
      <c r="V43" s="117">
        <f t="shared" si="15"/>
        <v>2906.7444794526264</v>
      </c>
      <c r="W43" s="117">
        <f t="shared" ref="W43:Y43" si="16">W44+W47+W49+W58</f>
        <v>2730.7438322680209</v>
      </c>
      <c r="X43" s="117">
        <f t="shared" si="16"/>
        <v>3383.6690910363359</v>
      </c>
      <c r="Y43" s="117">
        <f t="shared" si="16"/>
        <v>2522.0046831698337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3927.6001215276701</v>
      </c>
      <c r="C44" s="122">
        <f t="shared" si="17"/>
        <v>3367.8445697518982</v>
      </c>
      <c r="D44" s="122">
        <f t="shared" si="17"/>
        <v>1632.8640094321256</v>
      </c>
      <c r="E44" s="122">
        <f t="shared" si="17"/>
        <v>2008.7836546681319</v>
      </c>
      <c r="F44" s="122">
        <f t="shared" si="17"/>
        <v>4228.306367936224</v>
      </c>
      <c r="G44" s="122">
        <f t="shared" si="17"/>
        <v>2732.3870435609774</v>
      </c>
      <c r="H44" s="122">
        <f t="shared" si="17"/>
        <v>2585.6241498495883</v>
      </c>
      <c r="I44" s="122">
        <f t="shared" si="17"/>
        <v>3427.1975774559855</v>
      </c>
      <c r="J44" s="122">
        <f t="shared" si="17"/>
        <v>3158.7069351469968</v>
      </c>
      <c r="K44" s="122">
        <f t="shared" si="17"/>
        <v>1238.5239281434442</v>
      </c>
      <c r="L44" s="122">
        <f t="shared" si="17"/>
        <v>1643.9253486217599</v>
      </c>
      <c r="M44" s="122">
        <f t="shared" si="17"/>
        <v>3487.2274110729877</v>
      </c>
      <c r="N44" s="122">
        <f t="shared" si="17"/>
        <v>3366.0904646294207</v>
      </c>
      <c r="O44" s="122">
        <f t="shared" si="17"/>
        <v>2099.6798388266607</v>
      </c>
      <c r="P44" s="122">
        <f t="shared" si="17"/>
        <v>2973.5819389403964</v>
      </c>
      <c r="Q44" s="122">
        <f t="shared" si="17"/>
        <v>3455.4328724992652</v>
      </c>
      <c r="R44" s="122">
        <f t="shared" ref="R44:V44" si="18">SUM(R45:R46)</f>
        <v>2316.6220834934293</v>
      </c>
      <c r="S44" s="122">
        <f t="shared" si="18"/>
        <v>2678.9232127527252</v>
      </c>
      <c r="T44" s="122">
        <f t="shared" si="18"/>
        <v>2986.9406302353736</v>
      </c>
      <c r="U44" s="122">
        <f t="shared" si="18"/>
        <v>3610.5329681425733</v>
      </c>
      <c r="V44" s="122">
        <f t="shared" si="18"/>
        <v>2769.2092770784102</v>
      </c>
      <c r="W44" s="122">
        <f t="shared" ref="W44:Y44" si="19">SUM(W45:W46)</f>
        <v>2588.0754574007665</v>
      </c>
      <c r="X44" s="122">
        <f t="shared" si="19"/>
        <v>3236.2261152715055</v>
      </c>
      <c r="Y44" s="122">
        <f t="shared" si="19"/>
        <v>2388.3338096856864</v>
      </c>
      <c r="DA44" s="130" t="s">
        <v>2619</v>
      </c>
    </row>
    <row r="45" spans="1:105" ht="12" customHeight="1" x14ac:dyDescent="0.25">
      <c r="A45" s="97" t="s">
        <v>211</v>
      </c>
      <c r="B45" s="98">
        <v>3927.6001215276701</v>
      </c>
      <c r="C45" s="98">
        <v>3367.8445697518982</v>
      </c>
      <c r="D45" s="98">
        <v>1632.8640094321256</v>
      </c>
      <c r="E45" s="98">
        <v>2008.7836546681319</v>
      </c>
      <c r="F45" s="98">
        <v>4228.306367936224</v>
      </c>
      <c r="G45" s="98">
        <v>2732.3870435609774</v>
      </c>
      <c r="H45" s="98">
        <v>2585.6241498495883</v>
      </c>
      <c r="I45" s="98">
        <v>3427.1975774559855</v>
      </c>
      <c r="J45" s="98">
        <v>3158.7069351469968</v>
      </c>
      <c r="K45" s="98">
        <v>1238.5239281434442</v>
      </c>
      <c r="L45" s="98">
        <v>1643.9253486217599</v>
      </c>
      <c r="M45" s="98">
        <v>3487.2274110729877</v>
      </c>
      <c r="N45" s="98">
        <v>3366.0904646294207</v>
      </c>
      <c r="O45" s="98">
        <v>2099.6798388266607</v>
      </c>
      <c r="P45" s="98">
        <v>2973.5819389403964</v>
      </c>
      <c r="Q45" s="98">
        <v>3455.4328724992652</v>
      </c>
      <c r="R45" s="98">
        <v>2316.6220834934293</v>
      </c>
      <c r="S45" s="98">
        <v>2678.9232127527252</v>
      </c>
      <c r="T45" s="98">
        <v>2986.9406302353736</v>
      </c>
      <c r="U45" s="98">
        <v>3610.5329681425733</v>
      </c>
      <c r="V45" s="98">
        <v>2769.2092770784102</v>
      </c>
      <c r="W45" s="98">
        <v>2588.0754574007665</v>
      </c>
      <c r="X45" s="98">
        <v>3236.2261152715055</v>
      </c>
      <c r="Y45" s="98">
        <v>2388.3338096856864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2624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123.55453113671486</v>
      </c>
      <c r="C58" s="122">
        <v>133.42687939176997</v>
      </c>
      <c r="D58" s="122">
        <v>147.8690086428017</v>
      </c>
      <c r="E58" s="122">
        <v>171.31329320494135</v>
      </c>
      <c r="F58" s="122">
        <v>113.85192384946842</v>
      </c>
      <c r="G58" s="122">
        <v>250.72178307314599</v>
      </c>
      <c r="H58" s="122">
        <v>135.03203441175563</v>
      </c>
      <c r="I58" s="122">
        <v>201.48105935695739</v>
      </c>
      <c r="J58" s="122">
        <v>98.790604602630964</v>
      </c>
      <c r="K58" s="122">
        <v>142.29722942701017</v>
      </c>
      <c r="L58" s="122">
        <v>112.4844764399169</v>
      </c>
      <c r="M58" s="122">
        <v>113.75288304847561</v>
      </c>
      <c r="N58" s="122">
        <v>99.446508016517768</v>
      </c>
      <c r="O58" s="122">
        <v>107.01543131538386</v>
      </c>
      <c r="P58" s="122">
        <v>109.39384677002825</v>
      </c>
      <c r="Q58" s="122">
        <v>124.84183809635138</v>
      </c>
      <c r="R58" s="122">
        <v>127.08507536234481</v>
      </c>
      <c r="S58" s="122">
        <v>143.61314094804982</v>
      </c>
      <c r="T58" s="122">
        <v>147.07981876902087</v>
      </c>
      <c r="U58" s="122">
        <v>154.91263648125306</v>
      </c>
      <c r="V58" s="122">
        <v>137.53520237421631</v>
      </c>
      <c r="W58" s="122">
        <v>142.66837486725422</v>
      </c>
      <c r="X58" s="122">
        <v>147.44297576483063</v>
      </c>
      <c r="Y58" s="122">
        <v>133.67087348414719</v>
      </c>
      <c r="DA58" s="130" t="s">
        <v>2633</v>
      </c>
    </row>
    <row r="59" spans="1:105" ht="12" customHeight="1" x14ac:dyDescent="0.25">
      <c r="A59" s="97" t="s">
        <v>50</v>
      </c>
      <c r="B59" s="98">
        <v>126.32484739635711</v>
      </c>
      <c r="C59" s="98">
        <v>136.41867195354942</v>
      </c>
      <c r="D59" s="98">
        <v>151.50645648439749</v>
      </c>
      <c r="E59" s="98">
        <v>177.95671745892389</v>
      </c>
      <c r="F59" s="98">
        <v>117.7149696783132</v>
      </c>
      <c r="G59" s="98">
        <v>259.7120423133448</v>
      </c>
      <c r="H59" s="98">
        <v>141.0485147601961</v>
      </c>
      <c r="I59" s="98">
        <v>209.16174445925498</v>
      </c>
      <c r="J59" s="98">
        <v>102.23179332889096</v>
      </c>
      <c r="K59" s="98">
        <v>146.37838897392422</v>
      </c>
      <c r="L59" s="98">
        <v>115.76507363300027</v>
      </c>
      <c r="M59" s="98">
        <v>116.61042572010183</v>
      </c>
      <c r="N59" s="98">
        <v>102.51728716526544</v>
      </c>
      <c r="O59" s="98">
        <v>108.43850885947141</v>
      </c>
      <c r="P59" s="98">
        <v>110.38620284247473</v>
      </c>
      <c r="Q59" s="98">
        <v>126.05371704555346</v>
      </c>
      <c r="R59" s="98">
        <v>128.42622916362731</v>
      </c>
      <c r="S59" s="98">
        <v>145.45877494758076</v>
      </c>
      <c r="T59" s="98">
        <v>148.84483567431289</v>
      </c>
      <c r="U59" s="98">
        <v>156.44519375102183</v>
      </c>
      <c r="V59" s="98">
        <v>138.87098808697303</v>
      </c>
      <c r="W59" s="98">
        <v>144.07253695730594</v>
      </c>
      <c r="X59" s="98">
        <v>149.16361151326325</v>
      </c>
      <c r="Y59" s="98">
        <v>135.33051185350908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2816.4474190234946</v>
      </c>
      <c r="C62" s="117">
        <f t="shared" si="21"/>
        <v>2374.9374689853976</v>
      </c>
      <c r="D62" s="117">
        <f t="shared" si="21"/>
        <v>2533.6125479871762</v>
      </c>
      <c r="E62" s="117">
        <f t="shared" si="21"/>
        <v>2649.5430617584111</v>
      </c>
      <c r="F62" s="117">
        <f t="shared" si="21"/>
        <v>2588.5688510980503</v>
      </c>
      <c r="G62" s="117">
        <f t="shared" si="21"/>
        <v>2389.6315165719602</v>
      </c>
      <c r="H62" s="117">
        <f t="shared" si="21"/>
        <v>2642.9515703944589</v>
      </c>
      <c r="I62" s="117">
        <f t="shared" si="21"/>
        <v>2262.5162610868942</v>
      </c>
      <c r="J62" s="117">
        <f t="shared" si="21"/>
        <v>2466.3329805343233</v>
      </c>
      <c r="K62" s="117">
        <f t="shared" si="21"/>
        <v>2442.8313560319693</v>
      </c>
      <c r="L62" s="117">
        <f t="shared" si="21"/>
        <v>2425.0157205988298</v>
      </c>
      <c r="M62" s="117">
        <f t="shared" si="21"/>
        <v>2411.7077607113979</v>
      </c>
      <c r="N62" s="117">
        <f t="shared" si="21"/>
        <v>2505.923329938711</v>
      </c>
      <c r="O62" s="117">
        <f t="shared" si="21"/>
        <v>2352.6133434615708</v>
      </c>
      <c r="P62" s="117">
        <f t="shared" si="21"/>
        <v>2094.5487983672137</v>
      </c>
      <c r="Q62" s="117">
        <f t="shared" si="21"/>
        <v>2120.7648067169789</v>
      </c>
      <c r="R62" s="117">
        <f t="shared" ref="R62:V62" si="22">R63+R66+R68+R77</f>
        <v>2103.7359977605038</v>
      </c>
      <c r="S62" s="117">
        <f t="shared" si="22"/>
        <v>2193.4342115389486</v>
      </c>
      <c r="T62" s="117">
        <f t="shared" si="22"/>
        <v>2178.7828825773327</v>
      </c>
      <c r="U62" s="117">
        <f t="shared" si="22"/>
        <v>2099.288850479862</v>
      </c>
      <c r="V62" s="117">
        <f t="shared" si="22"/>
        <v>2194.9508635310976</v>
      </c>
      <c r="W62" s="117">
        <f t="shared" ref="W62:Y62" si="23">W63+W66+W68+W77</f>
        <v>2507.1714143676863</v>
      </c>
      <c r="X62" s="117">
        <f t="shared" si="23"/>
        <v>2091.9663968309014</v>
      </c>
      <c r="Y62" s="117">
        <f t="shared" si="23"/>
        <v>2043.0240854873568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2542.3796546031076</v>
      </c>
      <c r="C63" s="122">
        <f t="shared" si="24"/>
        <v>1995.1694719633219</v>
      </c>
      <c r="D63" s="122">
        <f t="shared" si="24"/>
        <v>2082.6865136276597</v>
      </c>
      <c r="E63" s="122">
        <f t="shared" si="24"/>
        <v>2149.7594140806391</v>
      </c>
      <c r="F63" s="122">
        <f t="shared" si="24"/>
        <v>2245.465982785327</v>
      </c>
      <c r="G63" s="122">
        <f t="shared" si="24"/>
        <v>1872.3033036216084</v>
      </c>
      <c r="H63" s="122">
        <f t="shared" si="24"/>
        <v>2140.7108905842938</v>
      </c>
      <c r="I63" s="122">
        <f t="shared" si="24"/>
        <v>1746.0441261511619</v>
      </c>
      <c r="J63" s="122">
        <f t="shared" si="24"/>
        <v>2083.1744508051866</v>
      </c>
      <c r="K63" s="122">
        <f t="shared" si="24"/>
        <v>2008.114565954372</v>
      </c>
      <c r="L63" s="122">
        <f t="shared" si="24"/>
        <v>2034.7963068477156</v>
      </c>
      <c r="M63" s="122">
        <f t="shared" si="24"/>
        <v>2005.9057016603515</v>
      </c>
      <c r="N63" s="122">
        <f t="shared" si="24"/>
        <v>2093.9554631484689</v>
      </c>
      <c r="O63" s="122">
        <f t="shared" si="24"/>
        <v>1942.0975528652066</v>
      </c>
      <c r="P63" s="122">
        <f t="shared" si="24"/>
        <v>1704.1577137977529</v>
      </c>
      <c r="Q63" s="122">
        <f t="shared" si="24"/>
        <v>1702.0709115709435</v>
      </c>
      <c r="R63" s="122">
        <f t="shared" ref="R63:V63" si="25">SUM(R64:R65)</f>
        <v>1687.8813801251617</v>
      </c>
      <c r="S63" s="122">
        <f t="shared" si="25"/>
        <v>1741.1393564199082</v>
      </c>
      <c r="T63" s="122">
        <f t="shared" si="25"/>
        <v>1734.382248919941</v>
      </c>
      <c r="U63" s="122">
        <f t="shared" si="25"/>
        <v>1671.2272759514831</v>
      </c>
      <c r="V63" s="122">
        <f t="shared" si="25"/>
        <v>1764.6739645672371</v>
      </c>
      <c r="W63" s="122">
        <f t="shared" ref="W63:Y63" si="26">SUM(W64:W65)</f>
        <v>2020.4888488146562</v>
      </c>
      <c r="X63" s="122">
        <f t="shared" si="26"/>
        <v>1667.3288253352287</v>
      </c>
      <c r="Y63" s="122">
        <f t="shared" si="26"/>
        <v>1633.8078152290925</v>
      </c>
      <c r="DA63" s="130" t="s">
        <v>2637</v>
      </c>
    </row>
    <row r="64" spans="1:105" ht="12" customHeight="1" x14ac:dyDescent="0.25">
      <c r="A64" s="97" t="s">
        <v>212</v>
      </c>
      <c r="B64" s="98">
        <v>2542.3796546031076</v>
      </c>
      <c r="C64" s="98">
        <v>1995.1694719633219</v>
      </c>
      <c r="D64" s="98">
        <v>2082.6865136276597</v>
      </c>
      <c r="E64" s="98">
        <v>2149.7594140806391</v>
      </c>
      <c r="F64" s="98">
        <v>2245.465982785327</v>
      </c>
      <c r="G64" s="98">
        <v>1872.3033036216084</v>
      </c>
      <c r="H64" s="98">
        <v>2140.7108905842938</v>
      </c>
      <c r="I64" s="98">
        <v>1746.0441261511619</v>
      </c>
      <c r="J64" s="98">
        <v>2083.1744508051866</v>
      </c>
      <c r="K64" s="98">
        <v>2008.114565954372</v>
      </c>
      <c r="L64" s="98">
        <v>2034.7963068477156</v>
      </c>
      <c r="M64" s="98">
        <v>2005.9057016603515</v>
      </c>
      <c r="N64" s="98">
        <v>2093.9554631484689</v>
      </c>
      <c r="O64" s="98">
        <v>1942.0975528652066</v>
      </c>
      <c r="P64" s="98">
        <v>1704.1577137977529</v>
      </c>
      <c r="Q64" s="98">
        <v>1702.0709115709435</v>
      </c>
      <c r="R64" s="98">
        <v>1687.8813801251617</v>
      </c>
      <c r="S64" s="98">
        <v>1741.1393564199082</v>
      </c>
      <c r="T64" s="98">
        <v>1734.382248919941</v>
      </c>
      <c r="U64" s="98">
        <v>1671.2272759514831</v>
      </c>
      <c r="V64" s="98">
        <v>1764.6739645672371</v>
      </c>
      <c r="W64" s="98">
        <v>2020.4888488146562</v>
      </c>
      <c r="X64" s="98">
        <v>1667.3288253352287</v>
      </c>
      <c r="Y64" s="98">
        <v>1633.8078152290925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166.26158781072201</v>
      </c>
      <c r="C68" s="122">
        <v>267.74306486528883</v>
      </c>
      <c r="D68" s="122">
        <v>309.87643448726294</v>
      </c>
      <c r="E68" s="122">
        <v>334.63372556889135</v>
      </c>
      <c r="F68" s="122">
        <v>237.35491473770384</v>
      </c>
      <c r="G68" s="122">
        <v>309.91478520313478</v>
      </c>
      <c r="H68" s="122">
        <v>355.65571450181437</v>
      </c>
      <c r="I68" s="122">
        <v>347.24812629207179</v>
      </c>
      <c r="J68" s="122">
        <v>292.98757007915839</v>
      </c>
      <c r="K68" s="122">
        <v>313.1891851822952</v>
      </c>
      <c r="L68" s="122">
        <v>292.67120893837875</v>
      </c>
      <c r="M68" s="122">
        <v>303.60775386053842</v>
      </c>
      <c r="N68" s="122">
        <v>315.02537198766458</v>
      </c>
      <c r="O68" s="122">
        <v>312.9341016650194</v>
      </c>
      <c r="P68" s="122">
        <v>296.96446070890852</v>
      </c>
      <c r="Q68" s="122">
        <v>308.87419425337015</v>
      </c>
      <c r="R68" s="122">
        <v>304.04083502346435</v>
      </c>
      <c r="S68" s="122">
        <v>324.63541294332282</v>
      </c>
      <c r="T68" s="122">
        <v>313.65779474585509</v>
      </c>
      <c r="U68" s="122">
        <v>297.24648038914017</v>
      </c>
      <c r="V68" s="122">
        <v>307.05267846312006</v>
      </c>
      <c r="W68" s="122">
        <v>348.81241051176073</v>
      </c>
      <c r="X68" s="122">
        <v>298.75875038142158</v>
      </c>
      <c r="Y68" s="122">
        <v>289.35717373021981</v>
      </c>
      <c r="DA68" s="130" t="s">
        <v>2642</v>
      </c>
    </row>
    <row r="69" spans="1:105" ht="12" customHeight="1" x14ac:dyDescent="0.25">
      <c r="A69" s="97" t="s">
        <v>134</v>
      </c>
      <c r="B69" s="98">
        <v>169.56010856500464</v>
      </c>
      <c r="C69" s="98">
        <v>273.41534313485084</v>
      </c>
      <c r="D69" s="98">
        <v>316.49470965623141</v>
      </c>
      <c r="E69" s="98">
        <v>341.75739678991238</v>
      </c>
      <c r="F69" s="98">
        <v>242.29829087051726</v>
      </c>
      <c r="G69" s="98">
        <v>313.01273019818893</v>
      </c>
      <c r="H69" s="98">
        <v>362.79283605613597</v>
      </c>
      <c r="I69" s="98">
        <v>354.11552166798947</v>
      </c>
      <c r="J69" s="98">
        <v>298.71278719098456</v>
      </c>
      <c r="K69" s="98">
        <v>319.27137102331062</v>
      </c>
      <c r="L69" s="98">
        <v>298.32158326282689</v>
      </c>
      <c r="M69" s="98">
        <v>309.46462074160769</v>
      </c>
      <c r="N69" s="98">
        <v>321.10493563965071</v>
      </c>
      <c r="O69" s="98">
        <v>318.98270765693343</v>
      </c>
      <c r="P69" s="98">
        <v>302.69617269510206</v>
      </c>
      <c r="Q69" s="98">
        <v>314.80162620689407</v>
      </c>
      <c r="R69" s="98">
        <v>309.85285446821706</v>
      </c>
      <c r="S69" s="98">
        <v>330.83916159002808</v>
      </c>
      <c r="T69" s="98">
        <v>319.66063817750387</v>
      </c>
      <c r="U69" s="98">
        <v>302.89845573074103</v>
      </c>
      <c r="V69" s="98">
        <v>313.08696792033112</v>
      </c>
      <c r="W69" s="98">
        <v>353.57525641496568</v>
      </c>
      <c r="X69" s="98">
        <v>305.40022321172489</v>
      </c>
      <c r="Y69" s="98">
        <v>294.75350662369885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107.80617660966466</v>
      </c>
      <c r="C77" s="122">
        <v>112.02493215678651</v>
      </c>
      <c r="D77" s="122">
        <v>141.0495998722534</v>
      </c>
      <c r="E77" s="122">
        <v>165.14992210888073</v>
      </c>
      <c r="F77" s="122">
        <v>105.74795357501925</v>
      </c>
      <c r="G77" s="122">
        <v>207.41342774721701</v>
      </c>
      <c r="H77" s="122">
        <v>146.58496530835032</v>
      </c>
      <c r="I77" s="122">
        <v>169.22400864366048</v>
      </c>
      <c r="J77" s="122">
        <v>90.170959649978116</v>
      </c>
      <c r="K77" s="122">
        <v>121.52760489530201</v>
      </c>
      <c r="L77" s="122">
        <v>97.548204812735335</v>
      </c>
      <c r="M77" s="122">
        <v>102.19430519050832</v>
      </c>
      <c r="N77" s="122">
        <v>96.942494802577542</v>
      </c>
      <c r="O77" s="122">
        <v>97.581688931345141</v>
      </c>
      <c r="P77" s="122">
        <v>93.426623860552354</v>
      </c>
      <c r="Q77" s="122">
        <v>109.8197008926653</v>
      </c>
      <c r="R77" s="122">
        <v>111.81378261187794</v>
      </c>
      <c r="S77" s="122">
        <v>127.65944217571754</v>
      </c>
      <c r="T77" s="122">
        <v>130.74283891153684</v>
      </c>
      <c r="U77" s="122">
        <v>130.81509413923882</v>
      </c>
      <c r="V77" s="122">
        <v>123.22422050074034</v>
      </c>
      <c r="W77" s="122">
        <v>137.87015504126947</v>
      </c>
      <c r="X77" s="122">
        <v>125.87882111425134</v>
      </c>
      <c r="Y77" s="122">
        <v>119.85909652804465</v>
      </c>
      <c r="DA77" s="130" t="s">
        <v>2651</v>
      </c>
    </row>
    <row r="78" spans="1:105" ht="12" customHeight="1" x14ac:dyDescent="0.25">
      <c r="A78" s="97" t="s">
        <v>189</v>
      </c>
      <c r="B78" s="98">
        <v>110.54624847133256</v>
      </c>
      <c r="C78" s="98">
        <v>113.98411805134322</v>
      </c>
      <c r="D78" s="98">
        <v>143.03258637779703</v>
      </c>
      <c r="E78" s="98">
        <v>167.16350289902255</v>
      </c>
      <c r="F78" s="98">
        <v>107.01108712955582</v>
      </c>
      <c r="G78" s="98">
        <v>209.88046408204571</v>
      </c>
      <c r="H78" s="98">
        <v>148.31067728829549</v>
      </c>
      <c r="I78" s="98">
        <v>171.22076034510019</v>
      </c>
      <c r="J78" s="98">
        <v>91.228390735074314</v>
      </c>
      <c r="K78" s="98">
        <v>122.94980487671901</v>
      </c>
      <c r="L78" s="98">
        <v>98.675385608936978</v>
      </c>
      <c r="M78" s="98">
        <v>103.36626762659073</v>
      </c>
      <c r="N78" s="98">
        <v>98.044015927226127</v>
      </c>
      <c r="O78" s="98">
        <v>98.692878006789698</v>
      </c>
      <c r="P78" s="98">
        <v>94.49006695173405</v>
      </c>
      <c r="Q78" s="98">
        <v>111.06268599258742</v>
      </c>
      <c r="R78" s="98">
        <v>113.0725172898632</v>
      </c>
      <c r="S78" s="98">
        <v>129.09050711536233</v>
      </c>
      <c r="T78" s="98">
        <v>132.20287758861164</v>
      </c>
      <c r="U78" s="98">
        <v>132.26439685836633</v>
      </c>
      <c r="V78" s="98">
        <v>124.55401288760957</v>
      </c>
      <c r="W78" s="98">
        <v>139.35111849129544</v>
      </c>
      <c r="X78" s="98">
        <v>127.22891676388235</v>
      </c>
      <c r="Y78" s="98">
        <v>121.04680123850157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163.01882638998302</v>
      </c>
      <c r="C81" s="117">
        <f t="shared" si="28"/>
        <v>189.75244976269954</v>
      </c>
      <c r="D81" s="117">
        <f t="shared" si="28"/>
        <v>203.07200622198116</v>
      </c>
      <c r="E81" s="117">
        <f t="shared" si="28"/>
        <v>230.30258229317036</v>
      </c>
      <c r="F81" s="117">
        <f t="shared" si="28"/>
        <v>142.69938626591204</v>
      </c>
      <c r="G81" s="117">
        <f t="shared" si="28"/>
        <v>302.8606525621567</v>
      </c>
      <c r="H81" s="117">
        <f t="shared" si="28"/>
        <v>155.15300626361397</v>
      </c>
      <c r="I81" s="117">
        <f t="shared" si="28"/>
        <v>227.36010414985401</v>
      </c>
      <c r="J81" s="117">
        <f t="shared" si="28"/>
        <v>105.45860873162232</v>
      </c>
      <c r="K81" s="117">
        <f t="shared" si="28"/>
        <v>150.98381361897975</v>
      </c>
      <c r="L81" s="117">
        <f t="shared" si="28"/>
        <v>115.01793348110294</v>
      </c>
      <c r="M81" s="117">
        <f t="shared" si="28"/>
        <v>114.667319136423</v>
      </c>
      <c r="N81" s="117">
        <f t="shared" si="28"/>
        <v>98.236459360045743</v>
      </c>
      <c r="O81" s="117">
        <f t="shared" si="28"/>
        <v>104.54960074115601</v>
      </c>
      <c r="P81" s="117">
        <f t="shared" si="28"/>
        <v>106.99286281010119</v>
      </c>
      <c r="Q81" s="117">
        <f t="shared" si="28"/>
        <v>124.43488183276625</v>
      </c>
      <c r="R81" s="117">
        <f t="shared" ref="R81:V81" si="29">R82+R85+R87+R100</f>
        <v>128.05971008713232</v>
      </c>
      <c r="S81" s="117">
        <f t="shared" si="29"/>
        <v>146.54671657285019</v>
      </c>
      <c r="T81" s="117">
        <f t="shared" si="29"/>
        <v>149.56836590639921</v>
      </c>
      <c r="U81" s="117">
        <f t="shared" si="29"/>
        <v>154.03949135633439</v>
      </c>
      <c r="V81" s="117">
        <f t="shared" si="29"/>
        <v>134.2332550640736</v>
      </c>
      <c r="W81" s="117">
        <f t="shared" ref="W81:Y81" si="30">W82+W85+W87+W100</f>
        <v>137.67640897702418</v>
      </c>
      <c r="X81" s="117">
        <f t="shared" si="30"/>
        <v>142.48508095647375</v>
      </c>
      <c r="Y81" s="117">
        <f t="shared" si="30"/>
        <v>128.70482860091582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70.022895832319861</v>
      </c>
      <c r="C87" s="122">
        <v>89.319866800743497</v>
      </c>
      <c r="D87" s="122">
        <v>90.111415836335155</v>
      </c>
      <c r="E87" s="122">
        <v>96.691366903443594</v>
      </c>
      <c r="F87" s="122">
        <v>54.991087498331211</v>
      </c>
      <c r="G87" s="122">
        <v>109.1685255042984</v>
      </c>
      <c r="H87" s="122">
        <v>53.900235754176002</v>
      </c>
      <c r="I87" s="122">
        <v>74.878800481429053</v>
      </c>
      <c r="J87" s="122">
        <v>33.038446831834307</v>
      </c>
      <c r="K87" s="122">
        <v>45.47100462994959</v>
      </c>
      <c r="L87" s="122">
        <v>34.02868081927619</v>
      </c>
      <c r="M87" s="122">
        <v>33.628219941503893</v>
      </c>
      <c r="N87" s="122">
        <v>28.30905507842262</v>
      </c>
      <c r="O87" s="122">
        <v>29.513384950640692</v>
      </c>
      <c r="P87" s="122">
        <v>29.605082258417156</v>
      </c>
      <c r="Q87" s="122">
        <v>34.173444063405334</v>
      </c>
      <c r="R87" s="122">
        <v>34.737374408074615</v>
      </c>
      <c r="S87" s="122">
        <v>38.948440592800047</v>
      </c>
      <c r="T87" s="122">
        <v>37.984957449881335</v>
      </c>
      <c r="U87" s="122">
        <v>36.261047354280933</v>
      </c>
      <c r="V87" s="122">
        <v>30.026420005279071</v>
      </c>
      <c r="W87" s="122">
        <v>29.634491746008667</v>
      </c>
      <c r="X87" s="122">
        <v>30.336996445855405</v>
      </c>
      <c r="Y87" s="122">
        <v>26.830729211618856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199.00778984472365</v>
      </c>
      <c r="C92" s="101">
        <v>292.89942813537829</v>
      </c>
      <c r="D92" s="101">
        <v>323.42844845860179</v>
      </c>
      <c r="E92" s="101">
        <v>383.42235553891913</v>
      </c>
      <c r="F92" s="101">
        <v>260.26941635627276</v>
      </c>
      <c r="G92" s="101">
        <v>474.26638728387644</v>
      </c>
      <c r="H92" s="101">
        <v>281.82955528800647</v>
      </c>
      <c r="I92" s="101">
        <v>444.75221616768545</v>
      </c>
      <c r="J92" s="101">
        <v>261.01794583465488</v>
      </c>
      <c r="K92" s="101">
        <v>386.49586321110786</v>
      </c>
      <c r="L92" s="101">
        <v>332.11542842959409</v>
      </c>
      <c r="M92" s="101">
        <v>344.03722528708204</v>
      </c>
      <c r="N92" s="101">
        <v>315.29017487899387</v>
      </c>
      <c r="O92" s="101">
        <v>327.28567281558168</v>
      </c>
      <c r="P92" s="101">
        <v>318.22434823431098</v>
      </c>
      <c r="Q92" s="101">
        <v>332.46568723370109</v>
      </c>
      <c r="R92" s="101">
        <v>315.23827415914423</v>
      </c>
      <c r="S92" s="101">
        <v>331.0757481972642</v>
      </c>
      <c r="T92" s="101">
        <v>324.40845519623394</v>
      </c>
      <c r="U92" s="101">
        <v>329.61987388597049</v>
      </c>
      <c r="V92" s="101">
        <v>294.20435566897112</v>
      </c>
      <c r="W92" s="101">
        <v>302.3242674720733</v>
      </c>
      <c r="X92" s="101">
        <v>302.05560525246671</v>
      </c>
      <c r="Y92" s="101">
        <v>270.18206552974158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92.995930557663144</v>
      </c>
      <c r="C100" s="122">
        <v>100.43258296195604</v>
      </c>
      <c r="D100" s="122">
        <v>112.96059038564601</v>
      </c>
      <c r="E100" s="122">
        <v>133.61121538972677</v>
      </c>
      <c r="F100" s="122">
        <v>87.708298767580843</v>
      </c>
      <c r="G100" s="122">
        <v>193.6921270578583</v>
      </c>
      <c r="H100" s="122">
        <v>101.25277050943797</v>
      </c>
      <c r="I100" s="122">
        <v>152.48130366842497</v>
      </c>
      <c r="J100" s="122">
        <v>72.420161899788013</v>
      </c>
      <c r="K100" s="122">
        <v>105.51280898903016</v>
      </c>
      <c r="L100" s="122">
        <v>80.989252661826754</v>
      </c>
      <c r="M100" s="122">
        <v>81.039099194919118</v>
      </c>
      <c r="N100" s="122">
        <v>69.927404281623126</v>
      </c>
      <c r="O100" s="122">
        <v>75.036215790515328</v>
      </c>
      <c r="P100" s="122">
        <v>77.387780551684031</v>
      </c>
      <c r="Q100" s="122">
        <v>90.26143776936091</v>
      </c>
      <c r="R100" s="122">
        <v>93.322335679057687</v>
      </c>
      <c r="S100" s="122">
        <v>107.59827598005015</v>
      </c>
      <c r="T100" s="122">
        <v>111.58340845651787</v>
      </c>
      <c r="U100" s="122">
        <v>117.77844400205348</v>
      </c>
      <c r="V100" s="122">
        <v>104.20683505879454</v>
      </c>
      <c r="W100" s="122">
        <v>108.04191723101552</v>
      </c>
      <c r="X100" s="122">
        <v>112.14808451061835</v>
      </c>
      <c r="Y100" s="122">
        <v>101.87409938929696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126.3248473963571</v>
      </c>
      <c r="C102" s="98">
        <v>136.26834761600054</v>
      </c>
      <c r="D102" s="98">
        <v>151.12877116164961</v>
      </c>
      <c r="E102" s="98">
        <v>177.75817115088591</v>
      </c>
      <c r="F102" s="98">
        <v>117.76612114424319</v>
      </c>
      <c r="G102" s="98">
        <v>259.77430879064843</v>
      </c>
      <c r="H102" s="98">
        <v>141.07180780118367</v>
      </c>
      <c r="I102" s="98">
        <v>209.10099406199231</v>
      </c>
      <c r="J102" s="98">
        <v>102.15497832211121</v>
      </c>
      <c r="K102" s="98">
        <v>146.15918021893401</v>
      </c>
      <c r="L102" s="98">
        <v>115.51511322923662</v>
      </c>
      <c r="M102" s="98">
        <v>116.38579022713438</v>
      </c>
      <c r="N102" s="98">
        <v>102.4970075089453</v>
      </c>
      <c r="O102" s="98">
        <v>108.52554535308212</v>
      </c>
      <c r="P102" s="98">
        <v>110.46723784720248</v>
      </c>
      <c r="Q102" s="98">
        <v>126.07424054906342</v>
      </c>
      <c r="R102" s="98">
        <v>128.26270462115986</v>
      </c>
      <c r="S102" s="98">
        <v>145.24783704134344</v>
      </c>
      <c r="T102" s="98">
        <v>148.90739228090339</v>
      </c>
      <c r="U102" s="98">
        <v>157.35567125396088</v>
      </c>
      <c r="V102" s="98">
        <v>140.23903192777721</v>
      </c>
      <c r="W102" s="98">
        <v>145.45838908814514</v>
      </c>
      <c r="X102" s="98">
        <v>150.15671951977231</v>
      </c>
      <c r="Y102" s="98">
        <v>135.71401262686027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123.53444455233424</v>
      </c>
      <c r="C105" s="117">
        <f t="shared" si="35"/>
        <v>129.73163713973037</v>
      </c>
      <c r="D105" s="117">
        <f t="shared" si="35"/>
        <v>143.98332529936951</v>
      </c>
      <c r="E105" s="117">
        <f t="shared" si="35"/>
        <v>168.98466506439411</v>
      </c>
      <c r="F105" s="117">
        <f t="shared" si="35"/>
        <v>112.24355677369927</v>
      </c>
      <c r="G105" s="117">
        <f t="shared" si="35"/>
        <v>247.87940953462632</v>
      </c>
      <c r="H105" s="117">
        <f t="shared" si="35"/>
        <v>133.58396121156886</v>
      </c>
      <c r="I105" s="117">
        <f t="shared" si="35"/>
        <v>201.59810816558027</v>
      </c>
      <c r="J105" s="117">
        <f t="shared" si="35"/>
        <v>99.472871439861947</v>
      </c>
      <c r="K105" s="117">
        <f t="shared" si="35"/>
        <v>143.95821674332203</v>
      </c>
      <c r="L105" s="117">
        <f t="shared" si="35"/>
        <v>113.08626512799663</v>
      </c>
      <c r="M105" s="117">
        <f t="shared" si="35"/>
        <v>114.01962916694313</v>
      </c>
      <c r="N105" s="117">
        <f t="shared" si="35"/>
        <v>100.37487611398582</v>
      </c>
      <c r="O105" s="117">
        <f t="shared" si="35"/>
        <v>106.79661547227666</v>
      </c>
      <c r="P105" s="117">
        <f t="shared" si="35"/>
        <v>108.8412967799681</v>
      </c>
      <c r="Q105" s="117">
        <f t="shared" si="35"/>
        <v>124.00411143466758</v>
      </c>
      <c r="R105" s="117">
        <f t="shared" ref="R105:V105" si="36">R106+R109+R111+R120</f>
        <v>125.63538136252488</v>
      </c>
      <c r="S105" s="117">
        <f t="shared" si="36"/>
        <v>141.297923168213</v>
      </c>
      <c r="T105" s="117">
        <f t="shared" si="36"/>
        <v>145.71416396431647</v>
      </c>
      <c r="U105" s="117">
        <f t="shared" si="36"/>
        <v>154.6892844182307</v>
      </c>
      <c r="V105" s="117">
        <f t="shared" si="36"/>
        <v>138.44752364744593</v>
      </c>
      <c r="W105" s="117">
        <f t="shared" ref="W105:Y105" si="37">W106+W109+W111+W120</f>
        <v>144.33930320831223</v>
      </c>
      <c r="X105" s="117">
        <f t="shared" si="37"/>
        <v>149.74880909949835</v>
      </c>
      <c r="Y105" s="117">
        <f t="shared" si="37"/>
        <v>135.84265651150639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123.53444455233424</v>
      </c>
      <c r="C120" s="122">
        <v>129.73163713973037</v>
      </c>
      <c r="D120" s="122">
        <v>143.98332529936951</v>
      </c>
      <c r="E120" s="122">
        <v>168.98466506439411</v>
      </c>
      <c r="F120" s="122">
        <v>112.24355677369927</v>
      </c>
      <c r="G120" s="122">
        <v>247.87940953462632</v>
      </c>
      <c r="H120" s="122">
        <v>133.58396121156886</v>
      </c>
      <c r="I120" s="122">
        <v>201.59810816558027</v>
      </c>
      <c r="J120" s="122">
        <v>99.472871439861947</v>
      </c>
      <c r="K120" s="122">
        <v>143.95821674332203</v>
      </c>
      <c r="L120" s="122">
        <v>113.08626512799663</v>
      </c>
      <c r="M120" s="122">
        <v>114.01962916694313</v>
      </c>
      <c r="N120" s="122">
        <v>100.37487611398582</v>
      </c>
      <c r="O120" s="122">
        <v>106.79661547227666</v>
      </c>
      <c r="P120" s="122">
        <v>108.8412967799681</v>
      </c>
      <c r="Q120" s="122">
        <v>124.00411143466758</v>
      </c>
      <c r="R120" s="122">
        <v>125.63538136252488</v>
      </c>
      <c r="S120" s="122">
        <v>141.297923168213</v>
      </c>
      <c r="T120" s="122">
        <v>145.71416396431647</v>
      </c>
      <c r="U120" s="122">
        <v>154.6892844182307</v>
      </c>
      <c r="V120" s="122">
        <v>138.44752364744593</v>
      </c>
      <c r="W120" s="122">
        <v>144.33930320831223</v>
      </c>
      <c r="X120" s="122">
        <v>149.74880909949835</v>
      </c>
      <c r="Y120" s="122">
        <v>135.84265651150639</v>
      </c>
      <c r="DA120" s="130" t="s">
        <v>2692</v>
      </c>
    </row>
    <row r="121" spans="1:105" ht="12" customHeight="1" x14ac:dyDescent="0.25">
      <c r="A121" s="97" t="s">
        <v>50</v>
      </c>
      <c r="B121" s="98">
        <v>126.3248473963571</v>
      </c>
      <c r="C121" s="98">
        <v>135.6555856130106</v>
      </c>
      <c r="D121" s="98">
        <v>150.41747841821353</v>
      </c>
      <c r="E121" s="98">
        <v>177.21904495872059</v>
      </c>
      <c r="F121" s="98">
        <v>117.59464296719437</v>
      </c>
      <c r="G121" s="98">
        <v>259.72250524685836</v>
      </c>
      <c r="H121" s="98">
        <v>141.12405936819073</v>
      </c>
      <c r="I121" s="98">
        <v>209.17022007510931</v>
      </c>
      <c r="J121" s="98">
        <v>102.12989688479477</v>
      </c>
      <c r="K121" s="98">
        <v>146.05491785851765</v>
      </c>
      <c r="L121" s="98">
        <v>115.41493982818704</v>
      </c>
      <c r="M121" s="98">
        <v>116.33752478043284</v>
      </c>
      <c r="N121" s="98">
        <v>102.51078390081503</v>
      </c>
      <c r="O121" s="98">
        <v>108.59501485966355</v>
      </c>
      <c r="P121" s="98">
        <v>110.57361677612744</v>
      </c>
      <c r="Q121" s="98">
        <v>126.2352634768378</v>
      </c>
      <c r="R121" s="98">
        <v>128.39176233268353</v>
      </c>
      <c r="S121" s="98">
        <v>144.93518548596421</v>
      </c>
      <c r="T121" s="98">
        <v>148.07902256133627</v>
      </c>
      <c r="U121" s="98">
        <v>156.85951600009207</v>
      </c>
      <c r="V121" s="98">
        <v>140.48481926094004</v>
      </c>
      <c r="W121" s="98">
        <v>146.49527135274892</v>
      </c>
      <c r="X121" s="98">
        <v>152.04674478900472</v>
      </c>
      <c r="Y121" s="98">
        <v>138.00317589936336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123.55477003897457</v>
      </c>
      <c r="C124" s="117">
        <f t="shared" si="42"/>
        <v>132.29425799601103</v>
      </c>
      <c r="D124" s="117">
        <f t="shared" si="42"/>
        <v>146.83745793342078</v>
      </c>
      <c r="E124" s="117">
        <f t="shared" si="42"/>
        <v>172.28171444670949</v>
      </c>
      <c r="F124" s="117">
        <f t="shared" si="42"/>
        <v>114.07961588090937</v>
      </c>
      <c r="G124" s="117">
        <f t="shared" si="42"/>
        <v>250.63997576403744</v>
      </c>
      <c r="H124" s="117">
        <f t="shared" si="42"/>
        <v>133.76676392605401</v>
      </c>
      <c r="I124" s="117">
        <f t="shared" si="42"/>
        <v>200.29084439050274</v>
      </c>
      <c r="J124" s="117">
        <f t="shared" si="42"/>
        <v>98.609639440822534</v>
      </c>
      <c r="K124" s="117">
        <f t="shared" si="42"/>
        <v>142.89838286983471</v>
      </c>
      <c r="L124" s="117">
        <f t="shared" si="42"/>
        <v>112.76760188045144</v>
      </c>
      <c r="M124" s="117">
        <f t="shared" si="42"/>
        <v>113.82714367797905</v>
      </c>
      <c r="N124" s="117">
        <f t="shared" si="42"/>
        <v>100.27305191757144</v>
      </c>
      <c r="O124" s="117">
        <f t="shared" si="42"/>
        <v>107.1948974166872</v>
      </c>
      <c r="P124" s="117">
        <f t="shared" si="42"/>
        <v>109.08655016259566</v>
      </c>
      <c r="Q124" s="117">
        <f t="shared" si="42"/>
        <v>124.31040374470017</v>
      </c>
      <c r="R124" s="117">
        <f t="shared" ref="R124:V124" si="43">R125+R128+R130+R139</f>
        <v>126.14829634439904</v>
      </c>
      <c r="S124" s="117">
        <f t="shared" si="43"/>
        <v>142.59561744901737</v>
      </c>
      <c r="T124" s="117">
        <f t="shared" si="43"/>
        <v>146.59598866426563</v>
      </c>
      <c r="U124" s="117">
        <f t="shared" si="43"/>
        <v>155.11761917049577</v>
      </c>
      <c r="V124" s="117">
        <f t="shared" si="43"/>
        <v>138.39258738169906</v>
      </c>
      <c r="W124" s="117">
        <f t="shared" ref="W124:Y124" si="44">W125+W128+W130+W139</f>
        <v>143.66466675205388</v>
      </c>
      <c r="X124" s="117">
        <f t="shared" si="44"/>
        <v>148.50454056906872</v>
      </c>
      <c r="Y124" s="117">
        <f t="shared" si="44"/>
        <v>133.9408755888243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123.55477003897457</v>
      </c>
      <c r="C139" s="122">
        <v>132.29425799601103</v>
      </c>
      <c r="D139" s="122">
        <v>146.83745793342078</v>
      </c>
      <c r="E139" s="122">
        <v>172.28171444670949</v>
      </c>
      <c r="F139" s="122">
        <v>114.07961588090937</v>
      </c>
      <c r="G139" s="122">
        <v>250.63997576403744</v>
      </c>
      <c r="H139" s="122">
        <v>133.76676392605401</v>
      </c>
      <c r="I139" s="122">
        <v>200.29084439050274</v>
      </c>
      <c r="J139" s="122">
        <v>98.609639440822534</v>
      </c>
      <c r="K139" s="122">
        <v>142.89838286983471</v>
      </c>
      <c r="L139" s="122">
        <v>112.76760188045144</v>
      </c>
      <c r="M139" s="122">
        <v>113.82714367797905</v>
      </c>
      <c r="N139" s="122">
        <v>100.27305191757144</v>
      </c>
      <c r="O139" s="122">
        <v>107.1948974166872</v>
      </c>
      <c r="P139" s="122">
        <v>109.08655016259566</v>
      </c>
      <c r="Q139" s="122">
        <v>124.31040374470017</v>
      </c>
      <c r="R139" s="122">
        <v>126.14829634439904</v>
      </c>
      <c r="S139" s="122">
        <v>142.59561744901737</v>
      </c>
      <c r="T139" s="122">
        <v>146.59598866426563</v>
      </c>
      <c r="U139" s="122">
        <v>155.11761917049577</v>
      </c>
      <c r="V139" s="122">
        <v>138.39258738169906</v>
      </c>
      <c r="W139" s="122">
        <v>143.66466675205388</v>
      </c>
      <c r="X139" s="122">
        <v>148.50454056906872</v>
      </c>
      <c r="Y139" s="122">
        <v>133.9408755888243</v>
      </c>
      <c r="DA139" s="130" t="s">
        <v>2710</v>
      </c>
    </row>
    <row r="140" spans="1:105" ht="12" customHeight="1" x14ac:dyDescent="0.25">
      <c r="A140" s="97" t="s">
        <v>50</v>
      </c>
      <c r="B140" s="98">
        <v>126.3248473963571</v>
      </c>
      <c r="C140" s="98">
        <v>136.18796637320068</v>
      </c>
      <c r="D140" s="98">
        <v>151.36999039077116</v>
      </c>
      <c r="E140" s="98">
        <v>178.3079005921179</v>
      </c>
      <c r="F140" s="98">
        <v>118.20698054711602</v>
      </c>
      <c r="G140" s="98">
        <v>260.54436073995191</v>
      </c>
      <c r="H140" s="98">
        <v>141.21608480770385</v>
      </c>
      <c r="I140" s="98">
        <v>209.13299012680645</v>
      </c>
      <c r="J140" s="98">
        <v>102.16532181954237</v>
      </c>
      <c r="K140" s="98">
        <v>146.14396553163135</v>
      </c>
      <c r="L140" s="98">
        <v>115.51664240811914</v>
      </c>
      <c r="M140" s="98">
        <v>116.3858661921219</v>
      </c>
      <c r="N140" s="98">
        <v>102.49225399023885</v>
      </c>
      <c r="O140" s="98">
        <v>108.50706183690934</v>
      </c>
      <c r="P140" s="98">
        <v>110.4818791424252</v>
      </c>
      <c r="Q140" s="98">
        <v>126.11013732863965</v>
      </c>
      <c r="R140" s="98">
        <v>128.28836130548112</v>
      </c>
      <c r="S140" s="98">
        <v>145.22629621376785</v>
      </c>
      <c r="T140" s="98">
        <v>148.93314610942355</v>
      </c>
      <c r="U140" s="98">
        <v>157.37693863325046</v>
      </c>
      <c r="V140" s="98">
        <v>140.38181544984019</v>
      </c>
      <c r="W140" s="98">
        <v>145.8012988256379</v>
      </c>
      <c r="X140" s="98">
        <v>150.76125185029838</v>
      </c>
      <c r="Y140" s="98">
        <v>136.1256636716252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409.36461713102062</v>
      </c>
      <c r="V143" s="117">
        <f t="shared" si="50"/>
        <v>350.11441533453734</v>
      </c>
      <c r="W143" s="117">
        <f t="shared" ref="W143:Y143" si="51">W144+W146+W148+W157</f>
        <v>341.83301490484507</v>
      </c>
      <c r="X143" s="117">
        <f t="shared" si="51"/>
        <v>345.07227439892858</v>
      </c>
      <c r="Y143" s="117">
        <f t="shared" si="51"/>
        <v>305.2174518084189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256.53083722938106</v>
      </c>
      <c r="V148" s="122">
        <v>213.66190658851721</v>
      </c>
      <c r="W148" s="122">
        <v>199.56193684314263</v>
      </c>
      <c r="X148" s="122">
        <v>198.01293650863332</v>
      </c>
      <c r="Y148" s="122">
        <v>172.20850541333678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285.57707784316199</v>
      </c>
      <c r="V149" s="98">
        <v>264.59327257573489</v>
      </c>
      <c r="W149" s="98">
        <v>283.1623150516686</v>
      </c>
      <c r="X149" s="98">
        <v>290.07489930852734</v>
      </c>
      <c r="Y149" s="98">
        <v>264.58986718501137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152.83377990163953</v>
      </c>
      <c r="V157" s="122">
        <v>136.45250874602013</v>
      </c>
      <c r="W157" s="122">
        <v>142.27107806170247</v>
      </c>
      <c r="X157" s="122">
        <v>147.0593378902953</v>
      </c>
      <c r="Y157" s="122">
        <v>133.00894639508212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154.0299901897786</v>
      </c>
      <c r="V158" s="98">
        <v>137.75019838314896</v>
      </c>
      <c r="W158" s="98">
        <v>143.48696694798693</v>
      </c>
      <c r="X158" s="98">
        <v>148.77434512762946</v>
      </c>
      <c r="Y158" s="98">
        <v>134.99465051035946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312.50047129412178</v>
      </c>
      <c r="C161" s="117">
        <f t="shared" si="54"/>
        <v>413.69534601056102</v>
      </c>
      <c r="D161" s="117">
        <f t="shared" si="54"/>
        <v>459.54976838032803</v>
      </c>
      <c r="E161" s="117">
        <f t="shared" si="54"/>
        <v>543.90039687689818</v>
      </c>
      <c r="F161" s="117">
        <f t="shared" si="54"/>
        <v>367.69684888162942</v>
      </c>
      <c r="G161" s="117">
        <f t="shared" si="54"/>
        <v>719.22679951319037</v>
      </c>
      <c r="H161" s="117">
        <f t="shared" si="54"/>
        <v>381.70880171034514</v>
      </c>
      <c r="I161" s="117">
        <f t="shared" si="54"/>
        <v>524.66107019793594</v>
      </c>
      <c r="J161" s="117">
        <f t="shared" si="54"/>
        <v>243.72020218654615</v>
      </c>
      <c r="K161" s="117">
        <f t="shared" si="54"/>
        <v>302.25765005483851</v>
      </c>
      <c r="L161" s="117">
        <f t="shared" si="54"/>
        <v>236.13971459188625</v>
      </c>
      <c r="M161" s="117">
        <f t="shared" si="54"/>
        <v>247.16377798623708</v>
      </c>
      <c r="N161" s="117">
        <f t="shared" si="54"/>
        <v>222.12816022280549</v>
      </c>
      <c r="O161" s="117">
        <f t="shared" si="54"/>
        <v>246.44743846615961</v>
      </c>
      <c r="P161" s="117">
        <f t="shared" si="54"/>
        <v>249.39856813493623</v>
      </c>
      <c r="Q161" s="117">
        <f t="shared" si="54"/>
        <v>282.74848755868368</v>
      </c>
      <c r="R161" s="117">
        <f t="shared" ref="R161:V161" si="55">R162+R164+R166+R175</f>
        <v>290.09584320939695</v>
      </c>
      <c r="S161" s="117">
        <f t="shared" si="55"/>
        <v>324.479173328694</v>
      </c>
      <c r="T161" s="117">
        <f t="shared" si="55"/>
        <v>364.13662662407631</v>
      </c>
      <c r="U161" s="117">
        <f t="shared" si="55"/>
        <v>393.05384402784443</v>
      </c>
      <c r="V161" s="117">
        <f t="shared" si="55"/>
        <v>355.7211369554102</v>
      </c>
      <c r="W161" s="117">
        <f t="shared" ref="W161:Y161" si="56">W162+W164+W166+W175</f>
        <v>378.61320703591781</v>
      </c>
      <c r="X161" s="117">
        <f t="shared" si="56"/>
        <v>393.36087085553839</v>
      </c>
      <c r="Y161" s="117">
        <f t="shared" si="56"/>
        <v>360.02137596084003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188.94736444972969</v>
      </c>
      <c r="C166" s="122">
        <v>280.79197696141858</v>
      </c>
      <c r="D166" s="122">
        <v>312.84268658125336</v>
      </c>
      <c r="E166" s="122">
        <v>372.82631162506561</v>
      </c>
      <c r="F166" s="122">
        <v>254.15556708668544</v>
      </c>
      <c r="G166" s="122">
        <v>469.18910807899584</v>
      </c>
      <c r="H166" s="122">
        <v>247.99702151605001</v>
      </c>
      <c r="I166" s="122">
        <v>321.92063589962919</v>
      </c>
      <c r="J166" s="122">
        <v>143.8104310455424</v>
      </c>
      <c r="K166" s="122">
        <v>158.08880402687248</v>
      </c>
      <c r="L166" s="122">
        <v>122.77061431127643</v>
      </c>
      <c r="M166" s="122">
        <v>132.99513142683929</v>
      </c>
      <c r="N166" s="122">
        <v>121.66537158868333</v>
      </c>
      <c r="O166" s="122">
        <v>139.22915451282356</v>
      </c>
      <c r="P166" s="122">
        <v>140.0780482064059</v>
      </c>
      <c r="Q166" s="122">
        <v>158.22624885410474</v>
      </c>
      <c r="R166" s="122">
        <v>163.89751461332509</v>
      </c>
      <c r="S166" s="122">
        <v>182.35454898586701</v>
      </c>
      <c r="T166" s="122">
        <v>218.40673836205966</v>
      </c>
      <c r="U166" s="122">
        <v>238.9589385257666</v>
      </c>
      <c r="V166" s="122">
        <v>218.08174471945802</v>
      </c>
      <c r="W166" s="122">
        <v>235.17409785722384</v>
      </c>
      <c r="X166" s="122">
        <v>244.59865428657133</v>
      </c>
      <c r="Y166" s="122">
        <v>225.11179256465431</v>
      </c>
      <c r="DA166" s="130" t="s">
        <v>2735</v>
      </c>
    </row>
    <row r="167" spans="1:105" ht="12" customHeight="1" x14ac:dyDescent="0.25">
      <c r="A167" s="97" t="s">
        <v>124</v>
      </c>
      <c r="B167" s="98">
        <v>199.00778984472362</v>
      </c>
      <c r="C167" s="98">
        <v>291.85075734154645</v>
      </c>
      <c r="D167" s="98">
        <v>320.33592458319953</v>
      </c>
      <c r="E167" s="98">
        <v>379.79187779072907</v>
      </c>
      <c r="F167" s="98">
        <v>257.61993536716682</v>
      </c>
      <c r="G167" s="98">
        <v>472.27072961871403</v>
      </c>
      <c r="H167" s="98">
        <v>281.11635918179621</v>
      </c>
      <c r="I167" s="98">
        <v>442.89245761643622</v>
      </c>
      <c r="J167" s="98">
        <v>258.49071808485644</v>
      </c>
      <c r="K167" s="98">
        <v>382.09522356641804</v>
      </c>
      <c r="L167" s="98">
        <v>327.42446507741096</v>
      </c>
      <c r="M167" s="98">
        <v>340.13040593695422</v>
      </c>
      <c r="N167" s="98">
        <v>315.6735110279094</v>
      </c>
      <c r="O167" s="98">
        <v>332.6098566120736</v>
      </c>
      <c r="P167" s="98">
        <v>322.98114952560155</v>
      </c>
      <c r="Q167" s="98">
        <v>332.9580828487895</v>
      </c>
      <c r="R167" s="98">
        <v>307.51498047574762</v>
      </c>
      <c r="S167" s="98">
        <v>312.59741092142201</v>
      </c>
      <c r="T167" s="98">
        <v>295.4256054966803</v>
      </c>
      <c r="U167" s="98">
        <v>302.85864399263011</v>
      </c>
      <c r="V167" s="98">
        <v>278.37635735977125</v>
      </c>
      <c r="W167" s="98">
        <v>298.13871803649295</v>
      </c>
      <c r="X167" s="98">
        <v>306.68256800535374</v>
      </c>
      <c r="Y167" s="98">
        <v>280.48630659279587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123.55310684439208</v>
      </c>
      <c r="C175" s="122">
        <v>132.90336904914244</v>
      </c>
      <c r="D175" s="122">
        <v>146.70708179907467</v>
      </c>
      <c r="E175" s="122">
        <v>171.07408525183251</v>
      </c>
      <c r="F175" s="122">
        <v>113.541281794944</v>
      </c>
      <c r="G175" s="122">
        <v>250.03769143419447</v>
      </c>
      <c r="H175" s="122">
        <v>133.71178019429513</v>
      </c>
      <c r="I175" s="122">
        <v>202.7404342983067</v>
      </c>
      <c r="J175" s="122">
        <v>99.909771141003759</v>
      </c>
      <c r="K175" s="122">
        <v>144.16884602796603</v>
      </c>
      <c r="L175" s="122">
        <v>113.36910028060981</v>
      </c>
      <c r="M175" s="122">
        <v>114.16864655939779</v>
      </c>
      <c r="N175" s="122">
        <v>100.46278863412218</v>
      </c>
      <c r="O175" s="122">
        <v>107.21828395333605</v>
      </c>
      <c r="P175" s="122">
        <v>109.32051992853032</v>
      </c>
      <c r="Q175" s="122">
        <v>124.52223870457895</v>
      </c>
      <c r="R175" s="122">
        <v>126.19832859607186</v>
      </c>
      <c r="S175" s="122">
        <v>142.12462434282699</v>
      </c>
      <c r="T175" s="122">
        <v>145.72988826201666</v>
      </c>
      <c r="U175" s="122">
        <v>154.09490550207786</v>
      </c>
      <c r="V175" s="122">
        <v>137.63939223595219</v>
      </c>
      <c r="W175" s="122">
        <v>143.43910917869397</v>
      </c>
      <c r="X175" s="122">
        <v>148.76221656896706</v>
      </c>
      <c r="Y175" s="122">
        <v>134.90958339618575</v>
      </c>
      <c r="DA175" s="130" t="s">
        <v>2744</v>
      </c>
    </row>
    <row r="176" spans="1:105" ht="12" customHeight="1" x14ac:dyDescent="0.25">
      <c r="A176" s="97" t="s">
        <v>50</v>
      </c>
      <c r="B176" s="98">
        <v>126.32484739635709</v>
      </c>
      <c r="C176" s="98">
        <v>136.3118200210084</v>
      </c>
      <c r="D176" s="98">
        <v>151.12596980507089</v>
      </c>
      <c r="E176" s="98">
        <v>177.77926381611431</v>
      </c>
      <c r="F176" s="98">
        <v>117.78044617268193</v>
      </c>
      <c r="G176" s="98">
        <v>259.69383722000299</v>
      </c>
      <c r="H176" s="98">
        <v>141.00778991804501</v>
      </c>
      <c r="I176" s="98">
        <v>208.96283885152727</v>
      </c>
      <c r="J176" s="98">
        <v>102.06672578403133</v>
      </c>
      <c r="K176" s="98">
        <v>146.03169636633245</v>
      </c>
      <c r="L176" s="98">
        <v>115.43787948281071</v>
      </c>
      <c r="M176" s="98">
        <v>116.34139499740049</v>
      </c>
      <c r="N176" s="98">
        <v>102.49364560113551</v>
      </c>
      <c r="O176" s="98">
        <v>108.53673072350813</v>
      </c>
      <c r="P176" s="98">
        <v>110.48325617237218</v>
      </c>
      <c r="Q176" s="98">
        <v>126.07581327838911</v>
      </c>
      <c r="R176" s="98">
        <v>128.15957337963593</v>
      </c>
      <c r="S176" s="98">
        <v>144.74557883806071</v>
      </c>
      <c r="T176" s="98">
        <v>147.91800219999865</v>
      </c>
      <c r="U176" s="98">
        <v>156.10832702984888</v>
      </c>
      <c r="V176" s="98">
        <v>139.42765408599652</v>
      </c>
      <c r="W176" s="98">
        <v>145.32093110803322</v>
      </c>
      <c r="X176" s="98">
        <v>150.73925837422948</v>
      </c>
      <c r="Y176" s="98">
        <v>136.7621565432807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415.24743089338392</v>
      </c>
      <c r="C3" s="118">
        <f t="shared" si="0"/>
        <v>105.87546350600996</v>
      </c>
      <c r="D3" s="118">
        <f t="shared" si="0"/>
        <v>296.76518312148499</v>
      </c>
      <c r="E3" s="118">
        <f t="shared" si="0"/>
        <v>215.30103951884138</v>
      </c>
      <c r="F3" s="118">
        <f t="shared" si="0"/>
        <v>413.88708958624244</v>
      </c>
      <c r="G3" s="118">
        <f t="shared" si="0"/>
        <v>216.23894074473338</v>
      </c>
      <c r="H3" s="118">
        <f t="shared" si="0"/>
        <v>154.98619748559128</v>
      </c>
      <c r="I3" s="118">
        <f t="shared" si="0"/>
        <v>151.78756828301982</v>
      </c>
      <c r="J3" s="118">
        <f t="shared" si="0"/>
        <v>459.96855934698107</v>
      </c>
      <c r="K3" s="118">
        <f t="shared" si="0"/>
        <v>174.64949802259727</v>
      </c>
      <c r="L3" s="118">
        <f t="shared" si="0"/>
        <v>136.02224327756352</v>
      </c>
      <c r="M3" s="118">
        <f t="shared" si="0"/>
        <v>236.225950038186</v>
      </c>
      <c r="N3" s="118">
        <f t="shared" si="0"/>
        <v>222.02862577439737</v>
      </c>
      <c r="O3" s="118">
        <f t="shared" si="0"/>
        <v>135.57652832470527</v>
      </c>
      <c r="P3" s="118">
        <f t="shared" si="0"/>
        <v>244.5884790759475</v>
      </c>
      <c r="Q3" s="118">
        <f t="shared" si="0"/>
        <v>249.77560019973501</v>
      </c>
      <c r="R3" s="118">
        <f t="shared" ref="R3:V3" si="1">R4+R7+R9+R19</f>
        <v>198.57785535440908</v>
      </c>
      <c r="S3" s="118">
        <f t="shared" si="1"/>
        <v>156.58124443480085</v>
      </c>
      <c r="T3" s="118">
        <f t="shared" si="1"/>
        <v>175.70385493408733</v>
      </c>
      <c r="U3" s="118">
        <f t="shared" si="1"/>
        <v>207.34099464377297</v>
      </c>
      <c r="V3" s="118">
        <f t="shared" si="1"/>
        <v>211.05183478387585</v>
      </c>
      <c r="W3" s="118">
        <f t="shared" ref="W3:Y3" si="2">W4+W7+W9+W19</f>
        <v>204.34758435708056</v>
      </c>
      <c r="X3" s="118">
        <f t="shared" si="2"/>
        <v>185.82938734683157</v>
      </c>
      <c r="Y3" s="118">
        <f t="shared" si="2"/>
        <v>176.804418385703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373.07374613949003</v>
      </c>
      <c r="C4" s="123">
        <f t="shared" si="3"/>
        <v>84.197341896992867</v>
      </c>
      <c r="D4" s="123">
        <f t="shared" si="3"/>
        <v>242.26186537180209</v>
      </c>
      <c r="E4" s="123">
        <f t="shared" si="3"/>
        <v>171.49858194002155</v>
      </c>
      <c r="F4" s="123">
        <f t="shared" si="3"/>
        <v>358.72447596021584</v>
      </c>
      <c r="G4" s="123">
        <f t="shared" si="3"/>
        <v>164.91525797507143</v>
      </c>
      <c r="H4" s="123">
        <f t="shared" si="3"/>
        <v>122.48695916679839</v>
      </c>
      <c r="I4" s="123">
        <f t="shared" si="3"/>
        <v>115.03773336994441</v>
      </c>
      <c r="J4" s="123">
        <f t="shared" si="3"/>
        <v>386.18786725233281</v>
      </c>
      <c r="K4" s="123">
        <f t="shared" si="3"/>
        <v>141.64908708709959</v>
      </c>
      <c r="L4" s="123">
        <f t="shared" si="3"/>
        <v>111.53218754855891</v>
      </c>
      <c r="M4" s="123">
        <f t="shared" si="3"/>
        <v>194.27573294750576</v>
      </c>
      <c r="N4" s="123">
        <f t="shared" si="3"/>
        <v>182.41444447897129</v>
      </c>
      <c r="O4" s="123">
        <f t="shared" si="3"/>
        <v>109.3535953326125</v>
      </c>
      <c r="P4" s="123">
        <f t="shared" si="3"/>
        <v>195.49631491377369</v>
      </c>
      <c r="Q4" s="123">
        <f t="shared" si="3"/>
        <v>197.15333189015385</v>
      </c>
      <c r="R4" s="123">
        <f t="shared" ref="R4:V4" si="4">SUM(R5:R6)</f>
        <v>157.08488518072403</v>
      </c>
      <c r="S4" s="123">
        <f t="shared" si="4"/>
        <v>120.74634684391013</v>
      </c>
      <c r="T4" s="123">
        <f t="shared" si="4"/>
        <v>137.11144098174728</v>
      </c>
      <c r="U4" s="123">
        <f t="shared" si="4"/>
        <v>162.92968311351095</v>
      </c>
      <c r="V4" s="123">
        <f t="shared" si="4"/>
        <v>167.85245457473388</v>
      </c>
      <c r="W4" s="123">
        <f t="shared" ref="W4:Y4" si="5">SUM(W5:W6)</f>
        <v>160.67752959051157</v>
      </c>
      <c r="X4" s="123">
        <f t="shared" si="5"/>
        <v>141.16995022105957</v>
      </c>
      <c r="Y4" s="123">
        <f t="shared" si="5"/>
        <v>148.99571530525733</v>
      </c>
      <c r="DA4" s="130" t="s">
        <v>2749</v>
      </c>
    </row>
    <row r="5" spans="1:105" ht="12" customHeight="1" x14ac:dyDescent="0.25">
      <c r="A5" s="97" t="s">
        <v>51</v>
      </c>
      <c r="B5" s="99">
        <v>372.7264907320847</v>
      </c>
      <c r="C5" s="99">
        <v>84.118970675846299</v>
      </c>
      <c r="D5" s="99">
        <v>242.04394113792361</v>
      </c>
      <c r="E5" s="99">
        <v>171.34807459614791</v>
      </c>
      <c r="F5" s="99">
        <v>358.38128070987551</v>
      </c>
      <c r="G5" s="99">
        <v>164.76713126820957</v>
      </c>
      <c r="H5" s="99">
        <v>122.38409046020588</v>
      </c>
      <c r="I5" s="99">
        <v>114.95011398187046</v>
      </c>
      <c r="J5" s="99">
        <v>385.83320973982126</v>
      </c>
      <c r="K5" s="99">
        <v>141.51861316639369</v>
      </c>
      <c r="L5" s="99">
        <v>111.43830529923412</v>
      </c>
      <c r="M5" s="99">
        <v>194.09952853318333</v>
      </c>
      <c r="N5" s="99">
        <v>182.27082115710257</v>
      </c>
      <c r="O5" s="99">
        <v>109.25044475994933</v>
      </c>
      <c r="P5" s="99">
        <v>195.3059472588827</v>
      </c>
      <c r="Q5" s="99">
        <v>196.983546615732</v>
      </c>
      <c r="R5" s="99">
        <v>156.9508015359165</v>
      </c>
      <c r="S5" s="99">
        <v>120.64268615577517</v>
      </c>
      <c r="T5" s="99">
        <v>136.99539854851002</v>
      </c>
      <c r="U5" s="99">
        <v>162.79239804916256</v>
      </c>
      <c r="V5" s="99">
        <v>167.71162719554124</v>
      </c>
      <c r="W5" s="99">
        <v>160.54277878854197</v>
      </c>
      <c r="X5" s="99">
        <v>141.04761530845801</v>
      </c>
      <c r="Y5" s="99">
        <v>148.86346741376451</v>
      </c>
      <c r="DA5" s="63" t="s">
        <v>2750</v>
      </c>
    </row>
    <row r="6" spans="1:105" ht="12" customHeight="1" x14ac:dyDescent="0.25">
      <c r="A6" s="97" t="s">
        <v>53</v>
      </c>
      <c r="B6" s="99">
        <v>0.34725540740534727</v>
      </c>
      <c r="C6" s="99">
        <v>7.8371221146569733E-2</v>
      </c>
      <c r="D6" s="99">
        <v>0.21792423387848206</v>
      </c>
      <c r="E6" s="99">
        <v>0.15050734387365014</v>
      </c>
      <c r="F6" s="99">
        <v>0.34319525034035675</v>
      </c>
      <c r="G6" s="99">
        <v>0.14812670686186258</v>
      </c>
      <c r="H6" s="99">
        <v>0.10286870659249887</v>
      </c>
      <c r="I6" s="99">
        <v>8.7619388073950658E-2</v>
      </c>
      <c r="J6" s="99">
        <v>0.35465751251156497</v>
      </c>
      <c r="K6" s="99">
        <v>0.13047392070588398</v>
      </c>
      <c r="L6" s="99">
        <v>9.3882249324795039E-2</v>
      </c>
      <c r="M6" s="99">
        <v>0.17620441432242531</v>
      </c>
      <c r="N6" s="99">
        <v>0.14362332186870239</v>
      </c>
      <c r="O6" s="99">
        <v>0.10315057266317042</v>
      </c>
      <c r="P6" s="99">
        <v>0.19036765489099883</v>
      </c>
      <c r="Q6" s="99">
        <v>0.16978527442186619</v>
      </c>
      <c r="R6" s="99">
        <v>0.13408364480753582</v>
      </c>
      <c r="S6" s="99">
        <v>0.10366068813497024</v>
      </c>
      <c r="T6" s="99">
        <v>0.1160424332372553</v>
      </c>
      <c r="U6" s="99">
        <v>0.13728506434838758</v>
      </c>
      <c r="V6" s="99">
        <v>0.14082737919265401</v>
      </c>
      <c r="W6" s="99">
        <v>0.13475080196959593</v>
      </c>
      <c r="X6" s="99">
        <v>0.12233491260156609</v>
      </c>
      <c r="Y6" s="99">
        <v>0.13224789149283483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0.16966389931119716</v>
      </c>
      <c r="C7" s="123">
        <f t="shared" si="6"/>
        <v>0.24604910638970878</v>
      </c>
      <c r="D7" s="123">
        <f t="shared" si="6"/>
        <v>0.26337066979466134</v>
      </c>
      <c r="E7" s="123">
        <f t="shared" si="6"/>
        <v>0.28394374471642453</v>
      </c>
      <c r="F7" s="123">
        <f t="shared" si="6"/>
        <v>0.17946955521503885</v>
      </c>
      <c r="G7" s="123">
        <f t="shared" si="6"/>
        <v>0.23989538371484309</v>
      </c>
      <c r="H7" s="123">
        <f t="shared" si="6"/>
        <v>0.27061027563350537</v>
      </c>
      <c r="I7" s="123">
        <f t="shared" si="6"/>
        <v>0.48515521273132339</v>
      </c>
      <c r="J7" s="123">
        <f t="shared" si="6"/>
        <v>0.26792898800038456</v>
      </c>
      <c r="K7" s="123">
        <f t="shared" si="6"/>
        <v>0.4294867707180422</v>
      </c>
      <c r="L7" s="123">
        <f t="shared" si="6"/>
        <v>0.79898028045264213</v>
      </c>
      <c r="M7" s="123">
        <f t="shared" si="6"/>
        <v>0.47748473768873606</v>
      </c>
      <c r="N7" s="123">
        <f t="shared" si="6"/>
        <v>0.90060640181737872</v>
      </c>
      <c r="O7" s="123">
        <f t="shared" si="6"/>
        <v>0.41048518719856592</v>
      </c>
      <c r="P7" s="123">
        <f t="shared" si="6"/>
        <v>0.48195979626938895</v>
      </c>
      <c r="Q7" s="123">
        <f t="shared" si="6"/>
        <v>1.2252396255615656</v>
      </c>
      <c r="R7" s="123">
        <f t="shared" si="6"/>
        <v>1.5543348061421227</v>
      </c>
      <c r="S7" s="123">
        <f t="shared" si="6"/>
        <v>1.7724619351330735</v>
      </c>
      <c r="T7" s="123">
        <f t="shared" si="6"/>
        <v>1.6827653592828009</v>
      </c>
      <c r="U7" s="123">
        <f t="shared" si="6"/>
        <v>1.5645871816489798</v>
      </c>
      <c r="V7" s="123">
        <f t="shared" si="6"/>
        <v>1.3394686490268721</v>
      </c>
      <c r="W7" s="123">
        <f t="shared" si="6"/>
        <v>1.0282466048841599</v>
      </c>
      <c r="X7" s="123">
        <f t="shared" si="6"/>
        <v>0.56374234448945726</v>
      </c>
      <c r="Y7" s="123">
        <f t="shared" si="6"/>
        <v>0.30268411779338522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0.16966389931119716</v>
      </c>
      <c r="C8" s="99">
        <f>RES_hhdet_fech!C8/RES_summary!C$19</f>
        <v>0.24604910638970878</v>
      </c>
      <c r="D8" s="99">
        <f>RES_hhdet_fech!D8/RES_summary!D$19</f>
        <v>0.26337066979466134</v>
      </c>
      <c r="E8" s="99">
        <f>RES_hhdet_fech!E8/RES_summary!E$19</f>
        <v>0.28394374471642453</v>
      </c>
      <c r="F8" s="99">
        <f>RES_hhdet_fech!F8/RES_summary!F$19</f>
        <v>0.17946955521503885</v>
      </c>
      <c r="G8" s="99">
        <f>RES_hhdet_fech!G8/RES_summary!G$19</f>
        <v>0.23989538371484309</v>
      </c>
      <c r="H8" s="99">
        <f>RES_hhdet_fech!H8/RES_summary!H$19</f>
        <v>0.27061027563350537</v>
      </c>
      <c r="I8" s="99">
        <f>RES_hhdet_fech!I8/RES_summary!I$19</f>
        <v>0.48515521273132339</v>
      </c>
      <c r="J8" s="99">
        <f>RES_hhdet_fech!J8/RES_summary!J$19</f>
        <v>0.26792898800038456</v>
      </c>
      <c r="K8" s="99">
        <f>RES_hhdet_fech!K8/RES_summary!K$19</f>
        <v>0.4294867707180422</v>
      </c>
      <c r="L8" s="99">
        <f>RES_hhdet_fech!L8/RES_summary!L$19</f>
        <v>0.79898028045264213</v>
      </c>
      <c r="M8" s="99">
        <f>RES_hhdet_fech!M8/RES_summary!M$19</f>
        <v>0.47748473768873606</v>
      </c>
      <c r="N8" s="99">
        <f>RES_hhdet_fech!N8/RES_summary!N$19</f>
        <v>0.90060640181737872</v>
      </c>
      <c r="O8" s="99">
        <f>RES_hhdet_fech!O8/RES_summary!O$19</f>
        <v>0.41048518719856592</v>
      </c>
      <c r="P8" s="99">
        <f>RES_hhdet_fech!P8/RES_summary!P$19</f>
        <v>0.48195979626938895</v>
      </c>
      <c r="Q8" s="99">
        <f>RES_hhdet_fech!Q8/RES_summary!Q$19</f>
        <v>1.2252396255615656</v>
      </c>
      <c r="R8" s="99">
        <f>RES_hhdet_fech!R8/RES_summary!R$19</f>
        <v>1.5543348061421227</v>
      </c>
      <c r="S8" s="99">
        <f>RES_hhdet_fech!S8/RES_summary!S$19</f>
        <v>1.7724619351330735</v>
      </c>
      <c r="T8" s="99">
        <f>RES_hhdet_fech!T8/RES_summary!T$19</f>
        <v>1.6827653592828009</v>
      </c>
      <c r="U8" s="99">
        <f>RES_hhdet_fech!U8/RES_summary!U$19</f>
        <v>1.5645871816489798</v>
      </c>
      <c r="V8" s="99">
        <f>RES_hhdet_fech!V8/RES_summary!V$19</f>
        <v>1.3394686490268721</v>
      </c>
      <c r="W8" s="99">
        <f>RES_hhdet_fech!W8/RES_summary!W$19</f>
        <v>1.0282466048841599</v>
      </c>
      <c r="X8" s="99">
        <f>RES_hhdet_fech!X8/RES_summary!X$19</f>
        <v>0.56374234448945726</v>
      </c>
      <c r="Y8" s="99">
        <f>RES_hhdet_fech!Y8/RES_summary!Y$19</f>
        <v>0.30268411779338522</v>
      </c>
      <c r="DA8" s="63" t="s">
        <v>2753</v>
      </c>
    </row>
    <row r="9" spans="1:105" ht="12" customHeight="1" x14ac:dyDescent="0.25">
      <c r="A9" s="121" t="s">
        <v>55</v>
      </c>
      <c r="B9" s="123">
        <v>24.342008709805796</v>
      </c>
      <c r="C9" s="123">
        <v>11.913318317496811</v>
      </c>
      <c r="D9" s="123">
        <v>35.672803648904811</v>
      </c>
      <c r="E9" s="123">
        <v>27.022041317590276</v>
      </c>
      <c r="F9" s="123">
        <v>37.329698350425005</v>
      </c>
      <c r="G9" s="123">
        <v>27.715073641536254</v>
      </c>
      <c r="H9" s="123">
        <v>20.333746547719706</v>
      </c>
      <c r="I9" s="123">
        <v>23.320095602178423</v>
      </c>
      <c r="J9" s="123">
        <v>53.727229695880283</v>
      </c>
      <c r="K9" s="123">
        <v>22.668907592056371</v>
      </c>
      <c r="L9" s="123">
        <v>16.586664260254921</v>
      </c>
      <c r="M9" s="123">
        <v>30.008478177689838</v>
      </c>
      <c r="N9" s="123">
        <v>28.607504097863671</v>
      </c>
      <c r="O9" s="123">
        <v>18.798016874417737</v>
      </c>
      <c r="P9" s="123">
        <v>35.692776911779227</v>
      </c>
      <c r="Q9" s="123">
        <v>37.436232607611686</v>
      </c>
      <c r="R9" s="123">
        <v>29.544306641554709</v>
      </c>
      <c r="S9" s="123">
        <v>23.400007330622444</v>
      </c>
      <c r="T9" s="123">
        <v>25.324188949156859</v>
      </c>
      <c r="U9" s="123">
        <v>29.567272531227797</v>
      </c>
      <c r="V9" s="123">
        <v>29.896803777932696</v>
      </c>
      <c r="W9" s="123">
        <v>31.295644492249057</v>
      </c>
      <c r="X9" s="123">
        <v>32.878247751477303</v>
      </c>
      <c r="Y9" s="123">
        <v>16.932945172403358</v>
      </c>
      <c r="DA9" s="130" t="s">
        <v>2754</v>
      </c>
    </row>
    <row r="10" spans="1:105" ht="12" customHeight="1" x14ac:dyDescent="0.25">
      <c r="A10" s="97" t="s">
        <v>143</v>
      </c>
      <c r="B10" s="99">
        <v>24.388494611503514</v>
      </c>
      <c r="C10" s="99">
        <v>11.10935478391238</v>
      </c>
      <c r="D10" s="99">
        <v>35.638243197056241</v>
      </c>
      <c r="E10" s="99">
        <v>26.361185664065086</v>
      </c>
      <c r="F10" s="99">
        <v>37.651364056904185</v>
      </c>
      <c r="G10" s="99">
        <v>26.770846222850533</v>
      </c>
      <c r="H10" s="99">
        <v>19.932317260390267</v>
      </c>
      <c r="I10" s="99">
        <v>22.51449274828526</v>
      </c>
      <c r="J10" s="99">
        <v>54.548675590948832</v>
      </c>
      <c r="K10" s="99">
        <v>22.155127324300107</v>
      </c>
      <c r="L10" s="99">
        <v>16.142502796835657</v>
      </c>
      <c r="M10" s="99">
        <v>29.947128756001806</v>
      </c>
      <c r="N10" s="99">
        <v>28.490609041932856</v>
      </c>
      <c r="O10" s="99">
        <v>18.463896145657984</v>
      </c>
      <c r="P10" s="99">
        <v>35.83992293421565</v>
      </c>
      <c r="Q10" s="99">
        <v>37.615367386484962</v>
      </c>
      <c r="R10" s="99">
        <v>29.585865543814684</v>
      </c>
      <c r="S10" s="99">
        <v>23.196649832234186</v>
      </c>
      <c r="T10" s="99">
        <v>25.247302751524725</v>
      </c>
      <c r="U10" s="99">
        <v>29.586153896312073</v>
      </c>
      <c r="V10" s="99">
        <v>29.951258610182901</v>
      </c>
      <c r="W10" s="99">
        <v>32.347405854118939</v>
      </c>
      <c r="X10" s="99">
        <v>36.222178418202489</v>
      </c>
      <c r="Y10" s="99">
        <v>7.4786555512946649</v>
      </c>
      <c r="DA10" s="63" t="s">
        <v>2755</v>
      </c>
    </row>
    <row r="11" spans="1:105" ht="12" customHeight="1" x14ac:dyDescent="0.25">
      <c r="A11" s="97" t="s">
        <v>124</v>
      </c>
      <c r="B11" s="99">
        <v>23.000005062582936</v>
      </c>
      <c r="C11" s="99">
        <v>33.76467150440736</v>
      </c>
      <c r="D11" s="99">
        <v>36.871769804586314</v>
      </c>
      <c r="E11" s="99">
        <v>43.667856170547886</v>
      </c>
      <c r="F11" s="99">
        <v>29.200434477688308</v>
      </c>
      <c r="G11" s="99">
        <v>52.996249887735317</v>
      </c>
      <c r="H11" s="99">
        <v>31.348381340612029</v>
      </c>
      <c r="I11" s="99">
        <v>48.708548852457895</v>
      </c>
      <c r="J11" s="99">
        <v>27.86293784651761</v>
      </c>
      <c r="K11" s="99">
        <v>39.985601549397387</v>
      </c>
      <c r="L11" s="99">
        <v>33.710637635170642</v>
      </c>
      <c r="M11" s="99">
        <v>34.677943379784224</v>
      </c>
      <c r="N11" s="99">
        <v>30.211110118409909</v>
      </c>
      <c r="O11" s="99">
        <v>30.815228701894988</v>
      </c>
      <c r="P11" s="99">
        <v>28.579544081088493</v>
      </c>
      <c r="Q11" s="99">
        <v>29.417838595338871</v>
      </c>
      <c r="R11" s="99">
        <v>27.794468631214801</v>
      </c>
      <c r="S11" s="99">
        <v>28.49371112642962</v>
      </c>
      <c r="T11" s="99">
        <v>27.542370297360474</v>
      </c>
      <c r="U11" s="99">
        <v>28.43041713799602</v>
      </c>
      <c r="V11" s="99">
        <v>24.949522726876324</v>
      </c>
      <c r="W11" s="99">
        <v>22.411767551454005</v>
      </c>
      <c r="X11" s="99">
        <v>22.246113943625922</v>
      </c>
      <c r="Y11" s="99">
        <v>19.880199663888792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21.869042197483299</v>
      </c>
      <c r="C15" s="102">
        <v>21.776171989702899</v>
      </c>
      <c r="D15" s="102">
        <v>23.845979264852865</v>
      </c>
      <c r="E15" s="102">
        <v>37.596070217762211</v>
      </c>
      <c r="F15" s="102">
        <v>16.700748504980186</v>
      </c>
      <c r="G15" s="102">
        <v>28.223931617505812</v>
      </c>
      <c r="H15" s="102">
        <v>44.289829297422813</v>
      </c>
      <c r="I15" s="102">
        <v>38.550062090874682</v>
      </c>
      <c r="J15" s="102">
        <v>28.191543487663267</v>
      </c>
      <c r="K15" s="102">
        <v>37.935620620398439</v>
      </c>
      <c r="L15" s="102">
        <v>29.176858249600208</v>
      </c>
      <c r="M15" s="102">
        <v>29.714036712145841</v>
      </c>
      <c r="N15" s="102">
        <v>35.188912849125721</v>
      </c>
      <c r="O15" s="102">
        <v>31.747625392924203</v>
      </c>
      <c r="P15" s="102">
        <v>31.832142343348096</v>
      </c>
      <c r="Q15" s="102">
        <v>31.972868490690541</v>
      </c>
      <c r="R15" s="102">
        <v>28.112222669613921</v>
      </c>
      <c r="S15" s="102">
        <v>35.232286281356366</v>
      </c>
      <c r="T15" s="102">
        <v>30.007538593345885</v>
      </c>
      <c r="U15" s="102">
        <v>28.737240530675365</v>
      </c>
      <c r="V15" s="102">
        <v>28.85449295092419</v>
      </c>
      <c r="W15" s="102">
        <v>26.888939088199297</v>
      </c>
      <c r="X15" s="102">
        <v>28.472003681153272</v>
      </c>
      <c r="Y15" s="102">
        <v>24.510584605040311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17.662012144776899</v>
      </c>
      <c r="C19" s="123">
        <v>9.5187541851305824</v>
      </c>
      <c r="D19" s="123">
        <v>18.56714343098341</v>
      </c>
      <c r="E19" s="123">
        <v>16.496472516513151</v>
      </c>
      <c r="F19" s="123">
        <v>17.653445720386518</v>
      </c>
      <c r="G19" s="123">
        <v>23.368713744410847</v>
      </c>
      <c r="H19" s="123">
        <v>11.89488149543967</v>
      </c>
      <c r="I19" s="123">
        <v>12.944584098165665</v>
      </c>
      <c r="J19" s="123">
        <v>19.78553341076757</v>
      </c>
      <c r="K19" s="123">
        <v>9.9020165727232783</v>
      </c>
      <c r="L19" s="123">
        <v>7.1044111882970453</v>
      </c>
      <c r="M19" s="123">
        <v>11.464254175301665</v>
      </c>
      <c r="N19" s="123">
        <v>10.106070795745016</v>
      </c>
      <c r="O19" s="123">
        <v>7.0144309304764532</v>
      </c>
      <c r="P19" s="123">
        <v>12.917427454125196</v>
      </c>
      <c r="Q19" s="123">
        <v>13.960796076407917</v>
      </c>
      <c r="R19" s="123">
        <v>10.394328725988231</v>
      </c>
      <c r="S19" s="123">
        <v>10.662428325135171</v>
      </c>
      <c r="T19" s="123">
        <v>11.585459643900403</v>
      </c>
      <c r="U19" s="123">
        <v>13.279451817385262</v>
      </c>
      <c r="V19" s="123">
        <v>11.9631077821824</v>
      </c>
      <c r="W19" s="123">
        <v>11.346163669435759</v>
      </c>
      <c r="X19" s="123">
        <v>11.217447029805248</v>
      </c>
      <c r="Y19" s="123">
        <v>10.573073790248932</v>
      </c>
      <c r="DA19" s="130" t="s">
        <v>2764</v>
      </c>
    </row>
    <row r="20" spans="1:105" ht="12" customHeight="1" x14ac:dyDescent="0.25">
      <c r="A20" s="97" t="s">
        <v>51</v>
      </c>
      <c r="B20" s="99">
        <v>19.688157808295482</v>
      </c>
      <c r="C20" s="99">
        <v>5.6991624279692683</v>
      </c>
      <c r="D20" s="99">
        <v>19.736317734725628</v>
      </c>
      <c r="E20" s="99">
        <v>14.021714343918362</v>
      </c>
      <c r="F20" s="99">
        <v>20.463880630502896</v>
      </c>
      <c r="G20" s="99">
        <v>20.594854668057035</v>
      </c>
      <c r="H20" s="99">
        <v>10.478204653883084</v>
      </c>
      <c r="I20" s="99">
        <v>10.358878031834555</v>
      </c>
      <c r="J20" s="99">
        <v>21.291252512452104</v>
      </c>
      <c r="K20" s="99">
        <v>8.8129457808187919</v>
      </c>
      <c r="L20" s="99">
        <v>6.4145890568867792</v>
      </c>
      <c r="M20" s="99">
        <v>11.446850826297972</v>
      </c>
      <c r="N20" s="99">
        <v>10.098168701245728</v>
      </c>
      <c r="O20" s="99">
        <v>6.6632056162793276</v>
      </c>
      <c r="P20" s="99">
        <v>13.281648515607458</v>
      </c>
      <c r="Q20" s="99">
        <v>14.437354717821544</v>
      </c>
      <c r="R20" s="99">
        <v>10.128939994957607</v>
      </c>
      <c r="S20" s="99">
        <v>10.338917127724706</v>
      </c>
      <c r="T20" s="99">
        <v>11.51295357211109</v>
      </c>
      <c r="U20" s="99">
        <v>13.285760981368266</v>
      </c>
      <c r="V20" s="99">
        <v>11.974537995453314</v>
      </c>
      <c r="W20" s="99">
        <v>11.348539370665627</v>
      </c>
      <c r="X20" s="99">
        <v>11.204579179249876</v>
      </c>
      <c r="Y20" s="99">
        <v>10.645990433701446</v>
      </c>
      <c r="DA20" s="63" t="s">
        <v>2765</v>
      </c>
    </row>
    <row r="21" spans="1:105" ht="12" customHeight="1" x14ac:dyDescent="0.25">
      <c r="A21" s="97" t="s">
        <v>50</v>
      </c>
      <c r="B21" s="99">
        <v>14.599790952470919</v>
      </c>
      <c r="C21" s="99">
        <v>15.55631538553045</v>
      </c>
      <c r="D21" s="99">
        <v>17.217149418478463</v>
      </c>
      <c r="E21" s="99">
        <v>20.151017567964921</v>
      </c>
      <c r="F21" s="99">
        <v>13.236178169006163</v>
      </c>
      <c r="G21" s="99">
        <v>28.859356016274628</v>
      </c>
      <c r="H21" s="99">
        <v>15.494519910826165</v>
      </c>
      <c r="I21" s="99">
        <v>22.659583335836817</v>
      </c>
      <c r="J21" s="99">
        <v>10.898786135000194</v>
      </c>
      <c r="K21" s="99">
        <v>15.315272597624391</v>
      </c>
      <c r="L21" s="99">
        <v>11.861797186900157</v>
      </c>
      <c r="M21" s="99">
        <v>11.704765957186032</v>
      </c>
      <c r="N21" s="99">
        <v>10.10737923973857</v>
      </c>
      <c r="O21" s="99">
        <v>10.450546807791799</v>
      </c>
      <c r="P21" s="99">
        <v>10.390521608850129</v>
      </c>
      <c r="Q21" s="99">
        <v>11.586377573490093</v>
      </c>
      <c r="R21" s="99">
        <v>11.527462334615283</v>
      </c>
      <c r="S21" s="99">
        <v>12.696530710575633</v>
      </c>
      <c r="T21" s="99">
        <v>12.604522762387759</v>
      </c>
      <c r="U21" s="99">
        <v>12.973081166520485</v>
      </c>
      <c r="V21" s="99">
        <v>11.154810017646483</v>
      </c>
      <c r="W21" s="99">
        <v>11.302858172714762</v>
      </c>
      <c r="X21" s="99">
        <v>11.445783963126893</v>
      </c>
      <c r="Y21" s="99">
        <v>10.125068216427179</v>
      </c>
      <c r="DA21" s="63" t="s">
        <v>2766</v>
      </c>
    </row>
    <row r="22" spans="1:105" ht="12" customHeight="1" x14ac:dyDescent="0.25">
      <c r="A22" s="109" t="s">
        <v>120</v>
      </c>
      <c r="B22" s="110">
        <v>10.129769040534724</v>
      </c>
      <c r="C22" s="110">
        <v>12.86304999860425</v>
      </c>
      <c r="D22" s="110">
        <v>10.673967407647668</v>
      </c>
      <c r="E22" s="110">
        <v>19.130258717362707</v>
      </c>
      <c r="F22" s="110">
        <v>9.4826067928587783</v>
      </c>
      <c r="G22" s="110">
        <v>10.563854924123861</v>
      </c>
      <c r="H22" s="110">
        <v>20.418156803369566</v>
      </c>
      <c r="I22" s="110">
        <v>13.475304695197794</v>
      </c>
      <c r="J22" s="110">
        <v>8.1539530176624773</v>
      </c>
      <c r="K22" s="110">
        <v>8.3523807934021406</v>
      </c>
      <c r="L22" s="110">
        <v>8.3361704159780494</v>
      </c>
      <c r="M22" s="110">
        <v>9.0500569085146747</v>
      </c>
      <c r="N22" s="110">
        <v>12.808008372120256</v>
      </c>
      <c r="O22" s="110">
        <v>0.84026927142658392</v>
      </c>
      <c r="P22" s="110">
        <v>5.7677850482986228</v>
      </c>
      <c r="Q22" s="110">
        <v>10.985967506247357</v>
      </c>
      <c r="R22" s="110">
        <v>8.9671120265793078</v>
      </c>
      <c r="S22" s="110">
        <v>8.8617064215990027</v>
      </c>
      <c r="T22" s="110">
        <v>8.4627295557040405</v>
      </c>
      <c r="U22" s="110">
        <v>8.3615694038145225</v>
      </c>
      <c r="V22" s="110">
        <v>8.0093202263080592</v>
      </c>
      <c r="W22" s="110">
        <v>7.9343997188145359</v>
      </c>
      <c r="X22" s="110">
        <v>7.9516422947062537</v>
      </c>
      <c r="Y22" s="110">
        <v>7.1048562815483898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334.88900504024855</v>
      </c>
      <c r="C24" s="118">
        <f t="shared" si="7"/>
        <v>292.99802743607546</v>
      </c>
      <c r="D24" s="118">
        <f t="shared" si="7"/>
        <v>284.61104231451816</v>
      </c>
      <c r="E24" s="118">
        <f t="shared" si="7"/>
        <v>306.80981197151368</v>
      </c>
      <c r="F24" s="118">
        <f t="shared" si="7"/>
        <v>298.87994194886818</v>
      </c>
      <c r="G24" s="118">
        <f t="shared" si="7"/>
        <v>304.43784217395006</v>
      </c>
      <c r="H24" s="118">
        <f t="shared" si="7"/>
        <v>267.17073072817453</v>
      </c>
      <c r="I24" s="118">
        <f t="shared" si="7"/>
        <v>267.55085915797969</v>
      </c>
      <c r="J24" s="118">
        <f t="shared" si="7"/>
        <v>267.04331330005454</v>
      </c>
      <c r="K24" s="118">
        <f t="shared" si="7"/>
        <v>272.40304517656375</v>
      </c>
      <c r="L24" s="118">
        <f t="shared" si="7"/>
        <v>260.70406004046242</v>
      </c>
      <c r="M24" s="118">
        <f t="shared" si="7"/>
        <v>246.75923498957616</v>
      </c>
      <c r="N24" s="118">
        <f t="shared" si="7"/>
        <v>248.68101185257564</v>
      </c>
      <c r="O24" s="118">
        <f t="shared" si="7"/>
        <v>229.02880562915209</v>
      </c>
      <c r="P24" s="118">
        <f t="shared" si="7"/>
        <v>212.62979123753729</v>
      </c>
      <c r="Q24" s="118">
        <f t="shared" si="7"/>
        <v>214.6379187622791</v>
      </c>
      <c r="R24" s="118">
        <f t="shared" ref="R24:V24" si="8">R25+R28+R30+R39</f>
        <v>219.89679095680242</v>
      </c>
      <c r="S24" s="118">
        <f t="shared" si="8"/>
        <v>192.91603278585058</v>
      </c>
      <c r="T24" s="118">
        <f t="shared" si="8"/>
        <v>202.40052142028182</v>
      </c>
      <c r="U24" s="118">
        <f t="shared" si="8"/>
        <v>215.00356675909197</v>
      </c>
      <c r="V24" s="118">
        <f t="shared" si="8"/>
        <v>193.3396526231725</v>
      </c>
      <c r="W24" s="118">
        <f t="shared" ref="W24:Y24" si="9">W25+W28+W30+W39</f>
        <v>197.18913254370403</v>
      </c>
      <c r="X24" s="118">
        <f t="shared" si="9"/>
        <v>192.79195930298994</v>
      </c>
      <c r="Y24" s="118">
        <f t="shared" si="9"/>
        <v>167.61190641185337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297.27648318939424</v>
      </c>
      <c r="C25" s="123">
        <f t="shared" si="10"/>
        <v>244.0559326542681</v>
      </c>
      <c r="D25" s="123">
        <f t="shared" si="10"/>
        <v>230.73776955066305</v>
      </c>
      <c r="E25" s="123">
        <f t="shared" si="10"/>
        <v>242.88661237181364</v>
      </c>
      <c r="F25" s="123">
        <f t="shared" si="10"/>
        <v>256.48118545174168</v>
      </c>
      <c r="G25" s="123">
        <f t="shared" si="10"/>
        <v>223.04120963286294</v>
      </c>
      <c r="H25" s="123">
        <f t="shared" si="10"/>
        <v>218.85212137721464</v>
      </c>
      <c r="I25" s="123">
        <f t="shared" si="10"/>
        <v>197.384755532046</v>
      </c>
      <c r="J25" s="123">
        <f t="shared" si="10"/>
        <v>227.66888615405446</v>
      </c>
      <c r="K25" s="123">
        <f t="shared" si="10"/>
        <v>217.32130269232246</v>
      </c>
      <c r="L25" s="123">
        <f t="shared" si="10"/>
        <v>216.58729330752672</v>
      </c>
      <c r="M25" s="123">
        <f t="shared" si="10"/>
        <v>202.64148875278292</v>
      </c>
      <c r="N25" s="123">
        <f t="shared" si="10"/>
        <v>204.15534738355194</v>
      </c>
      <c r="O25" s="123">
        <f t="shared" si="10"/>
        <v>186.15650128355978</v>
      </c>
      <c r="P25" s="123">
        <f t="shared" si="10"/>
        <v>170.05091078882214</v>
      </c>
      <c r="Q25" s="123">
        <f t="shared" si="10"/>
        <v>169.91175963055878</v>
      </c>
      <c r="R25" s="123">
        <f t="shared" ref="R25:V25" si="11">SUM(R26:R27)</f>
        <v>178.38313271771489</v>
      </c>
      <c r="S25" s="123">
        <f t="shared" si="11"/>
        <v>146.4986371815761</v>
      </c>
      <c r="T25" s="123">
        <f t="shared" si="11"/>
        <v>159.60528076839051</v>
      </c>
      <c r="U25" s="123">
        <f t="shared" si="11"/>
        <v>173.24291140974915</v>
      </c>
      <c r="V25" s="123">
        <f t="shared" si="11"/>
        <v>156.28925366462809</v>
      </c>
      <c r="W25" s="123">
        <f t="shared" ref="W25:Y25" si="12">SUM(W26:W27)</f>
        <v>160.15969030095732</v>
      </c>
      <c r="X25" s="123">
        <f t="shared" si="12"/>
        <v>155.84600939431593</v>
      </c>
      <c r="Y25" s="123">
        <f t="shared" si="12"/>
        <v>135.22272600875903</v>
      </c>
      <c r="DA25" s="130" t="s">
        <v>2769</v>
      </c>
    </row>
    <row r="26" spans="1:105" ht="12" customHeight="1" x14ac:dyDescent="0.25">
      <c r="A26" s="97" t="s">
        <v>74</v>
      </c>
      <c r="B26" s="99">
        <v>296.6484007033423</v>
      </c>
      <c r="C26" s="99">
        <v>243.53550107482553</v>
      </c>
      <c r="D26" s="99">
        <v>230.26091574844705</v>
      </c>
      <c r="E26" s="99">
        <v>242.39142854976373</v>
      </c>
      <c r="F26" s="99">
        <v>255.91124106032342</v>
      </c>
      <c r="G26" s="99">
        <v>222.5711801201181</v>
      </c>
      <c r="H26" s="99">
        <v>218.41598622853155</v>
      </c>
      <c r="I26" s="99">
        <v>197.02715408785096</v>
      </c>
      <c r="J26" s="99">
        <v>227.18379080065884</v>
      </c>
      <c r="K26" s="99">
        <v>216.85292995813106</v>
      </c>
      <c r="L26" s="99">
        <v>216.15536059648238</v>
      </c>
      <c r="M26" s="99">
        <v>202.20720620131695</v>
      </c>
      <c r="N26" s="99">
        <v>203.78037094424894</v>
      </c>
      <c r="O26" s="99">
        <v>185.74573905248141</v>
      </c>
      <c r="P26" s="99">
        <v>169.66372018327249</v>
      </c>
      <c r="Q26" s="99">
        <v>169.5677235184227</v>
      </c>
      <c r="R26" s="99">
        <v>178.02342219881774</v>
      </c>
      <c r="S26" s="99">
        <v>146.19948034261313</v>
      </c>
      <c r="T26" s="99">
        <v>159.2821621590935</v>
      </c>
      <c r="U26" s="99">
        <v>172.8900728362394</v>
      </c>
      <c r="V26" s="99">
        <v>155.97003708982217</v>
      </c>
      <c r="W26" s="99">
        <v>159.82829532040208</v>
      </c>
      <c r="X26" s="99">
        <v>155.5085341406903</v>
      </c>
      <c r="Y26" s="99">
        <v>134.92194687216067</v>
      </c>
      <c r="DA26" s="63" t="s">
        <v>2770</v>
      </c>
    </row>
    <row r="27" spans="1:105" ht="12" customHeight="1" x14ac:dyDescent="0.25">
      <c r="A27" s="97" t="s">
        <v>53</v>
      </c>
      <c r="B27" s="99">
        <v>0.62808248605195016</v>
      </c>
      <c r="C27" s="99">
        <v>0.52043157944256724</v>
      </c>
      <c r="D27" s="99">
        <v>0.47685380221600732</v>
      </c>
      <c r="E27" s="99">
        <v>0.49518382204990607</v>
      </c>
      <c r="F27" s="99">
        <v>0.56994439141823472</v>
      </c>
      <c r="G27" s="99">
        <v>0.470029512744851</v>
      </c>
      <c r="H27" s="99">
        <v>0.43613514868310366</v>
      </c>
      <c r="I27" s="99">
        <v>0.35760144419503342</v>
      </c>
      <c r="J27" s="99">
        <v>0.48509535339561505</v>
      </c>
      <c r="K27" s="99">
        <v>0.46837273419139702</v>
      </c>
      <c r="L27" s="99">
        <v>0.43193271104433473</v>
      </c>
      <c r="M27" s="99">
        <v>0.434282551465978</v>
      </c>
      <c r="N27" s="99">
        <v>0.37497643930300667</v>
      </c>
      <c r="O27" s="99">
        <v>0.41076223107836973</v>
      </c>
      <c r="P27" s="99">
        <v>0.38719060554965379</v>
      </c>
      <c r="Q27" s="99">
        <v>0.34403611213609081</v>
      </c>
      <c r="R27" s="99">
        <v>0.35971051889714906</v>
      </c>
      <c r="S27" s="99">
        <v>0.29915683896297979</v>
      </c>
      <c r="T27" s="99">
        <v>0.32311860929700942</v>
      </c>
      <c r="U27" s="99">
        <v>0.35283857350974335</v>
      </c>
      <c r="V27" s="99">
        <v>0.31921657480592586</v>
      </c>
      <c r="W27" s="99">
        <v>0.3313949805552513</v>
      </c>
      <c r="X27" s="99">
        <v>0.33747525362563779</v>
      </c>
      <c r="Y27" s="99">
        <v>0.30077913659834454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0.16952525018453285</v>
      </c>
      <c r="C28" s="123">
        <f t="shared" si="13"/>
        <v>0.21208172276049475</v>
      </c>
      <c r="D28" s="123">
        <f t="shared" si="13"/>
        <v>0.25115862571578251</v>
      </c>
      <c r="E28" s="123">
        <f t="shared" si="13"/>
        <v>0.30902171280835444</v>
      </c>
      <c r="F28" s="123">
        <f t="shared" si="13"/>
        <v>0.22835273832501748</v>
      </c>
      <c r="G28" s="123">
        <f t="shared" si="13"/>
        <v>0.25737064680344052</v>
      </c>
      <c r="H28" s="123">
        <f t="shared" si="13"/>
        <v>0.34555086705482191</v>
      </c>
      <c r="I28" s="123">
        <f t="shared" si="13"/>
        <v>0.73640345006616748</v>
      </c>
      <c r="J28" s="123">
        <f t="shared" si="13"/>
        <v>0.45565942502771822</v>
      </c>
      <c r="K28" s="123">
        <f t="shared" si="13"/>
        <v>0.39253354373065008</v>
      </c>
      <c r="L28" s="123">
        <f t="shared" si="13"/>
        <v>0.63763192224611109</v>
      </c>
      <c r="M28" s="123">
        <f t="shared" si="13"/>
        <v>0.42839100686303561</v>
      </c>
      <c r="N28" s="123">
        <f t="shared" si="13"/>
        <v>0.96543229706842315</v>
      </c>
      <c r="O28" s="123">
        <f t="shared" si="13"/>
        <v>0.47988926224248341</v>
      </c>
      <c r="P28" s="123">
        <f t="shared" si="13"/>
        <v>0.40825497771169711</v>
      </c>
      <c r="Q28" s="123">
        <f t="shared" si="13"/>
        <v>0.73220691467733967</v>
      </c>
      <c r="R28" s="123">
        <f t="shared" si="13"/>
        <v>0.71129612595162806</v>
      </c>
      <c r="S28" s="123">
        <f t="shared" si="13"/>
        <v>0.67705932494017351</v>
      </c>
      <c r="T28" s="123">
        <f t="shared" si="13"/>
        <v>0.59231193766490242</v>
      </c>
      <c r="U28" s="123">
        <f t="shared" si="13"/>
        <v>0.47611046039289101</v>
      </c>
      <c r="V28" s="123">
        <f t="shared" si="13"/>
        <v>0.39630360500284795</v>
      </c>
      <c r="W28" s="123">
        <f t="shared" si="13"/>
        <v>0.3307417815410495</v>
      </c>
      <c r="X28" s="123">
        <f t="shared" si="13"/>
        <v>0.28216457234259296</v>
      </c>
      <c r="Y28" s="123">
        <f t="shared" si="13"/>
        <v>0.32978056360214703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0.16952525018453285</v>
      </c>
      <c r="C29" s="99">
        <f>RES_hhdet_fech!C29/RES_summary!C$19</f>
        <v>0.21208172276049475</v>
      </c>
      <c r="D29" s="99">
        <f>RES_hhdet_fech!D29/RES_summary!D$19</f>
        <v>0.25115862571578251</v>
      </c>
      <c r="E29" s="99">
        <f>RES_hhdet_fech!E29/RES_summary!E$19</f>
        <v>0.30902171280835444</v>
      </c>
      <c r="F29" s="99">
        <f>RES_hhdet_fech!F29/RES_summary!F$19</f>
        <v>0.22835273832501748</v>
      </c>
      <c r="G29" s="99">
        <f>RES_hhdet_fech!G29/RES_summary!G$19</f>
        <v>0.25737064680344052</v>
      </c>
      <c r="H29" s="99">
        <f>RES_hhdet_fech!H29/RES_summary!H$19</f>
        <v>0.34555086705482191</v>
      </c>
      <c r="I29" s="99">
        <f>RES_hhdet_fech!I29/RES_summary!I$19</f>
        <v>0.73640345006616748</v>
      </c>
      <c r="J29" s="99">
        <f>RES_hhdet_fech!J29/RES_summary!J$19</f>
        <v>0.45565942502771822</v>
      </c>
      <c r="K29" s="99">
        <f>RES_hhdet_fech!K29/RES_summary!K$19</f>
        <v>0.39253354373065008</v>
      </c>
      <c r="L29" s="99">
        <f>RES_hhdet_fech!L29/RES_summary!L$19</f>
        <v>0.63763192224611109</v>
      </c>
      <c r="M29" s="99">
        <f>RES_hhdet_fech!M29/RES_summary!M$19</f>
        <v>0.42839100686303561</v>
      </c>
      <c r="N29" s="99">
        <f>RES_hhdet_fech!N29/RES_summary!N$19</f>
        <v>0.96543229706842315</v>
      </c>
      <c r="O29" s="99">
        <f>RES_hhdet_fech!O29/RES_summary!O$19</f>
        <v>0.47988926224248341</v>
      </c>
      <c r="P29" s="99">
        <f>RES_hhdet_fech!P29/RES_summary!P$19</f>
        <v>0.40825497771169711</v>
      </c>
      <c r="Q29" s="99">
        <f>RES_hhdet_fech!Q29/RES_summary!Q$19</f>
        <v>0.73220691467733967</v>
      </c>
      <c r="R29" s="99">
        <f>RES_hhdet_fech!R29/RES_summary!R$19</f>
        <v>0.71129612595162806</v>
      </c>
      <c r="S29" s="99">
        <f>RES_hhdet_fech!S29/RES_summary!S$19</f>
        <v>0.67705932494017351</v>
      </c>
      <c r="T29" s="99">
        <f>RES_hhdet_fech!T29/RES_summary!T$19</f>
        <v>0.59231193766490242</v>
      </c>
      <c r="U29" s="99">
        <f>RES_hhdet_fech!U29/RES_summary!U$19</f>
        <v>0.47611046039289101</v>
      </c>
      <c r="V29" s="99">
        <f>RES_hhdet_fech!V29/RES_summary!V$19</f>
        <v>0.39630360500284795</v>
      </c>
      <c r="W29" s="99">
        <f>RES_hhdet_fech!W29/RES_summary!W$19</f>
        <v>0.3307417815410495</v>
      </c>
      <c r="X29" s="99">
        <f>RES_hhdet_fech!X29/RES_summary!X$19</f>
        <v>0.28216457234259296</v>
      </c>
      <c r="Y29" s="99">
        <f>RES_hhdet_fech!Y29/RES_summary!Y$19</f>
        <v>0.32978056360214703</v>
      </c>
      <c r="DA29" s="63" t="s">
        <v>2773</v>
      </c>
    </row>
    <row r="30" spans="1:105" ht="12" customHeight="1" x14ac:dyDescent="0.25">
      <c r="A30" s="121" t="s">
        <v>55</v>
      </c>
      <c r="B30" s="123">
        <v>22.942127294936064</v>
      </c>
      <c r="C30" s="123">
        <v>33.112050599122298</v>
      </c>
      <c r="D30" s="123">
        <v>36.491043429615893</v>
      </c>
      <c r="E30" s="123">
        <v>43.366556481273562</v>
      </c>
      <c r="F30" s="123">
        <v>29.010162996009203</v>
      </c>
      <c r="G30" s="123">
        <v>52.881274424124264</v>
      </c>
      <c r="H30" s="123">
        <v>32.195246630224617</v>
      </c>
      <c r="I30" s="123">
        <v>47.131116463481256</v>
      </c>
      <c r="J30" s="123">
        <v>28.095496064926628</v>
      </c>
      <c r="K30" s="123">
        <v>39.552823451484684</v>
      </c>
      <c r="L30" s="123">
        <v>31.684020100527224</v>
      </c>
      <c r="M30" s="123">
        <v>32.024421568139815</v>
      </c>
      <c r="N30" s="123">
        <v>33.393820201965781</v>
      </c>
      <c r="O30" s="123">
        <v>32.048427143291775</v>
      </c>
      <c r="P30" s="123">
        <v>31.813963811126698</v>
      </c>
      <c r="Q30" s="123">
        <v>32.397091088443901</v>
      </c>
      <c r="R30" s="123">
        <v>29.284967405744371</v>
      </c>
      <c r="S30" s="123">
        <v>32.987087039557771</v>
      </c>
      <c r="T30" s="123">
        <v>29.442804945327087</v>
      </c>
      <c r="U30" s="123">
        <v>28.124715578841254</v>
      </c>
      <c r="V30" s="123">
        <v>25.263970489589603</v>
      </c>
      <c r="W30" s="123">
        <v>25.222546506432082</v>
      </c>
      <c r="X30" s="123">
        <v>25.107553138493124</v>
      </c>
      <c r="Y30" s="123">
        <v>21.889060800726135</v>
      </c>
      <c r="DA30" s="130" t="s">
        <v>2774</v>
      </c>
    </row>
    <row r="31" spans="1:105" ht="12" customHeight="1" x14ac:dyDescent="0.25">
      <c r="A31" s="97" t="s">
        <v>141</v>
      </c>
      <c r="B31" s="99">
        <v>23.00000506258294</v>
      </c>
      <c r="C31" s="99">
        <v>33.512894962963159</v>
      </c>
      <c r="D31" s="99">
        <v>36.804126173722814</v>
      </c>
      <c r="E31" s="99">
        <v>43.49081998089158</v>
      </c>
      <c r="F31" s="99">
        <v>29.240245509860209</v>
      </c>
      <c r="G31" s="99">
        <v>53.142198686628163</v>
      </c>
      <c r="H31" s="99">
        <v>31.206943142869534</v>
      </c>
      <c r="I31" s="99">
        <v>48.611349847890963</v>
      </c>
      <c r="J31" s="99">
        <v>27.993390106672511</v>
      </c>
      <c r="K31" s="99">
        <v>40.575362928179047</v>
      </c>
      <c r="L31" s="99">
        <v>34.113115147795533</v>
      </c>
      <c r="M31" s="99">
        <v>34.524192779278181</v>
      </c>
      <c r="N31" s="99">
        <v>30.955943827116585</v>
      </c>
      <c r="O31" s="99">
        <v>31.887336133183116</v>
      </c>
      <c r="P31" s="99">
        <v>30.492043985324536</v>
      </c>
      <c r="Q31" s="99">
        <v>31.503983609556354</v>
      </c>
      <c r="R31" s="99">
        <v>29.332923194659596</v>
      </c>
      <c r="S31" s="99">
        <v>30.351440844517647</v>
      </c>
      <c r="T31" s="99">
        <v>28.558532936676556</v>
      </c>
      <c r="U31" s="99">
        <v>27.55546934087608</v>
      </c>
      <c r="V31" s="99">
        <v>23.729569215309635</v>
      </c>
      <c r="W31" s="99">
        <v>23.878717584116107</v>
      </c>
      <c r="X31" s="99">
        <v>23.425453439783634</v>
      </c>
      <c r="Y31" s="99">
        <v>20.562725989939832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21.869042197483299</v>
      </c>
      <c r="C35" s="102">
        <v>21.776171989702899</v>
      </c>
      <c r="D35" s="102">
        <v>23.845979264852858</v>
      </c>
      <c r="E35" s="102">
        <v>37.596070217762211</v>
      </c>
      <c r="F35" s="102">
        <v>16.700748504980186</v>
      </c>
      <c r="G35" s="102">
        <v>28.223931617505816</v>
      </c>
      <c r="H35" s="102">
        <v>43.920881225962859</v>
      </c>
      <c r="I35" s="102">
        <v>38.681996702912535</v>
      </c>
      <c r="J35" s="102">
        <v>28.330473532175169</v>
      </c>
      <c r="K35" s="102">
        <v>38.020701595315579</v>
      </c>
      <c r="L35" s="102">
        <v>29.163013348767681</v>
      </c>
      <c r="M35" s="102">
        <v>29.672832671063777</v>
      </c>
      <c r="N35" s="102">
        <v>35.445203980802297</v>
      </c>
      <c r="O35" s="102">
        <v>32.195652091770839</v>
      </c>
      <c r="P35" s="102">
        <v>33.031874716624621</v>
      </c>
      <c r="Q35" s="102">
        <v>33.335103412638617</v>
      </c>
      <c r="R35" s="102">
        <v>29.228125240608428</v>
      </c>
      <c r="S35" s="102">
        <v>36.582108449592511</v>
      </c>
      <c r="T35" s="102">
        <v>31.006234321446328</v>
      </c>
      <c r="U35" s="102">
        <v>29.353278662044588</v>
      </c>
      <c r="V35" s="102">
        <v>28.917832516831826</v>
      </c>
      <c r="W35" s="102">
        <v>28.506338985775631</v>
      </c>
      <c r="X35" s="102">
        <v>29.632270932696176</v>
      </c>
      <c r="Y35" s="102">
        <v>25.1625679933051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2782</v>
      </c>
    </row>
    <row r="39" spans="1:105" ht="12" customHeight="1" x14ac:dyDescent="0.25">
      <c r="A39" s="121" t="s">
        <v>54</v>
      </c>
      <c r="B39" s="123">
        <v>14.500869305733742</v>
      </c>
      <c r="C39" s="123">
        <v>15.617962459924573</v>
      </c>
      <c r="D39" s="123">
        <v>17.131070708523481</v>
      </c>
      <c r="E39" s="123">
        <v>20.247621405618162</v>
      </c>
      <c r="F39" s="123">
        <v>13.160240762792229</v>
      </c>
      <c r="G39" s="123">
        <v>28.25798747015936</v>
      </c>
      <c r="H39" s="123">
        <v>15.777811853680463</v>
      </c>
      <c r="I39" s="123">
        <v>22.298583712386236</v>
      </c>
      <c r="J39" s="123">
        <v>10.823271656045746</v>
      </c>
      <c r="K39" s="123">
        <v>15.136385489025933</v>
      </c>
      <c r="L39" s="123">
        <v>11.7951147101624</v>
      </c>
      <c r="M39" s="123">
        <v>11.664933661790391</v>
      </c>
      <c r="N39" s="123">
        <v>10.166411969989509</v>
      </c>
      <c r="O39" s="123">
        <v>10.343987940058057</v>
      </c>
      <c r="P39" s="123">
        <v>10.356661659876757</v>
      </c>
      <c r="Q39" s="123">
        <v>11.596861128599103</v>
      </c>
      <c r="R39" s="123">
        <v>11.517394707391528</v>
      </c>
      <c r="S39" s="123">
        <v>12.753249239776537</v>
      </c>
      <c r="T39" s="123">
        <v>12.760123768899312</v>
      </c>
      <c r="U39" s="123">
        <v>13.159829310108638</v>
      </c>
      <c r="V39" s="123">
        <v>11.390124863951932</v>
      </c>
      <c r="W39" s="123">
        <v>11.476153954773608</v>
      </c>
      <c r="X39" s="123">
        <v>11.556232197838298</v>
      </c>
      <c r="Y39" s="123">
        <v>10.170339038766071</v>
      </c>
      <c r="DA39" s="130" t="s">
        <v>2783</v>
      </c>
    </row>
    <row r="40" spans="1:105" ht="12" customHeight="1" x14ac:dyDescent="0.25">
      <c r="A40" s="97" t="s">
        <v>50</v>
      </c>
      <c r="B40" s="99">
        <v>14.599790952470919</v>
      </c>
      <c r="C40" s="99">
        <v>15.698980188629694</v>
      </c>
      <c r="D40" s="99">
        <v>17.343289008440006</v>
      </c>
      <c r="E40" s="99">
        <v>20.286349043367451</v>
      </c>
      <c r="F40" s="99">
        <v>13.298373964276422</v>
      </c>
      <c r="G40" s="99">
        <v>28.97824759561518</v>
      </c>
      <c r="H40" s="99">
        <v>15.535296128376</v>
      </c>
      <c r="I40" s="99">
        <v>22.709256119397601</v>
      </c>
      <c r="J40" s="99">
        <v>10.916795339430937</v>
      </c>
      <c r="K40" s="99">
        <v>15.32876562992878</v>
      </c>
      <c r="L40" s="99">
        <v>11.887507528047319</v>
      </c>
      <c r="M40" s="99">
        <v>11.720502375824452</v>
      </c>
      <c r="N40" s="99">
        <v>10.115448650871938</v>
      </c>
      <c r="O40" s="99">
        <v>10.458476528172362</v>
      </c>
      <c r="P40" s="99">
        <v>10.399555094077268</v>
      </c>
      <c r="Q40" s="99">
        <v>11.60089588929787</v>
      </c>
      <c r="R40" s="99">
        <v>11.538038091086108</v>
      </c>
      <c r="S40" s="99">
        <v>12.776924640064269</v>
      </c>
      <c r="T40" s="99">
        <v>12.774191485531055</v>
      </c>
      <c r="U40" s="99">
        <v>13.159829310108638</v>
      </c>
      <c r="V40" s="99">
        <v>11.390124863951932</v>
      </c>
      <c r="W40" s="99">
        <v>11.476153954773608</v>
      </c>
      <c r="X40" s="99">
        <v>11.556232197838298</v>
      </c>
      <c r="Y40" s="99">
        <v>10.183030115794221</v>
      </c>
      <c r="DA40" s="63" t="s">
        <v>2784</v>
      </c>
    </row>
    <row r="41" spans="1:105" ht="12" customHeight="1" x14ac:dyDescent="0.25">
      <c r="A41" s="109" t="s">
        <v>120</v>
      </c>
      <c r="B41" s="110">
        <v>10.129769040534722</v>
      </c>
      <c r="C41" s="110">
        <v>13.003299397168449</v>
      </c>
      <c r="D41" s="110">
        <v>10.755679281864479</v>
      </c>
      <c r="E41" s="110">
        <v>19.272753282963642</v>
      </c>
      <c r="F41" s="110">
        <v>9.5342442238321663</v>
      </c>
      <c r="G41" s="110">
        <v>10.63562306734026</v>
      </c>
      <c r="H41" s="110">
        <v>20.510145736648596</v>
      </c>
      <c r="I41" s="110">
        <v>13.553677163085318</v>
      </c>
      <c r="J41" s="110">
        <v>8.1974143917691986</v>
      </c>
      <c r="K41" s="110">
        <v>8.3939195983357102</v>
      </c>
      <c r="L41" s="110">
        <v>8.4042982937859225</v>
      </c>
      <c r="M41" s="110">
        <v>9.1052997715964903</v>
      </c>
      <c r="N41" s="110">
        <v>12.863827646140894</v>
      </c>
      <c r="O41" s="110">
        <v>0.84143512657076636</v>
      </c>
      <c r="P41" s="110">
        <v>5.7609365669648698</v>
      </c>
      <c r="Q41" s="110">
        <v>11.177822410312794</v>
      </c>
      <c r="R41" s="110">
        <v>9.1846923499040773</v>
      </c>
      <c r="S41" s="110">
        <v>9.2788842475517139</v>
      </c>
      <c r="T41" s="110">
        <v>8.9970095699081885</v>
      </c>
      <c r="U41" s="110">
        <v>0</v>
      </c>
      <c r="V41" s="110">
        <v>0</v>
      </c>
      <c r="W41" s="110">
        <v>0</v>
      </c>
      <c r="X41" s="110">
        <v>0</v>
      </c>
      <c r="Y41" s="110">
        <v>7.0800617824114793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424.81145625062402</v>
      </c>
      <c r="C43" s="118">
        <f t="shared" si="14"/>
        <v>368.8652036486734</v>
      </c>
      <c r="D43" s="118">
        <f t="shared" si="14"/>
        <v>200.49033705585003</v>
      </c>
      <c r="E43" s="118">
        <f t="shared" si="14"/>
        <v>251.65744613053036</v>
      </c>
      <c r="F43" s="118">
        <f t="shared" si="14"/>
        <v>460.08643137674375</v>
      </c>
      <c r="G43" s="118">
        <f t="shared" si="14"/>
        <v>312.37610881540377</v>
      </c>
      <c r="H43" s="118">
        <f t="shared" si="14"/>
        <v>305.75676825414513</v>
      </c>
      <c r="I43" s="118">
        <f t="shared" si="14"/>
        <v>374.7991785204905</v>
      </c>
      <c r="J43" s="118">
        <f t="shared" si="14"/>
        <v>327.37761755369149</v>
      </c>
      <c r="K43" s="118">
        <f t="shared" si="14"/>
        <v>166.79251049397533</v>
      </c>
      <c r="L43" s="118">
        <f t="shared" si="14"/>
        <v>186.87418482890914</v>
      </c>
      <c r="M43" s="118">
        <f t="shared" si="14"/>
        <v>340.6725490641503</v>
      </c>
      <c r="N43" s="118">
        <f t="shared" si="14"/>
        <v>331.17601668847959</v>
      </c>
      <c r="O43" s="118">
        <f t="shared" si="14"/>
        <v>214.94356959915797</v>
      </c>
      <c r="P43" s="118">
        <f t="shared" si="14"/>
        <v>260.6854181456506</v>
      </c>
      <c r="Q43" s="118">
        <f t="shared" si="14"/>
        <v>281.49367230358899</v>
      </c>
      <c r="R43" s="118">
        <f t="shared" ref="R43:V43" si="15">R44+R47+R49+R58</f>
        <v>202.18269311990736</v>
      </c>
      <c r="S43" s="118">
        <f t="shared" si="15"/>
        <v>230.55720251682715</v>
      </c>
      <c r="T43" s="118">
        <f t="shared" si="15"/>
        <v>232.91590987473467</v>
      </c>
      <c r="U43" s="118">
        <f t="shared" si="15"/>
        <v>255.16412930462431</v>
      </c>
      <c r="V43" s="118">
        <f t="shared" si="15"/>
        <v>199.81304762021273</v>
      </c>
      <c r="W43" s="118">
        <f t="shared" ref="W43:Y43" si="16">W44+W47+W49+W58</f>
        <v>193.58898143279092</v>
      </c>
      <c r="X43" s="118">
        <f t="shared" si="16"/>
        <v>221.714952779638</v>
      </c>
      <c r="Y43" s="118">
        <f t="shared" si="16"/>
        <v>170.27993284214816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388.27102100601741</v>
      </c>
      <c r="C44" s="123">
        <f t="shared" si="17"/>
        <v>331.312629101266</v>
      </c>
      <c r="D44" s="123">
        <f t="shared" si="17"/>
        <v>159.48303802383339</v>
      </c>
      <c r="E44" s="123">
        <f t="shared" si="17"/>
        <v>194.25665056497007</v>
      </c>
      <c r="F44" s="123">
        <f t="shared" si="17"/>
        <v>430.49893905953832</v>
      </c>
      <c r="G44" s="123">
        <f t="shared" si="17"/>
        <v>256.49849956987237</v>
      </c>
      <c r="H44" s="123">
        <f t="shared" si="17"/>
        <v>245.3712644535388</v>
      </c>
      <c r="I44" s="123">
        <f t="shared" si="17"/>
        <v>312.38460298789931</v>
      </c>
      <c r="J44" s="123">
        <f t="shared" si="17"/>
        <v>287.09127989764335</v>
      </c>
      <c r="K44" s="123">
        <f t="shared" si="17"/>
        <v>111.98597268688776</v>
      </c>
      <c r="L44" s="123">
        <f t="shared" si="17"/>
        <v>143.50616305049562</v>
      </c>
      <c r="M44" s="123">
        <f t="shared" si="17"/>
        <v>297.77803374770735</v>
      </c>
      <c r="N44" s="123">
        <f t="shared" si="17"/>
        <v>283.57928346977957</v>
      </c>
      <c r="O44" s="123">
        <f t="shared" si="17"/>
        <v>172.6403729030088</v>
      </c>
      <c r="P44" s="123">
        <f t="shared" si="17"/>
        <v>217.7510964998016</v>
      </c>
      <c r="Q44" s="123">
        <f t="shared" si="17"/>
        <v>236.59553472616633</v>
      </c>
      <c r="R44" s="123">
        <f t="shared" ref="R44:V44" si="18">SUM(R45:R46)</f>
        <v>160.98211459410436</v>
      </c>
      <c r="S44" s="123">
        <f t="shared" si="18"/>
        <v>180.83476597829267</v>
      </c>
      <c r="T44" s="123">
        <f t="shared" si="18"/>
        <v>189.2161051949079</v>
      </c>
      <c r="U44" s="123">
        <f t="shared" si="18"/>
        <v>213.47851891047</v>
      </c>
      <c r="V44" s="123">
        <f t="shared" si="18"/>
        <v>160.47290295802247</v>
      </c>
      <c r="W44" s="123">
        <f t="shared" ref="W44:Y44" si="19">SUM(W45:W46)</f>
        <v>153.99207258857652</v>
      </c>
      <c r="X44" s="123">
        <f t="shared" si="19"/>
        <v>180.43601845542236</v>
      </c>
      <c r="Y44" s="123">
        <f t="shared" si="19"/>
        <v>134.10416914261032</v>
      </c>
      <c r="DA44" s="130" t="s">
        <v>2787</v>
      </c>
    </row>
    <row r="45" spans="1:105" ht="12" customHeight="1" x14ac:dyDescent="0.25">
      <c r="A45" s="97" t="s">
        <v>211</v>
      </c>
      <c r="B45" s="99">
        <v>387.60512459679961</v>
      </c>
      <c r="C45" s="99">
        <v>330.74441293381466</v>
      </c>
      <c r="D45" s="99">
        <v>159.22074429306383</v>
      </c>
      <c r="E45" s="99">
        <v>193.93599876929605</v>
      </c>
      <c r="F45" s="99">
        <v>429.69841445966307</v>
      </c>
      <c r="G45" s="99">
        <v>256.04431156193124</v>
      </c>
      <c r="H45" s="99">
        <v>244.96105665049794</v>
      </c>
      <c r="I45" s="99">
        <v>311.91332209470971</v>
      </c>
      <c r="J45" s="99">
        <v>286.58637866003397</v>
      </c>
      <c r="K45" s="99">
        <v>111.78965040724148</v>
      </c>
      <c r="L45" s="99">
        <v>143.2770593168797</v>
      </c>
      <c r="M45" s="99">
        <v>297.27664209474977</v>
      </c>
      <c r="N45" s="99">
        <v>283.17939210639645</v>
      </c>
      <c r="O45" s="99">
        <v>172.32635049797369</v>
      </c>
      <c r="P45" s="99">
        <v>217.34099076246318</v>
      </c>
      <c r="Q45" s="99">
        <v>236.19872866154316</v>
      </c>
      <c r="R45" s="99">
        <v>160.71471121738438</v>
      </c>
      <c r="S45" s="99">
        <v>180.5269140059975</v>
      </c>
      <c r="T45" s="99">
        <v>188.89041467426881</v>
      </c>
      <c r="U45" s="99">
        <v>213.0898724621303</v>
      </c>
      <c r="V45" s="99">
        <v>160.15856076862514</v>
      </c>
      <c r="W45" s="99">
        <v>153.68216924305707</v>
      </c>
      <c r="X45" s="99">
        <v>180.06001955336691</v>
      </c>
      <c r="Y45" s="99">
        <v>133.82477368691517</v>
      </c>
      <c r="DA45" s="63" t="s">
        <v>2788</v>
      </c>
    </row>
    <row r="46" spans="1:105" ht="12" customHeight="1" x14ac:dyDescent="0.25">
      <c r="A46" s="97" t="s">
        <v>53</v>
      </c>
      <c r="B46" s="99">
        <v>0.66589640921782034</v>
      </c>
      <c r="C46" s="99">
        <v>0.56821616745135151</v>
      </c>
      <c r="D46" s="99">
        <v>0.26229373076957024</v>
      </c>
      <c r="E46" s="99">
        <v>0.32065179567401458</v>
      </c>
      <c r="F46" s="99">
        <v>0.80052459987525459</v>
      </c>
      <c r="G46" s="99">
        <v>0.45418800794110298</v>
      </c>
      <c r="H46" s="99">
        <v>0.4102078030408518</v>
      </c>
      <c r="I46" s="99">
        <v>0.47128089318961469</v>
      </c>
      <c r="J46" s="99">
        <v>0.50490123760937411</v>
      </c>
      <c r="K46" s="99">
        <v>0.19632227964627999</v>
      </c>
      <c r="L46" s="99">
        <v>0.22910373361592726</v>
      </c>
      <c r="M46" s="99">
        <v>0.50139165295759436</v>
      </c>
      <c r="N46" s="99">
        <v>0.39989136338310527</v>
      </c>
      <c r="O46" s="99">
        <v>0.31402240503511447</v>
      </c>
      <c r="P46" s="99">
        <v>0.4101057373384373</v>
      </c>
      <c r="Q46" s="99">
        <v>0.39680606462317447</v>
      </c>
      <c r="R46" s="99">
        <v>0.2674033767199947</v>
      </c>
      <c r="S46" s="99">
        <v>0.3078519722951728</v>
      </c>
      <c r="T46" s="99">
        <v>0.32569052063909065</v>
      </c>
      <c r="U46" s="99">
        <v>0.38864644833969186</v>
      </c>
      <c r="V46" s="99">
        <v>0.314342189397323</v>
      </c>
      <c r="W46" s="99">
        <v>0.30990334551943322</v>
      </c>
      <c r="X46" s="99">
        <v>0.37599890205543041</v>
      </c>
      <c r="Y46" s="99">
        <v>0.27939545569515806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0.16963011240840695</v>
      </c>
      <c r="C47" s="123">
        <f t="shared" si="20"/>
        <v>0.21685378751971182</v>
      </c>
      <c r="D47" s="123">
        <f t="shared" si="20"/>
        <v>0.22948617868682222</v>
      </c>
      <c r="E47" s="123">
        <f t="shared" si="20"/>
        <v>0.28861875514597723</v>
      </c>
      <c r="F47" s="123">
        <f t="shared" si="20"/>
        <v>0.20726782096023921</v>
      </c>
      <c r="G47" s="123">
        <f t="shared" si="20"/>
        <v>0.29926071128862008</v>
      </c>
      <c r="H47" s="123">
        <f t="shared" si="20"/>
        <v>0.46040601366475248</v>
      </c>
      <c r="I47" s="123">
        <f t="shared" si="20"/>
        <v>1.0361696983555548</v>
      </c>
      <c r="J47" s="123">
        <f t="shared" si="20"/>
        <v>0.82242911604337809</v>
      </c>
      <c r="K47" s="123">
        <f t="shared" si="20"/>
        <v>1.1346406205801129</v>
      </c>
      <c r="L47" s="123">
        <f t="shared" si="20"/>
        <v>1.951908520036284</v>
      </c>
      <c r="M47" s="123">
        <f t="shared" si="20"/>
        <v>1.1754483831440568</v>
      </c>
      <c r="N47" s="123">
        <f t="shared" si="20"/>
        <v>1.9565248149467762</v>
      </c>
      <c r="O47" s="123">
        <f t="shared" si="20"/>
        <v>0.51476934867776714</v>
      </c>
      <c r="P47" s="123">
        <f t="shared" si="20"/>
        <v>0.2659251848384942</v>
      </c>
      <c r="Q47" s="123">
        <f t="shared" si="20"/>
        <v>0.47558655554678386</v>
      </c>
      <c r="R47" s="123">
        <f t="shared" si="20"/>
        <v>0.51940370304646299</v>
      </c>
      <c r="S47" s="123">
        <f t="shared" si="20"/>
        <v>0.50773893596647857</v>
      </c>
      <c r="T47" s="123">
        <f t="shared" si="20"/>
        <v>0.518295714100247</v>
      </c>
      <c r="U47" s="123">
        <f t="shared" si="20"/>
        <v>0.54192608859112212</v>
      </c>
      <c r="V47" s="123">
        <f t="shared" si="20"/>
        <v>0.70339607281215999</v>
      </c>
      <c r="W47" s="123">
        <f t="shared" si="20"/>
        <v>0.8752855327739949</v>
      </c>
      <c r="X47" s="123">
        <f t="shared" si="20"/>
        <v>0.81710697186215242</v>
      </c>
      <c r="Y47" s="123">
        <f t="shared" si="20"/>
        <v>0.88566925826085807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0.16963011240840695</v>
      </c>
      <c r="C48" s="99">
        <f>RES_hhdet_fech!C48/RES_summary!C$19</f>
        <v>0.21685378751971182</v>
      </c>
      <c r="D48" s="99">
        <f>RES_hhdet_fech!D48/RES_summary!D$19</f>
        <v>0.22948617868682222</v>
      </c>
      <c r="E48" s="99">
        <f>RES_hhdet_fech!E48/RES_summary!E$19</f>
        <v>0.28861875514597723</v>
      </c>
      <c r="F48" s="99">
        <f>RES_hhdet_fech!F48/RES_summary!F$19</f>
        <v>0.20726782096023921</v>
      </c>
      <c r="G48" s="99">
        <f>RES_hhdet_fech!G48/RES_summary!G$19</f>
        <v>0.29926071128862008</v>
      </c>
      <c r="H48" s="99">
        <f>RES_hhdet_fech!H48/RES_summary!H$19</f>
        <v>0.46040601366475248</v>
      </c>
      <c r="I48" s="99">
        <f>RES_hhdet_fech!I48/RES_summary!I$19</f>
        <v>1.0361696983555548</v>
      </c>
      <c r="J48" s="99">
        <f>RES_hhdet_fech!J48/RES_summary!J$19</f>
        <v>0.82242911604337809</v>
      </c>
      <c r="K48" s="99">
        <f>RES_hhdet_fech!K48/RES_summary!K$19</f>
        <v>1.1346406205801129</v>
      </c>
      <c r="L48" s="99">
        <f>RES_hhdet_fech!L48/RES_summary!L$19</f>
        <v>1.951908520036284</v>
      </c>
      <c r="M48" s="99">
        <f>RES_hhdet_fech!M48/RES_summary!M$19</f>
        <v>1.1754483831440568</v>
      </c>
      <c r="N48" s="99">
        <f>RES_hhdet_fech!N48/RES_summary!N$19</f>
        <v>1.9565248149467762</v>
      </c>
      <c r="O48" s="99">
        <f>RES_hhdet_fech!O48/RES_summary!O$19</f>
        <v>0.51476934867776714</v>
      </c>
      <c r="P48" s="99">
        <f>RES_hhdet_fech!P48/RES_summary!P$19</f>
        <v>0.2659251848384942</v>
      </c>
      <c r="Q48" s="99">
        <f>RES_hhdet_fech!Q48/RES_summary!Q$19</f>
        <v>0.47558655554678386</v>
      </c>
      <c r="R48" s="99">
        <f>RES_hhdet_fech!R48/RES_summary!R$19</f>
        <v>0.51940370304646299</v>
      </c>
      <c r="S48" s="99">
        <f>RES_hhdet_fech!S48/RES_summary!S$19</f>
        <v>0.50773893596647857</v>
      </c>
      <c r="T48" s="99">
        <f>RES_hhdet_fech!T48/RES_summary!T$19</f>
        <v>0.518295714100247</v>
      </c>
      <c r="U48" s="99">
        <f>RES_hhdet_fech!U48/RES_summary!U$19</f>
        <v>0.54192608859112212</v>
      </c>
      <c r="V48" s="99">
        <f>RES_hhdet_fech!V48/RES_summary!V$19</f>
        <v>0.70339607281215999</v>
      </c>
      <c r="W48" s="99">
        <f>RES_hhdet_fech!W48/RES_summary!W$19</f>
        <v>0.8752855327739949</v>
      </c>
      <c r="X48" s="99">
        <f>RES_hhdet_fech!X48/RES_summary!X$19</f>
        <v>0.81710697186215242</v>
      </c>
      <c r="Y48" s="99">
        <f>RES_hhdet_fech!Y48/RES_summary!Y$19</f>
        <v>0.88566925826085807</v>
      </c>
      <c r="DA48" s="63" t="s">
        <v>2791</v>
      </c>
    </row>
    <row r="49" spans="1:105" ht="12" customHeight="1" x14ac:dyDescent="0.25">
      <c r="A49" s="121" t="s">
        <v>55</v>
      </c>
      <c r="B49" s="123">
        <v>21.869042197483299</v>
      </c>
      <c r="C49" s="123">
        <v>21.667690497215826</v>
      </c>
      <c r="D49" s="123">
        <v>23.552701290565778</v>
      </c>
      <c r="E49" s="123">
        <v>36.861151012163575</v>
      </c>
      <c r="F49" s="123">
        <v>16.227335544381944</v>
      </c>
      <c r="G49" s="123">
        <v>27.27343913985283</v>
      </c>
      <c r="H49" s="123">
        <v>44.187146918450878</v>
      </c>
      <c r="I49" s="123">
        <v>39.004509503934877</v>
      </c>
      <c r="J49" s="123">
        <v>28.632369381272749</v>
      </c>
      <c r="K49" s="123">
        <v>38.515192910398952</v>
      </c>
      <c r="L49" s="123">
        <v>29.601285779337307</v>
      </c>
      <c r="M49" s="123">
        <v>30.03913191835241</v>
      </c>
      <c r="N49" s="123">
        <v>35.439850751734717</v>
      </c>
      <c r="O49" s="123">
        <v>31.4632527655065</v>
      </c>
      <c r="P49" s="123">
        <v>32.318164761241583</v>
      </c>
      <c r="Q49" s="123">
        <v>32.830937673008528</v>
      </c>
      <c r="R49" s="123">
        <v>29.161827224675982</v>
      </c>
      <c r="S49" s="123">
        <v>36.49179732986412</v>
      </c>
      <c r="T49" s="123">
        <v>30.491396730742697</v>
      </c>
      <c r="U49" s="123">
        <v>28.118647233604275</v>
      </c>
      <c r="V49" s="123">
        <v>27.382476386279716</v>
      </c>
      <c r="W49" s="123">
        <v>27.370888525163565</v>
      </c>
      <c r="X49" s="123">
        <v>28.998599745997108</v>
      </c>
      <c r="Y49" s="123">
        <v>25.155995941601383</v>
      </c>
      <c r="DA49" s="130" t="s">
        <v>2792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21.869042197483299</v>
      </c>
      <c r="C54" s="102">
        <v>21.667690497215826</v>
      </c>
      <c r="D54" s="102">
        <v>23.552701290565778</v>
      </c>
      <c r="E54" s="102">
        <v>36.861151012163575</v>
      </c>
      <c r="F54" s="102">
        <v>16.227335544381944</v>
      </c>
      <c r="G54" s="102">
        <v>27.27343913985283</v>
      </c>
      <c r="H54" s="102">
        <v>44.187146918450878</v>
      </c>
      <c r="I54" s="102">
        <v>39.004509503934877</v>
      </c>
      <c r="J54" s="102">
        <v>28.632369381272749</v>
      </c>
      <c r="K54" s="102">
        <v>38.515192910398952</v>
      </c>
      <c r="L54" s="102">
        <v>29.601285779337307</v>
      </c>
      <c r="M54" s="102">
        <v>30.03913191835241</v>
      </c>
      <c r="N54" s="102">
        <v>35.439850751734717</v>
      </c>
      <c r="O54" s="102">
        <v>31.4632527655065</v>
      </c>
      <c r="P54" s="102">
        <v>32.318164761241583</v>
      </c>
      <c r="Q54" s="102">
        <v>32.830937673008528</v>
      </c>
      <c r="R54" s="102">
        <v>29.161827224675982</v>
      </c>
      <c r="S54" s="102">
        <v>36.49179732986412</v>
      </c>
      <c r="T54" s="102">
        <v>30.491396730742697</v>
      </c>
      <c r="U54" s="102">
        <v>28.118647233604275</v>
      </c>
      <c r="V54" s="102">
        <v>27.382476386279716</v>
      </c>
      <c r="W54" s="102">
        <v>27.370888525163565</v>
      </c>
      <c r="X54" s="102">
        <v>28.998599745997108</v>
      </c>
      <c r="Y54" s="102">
        <v>25.155995941601383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2800</v>
      </c>
    </row>
    <row r="58" spans="1:105" ht="12" customHeight="1" x14ac:dyDescent="0.25">
      <c r="A58" s="121" t="s">
        <v>54</v>
      </c>
      <c r="B58" s="123">
        <v>14.501762934714922</v>
      </c>
      <c r="C58" s="123">
        <v>15.668030262671886</v>
      </c>
      <c r="D58" s="123">
        <v>17.225111562764063</v>
      </c>
      <c r="E58" s="123">
        <v>20.251025798250705</v>
      </c>
      <c r="F58" s="123">
        <v>13.152888951863265</v>
      </c>
      <c r="G58" s="123">
        <v>28.304909394389945</v>
      </c>
      <c r="H58" s="123">
        <v>15.737950868490726</v>
      </c>
      <c r="I58" s="123">
        <v>22.373896330300791</v>
      </c>
      <c r="J58" s="123">
        <v>10.831539158732024</v>
      </c>
      <c r="K58" s="123">
        <v>15.156704276108474</v>
      </c>
      <c r="L58" s="123">
        <v>11.814827479039925</v>
      </c>
      <c r="M58" s="123">
        <v>11.679935014946516</v>
      </c>
      <c r="N58" s="123">
        <v>10.20035765201856</v>
      </c>
      <c r="O58" s="123">
        <v>10.325174581964916</v>
      </c>
      <c r="P58" s="123">
        <v>10.350231699768939</v>
      </c>
      <c r="Q58" s="123">
        <v>11.591613348867323</v>
      </c>
      <c r="R58" s="123">
        <v>11.519347598080534</v>
      </c>
      <c r="S58" s="123">
        <v>12.722900272703898</v>
      </c>
      <c r="T58" s="123">
        <v>12.69011223498382</v>
      </c>
      <c r="U58" s="123">
        <v>13.025037071958925</v>
      </c>
      <c r="V58" s="123">
        <v>11.254272203098406</v>
      </c>
      <c r="W58" s="123">
        <v>11.35073478627683</v>
      </c>
      <c r="X58" s="123">
        <v>11.463227606356387</v>
      </c>
      <c r="Y58" s="123">
        <v>10.1340984996756</v>
      </c>
      <c r="DA58" s="130" t="s">
        <v>2801</v>
      </c>
    </row>
    <row r="59" spans="1:105" ht="12" customHeight="1" x14ac:dyDescent="0.25">
      <c r="A59" s="97" t="s">
        <v>50</v>
      </c>
      <c r="B59" s="99">
        <v>14.599790952470919</v>
      </c>
      <c r="C59" s="99">
        <v>15.725983744325198</v>
      </c>
      <c r="D59" s="99">
        <v>17.382701243564654</v>
      </c>
      <c r="E59" s="99">
        <v>20.289609026111613</v>
      </c>
      <c r="F59" s="99">
        <v>13.276396958402131</v>
      </c>
      <c r="G59" s="99">
        <v>28.939441088928753</v>
      </c>
      <c r="H59" s="99">
        <v>15.526201046563076</v>
      </c>
      <c r="I59" s="99">
        <v>22.710592754792248</v>
      </c>
      <c r="J59" s="99">
        <v>10.923315047918742</v>
      </c>
      <c r="K59" s="99">
        <v>15.350572507850339</v>
      </c>
      <c r="L59" s="99">
        <v>11.913478973582976</v>
      </c>
      <c r="M59" s="99">
        <v>11.744090247332784</v>
      </c>
      <c r="N59" s="99">
        <v>10.118832024252816</v>
      </c>
      <c r="O59" s="99">
        <v>10.451316462344217</v>
      </c>
      <c r="P59" s="99">
        <v>10.39208309960094</v>
      </c>
      <c r="Q59" s="99">
        <v>11.596409500755358</v>
      </c>
      <c r="R59" s="99">
        <v>11.544765866940923</v>
      </c>
      <c r="S59" s="99">
        <v>12.769788288402752</v>
      </c>
      <c r="T59" s="99">
        <v>12.738122188374915</v>
      </c>
      <c r="U59" s="99">
        <v>13.069441772310949</v>
      </c>
      <c r="V59" s="99">
        <v>11.284203307876561</v>
      </c>
      <c r="W59" s="99">
        <v>11.382760168657301</v>
      </c>
      <c r="X59" s="99">
        <v>11.5025465643625</v>
      </c>
      <c r="Y59" s="99">
        <v>10.169854071464673</v>
      </c>
      <c r="DA59" s="63" t="s">
        <v>2802</v>
      </c>
    </row>
    <row r="60" spans="1:105" ht="12" customHeight="1" x14ac:dyDescent="0.25">
      <c r="A60" s="109" t="s">
        <v>120</v>
      </c>
      <c r="B60" s="110">
        <v>10.129769040534722</v>
      </c>
      <c r="C60" s="110">
        <v>13.083441910633708</v>
      </c>
      <c r="D60" s="110">
        <v>10.818798431385741</v>
      </c>
      <c r="E60" s="110">
        <v>19.256084097310008</v>
      </c>
      <c r="F60" s="110">
        <v>9.5128534000541976</v>
      </c>
      <c r="G60" s="110">
        <v>10.608988329084021</v>
      </c>
      <c r="H60" s="110">
        <v>20.490398742542073</v>
      </c>
      <c r="I60" s="110">
        <v>13.54161751861699</v>
      </c>
      <c r="J60" s="110">
        <v>8.1968113649577408</v>
      </c>
      <c r="K60" s="110">
        <v>8.3971272652953726</v>
      </c>
      <c r="L60" s="110">
        <v>8.4322842832199498</v>
      </c>
      <c r="M60" s="110">
        <v>9.1260474670732101</v>
      </c>
      <c r="N60" s="110">
        <v>12.840547194292869</v>
      </c>
      <c r="O60" s="110">
        <v>0.83930517744131161</v>
      </c>
      <c r="P60" s="110">
        <v>5.7366804277481531</v>
      </c>
      <c r="Q60" s="110">
        <v>11.097537254975187</v>
      </c>
      <c r="R60" s="110">
        <v>9.1107628327732524</v>
      </c>
      <c r="S60" s="110">
        <v>9.0744330202340784</v>
      </c>
      <c r="T60" s="110">
        <v>8.689416704703353</v>
      </c>
      <c r="U60" s="110">
        <v>8.5365593234373129</v>
      </c>
      <c r="V60" s="110">
        <v>8.1725050351804711</v>
      </c>
      <c r="W60" s="110">
        <v>8.0968303466862768</v>
      </c>
      <c r="X60" s="110">
        <v>8.0939472821068996</v>
      </c>
      <c r="Y60" s="110">
        <v>7.2542672055798674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367.59439517171148</v>
      </c>
      <c r="C62" s="118">
        <f t="shared" si="21"/>
        <v>309.3204995997192</v>
      </c>
      <c r="D62" s="118">
        <f t="shared" si="21"/>
        <v>328.37002149934591</v>
      </c>
      <c r="E62" s="118">
        <f t="shared" si="21"/>
        <v>341.65587001871279</v>
      </c>
      <c r="F62" s="118">
        <f t="shared" si="21"/>
        <v>329.66995897649173</v>
      </c>
      <c r="G62" s="118">
        <f t="shared" si="21"/>
        <v>300.64299781219694</v>
      </c>
      <c r="H62" s="118">
        <f t="shared" si="21"/>
        <v>329.1960321106626</v>
      </c>
      <c r="I62" s="118">
        <f t="shared" si="21"/>
        <v>278.36113245346394</v>
      </c>
      <c r="J62" s="118">
        <f t="shared" si="21"/>
        <v>297.97446757800412</v>
      </c>
      <c r="K62" s="118">
        <f t="shared" si="21"/>
        <v>289.77086568564289</v>
      </c>
      <c r="L62" s="118">
        <f t="shared" si="21"/>
        <v>282.28089210400134</v>
      </c>
      <c r="M62" s="118">
        <f t="shared" si="21"/>
        <v>274.63364938246212</v>
      </c>
      <c r="N62" s="118">
        <f t="shared" si="21"/>
        <v>280.2338726530341</v>
      </c>
      <c r="O62" s="118">
        <f t="shared" si="21"/>
        <v>256.51366348616085</v>
      </c>
      <c r="P62" s="118">
        <f t="shared" si="21"/>
        <v>223.25156887068616</v>
      </c>
      <c r="Q62" s="118">
        <f t="shared" si="21"/>
        <v>221.30518073431736</v>
      </c>
      <c r="R62" s="118">
        <f t="shared" ref="R62:V62" si="22">R63+R66+R68+R77</f>
        <v>214.48635477508009</v>
      </c>
      <c r="S62" s="118">
        <f t="shared" si="22"/>
        <v>218.57442904512092</v>
      </c>
      <c r="T62" s="118">
        <f t="shared" si="22"/>
        <v>211.60342765040505</v>
      </c>
      <c r="U62" s="118">
        <f t="shared" si="22"/>
        <v>199.05163243067145</v>
      </c>
      <c r="V62" s="118">
        <f t="shared" si="22"/>
        <v>202.40843581324836</v>
      </c>
      <c r="W62" s="118">
        <f t="shared" ref="W62:Y62" si="23">W63+W66+W68+W77</f>
        <v>224.47152605442798</v>
      </c>
      <c r="X62" s="118">
        <f t="shared" si="23"/>
        <v>183.24370286357208</v>
      </c>
      <c r="Y62" s="118">
        <f t="shared" si="23"/>
        <v>174.22329085054176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331.12101070349183</v>
      </c>
      <c r="C63" s="123">
        <f t="shared" si="24"/>
        <v>259.19291601116396</v>
      </c>
      <c r="D63" s="123">
        <f t="shared" si="24"/>
        <v>269.27009493353592</v>
      </c>
      <c r="E63" s="123">
        <f t="shared" si="24"/>
        <v>276.19531330516418</v>
      </c>
      <c r="F63" s="123">
        <f t="shared" si="24"/>
        <v>285.42595453195941</v>
      </c>
      <c r="G63" s="123">
        <f t="shared" si="24"/>
        <v>235.1064983007424</v>
      </c>
      <c r="H63" s="123">
        <f t="shared" si="24"/>
        <v>265.52137331693012</v>
      </c>
      <c r="I63" s="123">
        <f t="shared" si="24"/>
        <v>213.5851417797044</v>
      </c>
      <c r="J63" s="123">
        <f t="shared" si="24"/>
        <v>250.8331001443714</v>
      </c>
      <c r="K63" s="123">
        <f t="shared" si="24"/>
        <v>237.32066221119649</v>
      </c>
      <c r="L63" s="123">
        <f t="shared" si="24"/>
        <v>235.95114676607204</v>
      </c>
      <c r="M63" s="123">
        <f t="shared" si="24"/>
        <v>227.66470047215458</v>
      </c>
      <c r="N63" s="123">
        <f t="shared" si="24"/>
        <v>232.85618870943625</v>
      </c>
      <c r="O63" s="123">
        <f t="shared" si="24"/>
        <v>210.95707730912076</v>
      </c>
      <c r="P63" s="123">
        <f t="shared" si="24"/>
        <v>180.827168920589</v>
      </c>
      <c r="Q63" s="123">
        <f t="shared" si="24"/>
        <v>176.45070385375129</v>
      </c>
      <c r="R63" s="123">
        <f t="shared" ref="R63:V63" si="25">SUM(R64:R65)</f>
        <v>170.98885084382161</v>
      </c>
      <c r="S63" s="123">
        <f t="shared" si="25"/>
        <v>172.26876994488163</v>
      </c>
      <c r="T63" s="123">
        <f t="shared" si="25"/>
        <v>167.28646541075184</v>
      </c>
      <c r="U63" s="123">
        <f t="shared" si="25"/>
        <v>157.35979452550694</v>
      </c>
      <c r="V63" s="123">
        <f t="shared" si="25"/>
        <v>161.62018117784257</v>
      </c>
      <c r="W63" s="123">
        <f t="shared" ref="W63:Y63" si="26">SUM(W64:W65)</f>
        <v>179.93075153187587</v>
      </c>
      <c r="X63" s="123">
        <f t="shared" si="26"/>
        <v>144.93235422876455</v>
      </c>
      <c r="Y63" s="123">
        <f t="shared" si="26"/>
        <v>138.40328507005472</v>
      </c>
      <c r="DA63" s="130" t="s">
        <v>2805</v>
      </c>
    </row>
    <row r="64" spans="1:105" ht="12" customHeight="1" x14ac:dyDescent="0.25">
      <c r="A64" s="97" t="s">
        <v>212</v>
      </c>
      <c r="B64" s="99">
        <v>330.49489651607848</v>
      </c>
      <c r="C64" s="99">
        <v>258.6963457814075</v>
      </c>
      <c r="D64" s="99">
        <v>268.76736158591666</v>
      </c>
      <c r="E64" s="99">
        <v>275.6865950759568</v>
      </c>
      <c r="F64" s="99">
        <v>284.85346866705254</v>
      </c>
      <c r="G64" s="99">
        <v>234.66091158041166</v>
      </c>
      <c r="H64" s="99">
        <v>265.04596960419298</v>
      </c>
      <c r="I64" s="99">
        <v>213.23963345848424</v>
      </c>
      <c r="J64" s="99">
        <v>250.35750739098614</v>
      </c>
      <c r="K64" s="99">
        <v>236.86593048039441</v>
      </c>
      <c r="L64" s="99">
        <v>235.53122400563731</v>
      </c>
      <c r="M64" s="99">
        <v>227.22651612926751</v>
      </c>
      <c r="N64" s="99">
        <v>232.47016271353164</v>
      </c>
      <c r="O64" s="99">
        <v>210.53533722505495</v>
      </c>
      <c r="P64" s="99">
        <v>180.45299696289501</v>
      </c>
      <c r="Q64" s="99">
        <v>176.12136152075712</v>
      </c>
      <c r="R64" s="99">
        <v>170.66317419470209</v>
      </c>
      <c r="S64" s="99">
        <v>171.92688784696244</v>
      </c>
      <c r="T64" s="99">
        <v>166.94866764704634</v>
      </c>
      <c r="U64" s="99">
        <v>157.03513269562018</v>
      </c>
      <c r="V64" s="99">
        <v>161.28365356095648</v>
      </c>
      <c r="W64" s="99">
        <v>179.55162405049384</v>
      </c>
      <c r="X64" s="99">
        <v>144.61683968153403</v>
      </c>
      <c r="Y64" s="99">
        <v>138.09770585483059</v>
      </c>
      <c r="DA64" s="63" t="s">
        <v>2806</v>
      </c>
    </row>
    <row r="65" spans="1:105" ht="12" customHeight="1" x14ac:dyDescent="0.25">
      <c r="A65" s="97" t="s">
        <v>53</v>
      </c>
      <c r="B65" s="99">
        <v>0.62611418741332436</v>
      </c>
      <c r="C65" s="99">
        <v>0.49657022975647741</v>
      </c>
      <c r="D65" s="99">
        <v>0.50273334761927102</v>
      </c>
      <c r="E65" s="99">
        <v>0.50871822920735532</v>
      </c>
      <c r="F65" s="99">
        <v>0.57248586490684916</v>
      </c>
      <c r="G65" s="99">
        <v>0.44558672033075164</v>
      </c>
      <c r="H65" s="99">
        <v>0.47540371273715115</v>
      </c>
      <c r="I65" s="99">
        <v>0.34550832122017139</v>
      </c>
      <c r="J65" s="99">
        <v>0.47559275338525026</v>
      </c>
      <c r="K65" s="99">
        <v>0.45473173080209478</v>
      </c>
      <c r="L65" s="99">
        <v>0.41992276043471699</v>
      </c>
      <c r="M65" s="99">
        <v>0.43818434288707686</v>
      </c>
      <c r="N65" s="99">
        <v>0.38602599590462205</v>
      </c>
      <c r="O65" s="99">
        <v>0.42174008406583119</v>
      </c>
      <c r="P65" s="99">
        <v>0.37417195769399908</v>
      </c>
      <c r="Q65" s="99">
        <v>0.32934233299417459</v>
      </c>
      <c r="R65" s="99">
        <v>0.32567664911952077</v>
      </c>
      <c r="S65" s="99">
        <v>0.34188209791918911</v>
      </c>
      <c r="T65" s="99">
        <v>0.33779776370550818</v>
      </c>
      <c r="U65" s="99">
        <v>0.32466182988675296</v>
      </c>
      <c r="V65" s="99">
        <v>0.33652761688609523</v>
      </c>
      <c r="W65" s="99">
        <v>0.37912748138203534</v>
      </c>
      <c r="X65" s="99">
        <v>0.31551454723051764</v>
      </c>
      <c r="Y65" s="99">
        <v>0.30557921522412307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0.16962337788494794</v>
      </c>
      <c r="C66" s="123">
        <f t="shared" si="27"/>
        <v>0.21911034829232237</v>
      </c>
      <c r="D66" s="123">
        <f t="shared" si="27"/>
        <v>0.27238400549861064</v>
      </c>
      <c r="E66" s="123">
        <f t="shared" si="27"/>
        <v>0.37187385838581721</v>
      </c>
      <c r="F66" s="123">
        <f t="shared" si="27"/>
        <v>0.27511724043946384</v>
      </c>
      <c r="G66" s="123">
        <f t="shared" si="27"/>
        <v>0.30499598161909119</v>
      </c>
      <c r="H66" s="123">
        <f t="shared" si="27"/>
        <v>0.38830609906383912</v>
      </c>
      <c r="I66" s="123">
        <f t="shared" si="27"/>
        <v>0.78935979916806609</v>
      </c>
      <c r="J66" s="123">
        <f t="shared" si="27"/>
        <v>0.45134327341858177</v>
      </c>
      <c r="K66" s="123">
        <f t="shared" si="27"/>
        <v>0.34783783650859945</v>
      </c>
      <c r="L66" s="123">
        <f t="shared" si="27"/>
        <v>0.51230334677696165</v>
      </c>
      <c r="M66" s="123">
        <f t="shared" si="27"/>
        <v>0.33709811375580062</v>
      </c>
      <c r="N66" s="123">
        <f t="shared" si="27"/>
        <v>0.82862935254124948</v>
      </c>
      <c r="O66" s="123">
        <f t="shared" si="27"/>
        <v>0.43943844045238861</v>
      </c>
      <c r="P66" s="123">
        <f t="shared" si="27"/>
        <v>0.40733805829627501</v>
      </c>
      <c r="Q66" s="123">
        <f t="shared" si="27"/>
        <v>0.78805599650776048</v>
      </c>
      <c r="R66" s="123">
        <f t="shared" si="27"/>
        <v>0.8099001687786237</v>
      </c>
      <c r="S66" s="123">
        <f t="shared" si="27"/>
        <v>0.87445272853561795</v>
      </c>
      <c r="T66" s="123">
        <f t="shared" si="27"/>
        <v>0.88428723204494075</v>
      </c>
      <c r="U66" s="123">
        <f t="shared" si="27"/>
        <v>0.85444733501870018</v>
      </c>
      <c r="V66" s="123">
        <f t="shared" si="27"/>
        <v>0.84079769507780477</v>
      </c>
      <c r="W66" s="123">
        <f t="shared" si="27"/>
        <v>0.83092354026067228</v>
      </c>
      <c r="X66" s="123">
        <f t="shared" si="27"/>
        <v>0.76271319240796487</v>
      </c>
      <c r="Y66" s="123">
        <f t="shared" si="27"/>
        <v>0.70134458471086225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0.16962337788494794</v>
      </c>
      <c r="C67" s="99">
        <f>RES_hhdet_fech!C67/RES_summary!C$19</f>
        <v>0.21911034829232237</v>
      </c>
      <c r="D67" s="99">
        <f>RES_hhdet_fech!D67/RES_summary!D$19</f>
        <v>0.27238400549861064</v>
      </c>
      <c r="E67" s="99">
        <f>RES_hhdet_fech!E67/RES_summary!E$19</f>
        <v>0.37187385838581721</v>
      </c>
      <c r="F67" s="99">
        <f>RES_hhdet_fech!F67/RES_summary!F$19</f>
        <v>0.27511724043946384</v>
      </c>
      <c r="G67" s="99">
        <f>RES_hhdet_fech!G67/RES_summary!G$19</f>
        <v>0.30499598161909119</v>
      </c>
      <c r="H67" s="99">
        <f>RES_hhdet_fech!H67/RES_summary!H$19</f>
        <v>0.38830609906383912</v>
      </c>
      <c r="I67" s="99">
        <f>RES_hhdet_fech!I67/RES_summary!I$19</f>
        <v>0.78935979916806609</v>
      </c>
      <c r="J67" s="99">
        <f>RES_hhdet_fech!J67/RES_summary!J$19</f>
        <v>0.45134327341858177</v>
      </c>
      <c r="K67" s="99">
        <f>RES_hhdet_fech!K67/RES_summary!K$19</f>
        <v>0.34783783650859945</v>
      </c>
      <c r="L67" s="99">
        <f>RES_hhdet_fech!L67/RES_summary!L$19</f>
        <v>0.51230334677696165</v>
      </c>
      <c r="M67" s="99">
        <f>RES_hhdet_fech!M67/RES_summary!M$19</f>
        <v>0.33709811375580062</v>
      </c>
      <c r="N67" s="99">
        <f>RES_hhdet_fech!N67/RES_summary!N$19</f>
        <v>0.82862935254124948</v>
      </c>
      <c r="O67" s="99">
        <f>RES_hhdet_fech!O67/RES_summary!O$19</f>
        <v>0.43943844045238861</v>
      </c>
      <c r="P67" s="99">
        <f>RES_hhdet_fech!P67/RES_summary!P$19</f>
        <v>0.40733805829627501</v>
      </c>
      <c r="Q67" s="99">
        <f>RES_hhdet_fech!Q67/RES_summary!Q$19</f>
        <v>0.78805599650776048</v>
      </c>
      <c r="R67" s="99">
        <f>RES_hhdet_fech!R67/RES_summary!R$19</f>
        <v>0.8099001687786237</v>
      </c>
      <c r="S67" s="99">
        <f>RES_hhdet_fech!S67/RES_summary!S$19</f>
        <v>0.87445272853561795</v>
      </c>
      <c r="T67" s="99">
        <f>RES_hhdet_fech!T67/RES_summary!T$19</f>
        <v>0.88428723204494075</v>
      </c>
      <c r="U67" s="99">
        <f>RES_hhdet_fech!U67/RES_summary!U$19</f>
        <v>0.85444733501870018</v>
      </c>
      <c r="V67" s="99">
        <f>RES_hhdet_fech!V67/RES_summary!V$19</f>
        <v>0.84079769507780477</v>
      </c>
      <c r="W67" s="99">
        <f>RES_hhdet_fech!W67/RES_summary!W$19</f>
        <v>0.83092354026067228</v>
      </c>
      <c r="X67" s="99">
        <f>RES_hhdet_fech!X67/RES_summary!X$19</f>
        <v>0.76271319240796487</v>
      </c>
      <c r="Y67" s="99">
        <f>RES_hhdet_fech!Y67/RES_summary!Y$19</f>
        <v>0.70134458471086225</v>
      </c>
      <c r="DA67" s="63" t="s">
        <v>2809</v>
      </c>
    </row>
    <row r="68" spans="1:105" ht="12" customHeight="1" x14ac:dyDescent="0.25">
      <c r="A68" s="121" t="s">
        <v>55</v>
      </c>
      <c r="B68" s="123">
        <v>22.038488124541534</v>
      </c>
      <c r="C68" s="123">
        <v>35.162077370493563</v>
      </c>
      <c r="D68" s="123">
        <v>40.477556627118283</v>
      </c>
      <c r="E68" s="123">
        <v>43.679346432471945</v>
      </c>
      <c r="F68" s="123">
        <v>30.442274907156438</v>
      </c>
      <c r="G68" s="123">
        <v>39.11164721910307</v>
      </c>
      <c r="H68" s="123">
        <v>44.899774892294275</v>
      </c>
      <c r="I68" s="123">
        <v>43.162346544803036</v>
      </c>
      <c r="J68" s="123">
        <v>35.758548646234431</v>
      </c>
      <c r="K68" s="123">
        <v>37.670981077188223</v>
      </c>
      <c r="L68" s="123">
        <v>34.430203189775725</v>
      </c>
      <c r="M68" s="123">
        <v>34.952166172765395</v>
      </c>
      <c r="N68" s="123">
        <v>35.641681166744206</v>
      </c>
      <c r="O68" s="123">
        <v>34.529256830304554</v>
      </c>
      <c r="P68" s="123">
        <v>32.059881759309356</v>
      </c>
      <c r="Q68" s="123">
        <v>32.579309783703202</v>
      </c>
      <c r="R68" s="123">
        <v>31.281533654157837</v>
      </c>
      <c r="S68" s="123">
        <v>32.725160953012413</v>
      </c>
      <c r="T68" s="123">
        <v>30.751078433792912</v>
      </c>
      <c r="U68" s="123">
        <v>28.450504034528358</v>
      </c>
      <c r="V68" s="123">
        <v>28.595316716378544</v>
      </c>
      <c r="W68" s="123">
        <v>31.370972125506174</v>
      </c>
      <c r="X68" s="123">
        <v>26.54370044546377</v>
      </c>
      <c r="Y68" s="123">
        <v>24.915745789126927</v>
      </c>
      <c r="DA68" s="130" t="s">
        <v>2810</v>
      </c>
    </row>
    <row r="69" spans="1:105" ht="12" customHeight="1" x14ac:dyDescent="0.25">
      <c r="A69" s="97" t="s">
        <v>134</v>
      </c>
      <c r="B69" s="99">
        <v>22.041849820496022</v>
      </c>
      <c r="C69" s="99">
        <v>35.451399564545788</v>
      </c>
      <c r="D69" s="99">
        <v>40.843135783330666</v>
      </c>
      <c r="E69" s="99">
        <v>43.827198730201488</v>
      </c>
      <c r="F69" s="99">
        <v>30.737276420884328</v>
      </c>
      <c r="G69" s="99">
        <v>39.230744539360742</v>
      </c>
      <c r="H69" s="99">
        <v>44.918152853283331</v>
      </c>
      <c r="I69" s="99">
        <v>43.247168219564621</v>
      </c>
      <c r="J69" s="99">
        <v>35.899532465004626</v>
      </c>
      <c r="K69" s="99">
        <v>37.65946010019929</v>
      </c>
      <c r="L69" s="99">
        <v>34.531243946498783</v>
      </c>
      <c r="M69" s="99">
        <v>35.055769360531585</v>
      </c>
      <c r="N69" s="99">
        <v>35.648951446191745</v>
      </c>
      <c r="O69" s="99">
        <v>34.579690307747747</v>
      </c>
      <c r="P69" s="99">
        <v>32.052450949684655</v>
      </c>
      <c r="Q69" s="99">
        <v>32.574019472158596</v>
      </c>
      <c r="R69" s="99">
        <v>31.329495247417057</v>
      </c>
      <c r="S69" s="99">
        <v>32.66834858470348</v>
      </c>
      <c r="T69" s="99">
        <v>30.769986072085452</v>
      </c>
      <c r="U69" s="99">
        <v>28.461538339777686</v>
      </c>
      <c r="V69" s="99">
        <v>28.614809920934267</v>
      </c>
      <c r="W69" s="99">
        <v>31.420619594421975</v>
      </c>
      <c r="X69" s="99">
        <v>26.48908508496206</v>
      </c>
      <c r="Y69" s="99">
        <v>24.914058237438276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2814</v>
      </c>
    </row>
    <row r="73" spans="1:105" ht="12" customHeight="1" x14ac:dyDescent="0.25">
      <c r="A73" s="106" t="s">
        <v>122</v>
      </c>
      <c r="B73" s="102">
        <v>21.869042197483299</v>
      </c>
      <c r="C73" s="102">
        <v>21.505481680403111</v>
      </c>
      <c r="D73" s="102">
        <v>23.360654933287382</v>
      </c>
      <c r="E73" s="102">
        <v>36.73399989862861</v>
      </c>
      <c r="F73" s="102">
        <v>16.277854224377688</v>
      </c>
      <c r="G73" s="102">
        <v>27.197290932968574</v>
      </c>
      <c r="H73" s="102">
        <v>43.983967756756279</v>
      </c>
      <c r="I73" s="102">
        <v>38.87335981583086</v>
      </c>
      <c r="J73" s="102">
        <v>28.5437119553016</v>
      </c>
      <c r="K73" s="102">
        <v>38.264229210339899</v>
      </c>
      <c r="L73" s="102">
        <v>29.196617107835074</v>
      </c>
      <c r="M73" s="102">
        <v>29.581593173718165</v>
      </c>
      <c r="N73" s="102">
        <v>35.264956352510922</v>
      </c>
      <c r="O73" s="102">
        <v>31.920001907992678</v>
      </c>
      <c r="P73" s="102">
        <v>32.444877791584389</v>
      </c>
      <c r="Q73" s="102">
        <v>32.854984094011748</v>
      </c>
      <c r="R73" s="102">
        <v>28.772546373195919</v>
      </c>
      <c r="S73" s="102">
        <v>35.698090337578968</v>
      </c>
      <c r="T73" s="102">
        <v>29.763125274891163</v>
      </c>
      <c r="U73" s="102">
        <v>27.870192161127051</v>
      </c>
      <c r="V73" s="102">
        <v>27.603411917460875</v>
      </c>
      <c r="W73" s="102">
        <v>27.734983546351415</v>
      </c>
      <c r="X73" s="102">
        <v>29.000507432714063</v>
      </c>
      <c r="Y73" s="102">
        <v>25.006234125704673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2818</v>
      </c>
    </row>
    <row r="77" spans="1:105" ht="12" customHeight="1" x14ac:dyDescent="0.25">
      <c r="A77" s="121" t="s">
        <v>54</v>
      </c>
      <c r="B77" s="123">
        <v>14.265272965793194</v>
      </c>
      <c r="C77" s="123">
        <v>14.746395869769422</v>
      </c>
      <c r="D77" s="123">
        <v>18.349985933193093</v>
      </c>
      <c r="E77" s="123">
        <v>21.409336422690828</v>
      </c>
      <c r="F77" s="123">
        <v>13.526612296936451</v>
      </c>
      <c r="G77" s="123">
        <v>26.119856310732349</v>
      </c>
      <c r="H77" s="123">
        <v>18.386577802374422</v>
      </c>
      <c r="I77" s="123">
        <v>20.824284329788448</v>
      </c>
      <c r="J77" s="123">
        <v>10.931475513979702</v>
      </c>
      <c r="K77" s="123">
        <v>14.431384560749546</v>
      </c>
      <c r="L77" s="123">
        <v>11.387238801376629</v>
      </c>
      <c r="M77" s="123">
        <v>11.679684623786304</v>
      </c>
      <c r="N77" s="123">
        <v>10.9073734243124</v>
      </c>
      <c r="O77" s="123">
        <v>10.587890906283143</v>
      </c>
      <c r="P77" s="123">
        <v>9.9571801324915512</v>
      </c>
      <c r="Q77" s="123">
        <v>11.487111100355127</v>
      </c>
      <c r="R77" s="123">
        <v>11.406070108322025</v>
      </c>
      <c r="S77" s="123">
        <v>12.706045418691241</v>
      </c>
      <c r="T77" s="123">
        <v>12.681596573815344</v>
      </c>
      <c r="U77" s="123">
        <v>12.386886535617444</v>
      </c>
      <c r="V77" s="123">
        <v>11.352140223949455</v>
      </c>
      <c r="W77" s="123">
        <v>12.338878856785279</v>
      </c>
      <c r="X77" s="123">
        <v>11.004934996935773</v>
      </c>
      <c r="Y77" s="123">
        <v>10.202915406649245</v>
      </c>
      <c r="DA77" s="130" t="s">
        <v>2819</v>
      </c>
    </row>
    <row r="78" spans="1:105" ht="12" customHeight="1" x14ac:dyDescent="0.25">
      <c r="A78" s="97" t="s">
        <v>189</v>
      </c>
      <c r="B78" s="99">
        <v>14.370383621747967</v>
      </c>
      <c r="C78" s="99">
        <v>14.779333400677226</v>
      </c>
      <c r="D78" s="99">
        <v>18.458126371889946</v>
      </c>
      <c r="E78" s="99">
        <v>21.437160192602228</v>
      </c>
      <c r="F78" s="99">
        <v>13.575124089332673</v>
      </c>
      <c r="G78" s="99">
        <v>26.304894580459624</v>
      </c>
      <c r="H78" s="99">
        <v>18.362660477614359</v>
      </c>
      <c r="I78" s="99">
        <v>20.910727071345061</v>
      </c>
      <c r="J78" s="99">
        <v>10.963898150198682</v>
      </c>
      <c r="K78" s="99">
        <v>14.502469345251837</v>
      </c>
      <c r="L78" s="99">
        <v>11.421848110047973</v>
      </c>
      <c r="M78" s="99">
        <v>11.709202909505821</v>
      </c>
      <c r="N78" s="99">
        <v>10.884810463647524</v>
      </c>
      <c r="O78" s="99">
        <v>10.698915882065796</v>
      </c>
      <c r="P78" s="99">
        <v>10.005538587544489</v>
      </c>
      <c r="Q78" s="99">
        <v>11.492183632415903</v>
      </c>
      <c r="R78" s="99">
        <v>11.432861895450516</v>
      </c>
      <c r="S78" s="99">
        <v>12.74689992911623</v>
      </c>
      <c r="T78" s="99">
        <v>12.725622789479484</v>
      </c>
      <c r="U78" s="99">
        <v>12.428086478982706</v>
      </c>
      <c r="V78" s="99">
        <v>11.383704110531591</v>
      </c>
      <c r="W78" s="99">
        <v>12.383498009921512</v>
      </c>
      <c r="X78" s="99">
        <v>11.035282050496708</v>
      </c>
      <c r="Y78" s="99">
        <v>10.23148830375669</v>
      </c>
      <c r="DA78" s="63" t="s">
        <v>2820</v>
      </c>
    </row>
    <row r="79" spans="1:105" ht="12" customHeight="1" x14ac:dyDescent="0.25">
      <c r="A79" s="109" t="s">
        <v>120</v>
      </c>
      <c r="B79" s="110">
        <v>10.12976904053472</v>
      </c>
      <c r="C79" s="110">
        <v>12.863049998604248</v>
      </c>
      <c r="D79" s="110">
        <v>10.657969086099373</v>
      </c>
      <c r="E79" s="110">
        <v>19.127285731633453</v>
      </c>
      <c r="F79" s="110">
        <v>9.4652660111599332</v>
      </c>
      <c r="G79" s="110">
        <v>10.562962702509626</v>
      </c>
      <c r="H79" s="110">
        <v>20.418156803369563</v>
      </c>
      <c r="I79" s="110">
        <v>13.498292202769708</v>
      </c>
      <c r="J79" s="110">
        <v>8.1666804711125831</v>
      </c>
      <c r="K79" s="110">
        <v>8.3571589117976739</v>
      </c>
      <c r="L79" s="110">
        <v>8.3920884740501336</v>
      </c>
      <c r="M79" s="110">
        <v>9.1057107431858597</v>
      </c>
      <c r="N79" s="110">
        <v>12.893090854546116</v>
      </c>
      <c r="O79" s="110">
        <v>0.8379708523097773</v>
      </c>
      <c r="P79" s="110">
        <v>5.7087466919322081</v>
      </c>
      <c r="Q79" s="110">
        <v>11.038944864317299</v>
      </c>
      <c r="R79" s="110">
        <v>9.0261475446854824</v>
      </c>
      <c r="S79" s="110">
        <v>9.0615818679940752</v>
      </c>
      <c r="T79" s="110">
        <v>8.7391582584188328</v>
      </c>
      <c r="U79" s="110">
        <v>8.6681503470160042</v>
      </c>
      <c r="V79" s="110">
        <v>8.4272961968192401</v>
      </c>
      <c r="W79" s="110">
        <v>8.1850629333776279</v>
      </c>
      <c r="X79" s="110">
        <v>8.1754678198615363</v>
      </c>
      <c r="Y79" s="110">
        <v>7.3194363715534134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432.57433738992842</v>
      </c>
      <c r="C81" s="118">
        <f t="shared" si="28"/>
        <v>335.78544255613775</v>
      </c>
      <c r="D81" s="118">
        <f t="shared" si="28"/>
        <v>312.84644357432683</v>
      </c>
      <c r="E81" s="118">
        <f t="shared" si="28"/>
        <v>338.46260820526896</v>
      </c>
      <c r="F81" s="118">
        <f t="shared" si="28"/>
        <v>342.04237811373861</v>
      </c>
      <c r="G81" s="118">
        <f t="shared" si="28"/>
        <v>329.05150827525966</v>
      </c>
      <c r="H81" s="118">
        <f t="shared" si="28"/>
        <v>277.31792113779181</v>
      </c>
      <c r="I81" s="118">
        <f t="shared" si="28"/>
        <v>270.92007401719428</v>
      </c>
      <c r="J81" s="118">
        <f t="shared" si="28"/>
        <v>296.86311649481598</v>
      </c>
      <c r="K81" s="118">
        <f t="shared" si="28"/>
        <v>280.29057253948281</v>
      </c>
      <c r="L81" s="118">
        <f t="shared" si="28"/>
        <v>278.45145435993794</v>
      </c>
      <c r="M81" s="118">
        <f t="shared" si="28"/>
        <v>248.14086895291015</v>
      </c>
      <c r="N81" s="118">
        <f t="shared" si="28"/>
        <v>253.37046611482239</v>
      </c>
      <c r="O81" s="118">
        <f t="shared" si="28"/>
        <v>232.59456543675944</v>
      </c>
      <c r="P81" s="118">
        <f t="shared" si="28"/>
        <v>224.1362896698175</v>
      </c>
      <c r="Q81" s="118">
        <f t="shared" si="28"/>
        <v>211.97853795713198</v>
      </c>
      <c r="R81" s="118">
        <f t="shared" ref="R81:V81" si="29">R82+R85+R87+R100</f>
        <v>210.0085548980301</v>
      </c>
      <c r="S81" s="118">
        <f t="shared" si="29"/>
        <v>215.00589729912207</v>
      </c>
      <c r="T81" s="118">
        <f t="shared" si="29"/>
        <v>208.43159552862622</v>
      </c>
      <c r="U81" s="118">
        <f t="shared" si="29"/>
        <v>208.80245018340031</v>
      </c>
      <c r="V81" s="118">
        <f t="shared" si="29"/>
        <v>203.42344335960527</v>
      </c>
      <c r="W81" s="118">
        <f t="shared" ref="W81:Y81" si="30">W82+W85+W87+W100</f>
        <v>209.26497480299457</v>
      </c>
      <c r="X81" s="118">
        <f t="shared" si="30"/>
        <v>191.68181492737995</v>
      </c>
      <c r="Y81" s="118">
        <f t="shared" si="30"/>
        <v>174.36113940359863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393.21595745716934</v>
      </c>
      <c r="C82" s="123">
        <f t="shared" si="31"/>
        <v>281.05594531626525</v>
      </c>
      <c r="D82" s="123">
        <f t="shared" si="31"/>
        <v>257.42198863241561</v>
      </c>
      <c r="E82" s="123">
        <f t="shared" si="31"/>
        <v>276.55491429897626</v>
      </c>
      <c r="F82" s="123">
        <f t="shared" si="31"/>
        <v>294.29770148097691</v>
      </c>
      <c r="G82" s="123">
        <f t="shared" si="31"/>
        <v>256.34588402558632</v>
      </c>
      <c r="H82" s="123">
        <f t="shared" si="31"/>
        <v>223.98283386149626</v>
      </c>
      <c r="I82" s="123">
        <f t="shared" si="31"/>
        <v>205.77270991808018</v>
      </c>
      <c r="J82" s="123">
        <f t="shared" si="31"/>
        <v>248.68599935662562</v>
      </c>
      <c r="K82" s="123">
        <f t="shared" si="31"/>
        <v>228.98468621782339</v>
      </c>
      <c r="L82" s="123">
        <f t="shared" si="31"/>
        <v>231.38768835007031</v>
      </c>
      <c r="M82" s="123">
        <f t="shared" si="31"/>
        <v>203.93288292143305</v>
      </c>
      <c r="N82" s="123">
        <f t="shared" si="31"/>
        <v>209.32102533805715</v>
      </c>
      <c r="O82" s="123">
        <f t="shared" si="31"/>
        <v>189.95412333126512</v>
      </c>
      <c r="P82" s="123">
        <f t="shared" si="31"/>
        <v>180.64959675031014</v>
      </c>
      <c r="Q82" s="123">
        <f t="shared" si="31"/>
        <v>168.41982025109718</v>
      </c>
      <c r="R82" s="123">
        <f t="shared" ref="R82:V82" si="32">SUM(R83:R84)</f>
        <v>167.16739295752828</v>
      </c>
      <c r="S82" s="123">
        <f t="shared" si="32"/>
        <v>169.85409972437967</v>
      </c>
      <c r="T82" s="123">
        <f t="shared" si="32"/>
        <v>165.00730247834073</v>
      </c>
      <c r="U82" s="123">
        <f t="shared" si="32"/>
        <v>165.6142862050649</v>
      </c>
      <c r="V82" s="123">
        <f t="shared" si="32"/>
        <v>162.87883194201996</v>
      </c>
      <c r="W82" s="123">
        <f t="shared" ref="W82:Y82" si="33">SUM(W83:W84)</f>
        <v>167.84833418998252</v>
      </c>
      <c r="X82" s="123">
        <f t="shared" si="33"/>
        <v>152.72187933199712</v>
      </c>
      <c r="Y82" s="123">
        <f t="shared" si="33"/>
        <v>139.2088658438494</v>
      </c>
      <c r="DA82" s="130" t="s">
        <v>2823</v>
      </c>
    </row>
    <row r="83" spans="1:105" ht="12" customHeight="1" x14ac:dyDescent="0.25">
      <c r="A83" s="97" t="s">
        <v>199</v>
      </c>
      <c r="B83" s="99">
        <v>392.94611646554097</v>
      </c>
      <c r="C83" s="99">
        <v>280.86232404671733</v>
      </c>
      <c r="D83" s="99">
        <v>257.24522302843707</v>
      </c>
      <c r="E83" s="99">
        <v>276.3610927023206</v>
      </c>
      <c r="F83" s="99">
        <v>294.06531622840816</v>
      </c>
      <c r="G83" s="99">
        <v>256.14886747440812</v>
      </c>
      <c r="H83" s="99">
        <v>223.81749247597986</v>
      </c>
      <c r="I83" s="99">
        <v>205.63209291431031</v>
      </c>
      <c r="J83" s="99">
        <v>248.48306376389141</v>
      </c>
      <c r="K83" s="99">
        <v>228.79367709937719</v>
      </c>
      <c r="L83" s="99">
        <v>231.2083166094603</v>
      </c>
      <c r="M83" s="99">
        <v>203.76294927081932</v>
      </c>
      <c r="N83" s="99">
        <v>209.17162248811221</v>
      </c>
      <c r="O83" s="99">
        <v>189.79151645542237</v>
      </c>
      <c r="P83" s="99">
        <v>180.49013990080073</v>
      </c>
      <c r="Q83" s="99">
        <v>168.28773271054402</v>
      </c>
      <c r="R83" s="99">
        <v>167.03596618812873</v>
      </c>
      <c r="S83" s="99">
        <v>169.71782811472963</v>
      </c>
      <c r="T83" s="99">
        <v>164.87415974318489</v>
      </c>
      <c r="U83" s="99">
        <v>165.47868398427903</v>
      </c>
      <c r="V83" s="99">
        <v>162.74466848819009</v>
      </c>
      <c r="W83" s="99">
        <v>167.70866964411243</v>
      </c>
      <c r="X83" s="99">
        <v>152.59057122780189</v>
      </c>
      <c r="Y83" s="99">
        <v>139.08726734822196</v>
      </c>
      <c r="DA83" s="63" t="s">
        <v>2824</v>
      </c>
    </row>
    <row r="84" spans="1:105" ht="12" customHeight="1" x14ac:dyDescent="0.25">
      <c r="A84" s="97" t="s">
        <v>53</v>
      </c>
      <c r="B84" s="99">
        <v>0.26984099162837466</v>
      </c>
      <c r="C84" s="99">
        <v>0.19362126954791228</v>
      </c>
      <c r="D84" s="99">
        <v>0.17676560397852145</v>
      </c>
      <c r="E84" s="99">
        <v>0.19382159665564108</v>
      </c>
      <c r="F84" s="99">
        <v>0.23238525256872333</v>
      </c>
      <c r="G84" s="99">
        <v>0.1970165511782021</v>
      </c>
      <c r="H84" s="99">
        <v>0.16534138551639518</v>
      </c>
      <c r="I84" s="99">
        <v>0.1406170037698673</v>
      </c>
      <c r="J84" s="99">
        <v>0.20293559273419745</v>
      </c>
      <c r="K84" s="99">
        <v>0.19100911844620935</v>
      </c>
      <c r="L84" s="99">
        <v>0.17937174061001498</v>
      </c>
      <c r="M84" s="99">
        <v>0.16993365061372456</v>
      </c>
      <c r="N84" s="99">
        <v>0.1494028499449464</v>
      </c>
      <c r="O84" s="99">
        <v>0.16260687584274158</v>
      </c>
      <c r="P84" s="99">
        <v>0.15945684950941399</v>
      </c>
      <c r="Q84" s="99">
        <v>0.13208754055316488</v>
      </c>
      <c r="R84" s="99">
        <v>0.13142676939956574</v>
      </c>
      <c r="S84" s="99">
        <v>0.136271609650052</v>
      </c>
      <c r="T84" s="99">
        <v>0.1331427351558323</v>
      </c>
      <c r="U84" s="99">
        <v>0.13560222078587164</v>
      </c>
      <c r="V84" s="99">
        <v>0.13416345382987649</v>
      </c>
      <c r="W84" s="99">
        <v>0.13966454587008176</v>
      </c>
      <c r="X84" s="99">
        <v>0.13130810419521569</v>
      </c>
      <c r="Y84" s="99">
        <v>0.12159849562743281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0.16962182065047479</v>
      </c>
      <c r="C85" s="123">
        <f t="shared" si="34"/>
        <v>0.20069388543227562</v>
      </c>
      <c r="D85" s="123">
        <f t="shared" si="34"/>
        <v>0.2563373662164532</v>
      </c>
      <c r="E85" s="123">
        <f t="shared" si="34"/>
        <v>0.35443409906637646</v>
      </c>
      <c r="F85" s="123">
        <f t="shared" si="34"/>
        <v>0.26302552149557817</v>
      </c>
      <c r="G85" s="123">
        <f t="shared" si="34"/>
        <v>0.32236874969459511</v>
      </c>
      <c r="H85" s="123">
        <f t="shared" si="34"/>
        <v>0.45640225915607263</v>
      </c>
      <c r="I85" s="123">
        <f t="shared" si="34"/>
        <v>0.98591778344901548</v>
      </c>
      <c r="J85" s="123">
        <f t="shared" si="34"/>
        <v>0.58870604488819656</v>
      </c>
      <c r="K85" s="123">
        <f t="shared" si="34"/>
        <v>0.52538402633405434</v>
      </c>
      <c r="L85" s="123">
        <f t="shared" si="34"/>
        <v>0.82742555384099314</v>
      </c>
      <c r="M85" s="123">
        <f t="shared" si="34"/>
        <v>0.53848592148857677</v>
      </c>
      <c r="N85" s="123">
        <f t="shared" si="34"/>
        <v>1.1012222663021018</v>
      </c>
      <c r="O85" s="123">
        <f t="shared" si="34"/>
        <v>0.47896676809610206</v>
      </c>
      <c r="P85" s="123">
        <f t="shared" si="34"/>
        <v>0.37796818135342636</v>
      </c>
      <c r="Q85" s="123">
        <f t="shared" si="34"/>
        <v>0.66919375182009899</v>
      </c>
      <c r="R85" s="123">
        <f t="shared" si="34"/>
        <v>0.65250883624173162</v>
      </c>
      <c r="S85" s="123">
        <f t="shared" si="34"/>
        <v>0.66492606073344518</v>
      </c>
      <c r="T85" s="123">
        <f t="shared" si="34"/>
        <v>0.6701928954138282</v>
      </c>
      <c r="U85" s="123">
        <f t="shared" si="34"/>
        <v>0.70707362861988154</v>
      </c>
      <c r="V85" s="123">
        <f t="shared" si="34"/>
        <v>0.74865785846307564</v>
      </c>
      <c r="W85" s="123">
        <f t="shared" si="34"/>
        <v>0.78202098135164533</v>
      </c>
      <c r="X85" s="123">
        <f t="shared" si="34"/>
        <v>0.72803693741512299</v>
      </c>
      <c r="Y85" s="123">
        <f t="shared" si="34"/>
        <v>0.68666169541279232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0.16962182065047479</v>
      </c>
      <c r="C86" s="99">
        <f>RES_hhdet_fech!C86/RES_summary!C$19</f>
        <v>0.20069388543227562</v>
      </c>
      <c r="D86" s="99">
        <f>RES_hhdet_fech!D86/RES_summary!D$19</f>
        <v>0.2563373662164532</v>
      </c>
      <c r="E86" s="99">
        <f>RES_hhdet_fech!E86/RES_summary!E$19</f>
        <v>0.35443409906637646</v>
      </c>
      <c r="F86" s="99">
        <f>RES_hhdet_fech!F86/RES_summary!F$19</f>
        <v>0.26302552149557817</v>
      </c>
      <c r="G86" s="99">
        <f>RES_hhdet_fech!G86/RES_summary!G$19</f>
        <v>0.32236874969459511</v>
      </c>
      <c r="H86" s="99">
        <f>RES_hhdet_fech!H86/RES_summary!H$19</f>
        <v>0.45640225915607263</v>
      </c>
      <c r="I86" s="99">
        <f>RES_hhdet_fech!I86/RES_summary!I$19</f>
        <v>0.98591778344901548</v>
      </c>
      <c r="J86" s="99">
        <f>RES_hhdet_fech!J86/RES_summary!J$19</f>
        <v>0.58870604488819656</v>
      </c>
      <c r="K86" s="99">
        <f>RES_hhdet_fech!K86/RES_summary!K$19</f>
        <v>0.52538402633405434</v>
      </c>
      <c r="L86" s="99">
        <f>RES_hhdet_fech!L86/RES_summary!L$19</f>
        <v>0.82742555384099314</v>
      </c>
      <c r="M86" s="99">
        <f>RES_hhdet_fech!M86/RES_summary!M$19</f>
        <v>0.53848592148857677</v>
      </c>
      <c r="N86" s="99">
        <f>RES_hhdet_fech!N86/RES_summary!N$19</f>
        <v>1.1012222663021018</v>
      </c>
      <c r="O86" s="99">
        <f>RES_hhdet_fech!O86/RES_summary!O$19</f>
        <v>0.47896676809610206</v>
      </c>
      <c r="P86" s="99">
        <f>RES_hhdet_fech!P86/RES_summary!P$19</f>
        <v>0.37796818135342636</v>
      </c>
      <c r="Q86" s="99">
        <f>RES_hhdet_fech!Q86/RES_summary!Q$19</f>
        <v>0.66919375182009899</v>
      </c>
      <c r="R86" s="99">
        <f>RES_hhdet_fech!R86/RES_summary!R$19</f>
        <v>0.65250883624173162</v>
      </c>
      <c r="S86" s="99">
        <f>RES_hhdet_fech!S86/RES_summary!S$19</f>
        <v>0.66492606073344518</v>
      </c>
      <c r="T86" s="99">
        <f>RES_hhdet_fech!T86/RES_summary!T$19</f>
        <v>0.6701928954138282</v>
      </c>
      <c r="U86" s="99">
        <f>RES_hhdet_fech!U86/RES_summary!U$19</f>
        <v>0.70707362861988154</v>
      </c>
      <c r="V86" s="99">
        <f>RES_hhdet_fech!V86/RES_summary!V$19</f>
        <v>0.74865785846307564</v>
      </c>
      <c r="W86" s="99">
        <f>RES_hhdet_fech!W86/RES_summary!W$19</f>
        <v>0.78202098135164533</v>
      </c>
      <c r="X86" s="99">
        <f>RES_hhdet_fech!X86/RES_summary!X$19</f>
        <v>0.72803693741512299</v>
      </c>
      <c r="Y86" s="99">
        <f>RES_hhdet_fech!Y86/RES_summary!Y$19</f>
        <v>0.68666169541279232</v>
      </c>
      <c r="DA86" s="63" t="s">
        <v>2827</v>
      </c>
    </row>
    <row r="87" spans="1:105" ht="12" customHeight="1" x14ac:dyDescent="0.25">
      <c r="A87" s="121" t="s">
        <v>55</v>
      </c>
      <c r="B87" s="123">
        <v>24.426509847895765</v>
      </c>
      <c r="C87" s="123">
        <v>39.193104516749713</v>
      </c>
      <c r="D87" s="123">
        <v>38.178763235430601</v>
      </c>
      <c r="E87" s="123">
        <v>41.709702568520612</v>
      </c>
      <c r="F87" s="123">
        <v>34.091854627498662</v>
      </c>
      <c r="G87" s="123">
        <v>44.343215367514425</v>
      </c>
      <c r="H87" s="123">
        <v>36.689337638559294</v>
      </c>
      <c r="I87" s="123">
        <v>42.822742210559362</v>
      </c>
      <c r="J87" s="123">
        <v>36.079473467661856</v>
      </c>
      <c r="K87" s="123">
        <v>35.998973732622133</v>
      </c>
      <c r="L87" s="123">
        <v>34.222918193052294</v>
      </c>
      <c r="M87" s="123">
        <v>32.10573469958797</v>
      </c>
      <c r="N87" s="123">
        <v>32.595718188204138</v>
      </c>
      <c r="O87" s="123">
        <v>31.754851423254923</v>
      </c>
      <c r="P87" s="123">
        <v>32.538846340305732</v>
      </c>
      <c r="Q87" s="123">
        <v>31.399434492143278</v>
      </c>
      <c r="R87" s="123">
        <v>30.638826055845854</v>
      </c>
      <c r="S87" s="123">
        <v>31.819602053188834</v>
      </c>
      <c r="T87" s="123">
        <v>30.089133701421822</v>
      </c>
      <c r="U87" s="123">
        <v>29.523267229499098</v>
      </c>
      <c r="V87" s="123">
        <v>28.263253242180266</v>
      </c>
      <c r="W87" s="123">
        <v>28.94383444271033</v>
      </c>
      <c r="X87" s="123">
        <v>26.698914470577691</v>
      </c>
      <c r="Y87" s="123">
        <v>24.175095791302972</v>
      </c>
      <c r="DA87" s="130" t="s">
        <v>2828</v>
      </c>
    </row>
    <row r="88" spans="1:105" ht="12" customHeight="1" x14ac:dyDescent="0.25">
      <c r="A88" s="97" t="s">
        <v>132</v>
      </c>
      <c r="B88" s="99">
        <v>25.300092574672416</v>
      </c>
      <c r="C88" s="99">
        <v>41.957146599718378</v>
      </c>
      <c r="D88" s="99">
        <v>38.768150280075965</v>
      </c>
      <c r="E88" s="99">
        <v>41.063790774024881</v>
      </c>
      <c r="F88" s="99">
        <v>35.479119971446075</v>
      </c>
      <c r="G88" s="99">
        <v>41.848664771070752</v>
      </c>
      <c r="H88" s="99">
        <v>37.955841999190014</v>
      </c>
      <c r="I88" s="99">
        <v>41.811007831300294</v>
      </c>
      <c r="J88" s="99">
        <v>37.735180207322152</v>
      </c>
      <c r="K88" s="99">
        <v>35.204354182231121</v>
      </c>
      <c r="L88" s="99">
        <v>34.675990870671733</v>
      </c>
      <c r="M88" s="99">
        <v>32.053743884471714</v>
      </c>
      <c r="N88" s="99">
        <v>32.454879887495323</v>
      </c>
      <c r="O88" s="99">
        <v>31.746229373563928</v>
      </c>
      <c r="P88" s="99">
        <v>32.812228090415893</v>
      </c>
      <c r="Q88" s="99">
        <v>31.336024684426874</v>
      </c>
      <c r="R88" s="99">
        <v>31.181750326310123</v>
      </c>
      <c r="S88" s="99">
        <v>31.812984225415583</v>
      </c>
      <c r="T88" s="99">
        <v>30.406456205261069</v>
      </c>
      <c r="U88" s="99">
        <v>29.84852761378005</v>
      </c>
      <c r="V88" s="99">
        <v>28.77611409026234</v>
      </c>
      <c r="W88" s="99">
        <v>29.584225263857025</v>
      </c>
      <c r="X88" s="99">
        <v>26.935045660300023</v>
      </c>
      <c r="Y88" s="99">
        <v>24.583351324907198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2832</v>
      </c>
    </row>
    <row r="92" spans="1:105" ht="12" customHeight="1" x14ac:dyDescent="0.25">
      <c r="A92" s="106" t="s">
        <v>124</v>
      </c>
      <c r="B92" s="102">
        <v>23.000005062582936</v>
      </c>
      <c r="C92" s="102">
        <v>33.76467150440736</v>
      </c>
      <c r="D92" s="102">
        <v>37.107726123899518</v>
      </c>
      <c r="E92" s="102">
        <v>43.715628141719897</v>
      </c>
      <c r="F92" s="102">
        <v>29.354296204810712</v>
      </c>
      <c r="G92" s="102">
        <v>52.847007220025169</v>
      </c>
      <c r="H92" s="102">
        <v>31.022959325055492</v>
      </c>
      <c r="I92" s="102">
        <v>48.290792775173294</v>
      </c>
      <c r="J92" s="102">
        <v>27.889379249564371</v>
      </c>
      <c r="K92" s="102">
        <v>40.531480184982811</v>
      </c>
      <c r="L92" s="102">
        <v>34.178271988509131</v>
      </c>
      <c r="M92" s="102">
        <v>34.648739143715765</v>
      </c>
      <c r="N92" s="102">
        <v>31.120295968764026</v>
      </c>
      <c r="O92" s="102">
        <v>31.543832317167904</v>
      </c>
      <c r="P92" s="102">
        <v>29.958579840693869</v>
      </c>
      <c r="Q92" s="102">
        <v>30.585438846827341</v>
      </c>
      <c r="R92" s="102">
        <v>28.338074637611374</v>
      </c>
      <c r="S92" s="102">
        <v>29.065054435025804</v>
      </c>
      <c r="T92" s="102">
        <v>27.762834514954715</v>
      </c>
      <c r="U92" s="102">
        <v>27.536465937107334</v>
      </c>
      <c r="V92" s="102">
        <v>23.906085851080082</v>
      </c>
      <c r="W92" s="102">
        <v>23.885777973212154</v>
      </c>
      <c r="X92" s="102">
        <v>23.292602191616023</v>
      </c>
      <c r="Y92" s="102">
        <v>20.303715263699644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21.869042197483303</v>
      </c>
      <c r="C96" s="102">
        <v>21.776171989702892</v>
      </c>
      <c r="D96" s="102">
        <v>23.845979264852865</v>
      </c>
      <c r="E96" s="102">
        <v>37.596070217762211</v>
      </c>
      <c r="F96" s="102">
        <v>16.700748504980183</v>
      </c>
      <c r="G96" s="102">
        <v>28.223931617505816</v>
      </c>
      <c r="H96" s="102">
        <v>43.843210010660364</v>
      </c>
      <c r="I96" s="102">
        <v>38.535955745797274</v>
      </c>
      <c r="J96" s="102">
        <v>28.229353331748886</v>
      </c>
      <c r="K96" s="102">
        <v>37.875079159957615</v>
      </c>
      <c r="L96" s="102">
        <v>29.080347534417651</v>
      </c>
      <c r="M96" s="102">
        <v>29.571900166818708</v>
      </c>
      <c r="N96" s="102">
        <v>35.305633876568777</v>
      </c>
      <c r="O96" s="102">
        <v>32.026956136599651</v>
      </c>
      <c r="P96" s="102">
        <v>32.729913134256911</v>
      </c>
      <c r="Q96" s="102">
        <v>32.813121772815741</v>
      </c>
      <c r="R96" s="102">
        <v>28.624771047462641</v>
      </c>
      <c r="S96" s="102">
        <v>35.666059112154798</v>
      </c>
      <c r="T96" s="102">
        <v>30.30001880368355</v>
      </c>
      <c r="U96" s="102">
        <v>28.705209398736201</v>
      </c>
      <c r="V96" s="102">
        <v>28.479207032343322</v>
      </c>
      <c r="W96" s="102">
        <v>28.106232789245162</v>
      </c>
      <c r="X96" s="102">
        <v>29.359327168884452</v>
      </c>
      <c r="Y96" s="102">
        <v>24.883721741831852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2840</v>
      </c>
    </row>
    <row r="100" spans="1:105" ht="12" customHeight="1" x14ac:dyDescent="0.25">
      <c r="A100" s="121" t="s">
        <v>54</v>
      </c>
      <c r="B100" s="123">
        <v>14.762248264212811</v>
      </c>
      <c r="C100" s="123">
        <v>15.335698837690517</v>
      </c>
      <c r="D100" s="123">
        <v>16.989354340264214</v>
      </c>
      <c r="E100" s="123">
        <v>19.843557238705714</v>
      </c>
      <c r="F100" s="123">
        <v>13.389796483767462</v>
      </c>
      <c r="G100" s="123">
        <v>28.040040132464341</v>
      </c>
      <c r="H100" s="123">
        <v>16.189347378580152</v>
      </c>
      <c r="I100" s="123">
        <v>21.33870410510568</v>
      </c>
      <c r="J100" s="123">
        <v>11.508937625640343</v>
      </c>
      <c r="K100" s="123">
        <v>14.781528562703235</v>
      </c>
      <c r="L100" s="123">
        <v>12.013422262974357</v>
      </c>
      <c r="M100" s="123">
        <v>11.563765410400562</v>
      </c>
      <c r="N100" s="123">
        <v>10.352500322259006</v>
      </c>
      <c r="O100" s="123">
        <v>10.406623914143264</v>
      </c>
      <c r="P100" s="123">
        <v>10.569878397848219</v>
      </c>
      <c r="Q100" s="123">
        <v>11.490089462071401</v>
      </c>
      <c r="R100" s="123">
        <v>11.549827048414253</v>
      </c>
      <c r="S100" s="123">
        <v>12.667269460820123</v>
      </c>
      <c r="T100" s="123">
        <v>12.664966453449848</v>
      </c>
      <c r="U100" s="123">
        <v>12.957823120216418</v>
      </c>
      <c r="V100" s="123">
        <v>11.532700316941968</v>
      </c>
      <c r="W100" s="123">
        <v>11.690785188950047</v>
      </c>
      <c r="X100" s="123">
        <v>11.532984187390015</v>
      </c>
      <c r="Y100" s="123">
        <v>10.290516073033462</v>
      </c>
      <c r="DA100" s="130" t="s">
        <v>2841</v>
      </c>
    </row>
    <row r="101" spans="1:105" ht="12" customHeight="1" x14ac:dyDescent="0.25">
      <c r="A101" s="97" t="s">
        <v>202</v>
      </c>
      <c r="B101" s="99">
        <v>15.554920827705002</v>
      </c>
      <c r="C101" s="99">
        <v>14.393810769738062</v>
      </c>
      <c r="D101" s="99">
        <v>16.479442131501344</v>
      </c>
      <c r="E101" s="99">
        <v>18.467028783049848</v>
      </c>
      <c r="F101" s="99">
        <v>14.23283567947221</v>
      </c>
      <c r="G101" s="99">
        <v>27.337408846380818</v>
      </c>
      <c r="H101" s="99">
        <v>17.489159546539042</v>
      </c>
      <c r="I101" s="99">
        <v>18.097212975574603</v>
      </c>
      <c r="J101" s="99">
        <v>13.31686512275045</v>
      </c>
      <c r="K101" s="99">
        <v>13.637590765866271</v>
      </c>
      <c r="L101" s="99">
        <v>12.537724214004612</v>
      </c>
      <c r="M101" s="99">
        <v>11.319160981100005</v>
      </c>
      <c r="N101" s="99">
        <v>10.750745481609268</v>
      </c>
      <c r="O101" s="99">
        <v>10.586242947346372</v>
      </c>
      <c r="P101" s="99">
        <v>11.105562172983303</v>
      </c>
      <c r="Q101" s="99">
        <v>11.220860575571182</v>
      </c>
      <c r="R101" s="99">
        <v>11.709546975243013</v>
      </c>
      <c r="S101" s="99">
        <v>12.594923376972208</v>
      </c>
      <c r="T101" s="99">
        <v>12.599041858671004</v>
      </c>
      <c r="U101" s="99">
        <v>12.553733004743695</v>
      </c>
      <c r="V101" s="99">
        <v>12.068103728586511</v>
      </c>
      <c r="W101" s="99">
        <v>12.417576127498318</v>
      </c>
      <c r="X101" s="99">
        <v>11.532574505950864</v>
      </c>
      <c r="Y101" s="99">
        <v>10.726865781881015</v>
      </c>
      <c r="DA101" s="63" t="s">
        <v>2842</v>
      </c>
    </row>
    <row r="102" spans="1:105" ht="12" customHeight="1" x14ac:dyDescent="0.25">
      <c r="A102" s="97" t="s">
        <v>50</v>
      </c>
      <c r="B102" s="99">
        <v>14.599790952470922</v>
      </c>
      <c r="C102" s="99">
        <v>15.708654752224502</v>
      </c>
      <c r="D102" s="99">
        <v>17.339368495365363</v>
      </c>
      <c r="E102" s="99">
        <v>20.266971909507131</v>
      </c>
      <c r="F102" s="99">
        <v>13.282166039161755</v>
      </c>
      <c r="G102" s="99">
        <v>28.946379377333454</v>
      </c>
      <c r="H102" s="99">
        <v>15.528765075244795</v>
      </c>
      <c r="I102" s="99">
        <v>22.703996531685149</v>
      </c>
      <c r="J102" s="99">
        <v>10.915107478706258</v>
      </c>
      <c r="K102" s="99">
        <v>15.327584279113703</v>
      </c>
      <c r="L102" s="99">
        <v>11.887755342776094</v>
      </c>
      <c r="M102" s="99">
        <v>11.72146671701058</v>
      </c>
      <c r="N102" s="99">
        <v>10.11683034783816</v>
      </c>
      <c r="O102" s="99">
        <v>10.459705050015382</v>
      </c>
      <c r="P102" s="99">
        <v>10.399711974237649</v>
      </c>
      <c r="Q102" s="99">
        <v>11.598297576384306</v>
      </c>
      <c r="R102" s="99">
        <v>11.530065968263061</v>
      </c>
      <c r="S102" s="99">
        <v>12.751270104088192</v>
      </c>
      <c r="T102" s="99">
        <v>12.743475774845217</v>
      </c>
      <c r="U102" s="99">
        <v>13.145503122770833</v>
      </c>
      <c r="V102" s="99">
        <v>11.395366085980037</v>
      </c>
      <c r="W102" s="99">
        <v>11.492252392281017</v>
      </c>
      <c r="X102" s="99">
        <v>11.57912872117959</v>
      </c>
      <c r="Y102" s="99">
        <v>10.198673491770251</v>
      </c>
      <c r="DA102" s="63" t="s">
        <v>2843</v>
      </c>
    </row>
    <row r="103" spans="1:105" ht="12" customHeight="1" x14ac:dyDescent="0.25">
      <c r="A103" s="109" t="s">
        <v>120</v>
      </c>
      <c r="B103" s="110">
        <v>10.12976904053472</v>
      </c>
      <c r="C103" s="110">
        <v>13.027430239394116</v>
      </c>
      <c r="D103" s="110">
        <v>10.756809885392597</v>
      </c>
      <c r="E103" s="110">
        <v>19.239103551411795</v>
      </c>
      <c r="F103" s="110">
        <v>9.5175850429005546</v>
      </c>
      <c r="G103" s="110">
        <v>10.613761684186708</v>
      </c>
      <c r="H103" s="110">
        <v>20.496906436940566</v>
      </c>
      <c r="I103" s="110">
        <v>13.544211988307177</v>
      </c>
      <c r="J103" s="110">
        <v>8.1945022282959439</v>
      </c>
      <c r="K103" s="110">
        <v>8.389316427357226</v>
      </c>
      <c r="L103" s="110">
        <v>8.3979110102673005</v>
      </c>
      <c r="M103" s="110">
        <v>9.0919325792681533</v>
      </c>
      <c r="N103" s="110">
        <v>12.843977392949474</v>
      </c>
      <c r="O103" s="110">
        <v>0.8410524452606889</v>
      </c>
      <c r="P103" s="110">
        <v>5.7627131370581166</v>
      </c>
      <c r="Q103" s="110">
        <v>11.111918737291173</v>
      </c>
      <c r="R103" s="110">
        <v>9.0368433649246569</v>
      </c>
      <c r="S103" s="110">
        <v>9.0244996378251763</v>
      </c>
      <c r="T103" s="110">
        <v>8.6628058312587868</v>
      </c>
      <c r="U103" s="110">
        <v>8.6150389871901094</v>
      </c>
      <c r="V103" s="110">
        <v>8.4105776909104364</v>
      </c>
      <c r="W103" s="110">
        <v>8.3196788978598608</v>
      </c>
      <c r="X103" s="110">
        <v>8.2798339376552388</v>
      </c>
      <c r="Y103" s="110">
        <v>7.3031863261189054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236.2956133847226</v>
      </c>
      <c r="C105" s="118">
        <f t="shared" si="35"/>
        <v>148.92343861840055</v>
      </c>
      <c r="D105" s="118">
        <f t="shared" si="35"/>
        <v>275.01231888110954</v>
      </c>
      <c r="E105" s="118">
        <f t="shared" si="35"/>
        <v>242.95470699413147</v>
      </c>
      <c r="F105" s="118">
        <f t="shared" si="35"/>
        <v>211.79456596989874</v>
      </c>
      <c r="G105" s="118">
        <f t="shared" si="35"/>
        <v>208.67377178958972</v>
      </c>
      <c r="H105" s="118">
        <f t="shared" si="35"/>
        <v>202.0112650875019</v>
      </c>
      <c r="I105" s="118">
        <f t="shared" si="35"/>
        <v>199.05111308997448</v>
      </c>
      <c r="J105" s="118">
        <f t="shared" si="35"/>
        <v>187.33794636774664</v>
      </c>
      <c r="K105" s="118">
        <f t="shared" si="35"/>
        <v>203.06857245410947</v>
      </c>
      <c r="L105" s="118">
        <f t="shared" si="35"/>
        <v>237.07985267431644</v>
      </c>
      <c r="M105" s="118">
        <f t="shared" si="35"/>
        <v>192.41114621094053</v>
      </c>
      <c r="N105" s="118">
        <f t="shared" si="35"/>
        <v>203.31609648726788</v>
      </c>
      <c r="O105" s="118">
        <f t="shared" si="35"/>
        <v>213.10921772660964</v>
      </c>
      <c r="P105" s="118">
        <f t="shared" si="35"/>
        <v>125.2043011811775</v>
      </c>
      <c r="Q105" s="118">
        <f t="shared" si="35"/>
        <v>156.67088794144141</v>
      </c>
      <c r="R105" s="118">
        <f t="shared" ref="R105:V105" si="36">R106+R109+R111+R120</f>
        <v>165.48982505292921</v>
      </c>
      <c r="S105" s="118">
        <f t="shared" si="36"/>
        <v>169.4267077642443</v>
      </c>
      <c r="T105" s="118">
        <f t="shared" si="36"/>
        <v>190.35165092277717</v>
      </c>
      <c r="U105" s="118">
        <f t="shared" si="36"/>
        <v>215.25729115120114</v>
      </c>
      <c r="V105" s="118">
        <f t="shared" si="36"/>
        <v>20.954310150965568</v>
      </c>
      <c r="W105" s="118">
        <f t="shared" ref="W105:Y105" si="37">W106+W109+W111+W120</f>
        <v>265.15203963337393</v>
      </c>
      <c r="X105" s="118">
        <f t="shared" si="37"/>
        <v>147.41241499041911</v>
      </c>
      <c r="Y105" s="118">
        <f t="shared" si="37"/>
        <v>106.09923174607712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209.3071642348238</v>
      </c>
      <c r="C106" s="123">
        <f t="shared" si="38"/>
        <v>118.36806010262916</v>
      </c>
      <c r="D106" s="123">
        <f t="shared" si="38"/>
        <v>227.52622319353443</v>
      </c>
      <c r="E106" s="123">
        <f t="shared" si="38"/>
        <v>194.90783010040141</v>
      </c>
      <c r="F106" s="123">
        <f t="shared" si="38"/>
        <v>181.14166518621906</v>
      </c>
      <c r="G106" s="123">
        <f t="shared" si="38"/>
        <v>156.76083632880088</v>
      </c>
      <c r="H106" s="123">
        <f t="shared" si="38"/>
        <v>161.24522785832193</v>
      </c>
      <c r="I106" s="123">
        <f t="shared" si="38"/>
        <v>148.7898389481214</v>
      </c>
      <c r="J106" s="123">
        <f t="shared" si="38"/>
        <v>155.9426325893877</v>
      </c>
      <c r="K106" s="123">
        <f t="shared" si="38"/>
        <v>163.8571689513939</v>
      </c>
      <c r="L106" s="123">
        <f t="shared" si="38"/>
        <v>198.32388732725289</v>
      </c>
      <c r="M106" s="123">
        <f t="shared" si="38"/>
        <v>158.03308869977434</v>
      </c>
      <c r="N106" s="123">
        <f t="shared" si="38"/>
        <v>168.26590346967365</v>
      </c>
      <c r="O106" s="123">
        <f t="shared" si="38"/>
        <v>175.91957769934362</v>
      </c>
      <c r="P106" s="123">
        <f t="shared" si="38"/>
        <v>98.292563688193809</v>
      </c>
      <c r="Q106" s="123">
        <f t="shared" si="38"/>
        <v>123.51866869984907</v>
      </c>
      <c r="R106" s="123">
        <f t="shared" ref="R106:V106" si="39">SUM(R107:R108)</f>
        <v>131.65966971245993</v>
      </c>
      <c r="S106" s="123">
        <f t="shared" si="39"/>
        <v>133.51133350630892</v>
      </c>
      <c r="T106" s="123">
        <f t="shared" si="39"/>
        <v>152.43673494526837</v>
      </c>
      <c r="U106" s="123">
        <f t="shared" si="39"/>
        <v>174.10715450941549</v>
      </c>
      <c r="V106" s="123">
        <f t="shared" si="39"/>
        <v>4.2384185479086947</v>
      </c>
      <c r="W106" s="123">
        <f t="shared" ref="W106:Y106" si="40">SUM(W107:W108)</f>
        <v>218.72650702968755</v>
      </c>
      <c r="X106" s="123">
        <f t="shared" si="40"/>
        <v>116.50780422255629</v>
      </c>
      <c r="Y106" s="123">
        <f t="shared" si="40"/>
        <v>81.802132981014481</v>
      </c>
      <c r="DA106" s="130" t="s">
        <v>2846</v>
      </c>
    </row>
    <row r="107" spans="1:105" ht="12" customHeight="1" x14ac:dyDescent="0.25">
      <c r="A107" s="97" t="s">
        <v>197</v>
      </c>
      <c r="B107" s="99">
        <v>209.1909161386539</v>
      </c>
      <c r="C107" s="99">
        <v>118.30004926847631</v>
      </c>
      <c r="D107" s="99">
        <v>227.39832778862416</v>
      </c>
      <c r="E107" s="99">
        <v>194.80028504158776</v>
      </c>
      <c r="F107" s="99">
        <v>181.03350556145321</v>
      </c>
      <c r="G107" s="99">
        <v>156.67280092889723</v>
      </c>
      <c r="H107" s="99">
        <v>161.16002465279686</v>
      </c>
      <c r="I107" s="99">
        <v>148.71856832774117</v>
      </c>
      <c r="J107" s="99">
        <v>155.85495573001424</v>
      </c>
      <c r="K107" s="99">
        <v>163.76428826714798</v>
      </c>
      <c r="L107" s="99">
        <v>198.22060302595943</v>
      </c>
      <c r="M107" s="99">
        <v>157.9460402456867</v>
      </c>
      <c r="N107" s="99">
        <v>168.18810780662287</v>
      </c>
      <c r="O107" s="99">
        <v>175.82398486008162</v>
      </c>
      <c r="P107" s="99">
        <v>98.238014573657281</v>
      </c>
      <c r="Q107" s="99">
        <v>123.45828802940164</v>
      </c>
      <c r="R107" s="99">
        <v>131.59584378291993</v>
      </c>
      <c r="S107" s="99">
        <v>133.44568636951701</v>
      </c>
      <c r="T107" s="99">
        <v>152.36229486397232</v>
      </c>
      <c r="U107" s="99">
        <v>174.022334930456</v>
      </c>
      <c r="V107" s="99">
        <v>4.2363825483073105</v>
      </c>
      <c r="W107" s="99">
        <v>218.62232279090705</v>
      </c>
      <c r="X107" s="99">
        <v>116.45136754238837</v>
      </c>
      <c r="Y107" s="99">
        <v>81.762453488771214</v>
      </c>
      <c r="DA107" s="63" t="s">
        <v>2847</v>
      </c>
    </row>
    <row r="108" spans="1:105" ht="12" customHeight="1" x14ac:dyDescent="0.25">
      <c r="A108" s="97" t="s">
        <v>53</v>
      </c>
      <c r="B108" s="99">
        <v>0.11624809616988709</v>
      </c>
      <c r="C108" s="99">
        <v>6.8010834152846047E-2</v>
      </c>
      <c r="D108" s="99">
        <v>0.12789540491028012</v>
      </c>
      <c r="E108" s="99">
        <v>0.10754505881366817</v>
      </c>
      <c r="F108" s="99">
        <v>0.10815962476583467</v>
      </c>
      <c r="G108" s="99">
        <v>8.8035399903647643E-2</v>
      </c>
      <c r="H108" s="99">
        <v>8.5203205525065009E-2</v>
      </c>
      <c r="I108" s="99">
        <v>7.1270620380244051E-2</v>
      </c>
      <c r="J108" s="99">
        <v>8.7676859373468488E-2</v>
      </c>
      <c r="K108" s="99">
        <v>9.2880684245940773E-2</v>
      </c>
      <c r="L108" s="99">
        <v>0.10328430129346527</v>
      </c>
      <c r="M108" s="99">
        <v>8.7048454087644236E-2</v>
      </c>
      <c r="N108" s="99">
        <v>7.7795663050779035E-2</v>
      </c>
      <c r="O108" s="99">
        <v>9.5592839261989734E-2</v>
      </c>
      <c r="P108" s="99">
        <v>5.4549114536525535E-2</v>
      </c>
      <c r="Q108" s="99">
        <v>6.0380670447431575E-2</v>
      </c>
      <c r="R108" s="99">
        <v>6.382592954000374E-2</v>
      </c>
      <c r="S108" s="99">
        <v>6.5647136791912544E-2</v>
      </c>
      <c r="T108" s="99">
        <v>7.4440081296032509E-2</v>
      </c>
      <c r="U108" s="99">
        <v>8.4819578959502373E-2</v>
      </c>
      <c r="V108" s="99">
        <v>2.0359996013840373E-3</v>
      </c>
      <c r="W108" s="99">
        <v>0.10418423878051428</v>
      </c>
      <c r="X108" s="99">
        <v>5.6436680167921686E-2</v>
      </c>
      <c r="Y108" s="99">
        <v>3.967949224326172E-2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0.17044101476006032</v>
      </c>
      <c r="C109" s="123">
        <f t="shared" si="41"/>
        <v>0.27468887433445777</v>
      </c>
      <c r="D109" s="123">
        <f t="shared" si="41"/>
        <v>0.34877515435825124</v>
      </c>
      <c r="E109" s="123">
        <f t="shared" si="41"/>
        <v>0.53476538529572082</v>
      </c>
      <c r="F109" s="123">
        <f t="shared" si="41"/>
        <v>0.40768609512064141</v>
      </c>
      <c r="G109" s="123">
        <f t="shared" si="41"/>
        <v>0.43009487455555373</v>
      </c>
      <c r="H109" s="123">
        <f t="shared" si="41"/>
        <v>0.50592383838574362</v>
      </c>
      <c r="I109" s="123">
        <f t="shared" si="41"/>
        <v>0.94559668946250919</v>
      </c>
      <c r="J109" s="123">
        <f t="shared" si="41"/>
        <v>0.5065865417972738</v>
      </c>
      <c r="K109" s="123">
        <f t="shared" si="41"/>
        <v>0.42756843734033489</v>
      </c>
      <c r="L109" s="123">
        <f t="shared" si="41"/>
        <v>0.71407461792187676</v>
      </c>
      <c r="M109" s="123">
        <f t="shared" si="41"/>
        <v>0.53298785737071663</v>
      </c>
      <c r="N109" s="123">
        <f t="shared" si="41"/>
        <v>1.2748538759407093</v>
      </c>
      <c r="O109" s="123">
        <f t="shared" si="41"/>
        <v>0.70024750652895629</v>
      </c>
      <c r="P109" s="123">
        <f t="shared" si="41"/>
        <v>0.68625143357631935</v>
      </c>
      <c r="Q109" s="123">
        <f t="shared" si="41"/>
        <v>1.0891344172515864</v>
      </c>
      <c r="R109" s="123">
        <f t="shared" si="41"/>
        <v>0.91287443396260282</v>
      </c>
      <c r="S109" s="123">
        <f t="shared" si="41"/>
        <v>0.62900982216144052</v>
      </c>
      <c r="T109" s="123">
        <f t="shared" si="41"/>
        <v>0.35347487086248497</v>
      </c>
      <c r="U109" s="123">
        <f t="shared" si="41"/>
        <v>0.16931481558881681</v>
      </c>
      <c r="V109" s="123">
        <f t="shared" si="41"/>
        <v>0.11597736869492467</v>
      </c>
      <c r="W109" s="123">
        <f t="shared" si="41"/>
        <v>0.12893414808767073</v>
      </c>
      <c r="X109" s="123">
        <f t="shared" si="41"/>
        <v>0.15098777265478178</v>
      </c>
      <c r="Y109" s="123">
        <f t="shared" si="41"/>
        <v>0.18316338069296439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0.17044101476006032</v>
      </c>
      <c r="C110" s="99">
        <f>RES_hhdet_fech!C110/RES_summary!C$19</f>
        <v>0.27468887433445777</v>
      </c>
      <c r="D110" s="99">
        <f>RES_hhdet_fech!D110/RES_summary!D$19</f>
        <v>0.34877515435825124</v>
      </c>
      <c r="E110" s="99">
        <f>RES_hhdet_fech!E110/RES_summary!E$19</f>
        <v>0.53476538529572082</v>
      </c>
      <c r="F110" s="99">
        <f>RES_hhdet_fech!F110/RES_summary!F$19</f>
        <v>0.40768609512064141</v>
      </c>
      <c r="G110" s="99">
        <f>RES_hhdet_fech!G110/RES_summary!G$19</f>
        <v>0.43009487455555373</v>
      </c>
      <c r="H110" s="99">
        <f>RES_hhdet_fech!H110/RES_summary!H$19</f>
        <v>0.50592383838574362</v>
      </c>
      <c r="I110" s="99">
        <f>RES_hhdet_fech!I110/RES_summary!I$19</f>
        <v>0.94559668946250919</v>
      </c>
      <c r="J110" s="99">
        <f>RES_hhdet_fech!J110/RES_summary!J$19</f>
        <v>0.5065865417972738</v>
      </c>
      <c r="K110" s="99">
        <f>RES_hhdet_fech!K110/RES_summary!K$19</f>
        <v>0.42756843734033489</v>
      </c>
      <c r="L110" s="99">
        <f>RES_hhdet_fech!L110/RES_summary!L$19</f>
        <v>0.71407461792187676</v>
      </c>
      <c r="M110" s="99">
        <f>RES_hhdet_fech!M110/RES_summary!M$19</f>
        <v>0.53298785737071663</v>
      </c>
      <c r="N110" s="99">
        <f>RES_hhdet_fech!N110/RES_summary!N$19</f>
        <v>1.2748538759407093</v>
      </c>
      <c r="O110" s="99">
        <f>RES_hhdet_fech!O110/RES_summary!O$19</f>
        <v>0.70024750652895629</v>
      </c>
      <c r="P110" s="99">
        <f>RES_hhdet_fech!P110/RES_summary!P$19</f>
        <v>0.68625143357631935</v>
      </c>
      <c r="Q110" s="99">
        <f>RES_hhdet_fech!Q110/RES_summary!Q$19</f>
        <v>1.0891344172515864</v>
      </c>
      <c r="R110" s="99">
        <f>RES_hhdet_fech!R110/RES_summary!R$19</f>
        <v>0.91287443396260282</v>
      </c>
      <c r="S110" s="99">
        <f>RES_hhdet_fech!S110/RES_summary!S$19</f>
        <v>0.62900982216144052</v>
      </c>
      <c r="T110" s="99">
        <f>RES_hhdet_fech!T110/RES_summary!T$19</f>
        <v>0.35347487086248497</v>
      </c>
      <c r="U110" s="99">
        <f>RES_hhdet_fech!U110/RES_summary!U$19</f>
        <v>0.16931481558881681</v>
      </c>
      <c r="V110" s="99">
        <f>RES_hhdet_fech!V110/RES_summary!V$19</f>
        <v>0.11597736869492467</v>
      </c>
      <c r="W110" s="99">
        <f>RES_hhdet_fech!W110/RES_summary!W$19</f>
        <v>0.12893414808767073</v>
      </c>
      <c r="X110" s="99">
        <f>RES_hhdet_fech!X110/RES_summary!X$19</f>
        <v>0.15098777265478178</v>
      </c>
      <c r="Y110" s="99">
        <f>RES_hhdet_fech!Y110/RES_summary!Y$19</f>
        <v>0.18316338069296439</v>
      </c>
      <c r="DA110" s="63" t="s">
        <v>2850</v>
      </c>
    </row>
    <row r="111" spans="1:105" ht="12" customHeight="1" x14ac:dyDescent="0.25">
      <c r="A111" s="121" t="s">
        <v>55</v>
      </c>
      <c r="B111" s="123">
        <v>12.316955966944954</v>
      </c>
      <c r="C111" s="123">
        <v>14.761550145476591</v>
      </c>
      <c r="D111" s="123">
        <v>30.160467427751875</v>
      </c>
      <c r="E111" s="123">
        <v>27.353694429534361</v>
      </c>
      <c r="F111" s="123">
        <v>17.153242105149261</v>
      </c>
      <c r="G111" s="123">
        <v>23.37758112934722</v>
      </c>
      <c r="H111" s="123">
        <v>24.459268368275087</v>
      </c>
      <c r="I111" s="123">
        <v>26.935456860092852</v>
      </c>
      <c r="J111" s="123">
        <v>20.046895600841736</v>
      </c>
      <c r="K111" s="123">
        <v>23.566684469874808</v>
      </c>
      <c r="L111" s="123">
        <v>26.235183029349649</v>
      </c>
      <c r="M111" s="123">
        <v>22.181088077080986</v>
      </c>
      <c r="N111" s="123">
        <v>23.600169059679057</v>
      </c>
      <c r="O111" s="123">
        <v>26.182366339508885</v>
      </c>
      <c r="P111" s="123">
        <v>15.888344274552649</v>
      </c>
      <c r="Q111" s="123">
        <v>20.457544167671564</v>
      </c>
      <c r="R111" s="123">
        <v>21.427612247299074</v>
      </c>
      <c r="S111" s="123">
        <v>22.653641526553621</v>
      </c>
      <c r="T111" s="123">
        <v>24.95369538669501</v>
      </c>
      <c r="U111" s="123">
        <v>27.939404642593093</v>
      </c>
      <c r="V111" s="123">
        <v>5.2271107396155676</v>
      </c>
      <c r="W111" s="123">
        <v>34.768466503293844</v>
      </c>
      <c r="X111" s="123">
        <v>19.076824544744216</v>
      </c>
      <c r="Y111" s="123">
        <v>13.785441916930669</v>
      </c>
      <c r="DA111" s="130" t="s">
        <v>2851</v>
      </c>
    </row>
    <row r="112" spans="1:105" ht="12" customHeight="1" x14ac:dyDescent="0.25">
      <c r="A112" s="97" t="s">
        <v>130</v>
      </c>
      <c r="B112" s="99">
        <v>12.160662318576174</v>
      </c>
      <c r="C112" s="99">
        <v>14.498214771394087</v>
      </c>
      <c r="D112" s="99">
        <v>30.287630532131651</v>
      </c>
      <c r="E112" s="99">
        <v>27.186681888106929</v>
      </c>
      <c r="F112" s="99">
        <v>17.170241199395594</v>
      </c>
      <c r="G112" s="99">
        <v>23.307710328270634</v>
      </c>
      <c r="H112" s="99">
        <v>24.105083169211056</v>
      </c>
      <c r="I112" s="99">
        <v>26.718454909427628</v>
      </c>
      <c r="J112" s="99">
        <v>19.897001648188596</v>
      </c>
      <c r="K112" s="99">
        <v>23.311896885320603</v>
      </c>
      <c r="L112" s="99">
        <v>26.184255521715652</v>
      </c>
      <c r="M112" s="99">
        <v>22.048944782934473</v>
      </c>
      <c r="N112" s="99">
        <v>23.385440306782385</v>
      </c>
      <c r="O112" s="99">
        <v>26.06921582926179</v>
      </c>
      <c r="P112" s="99">
        <v>15.567298420714428</v>
      </c>
      <c r="Q112" s="99">
        <v>20.203633280496291</v>
      </c>
      <c r="R112" s="99">
        <v>21.268330416148043</v>
      </c>
      <c r="S112" s="99">
        <v>22.424150434601827</v>
      </c>
      <c r="T112" s="99">
        <v>24.881884045087428</v>
      </c>
      <c r="U112" s="99">
        <v>27.946016208030244</v>
      </c>
      <c r="V112" s="99">
        <v>0.76990271019373424</v>
      </c>
      <c r="W112" s="99">
        <v>35.340433019991053</v>
      </c>
      <c r="X112" s="99">
        <v>18.728711784908512</v>
      </c>
      <c r="Y112" s="99">
        <v>13.128336374935129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21.869042197483299</v>
      </c>
      <c r="C116" s="102">
        <v>21.202061049898663</v>
      </c>
      <c r="D116" s="102">
        <v>23.203473192393616</v>
      </c>
      <c r="E116" s="102">
        <v>36.500519654377776</v>
      </c>
      <c r="F116" s="102">
        <v>16.197550888369317</v>
      </c>
      <c r="G116" s="102">
        <v>27.316712329664757</v>
      </c>
      <c r="H116" s="102">
        <v>44.341278460764222</v>
      </c>
      <c r="I116" s="102">
        <v>39.074280263631238</v>
      </c>
      <c r="J116" s="102">
        <v>28.464862450487161</v>
      </c>
      <c r="K116" s="102">
        <v>37.931938427797647</v>
      </c>
      <c r="L116" s="102">
        <v>29.077921601892029</v>
      </c>
      <c r="M116" s="102">
        <v>29.592511491592351</v>
      </c>
      <c r="N116" s="102">
        <v>35.505517450914589</v>
      </c>
      <c r="O116" s="102">
        <v>32.430518006645343</v>
      </c>
      <c r="P116" s="102">
        <v>33.626127699114491</v>
      </c>
      <c r="Q116" s="102">
        <v>34.335941683763963</v>
      </c>
      <c r="R116" s="102">
        <v>30.009906555456421</v>
      </c>
      <c r="S116" s="102">
        <v>35.168230221712165</v>
      </c>
      <c r="T116" s="102">
        <v>28.985004576191045</v>
      </c>
      <c r="U116" s="102">
        <v>27.606477525119423</v>
      </c>
      <c r="V116" s="102">
        <v>27.196564148186358</v>
      </c>
      <c r="W116" s="102">
        <v>27.761876673753076</v>
      </c>
      <c r="X116" s="102">
        <v>29.87393482158388</v>
      </c>
      <c r="Y116" s="102">
        <v>26.042987604155169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14.501052168193786</v>
      </c>
      <c r="C120" s="123">
        <v>15.519139495960353</v>
      </c>
      <c r="D120" s="123">
        <v>16.976853105464961</v>
      </c>
      <c r="E120" s="123">
        <v>20.15841707889998</v>
      </c>
      <c r="F120" s="123">
        <v>13.091972583409783</v>
      </c>
      <c r="G120" s="123">
        <v>28.105259456886067</v>
      </c>
      <c r="H120" s="123">
        <v>15.800845022519141</v>
      </c>
      <c r="I120" s="123">
        <v>22.380220592297704</v>
      </c>
      <c r="J120" s="123">
        <v>10.841831635719936</v>
      </c>
      <c r="K120" s="123">
        <v>15.217150595500419</v>
      </c>
      <c r="L120" s="123">
        <v>11.806707699792025</v>
      </c>
      <c r="M120" s="123">
        <v>11.663981576714459</v>
      </c>
      <c r="N120" s="123">
        <v>10.175170081974484</v>
      </c>
      <c r="O120" s="123">
        <v>10.30702618122818</v>
      </c>
      <c r="P120" s="123">
        <v>10.337141784854724</v>
      </c>
      <c r="Q120" s="123">
        <v>11.605540656669179</v>
      </c>
      <c r="R120" s="123">
        <v>11.48966865920762</v>
      </c>
      <c r="S120" s="123">
        <v>12.632722909220316</v>
      </c>
      <c r="T120" s="123">
        <v>12.607745719951293</v>
      </c>
      <c r="U120" s="123">
        <v>13.041417183603738</v>
      </c>
      <c r="V120" s="123">
        <v>11.372803494746382</v>
      </c>
      <c r="W120" s="123">
        <v>11.528131952304891</v>
      </c>
      <c r="X120" s="123">
        <v>11.676798450463824</v>
      </c>
      <c r="Y120" s="123">
        <v>10.328493467439023</v>
      </c>
      <c r="DA120" s="130" t="s">
        <v>2860</v>
      </c>
    </row>
    <row r="121" spans="1:105" ht="12" customHeight="1" x14ac:dyDescent="0.25">
      <c r="A121" s="97" t="s">
        <v>50</v>
      </c>
      <c r="B121" s="99">
        <v>14.599790952470922</v>
      </c>
      <c r="C121" s="99">
        <v>15.638017168965805</v>
      </c>
      <c r="D121" s="99">
        <v>17.257760163002715</v>
      </c>
      <c r="E121" s="99">
        <v>20.205503818777171</v>
      </c>
      <c r="F121" s="99">
        <v>13.26282599809115</v>
      </c>
      <c r="G121" s="99">
        <v>28.940606962660819</v>
      </c>
      <c r="H121" s="99">
        <v>15.534516772352198</v>
      </c>
      <c r="I121" s="99">
        <v>22.711513029484507</v>
      </c>
      <c r="J121" s="99">
        <v>10.912427564437507</v>
      </c>
      <c r="K121" s="99">
        <v>15.316650377363382</v>
      </c>
      <c r="L121" s="99">
        <v>11.877446415656159</v>
      </c>
      <c r="M121" s="99">
        <v>11.716605798628795</v>
      </c>
      <c r="N121" s="99">
        <v>10.118190128213595</v>
      </c>
      <c r="O121" s="99">
        <v>10.466400529374162</v>
      </c>
      <c r="P121" s="99">
        <v>10.409726800737404</v>
      </c>
      <c r="Q121" s="99">
        <v>11.613111005557581</v>
      </c>
      <c r="R121" s="99">
        <v>11.541667500695862</v>
      </c>
      <c r="S121" s="99">
        <v>12.723822504782673</v>
      </c>
      <c r="T121" s="99">
        <v>12.672583999143407</v>
      </c>
      <c r="U121" s="99">
        <v>13.104054280240177</v>
      </c>
      <c r="V121" s="99">
        <v>11.415337962583761</v>
      </c>
      <c r="W121" s="99">
        <v>11.574173502232851</v>
      </c>
      <c r="X121" s="99">
        <v>11.724875418022162</v>
      </c>
      <c r="Y121" s="99">
        <v>10.370700155293946</v>
      </c>
      <c r="DA121" s="63" t="s">
        <v>2861</v>
      </c>
    </row>
    <row r="122" spans="1:105" ht="12" customHeight="1" x14ac:dyDescent="0.25">
      <c r="A122" s="109" t="s">
        <v>120</v>
      </c>
      <c r="B122" s="110">
        <v>10.129769040534722</v>
      </c>
      <c r="C122" s="110">
        <v>12.915775336410341</v>
      </c>
      <c r="D122" s="110">
        <v>10.690721660148361</v>
      </c>
      <c r="E122" s="110">
        <v>19.192110317585374</v>
      </c>
      <c r="F122" s="110">
        <v>9.5081777691754148</v>
      </c>
      <c r="G122" s="110">
        <v>10.621195195393776</v>
      </c>
      <c r="H122" s="110">
        <v>20.519242833905906</v>
      </c>
      <c r="I122" s="110">
        <v>13.559969467591607</v>
      </c>
      <c r="J122" s="110">
        <v>8.1988837652383229</v>
      </c>
      <c r="K122" s="110">
        <v>8.3855564023504794</v>
      </c>
      <c r="L122" s="110">
        <v>8.3714588106398047</v>
      </c>
      <c r="M122" s="110">
        <v>9.0753428852429519</v>
      </c>
      <c r="N122" s="110">
        <v>12.852886711408409</v>
      </c>
      <c r="O122" s="110">
        <v>0.8426985716516936</v>
      </c>
      <c r="P122" s="110">
        <v>5.7766406805662802</v>
      </c>
      <c r="Q122" s="110">
        <v>11.184791927127751</v>
      </c>
      <c r="R122" s="110">
        <v>9.1195702034747494</v>
      </c>
      <c r="S122" s="110">
        <v>9.0937470174888038</v>
      </c>
      <c r="T122" s="110">
        <v>8.6126418869906871</v>
      </c>
      <c r="U122" s="110">
        <v>8.5767841289063735</v>
      </c>
      <c r="V122" s="110">
        <v>8.4823090064930806</v>
      </c>
      <c r="W122" s="110">
        <v>8.4457092122561406</v>
      </c>
      <c r="X122" s="110">
        <v>8.5437827312454733</v>
      </c>
      <c r="Y122" s="110">
        <v>7.6747479685608138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238.40696613744245</v>
      </c>
      <c r="C124" s="118">
        <f t="shared" si="42"/>
        <v>229.13136987004461</v>
      </c>
      <c r="D124" s="118">
        <f t="shared" si="42"/>
        <v>219.1125084581858</v>
      </c>
      <c r="E124" s="118">
        <f t="shared" si="42"/>
        <v>227.48174274348168</v>
      </c>
      <c r="F124" s="118">
        <f t="shared" si="42"/>
        <v>210.00068696786144</v>
      </c>
      <c r="G124" s="118">
        <f t="shared" si="42"/>
        <v>223.87067658419056</v>
      </c>
      <c r="H124" s="118">
        <f t="shared" si="42"/>
        <v>214.17046559330268</v>
      </c>
      <c r="I124" s="118">
        <f t="shared" si="42"/>
        <v>210.05724991789296</v>
      </c>
      <c r="J124" s="118">
        <f t="shared" si="42"/>
        <v>203.9306647761488</v>
      </c>
      <c r="K124" s="118">
        <f t="shared" si="42"/>
        <v>209.81316356246992</v>
      </c>
      <c r="L124" s="118">
        <f t="shared" si="42"/>
        <v>205.03620951920163</v>
      </c>
      <c r="M124" s="118">
        <f t="shared" si="42"/>
        <v>204.99188319523572</v>
      </c>
      <c r="N124" s="118">
        <f t="shared" si="42"/>
        <v>186.68604361998263</v>
      </c>
      <c r="O124" s="118">
        <f t="shared" si="42"/>
        <v>180.73772982569105</v>
      </c>
      <c r="P124" s="118">
        <f t="shared" si="42"/>
        <v>164.96948221248661</v>
      </c>
      <c r="Q124" s="118">
        <f t="shared" si="42"/>
        <v>166.56457150368323</v>
      </c>
      <c r="R124" s="118">
        <f t="shared" ref="R124:V124" si="43">R125+R128+R130+R139</f>
        <v>167.09528803607142</v>
      </c>
      <c r="S124" s="118">
        <f t="shared" si="43"/>
        <v>171.45891342240679</v>
      </c>
      <c r="T124" s="118">
        <f t="shared" si="43"/>
        <v>171.79170268240802</v>
      </c>
      <c r="U124" s="118">
        <f t="shared" si="43"/>
        <v>164.40806960791309</v>
      </c>
      <c r="V124" s="118">
        <f t="shared" si="43"/>
        <v>170.4324100773029</v>
      </c>
      <c r="W124" s="118">
        <f t="shared" ref="W124:Y124" si="44">W125+W128+W130+W139</f>
        <v>180.84450933932078</v>
      </c>
      <c r="X124" s="118">
        <f t="shared" si="44"/>
        <v>159.47488377968196</v>
      </c>
      <c r="Y124" s="118">
        <f t="shared" si="44"/>
        <v>145.85273558754884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209.95013837080322</v>
      </c>
      <c r="C125" s="123">
        <f t="shared" si="45"/>
        <v>188.20921242566163</v>
      </c>
      <c r="D125" s="123">
        <f t="shared" si="45"/>
        <v>175.72860080419917</v>
      </c>
      <c r="E125" s="123">
        <f t="shared" si="45"/>
        <v>179.10722696758876</v>
      </c>
      <c r="F125" s="123">
        <f t="shared" si="45"/>
        <v>178.12643894928985</v>
      </c>
      <c r="G125" s="123">
        <f t="shared" si="45"/>
        <v>168.01266593217713</v>
      </c>
      <c r="H125" s="123">
        <f t="shared" si="45"/>
        <v>170.18135622784146</v>
      </c>
      <c r="I125" s="123">
        <f t="shared" si="45"/>
        <v>156.6601740269401</v>
      </c>
      <c r="J125" s="123">
        <f t="shared" si="45"/>
        <v>169.35216622200187</v>
      </c>
      <c r="K125" s="123">
        <f t="shared" si="45"/>
        <v>168.21922165555532</v>
      </c>
      <c r="L125" s="123">
        <f t="shared" si="45"/>
        <v>168.51190232783082</v>
      </c>
      <c r="M125" s="123">
        <f t="shared" si="45"/>
        <v>167.32782385554819</v>
      </c>
      <c r="N125" s="123">
        <f t="shared" si="45"/>
        <v>151.97549697516888</v>
      </c>
      <c r="O125" s="123">
        <f t="shared" si="45"/>
        <v>145.54338817465717</v>
      </c>
      <c r="P125" s="123">
        <f t="shared" si="45"/>
        <v>130.57989519861505</v>
      </c>
      <c r="Q125" s="123">
        <f t="shared" si="45"/>
        <v>129.79249263719177</v>
      </c>
      <c r="R125" s="123">
        <f t="shared" ref="R125:V125" si="46">SUM(R126:R127)</f>
        <v>130.65921918541204</v>
      </c>
      <c r="S125" s="123">
        <f t="shared" si="46"/>
        <v>132.59117964141649</v>
      </c>
      <c r="T125" s="123">
        <f t="shared" si="46"/>
        <v>133.77598986221247</v>
      </c>
      <c r="U125" s="123">
        <f t="shared" si="46"/>
        <v>127.76639739721703</v>
      </c>
      <c r="V125" s="123">
        <f t="shared" si="46"/>
        <v>134.98441381615967</v>
      </c>
      <c r="W125" s="123">
        <f t="shared" ref="W125:Y125" si="47">SUM(W126:W127)</f>
        <v>144.13127290649811</v>
      </c>
      <c r="X125" s="123">
        <f t="shared" si="47"/>
        <v>125.00486268169702</v>
      </c>
      <c r="Y125" s="123">
        <f t="shared" si="47"/>
        <v>114.91588185086563</v>
      </c>
      <c r="DA125" s="130" t="s">
        <v>2864</v>
      </c>
    </row>
    <row r="126" spans="1:105" ht="12" customHeight="1" x14ac:dyDescent="0.25">
      <c r="A126" s="97" t="s">
        <v>198</v>
      </c>
      <c r="B126" s="99">
        <v>209.82739964217691</v>
      </c>
      <c r="C126" s="99">
        <v>188.09882586148305</v>
      </c>
      <c r="D126" s="99">
        <v>175.62974246839522</v>
      </c>
      <c r="E126" s="99">
        <v>179.00891383544939</v>
      </c>
      <c r="F126" s="99">
        <v>178.02097449200008</v>
      </c>
      <c r="G126" s="99">
        <v>167.91936161473467</v>
      </c>
      <c r="H126" s="99">
        <v>170.0929739167297</v>
      </c>
      <c r="I126" s="99">
        <v>156.58674716264071</v>
      </c>
      <c r="J126" s="99">
        <v>169.25935490487632</v>
      </c>
      <c r="K126" s="99">
        <v>168.12609136115302</v>
      </c>
      <c r="L126" s="99">
        <v>168.42564173618973</v>
      </c>
      <c r="M126" s="99">
        <v>167.23567110049549</v>
      </c>
      <c r="N126" s="99">
        <v>151.90388886774855</v>
      </c>
      <c r="O126" s="99">
        <v>145.46085907439189</v>
      </c>
      <c r="P126" s="99">
        <v>130.5041360794466</v>
      </c>
      <c r="Q126" s="99">
        <v>129.72590265311891</v>
      </c>
      <c r="R126" s="99">
        <v>130.59237420205707</v>
      </c>
      <c r="S126" s="99">
        <v>132.52245228955951</v>
      </c>
      <c r="T126" s="99">
        <v>133.70762758042196</v>
      </c>
      <c r="U126" s="99">
        <v>127.70138834197769</v>
      </c>
      <c r="V126" s="99">
        <v>134.91668025267197</v>
      </c>
      <c r="W126" s="99">
        <v>144.05944801754853</v>
      </c>
      <c r="X126" s="99">
        <v>124.94077871169645</v>
      </c>
      <c r="Y126" s="99">
        <v>114.85557716090692</v>
      </c>
      <c r="DA126" s="63" t="s">
        <v>2865</v>
      </c>
    </row>
    <row r="127" spans="1:105" ht="12" customHeight="1" x14ac:dyDescent="0.25">
      <c r="A127" s="97" t="s">
        <v>53</v>
      </c>
      <c r="B127" s="99">
        <v>0.12273872862631641</v>
      </c>
      <c r="C127" s="99">
        <v>0.11038656417857758</v>
      </c>
      <c r="D127" s="99">
        <v>9.8858335803953867E-2</v>
      </c>
      <c r="E127" s="99">
        <v>9.8313132139376175E-2</v>
      </c>
      <c r="F127" s="99">
        <v>0.10546445728977141</v>
      </c>
      <c r="G127" s="99">
        <v>9.3304317442463175E-2</v>
      </c>
      <c r="H127" s="99">
        <v>8.8382311111762091E-2</v>
      </c>
      <c r="I127" s="99">
        <v>7.3426864299388481E-2</v>
      </c>
      <c r="J127" s="99">
        <v>9.2811317125537723E-2</v>
      </c>
      <c r="K127" s="99">
        <v>9.3130294402289621E-2</v>
      </c>
      <c r="L127" s="99">
        <v>8.6260591641085585E-2</v>
      </c>
      <c r="M127" s="99">
        <v>9.2152755052684762E-2</v>
      </c>
      <c r="N127" s="99">
        <v>7.1608107420333536E-2</v>
      </c>
      <c r="O127" s="99">
        <v>8.2529100265281499E-2</v>
      </c>
      <c r="P127" s="99">
        <v>7.5759119168457761E-2</v>
      </c>
      <c r="Q127" s="99">
        <v>6.6589984072857211E-2</v>
      </c>
      <c r="R127" s="99">
        <v>6.6844983354980056E-2</v>
      </c>
      <c r="S127" s="99">
        <v>6.8727351856970834E-2</v>
      </c>
      <c r="T127" s="99">
        <v>6.8362281790506282E-2</v>
      </c>
      <c r="U127" s="99">
        <v>6.500905523933849E-2</v>
      </c>
      <c r="V127" s="99">
        <v>6.7733563487719167E-2</v>
      </c>
      <c r="W127" s="99">
        <v>7.1824888949579238E-2</v>
      </c>
      <c r="X127" s="99">
        <v>6.4083970000560875E-2</v>
      </c>
      <c r="Y127" s="99">
        <v>6.0304689958718807E-2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0.16962330922303737</v>
      </c>
      <c r="C128" s="123">
        <f t="shared" si="48"/>
        <v>0.21114503479166372</v>
      </c>
      <c r="D128" s="123">
        <f t="shared" si="48"/>
        <v>0.24725337501328454</v>
      </c>
      <c r="E128" s="123">
        <f t="shared" si="48"/>
        <v>0.27847940883007066</v>
      </c>
      <c r="F128" s="123">
        <f t="shared" si="48"/>
        <v>0.18907386429611525</v>
      </c>
      <c r="G128" s="123">
        <f t="shared" si="48"/>
        <v>0.17457155994961604</v>
      </c>
      <c r="H128" s="123">
        <f t="shared" si="48"/>
        <v>0.1751309285193284</v>
      </c>
      <c r="I128" s="123">
        <f t="shared" si="48"/>
        <v>0.31158825433262433</v>
      </c>
      <c r="J128" s="123">
        <f t="shared" si="48"/>
        <v>0.17842062376828863</v>
      </c>
      <c r="K128" s="123">
        <f t="shared" si="48"/>
        <v>0.16498920587726806</v>
      </c>
      <c r="L128" s="123">
        <f t="shared" si="48"/>
        <v>0.37614661508300801</v>
      </c>
      <c r="M128" s="123">
        <f t="shared" si="48"/>
        <v>0.34103333412106435</v>
      </c>
      <c r="N128" s="123">
        <f t="shared" si="48"/>
        <v>1.0176704840958486</v>
      </c>
      <c r="O128" s="123">
        <f t="shared" si="48"/>
        <v>0.59068586361705611</v>
      </c>
      <c r="P128" s="123">
        <f t="shared" si="48"/>
        <v>0.54532520860839662</v>
      </c>
      <c r="Q128" s="123">
        <f t="shared" si="48"/>
        <v>0.91789955291646119</v>
      </c>
      <c r="R128" s="123">
        <f t="shared" si="48"/>
        <v>0.79625687662885591</v>
      </c>
      <c r="S128" s="123">
        <f t="shared" si="48"/>
        <v>0.70832217476585457</v>
      </c>
      <c r="T128" s="123">
        <f t="shared" si="48"/>
        <v>0.58278148914041528</v>
      </c>
      <c r="U128" s="123">
        <f t="shared" si="48"/>
        <v>0.45833431423014975</v>
      </c>
      <c r="V128" s="123">
        <f t="shared" si="48"/>
        <v>0.36114847582994841</v>
      </c>
      <c r="W128" s="123">
        <f t="shared" si="48"/>
        <v>0.28483148957125926</v>
      </c>
      <c r="X128" s="123">
        <f t="shared" si="48"/>
        <v>0.20784172315343385</v>
      </c>
      <c r="Y128" s="123">
        <f t="shared" si="48"/>
        <v>0.20056567293922212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0.16962330922303737</v>
      </c>
      <c r="C129" s="99">
        <f>RES_hhdet_fech!C129/RES_summary!C$19</f>
        <v>0.21114503479166372</v>
      </c>
      <c r="D129" s="99">
        <f>RES_hhdet_fech!D129/RES_summary!D$19</f>
        <v>0.24725337501328454</v>
      </c>
      <c r="E129" s="99">
        <f>RES_hhdet_fech!E129/RES_summary!E$19</f>
        <v>0.27847940883007066</v>
      </c>
      <c r="F129" s="99">
        <f>RES_hhdet_fech!F129/RES_summary!F$19</f>
        <v>0.18907386429611525</v>
      </c>
      <c r="G129" s="99">
        <f>RES_hhdet_fech!G129/RES_summary!G$19</f>
        <v>0.17457155994961604</v>
      </c>
      <c r="H129" s="99">
        <f>RES_hhdet_fech!H129/RES_summary!H$19</f>
        <v>0.1751309285193284</v>
      </c>
      <c r="I129" s="99">
        <f>RES_hhdet_fech!I129/RES_summary!I$19</f>
        <v>0.31158825433262433</v>
      </c>
      <c r="J129" s="99">
        <f>RES_hhdet_fech!J129/RES_summary!J$19</f>
        <v>0.17842062376828863</v>
      </c>
      <c r="K129" s="99">
        <f>RES_hhdet_fech!K129/RES_summary!K$19</f>
        <v>0.16498920587726806</v>
      </c>
      <c r="L129" s="99">
        <f>RES_hhdet_fech!L129/RES_summary!L$19</f>
        <v>0.37614661508300801</v>
      </c>
      <c r="M129" s="99">
        <f>RES_hhdet_fech!M129/RES_summary!M$19</f>
        <v>0.34103333412106435</v>
      </c>
      <c r="N129" s="99">
        <f>RES_hhdet_fech!N129/RES_summary!N$19</f>
        <v>1.0176704840958486</v>
      </c>
      <c r="O129" s="99">
        <f>RES_hhdet_fech!O129/RES_summary!O$19</f>
        <v>0.59068586361705611</v>
      </c>
      <c r="P129" s="99">
        <f>RES_hhdet_fech!P129/RES_summary!P$19</f>
        <v>0.54532520860839662</v>
      </c>
      <c r="Q129" s="99">
        <f>RES_hhdet_fech!Q129/RES_summary!Q$19</f>
        <v>0.91789955291646119</v>
      </c>
      <c r="R129" s="99">
        <f>RES_hhdet_fech!R129/RES_summary!R$19</f>
        <v>0.79625687662885591</v>
      </c>
      <c r="S129" s="99">
        <f>RES_hhdet_fech!S129/RES_summary!S$19</f>
        <v>0.70832217476585457</v>
      </c>
      <c r="T129" s="99">
        <f>RES_hhdet_fech!T129/RES_summary!T$19</f>
        <v>0.58278148914041528</v>
      </c>
      <c r="U129" s="99">
        <f>RES_hhdet_fech!U129/RES_summary!U$19</f>
        <v>0.45833431423014975</v>
      </c>
      <c r="V129" s="99">
        <f>RES_hhdet_fech!V129/RES_summary!V$19</f>
        <v>0.36114847582994841</v>
      </c>
      <c r="W129" s="99">
        <f>RES_hhdet_fech!W129/RES_summary!W$19</f>
        <v>0.28483148957125926</v>
      </c>
      <c r="X129" s="99">
        <f>RES_hhdet_fech!X129/RES_summary!X$19</f>
        <v>0.20784172315343385</v>
      </c>
      <c r="Y129" s="99">
        <f>RES_hhdet_fech!Y129/RES_summary!Y$19</f>
        <v>0.20056567293922212</v>
      </c>
      <c r="DA129" s="63" t="s">
        <v>2868</v>
      </c>
    </row>
    <row r="130" spans="1:105" ht="12" customHeight="1" x14ac:dyDescent="0.25">
      <c r="A130" s="121" t="s">
        <v>55</v>
      </c>
      <c r="B130" s="123">
        <v>13.785433069112312</v>
      </c>
      <c r="C130" s="123">
        <v>25.088669166945653</v>
      </c>
      <c r="D130" s="123">
        <v>25.966856079234237</v>
      </c>
      <c r="E130" s="123">
        <v>27.800306636145347</v>
      </c>
      <c r="F130" s="123">
        <v>18.484959081400692</v>
      </c>
      <c r="G130" s="123">
        <v>27.350046894312943</v>
      </c>
      <c r="H130" s="123">
        <v>28.007221355572167</v>
      </c>
      <c r="I130" s="123">
        <v>30.765373065169218</v>
      </c>
      <c r="J130" s="123">
        <v>23.57859664118773</v>
      </c>
      <c r="K130" s="123">
        <v>26.257164524405827</v>
      </c>
      <c r="L130" s="123">
        <v>24.343315513603169</v>
      </c>
      <c r="M130" s="123">
        <v>25.659388081790333</v>
      </c>
      <c r="N130" s="123">
        <v>23.517634520309564</v>
      </c>
      <c r="O130" s="123">
        <v>24.262046395461724</v>
      </c>
      <c r="P130" s="123">
        <v>23.501754521663063</v>
      </c>
      <c r="Q130" s="123">
        <v>24.259277210275386</v>
      </c>
      <c r="R130" s="123">
        <v>24.148689239750031</v>
      </c>
      <c r="S130" s="123">
        <v>25.477143691843541</v>
      </c>
      <c r="T130" s="123">
        <v>24.750977546980895</v>
      </c>
      <c r="U130" s="123">
        <v>23.100914818315818</v>
      </c>
      <c r="V130" s="123">
        <v>23.721918555289125</v>
      </c>
      <c r="W130" s="123">
        <v>24.955211056254633</v>
      </c>
      <c r="X130" s="123">
        <v>22.685049998175913</v>
      </c>
      <c r="Y130" s="123">
        <v>20.55254873365822</v>
      </c>
      <c r="DA130" s="130" t="s">
        <v>2869</v>
      </c>
    </row>
    <row r="131" spans="1:105" ht="12" customHeight="1" x14ac:dyDescent="0.25">
      <c r="A131" s="97" t="s">
        <v>128</v>
      </c>
      <c r="B131" s="99">
        <v>13.650325122098204</v>
      </c>
      <c r="C131" s="99">
        <v>25.151709598438231</v>
      </c>
      <c r="D131" s="99">
        <v>26.012822014919831</v>
      </c>
      <c r="E131" s="99">
        <v>27.631051413474875</v>
      </c>
      <c r="F131" s="99">
        <v>18.518040988253695</v>
      </c>
      <c r="G131" s="99">
        <v>27.345568196426967</v>
      </c>
      <c r="H131" s="99">
        <v>27.711060201538068</v>
      </c>
      <c r="I131" s="99">
        <v>30.614019473057251</v>
      </c>
      <c r="J131" s="99">
        <v>23.48821093008053</v>
      </c>
      <c r="K131" s="99">
        <v>26.045294262640233</v>
      </c>
      <c r="L131" s="99">
        <v>24.257193746405896</v>
      </c>
      <c r="M131" s="99">
        <v>25.587249084568008</v>
      </c>
      <c r="N131" s="99">
        <v>23.300045115954923</v>
      </c>
      <c r="O131" s="99">
        <v>24.117412888050492</v>
      </c>
      <c r="P131" s="99">
        <v>23.327520578979524</v>
      </c>
      <c r="Q131" s="99">
        <v>24.099110386458456</v>
      </c>
      <c r="R131" s="99">
        <v>24.068781314386211</v>
      </c>
      <c r="S131" s="99">
        <v>25.297224437572865</v>
      </c>
      <c r="T131" s="99">
        <v>24.656841686267512</v>
      </c>
      <c r="U131" s="99">
        <v>23.001893014637471</v>
      </c>
      <c r="V131" s="99">
        <v>23.632890901742659</v>
      </c>
      <c r="W131" s="99">
        <v>24.884963543209565</v>
      </c>
      <c r="X131" s="99">
        <v>22.538143701504737</v>
      </c>
      <c r="Y131" s="99">
        <v>20.447921684529241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21.869042197483299</v>
      </c>
      <c r="C135" s="102">
        <v>21.532471479703226</v>
      </c>
      <c r="D135" s="102">
        <v>23.465826400827936</v>
      </c>
      <c r="E135" s="102">
        <v>36.990343693536957</v>
      </c>
      <c r="F135" s="102">
        <v>16.354572192909199</v>
      </c>
      <c r="G135" s="102">
        <v>27.599334121134444</v>
      </c>
      <c r="H135" s="102">
        <v>44.512838022738578</v>
      </c>
      <c r="I135" s="102">
        <v>39.152238498670442</v>
      </c>
      <c r="J135" s="102">
        <v>28.625438368563486</v>
      </c>
      <c r="K135" s="102">
        <v>38.103919416560437</v>
      </c>
      <c r="L135" s="102">
        <v>29.16668210707029</v>
      </c>
      <c r="M135" s="102">
        <v>29.693012653039219</v>
      </c>
      <c r="N135" s="102">
        <v>35.572910554764867</v>
      </c>
      <c r="O135" s="102">
        <v>32.216063063661089</v>
      </c>
      <c r="P135" s="102">
        <v>32.964091707063098</v>
      </c>
      <c r="Q135" s="102">
        <v>32.896385570830049</v>
      </c>
      <c r="R135" s="102">
        <v>28.441238028589275</v>
      </c>
      <c r="S135" s="102">
        <v>35.111368925883951</v>
      </c>
      <c r="T135" s="102">
        <v>29.7794773351896</v>
      </c>
      <c r="U135" s="102">
        <v>28.356629329579594</v>
      </c>
      <c r="V135" s="102">
        <v>28.452791689714147</v>
      </c>
      <c r="W135" s="102">
        <v>28.541683622845614</v>
      </c>
      <c r="X135" s="102">
        <v>29.880082476139901</v>
      </c>
      <c r="Y135" s="102">
        <v>25.215392945721593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14.501771388303887</v>
      </c>
      <c r="C139" s="123">
        <v>15.622343242645659</v>
      </c>
      <c r="D139" s="123">
        <v>17.169798199739095</v>
      </c>
      <c r="E139" s="123">
        <v>20.295729730917522</v>
      </c>
      <c r="F139" s="123">
        <v>13.200215072874789</v>
      </c>
      <c r="G139" s="123">
        <v>28.333392197750861</v>
      </c>
      <c r="H139" s="123">
        <v>15.8067570813697</v>
      </c>
      <c r="I139" s="123">
        <v>22.320114571451008</v>
      </c>
      <c r="J139" s="123">
        <v>10.821481289190936</v>
      </c>
      <c r="K139" s="123">
        <v>15.171788176631507</v>
      </c>
      <c r="L139" s="123">
        <v>11.804845062684652</v>
      </c>
      <c r="M139" s="123">
        <v>11.663637923776143</v>
      </c>
      <c r="N139" s="123">
        <v>10.175241640408323</v>
      </c>
      <c r="O139" s="123">
        <v>10.341609391955087</v>
      </c>
      <c r="P139" s="123">
        <v>10.342507283600089</v>
      </c>
      <c r="Q139" s="123">
        <v>11.594902103299589</v>
      </c>
      <c r="R139" s="123">
        <v>11.491122734280475</v>
      </c>
      <c r="S139" s="123">
        <v>12.682267914380896</v>
      </c>
      <c r="T139" s="123">
        <v>12.681953784074226</v>
      </c>
      <c r="U139" s="123">
        <v>13.082423078150059</v>
      </c>
      <c r="V139" s="123">
        <v>11.364929230024153</v>
      </c>
      <c r="W139" s="123">
        <v>11.473193886996805</v>
      </c>
      <c r="X139" s="123">
        <v>11.577129376655581</v>
      </c>
      <c r="Y139" s="123">
        <v>10.183739330085766</v>
      </c>
      <c r="DA139" s="130" t="s">
        <v>2878</v>
      </c>
    </row>
    <row r="140" spans="1:105" ht="12" customHeight="1" x14ac:dyDescent="0.25">
      <c r="A140" s="97" t="s">
        <v>50</v>
      </c>
      <c r="B140" s="99">
        <v>14.599790952470922</v>
      </c>
      <c r="C140" s="99">
        <v>15.69938861512232</v>
      </c>
      <c r="D140" s="99">
        <v>17.367044159434862</v>
      </c>
      <c r="E140" s="99">
        <v>20.329648922165081</v>
      </c>
      <c r="F140" s="99">
        <v>13.33188804521909</v>
      </c>
      <c r="G140" s="99">
        <v>29.032185460192697</v>
      </c>
      <c r="H140" s="99">
        <v>15.544646659063222</v>
      </c>
      <c r="I140" s="99">
        <v>22.707470635420648</v>
      </c>
      <c r="J140" s="99">
        <v>10.916212666020879</v>
      </c>
      <c r="K140" s="99">
        <v>15.325988728279585</v>
      </c>
      <c r="L140" s="99">
        <v>11.88791271183303</v>
      </c>
      <c r="M140" s="99">
        <v>11.721474367610119</v>
      </c>
      <c r="N140" s="99">
        <v>10.11636115811763</v>
      </c>
      <c r="O140" s="99">
        <v>10.457923606514452</v>
      </c>
      <c r="P140" s="99">
        <v>10.401090349004802</v>
      </c>
      <c r="Q140" s="99">
        <v>11.601599928472616</v>
      </c>
      <c r="R140" s="99">
        <v>11.532372353923844</v>
      </c>
      <c r="S140" s="99">
        <v>12.749379040398175</v>
      </c>
      <c r="T140" s="99">
        <v>12.745679784228688</v>
      </c>
      <c r="U140" s="99">
        <v>13.147279801035026</v>
      </c>
      <c r="V140" s="99">
        <v>11.406968209030854</v>
      </c>
      <c r="W140" s="99">
        <v>11.519344712467852</v>
      </c>
      <c r="X140" s="99">
        <v>11.62574639965354</v>
      </c>
      <c r="Y140" s="99">
        <v>10.229608356319918</v>
      </c>
      <c r="DA140" s="63" t="s">
        <v>2879</v>
      </c>
    </row>
    <row r="141" spans="1:105" ht="12" customHeight="1" x14ac:dyDescent="0.25">
      <c r="A141" s="109" t="s">
        <v>120</v>
      </c>
      <c r="B141" s="110">
        <v>10.12976904053472</v>
      </c>
      <c r="C141" s="110">
        <v>13.004617569213831</v>
      </c>
      <c r="D141" s="110">
        <v>10.779751226684329</v>
      </c>
      <c r="E141" s="110">
        <v>19.326019157800282</v>
      </c>
      <c r="F141" s="110">
        <v>9.5607978365149382</v>
      </c>
      <c r="G141" s="110">
        <v>10.649757445223159</v>
      </c>
      <c r="H141" s="110">
        <v>20.513449616201662</v>
      </c>
      <c r="I141" s="110">
        <v>13.545788130107635</v>
      </c>
      <c r="J141" s="110">
        <v>8.1942986789442678</v>
      </c>
      <c r="K141" s="110">
        <v>8.3825574700719514</v>
      </c>
      <c r="L141" s="110">
        <v>8.3973508864322959</v>
      </c>
      <c r="M141" s="110">
        <v>9.090730089603106</v>
      </c>
      <c r="N141" s="110">
        <v>12.835713947272085</v>
      </c>
      <c r="O141" s="110">
        <v>0.83953015124324404</v>
      </c>
      <c r="P141" s="110">
        <v>5.7624945444316209</v>
      </c>
      <c r="Q141" s="110">
        <v>11.132272879229651</v>
      </c>
      <c r="R141" s="110">
        <v>9.0596221314978749</v>
      </c>
      <c r="S141" s="110">
        <v>9.044517619528424</v>
      </c>
      <c r="T141" s="110">
        <v>8.6848007400562235</v>
      </c>
      <c r="U141" s="110">
        <v>8.6295687532241114</v>
      </c>
      <c r="V141" s="110">
        <v>8.4402353908410905</v>
      </c>
      <c r="W141" s="110">
        <v>8.3700658175446634</v>
      </c>
      <c r="X141" s="110">
        <v>8.3778505303985238</v>
      </c>
      <c r="Y141" s="110">
        <v>7.3716874040552316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74.538800539866585</v>
      </c>
      <c r="V143" s="118">
        <f t="shared" si="50"/>
        <v>66.98050196494647</v>
      </c>
      <c r="W143" s="118">
        <f t="shared" ref="W143:Y143" si="51">W144+W146+W148+W157</f>
        <v>65.506424191834753</v>
      </c>
      <c r="X143" s="118">
        <f t="shared" si="51"/>
        <v>66.928040730600117</v>
      </c>
      <c r="Y143" s="118">
        <f t="shared" si="51"/>
        <v>65.346032099824129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36.546074615068683</v>
      </c>
      <c r="V144" s="123">
        <f t="shared" si="52"/>
        <v>31.834174996130574</v>
      </c>
      <c r="W144" s="123">
        <f t="shared" si="52"/>
        <v>29.364413254791973</v>
      </c>
      <c r="X144" s="123">
        <f t="shared" si="52"/>
        <v>29.822935939157173</v>
      </c>
      <c r="Y144" s="123">
        <f t="shared" si="52"/>
        <v>32.224868615518375</v>
      </c>
      <c r="DA144" s="130" t="s">
        <v>2882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36.546074615068683</v>
      </c>
      <c r="V145" s="99">
        <v>31.834174996130574</v>
      </c>
      <c r="W145" s="99">
        <v>29.364413254791973</v>
      </c>
      <c r="X145" s="99">
        <v>29.822935939157173</v>
      </c>
      <c r="Y145" s="99">
        <v>32.224868615518375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1.0465214740215303</v>
      </c>
      <c r="V146" s="123">
        <f t="shared" si="53"/>
        <v>1.5490020834491927</v>
      </c>
      <c r="W146" s="123">
        <f t="shared" si="53"/>
        <v>1.2188547547372066</v>
      </c>
      <c r="X146" s="123">
        <f t="shared" si="53"/>
        <v>1.4092212455224196</v>
      </c>
      <c r="Y146" s="123">
        <f t="shared" si="53"/>
        <v>1.5480376643162879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</v>
      </c>
      <c r="C147" s="99">
        <f>RES_hhdet_fech!C147/RES_summary!C$19</f>
        <v>0</v>
      </c>
      <c r="D147" s="99">
        <f>RES_hhdet_fech!D147/RES_summary!D$19</f>
        <v>0</v>
      </c>
      <c r="E147" s="99">
        <f>RES_hhdet_fech!E147/RES_summary!E$19</f>
        <v>0</v>
      </c>
      <c r="F147" s="99">
        <f>RES_hhdet_fech!F147/RES_summary!F$19</f>
        <v>0</v>
      </c>
      <c r="G147" s="99">
        <f>RES_hhdet_fech!G147/RES_summary!G$19</f>
        <v>0</v>
      </c>
      <c r="H147" s="99">
        <f>RES_hhdet_fech!H147/RES_summary!H$19</f>
        <v>0</v>
      </c>
      <c r="I147" s="99">
        <f>RES_hhdet_fech!I147/RES_summary!I$19</f>
        <v>0</v>
      </c>
      <c r="J147" s="99">
        <f>RES_hhdet_fech!J147/RES_summary!J$19</f>
        <v>0</v>
      </c>
      <c r="K147" s="99">
        <f>RES_hhdet_fech!K147/RES_summary!K$19</f>
        <v>0</v>
      </c>
      <c r="L147" s="99">
        <f>RES_hhdet_fech!L147/RES_summary!L$19</f>
        <v>0</v>
      </c>
      <c r="M147" s="99">
        <f>RES_hhdet_fech!M147/RES_summary!M$19</f>
        <v>0</v>
      </c>
      <c r="N147" s="99">
        <f>RES_hhdet_fech!N147/RES_summary!N$19</f>
        <v>0</v>
      </c>
      <c r="O147" s="99">
        <f>RES_hhdet_fech!O147/RES_summary!O$19</f>
        <v>0</v>
      </c>
      <c r="P147" s="99">
        <f>RES_hhdet_fech!P147/RES_summary!P$19</f>
        <v>0</v>
      </c>
      <c r="Q147" s="99">
        <f>RES_hhdet_fech!Q147/RES_summary!Q$19</f>
        <v>0</v>
      </c>
      <c r="R147" s="99">
        <f>RES_hhdet_fech!R147/RES_summary!R$19</f>
        <v>0</v>
      </c>
      <c r="S147" s="99">
        <f>RES_hhdet_fech!S147/RES_summary!S$19</f>
        <v>0</v>
      </c>
      <c r="T147" s="99">
        <f>RES_hhdet_fech!T147/RES_summary!T$19</f>
        <v>0</v>
      </c>
      <c r="U147" s="99">
        <f>RES_hhdet_fech!U147/RES_summary!U$19</f>
        <v>1.0465214740215303</v>
      </c>
      <c r="V147" s="99">
        <f>RES_hhdet_fech!V147/RES_summary!V$19</f>
        <v>1.5490020834491927</v>
      </c>
      <c r="W147" s="99">
        <f>RES_hhdet_fech!W147/RES_summary!W$19</f>
        <v>1.2188547547372066</v>
      </c>
      <c r="X147" s="99">
        <f>RES_hhdet_fech!X147/RES_summary!X$19</f>
        <v>1.4092212455224196</v>
      </c>
      <c r="Y147" s="99">
        <f>RES_hhdet_fech!Y147/RES_summary!Y$19</f>
        <v>1.5480376643162879</v>
      </c>
      <c r="DA147" s="63" t="s">
        <v>2885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24.114688974536108</v>
      </c>
      <c r="V148" s="123">
        <v>22.433629365764507</v>
      </c>
      <c r="W148" s="123">
        <v>23.6149647505285</v>
      </c>
      <c r="X148" s="123">
        <v>24.263305505688201</v>
      </c>
      <c r="Y148" s="123">
        <v>21.472454687284486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23.857127859855005</v>
      </c>
      <c r="V149" s="99">
        <v>21.49998587013058</v>
      </c>
      <c r="W149" s="99">
        <v>22.371846773199167</v>
      </c>
      <c r="X149" s="99">
        <v>22.36872654529699</v>
      </c>
      <c r="Y149" s="99">
        <v>19.88347122319712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26.389419438468433</v>
      </c>
      <c r="V153" s="102">
        <v>26.350352302297939</v>
      </c>
      <c r="W153" s="102">
        <v>26.582403853035704</v>
      </c>
      <c r="X153" s="102">
        <v>28.338290787177005</v>
      </c>
      <c r="Y153" s="102">
        <v>24.434485796474004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2894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12.831515476240259</v>
      </c>
      <c r="V157" s="123">
        <v>11.163695519602202</v>
      </c>
      <c r="W157" s="123">
        <v>11.308191431777074</v>
      </c>
      <c r="X157" s="123">
        <v>11.432578040232327</v>
      </c>
      <c r="Y157" s="123">
        <v>10.10067113270498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12.867675508003833</v>
      </c>
      <c r="V158" s="99">
        <v>11.193131594068312</v>
      </c>
      <c r="W158" s="99">
        <v>11.336495952597776</v>
      </c>
      <c r="X158" s="99">
        <v>11.472528822895471</v>
      </c>
      <c r="Y158" s="99">
        <v>10.144614672002596</v>
      </c>
      <c r="DA158" s="63" t="s">
        <v>2896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8.2115298511472972</v>
      </c>
      <c r="V159" s="110">
        <v>8.0684822316066356</v>
      </c>
      <c r="W159" s="110">
        <v>7.9962813250184128</v>
      </c>
      <c r="X159" s="110">
        <v>8.006857425913811</v>
      </c>
      <c r="Y159" s="110">
        <v>7.1571893632517751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318.21526626993341</v>
      </c>
      <c r="C161" s="118">
        <f t="shared" si="54"/>
        <v>203.4512306842509</v>
      </c>
      <c r="D161" s="118">
        <f t="shared" si="54"/>
        <v>252.70488133628203</v>
      </c>
      <c r="E161" s="118">
        <f t="shared" si="54"/>
        <v>266.58778407177442</v>
      </c>
      <c r="F161" s="118">
        <f t="shared" si="54"/>
        <v>217.02586848187516</v>
      </c>
      <c r="G161" s="118">
        <f t="shared" si="54"/>
        <v>277.69934217640463</v>
      </c>
      <c r="H161" s="118">
        <f t="shared" si="54"/>
        <v>189.71135931246388</v>
      </c>
      <c r="I161" s="118">
        <f t="shared" si="54"/>
        <v>225.0296629515899</v>
      </c>
      <c r="J161" s="118">
        <f t="shared" si="54"/>
        <v>203.37368225767165</v>
      </c>
      <c r="K161" s="118">
        <f t="shared" si="54"/>
        <v>252.88525188509581</v>
      </c>
      <c r="L161" s="118">
        <f t="shared" si="54"/>
        <v>228.38648441909783</v>
      </c>
      <c r="M161" s="118">
        <f t="shared" si="54"/>
        <v>222.01216816112748</v>
      </c>
      <c r="N161" s="118">
        <f t="shared" si="54"/>
        <v>204.44036309094787</v>
      </c>
      <c r="O161" s="118">
        <f t="shared" si="54"/>
        <v>210.41389183616457</v>
      </c>
      <c r="P161" s="118">
        <f t="shared" si="54"/>
        <v>193.13613137749894</v>
      </c>
      <c r="Q161" s="118">
        <f t="shared" si="54"/>
        <v>192.67785641972003</v>
      </c>
      <c r="R161" s="118">
        <f t="shared" ref="R161:V161" si="55">R162+R164+R166+R175</f>
        <v>153.92472902222028</v>
      </c>
      <c r="S161" s="118">
        <f t="shared" si="55"/>
        <v>156.29973450022726</v>
      </c>
      <c r="T161" s="118">
        <f t="shared" si="55"/>
        <v>185.20719243124373</v>
      </c>
      <c r="U161" s="118">
        <f t="shared" si="55"/>
        <v>177.98120562254741</v>
      </c>
      <c r="V161" s="118">
        <f t="shared" si="55"/>
        <v>182.77641259822531</v>
      </c>
      <c r="W161" s="118">
        <f t="shared" ref="W161:Y161" si="56">W162+W164+W166+W175</f>
        <v>218.26916009569115</v>
      </c>
      <c r="X161" s="118">
        <f t="shared" si="56"/>
        <v>147.17464295915215</v>
      </c>
      <c r="Y161" s="118">
        <f t="shared" si="56"/>
        <v>115.46003371686727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279.92244549711637</v>
      </c>
      <c r="C162" s="123">
        <f t="shared" si="57"/>
        <v>153.6301772524593</v>
      </c>
      <c r="D162" s="123">
        <f t="shared" si="57"/>
        <v>198.13688951505378</v>
      </c>
      <c r="E162" s="123">
        <f t="shared" si="57"/>
        <v>202.18661603079588</v>
      </c>
      <c r="F162" s="123">
        <f t="shared" si="57"/>
        <v>174.27392277306882</v>
      </c>
      <c r="G162" s="123">
        <f t="shared" si="57"/>
        <v>196.18607918970315</v>
      </c>
      <c r="H162" s="123">
        <f t="shared" si="57"/>
        <v>140.35878742562878</v>
      </c>
      <c r="I162" s="123">
        <f t="shared" si="57"/>
        <v>154.82662101806307</v>
      </c>
      <c r="J162" s="123">
        <f t="shared" si="57"/>
        <v>163.19712670235413</v>
      </c>
      <c r="K162" s="123">
        <f t="shared" si="57"/>
        <v>197.64355579549854</v>
      </c>
      <c r="L162" s="123">
        <f t="shared" si="57"/>
        <v>183.79510974764491</v>
      </c>
      <c r="M162" s="123">
        <f t="shared" si="57"/>
        <v>177.6334716271424</v>
      </c>
      <c r="N162" s="123">
        <f t="shared" si="57"/>
        <v>157.71489859807241</v>
      </c>
      <c r="O162" s="123">
        <f t="shared" si="57"/>
        <v>166.7264970104215</v>
      </c>
      <c r="P162" s="123">
        <f t="shared" si="57"/>
        <v>149.96606440001165</v>
      </c>
      <c r="Q162" s="123">
        <f t="shared" si="57"/>
        <v>147.73197837572701</v>
      </c>
      <c r="R162" s="123">
        <f t="shared" si="57"/>
        <v>113.15911440392377</v>
      </c>
      <c r="S162" s="123">
        <f t="shared" si="57"/>
        <v>111.93989088410166</v>
      </c>
      <c r="T162" s="123">
        <f t="shared" si="57"/>
        <v>144.96773968908354</v>
      </c>
      <c r="U162" s="123">
        <f t="shared" si="57"/>
        <v>137.86448568306494</v>
      </c>
      <c r="V162" s="123">
        <f t="shared" si="57"/>
        <v>146.48030139566018</v>
      </c>
      <c r="W162" s="123">
        <f t="shared" si="57"/>
        <v>180.87826407483743</v>
      </c>
      <c r="X162" s="123">
        <f t="shared" si="57"/>
        <v>109.19250423584297</v>
      </c>
      <c r="Y162" s="123">
        <f t="shared" si="57"/>
        <v>81.643044044662616</v>
      </c>
      <c r="DA162" s="130" t="s">
        <v>2899</v>
      </c>
    </row>
    <row r="163" spans="1:105" ht="12" customHeight="1" x14ac:dyDescent="0.25">
      <c r="A163" s="97" t="s">
        <v>53</v>
      </c>
      <c r="B163" s="110">
        <v>279.92244549711637</v>
      </c>
      <c r="C163" s="110">
        <v>153.6301772524593</v>
      </c>
      <c r="D163" s="110">
        <v>198.13688951505378</v>
      </c>
      <c r="E163" s="110">
        <v>202.18661603079588</v>
      </c>
      <c r="F163" s="110">
        <v>174.27392277306882</v>
      </c>
      <c r="G163" s="110">
        <v>196.18607918970315</v>
      </c>
      <c r="H163" s="110">
        <v>140.35878742562878</v>
      </c>
      <c r="I163" s="110">
        <v>154.82662101806307</v>
      </c>
      <c r="J163" s="110">
        <v>163.19712670235413</v>
      </c>
      <c r="K163" s="110">
        <v>197.64355579549854</v>
      </c>
      <c r="L163" s="110">
        <v>183.79510974764491</v>
      </c>
      <c r="M163" s="110">
        <v>177.6334716271424</v>
      </c>
      <c r="N163" s="110">
        <v>157.71489859807241</v>
      </c>
      <c r="O163" s="110">
        <v>166.7264970104215</v>
      </c>
      <c r="P163" s="110">
        <v>149.96606440001165</v>
      </c>
      <c r="Q163" s="110">
        <v>147.73197837572701</v>
      </c>
      <c r="R163" s="110">
        <v>113.15911440392377</v>
      </c>
      <c r="S163" s="110">
        <v>111.93989088410166</v>
      </c>
      <c r="T163" s="110">
        <v>144.96773968908354</v>
      </c>
      <c r="U163" s="110">
        <v>137.86448568306494</v>
      </c>
      <c r="V163" s="110">
        <v>146.48030139566018</v>
      </c>
      <c r="W163" s="110">
        <v>180.87826407483743</v>
      </c>
      <c r="X163" s="110">
        <v>109.19250423584297</v>
      </c>
      <c r="Y163" s="110">
        <v>81.643044044662616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0.84827665246929862</v>
      </c>
      <c r="C164" s="123">
        <f t="shared" si="58"/>
        <v>0.980118196936278</v>
      </c>
      <c r="D164" s="123">
        <f t="shared" si="58"/>
        <v>0.97034771124030372</v>
      </c>
      <c r="E164" s="123">
        <f t="shared" si="58"/>
        <v>0.97342101112417923</v>
      </c>
      <c r="F164" s="123">
        <f t="shared" si="58"/>
        <v>0.71431254102258845</v>
      </c>
      <c r="G164" s="123">
        <f t="shared" si="58"/>
        <v>0.79196761461837872</v>
      </c>
      <c r="H164" s="123">
        <f t="shared" si="58"/>
        <v>1.1198217924611273</v>
      </c>
      <c r="I164" s="123">
        <f t="shared" si="58"/>
        <v>2.3027259177499557</v>
      </c>
      <c r="J164" s="123">
        <f t="shared" si="58"/>
        <v>1.4332607538642272</v>
      </c>
      <c r="K164" s="123">
        <f t="shared" si="58"/>
        <v>1.2420975067875983</v>
      </c>
      <c r="L164" s="123">
        <f t="shared" si="58"/>
        <v>1.972062140408346</v>
      </c>
      <c r="M164" s="123">
        <f t="shared" si="58"/>
        <v>1.2953667666159181</v>
      </c>
      <c r="N164" s="123">
        <f t="shared" si="58"/>
        <v>2.7622375889746955</v>
      </c>
      <c r="O164" s="123">
        <f t="shared" si="58"/>
        <v>1.1848406708942154</v>
      </c>
      <c r="P164" s="123">
        <f t="shared" si="58"/>
        <v>0.89138374740174209</v>
      </c>
      <c r="Q164" s="123">
        <f t="shared" si="58"/>
        <v>1.3838483305687916</v>
      </c>
      <c r="R164" s="123">
        <f t="shared" si="58"/>
        <v>1.1476619561470613</v>
      </c>
      <c r="S164" s="123">
        <f t="shared" si="58"/>
        <v>1.08755020894058</v>
      </c>
      <c r="T164" s="123">
        <f t="shared" si="58"/>
        <v>1.1775966586889781</v>
      </c>
      <c r="U164" s="123">
        <f t="shared" si="58"/>
        <v>1.2307276915804799</v>
      </c>
      <c r="V164" s="123">
        <f t="shared" si="58"/>
        <v>1.2325059760082164</v>
      </c>
      <c r="W164" s="123">
        <f t="shared" si="58"/>
        <v>1.3768471739375581</v>
      </c>
      <c r="X164" s="123">
        <f t="shared" si="58"/>
        <v>1.4026153416323508</v>
      </c>
      <c r="Y164" s="123">
        <f t="shared" si="58"/>
        <v>1.4722950173470839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0.84827665246929862</v>
      </c>
      <c r="C165" s="99">
        <f>RES_hhdet_fech!C165/RES_summary!C$19</f>
        <v>0.980118196936278</v>
      </c>
      <c r="D165" s="99">
        <f>RES_hhdet_fech!D165/RES_summary!D$19</f>
        <v>0.97034771124030372</v>
      </c>
      <c r="E165" s="99">
        <f>RES_hhdet_fech!E165/RES_summary!E$19</f>
        <v>0.97342101112417923</v>
      </c>
      <c r="F165" s="99">
        <f>RES_hhdet_fech!F165/RES_summary!F$19</f>
        <v>0.71431254102258845</v>
      </c>
      <c r="G165" s="99">
        <f>RES_hhdet_fech!G165/RES_summary!G$19</f>
        <v>0.79196761461837872</v>
      </c>
      <c r="H165" s="99">
        <f>RES_hhdet_fech!H165/RES_summary!H$19</f>
        <v>1.1198217924611273</v>
      </c>
      <c r="I165" s="99">
        <f>RES_hhdet_fech!I165/RES_summary!I$19</f>
        <v>2.3027259177499557</v>
      </c>
      <c r="J165" s="99">
        <f>RES_hhdet_fech!J165/RES_summary!J$19</f>
        <v>1.4332607538642272</v>
      </c>
      <c r="K165" s="99">
        <f>RES_hhdet_fech!K165/RES_summary!K$19</f>
        <v>1.2420975067875983</v>
      </c>
      <c r="L165" s="99">
        <f>RES_hhdet_fech!L165/RES_summary!L$19</f>
        <v>1.972062140408346</v>
      </c>
      <c r="M165" s="99">
        <f>RES_hhdet_fech!M165/RES_summary!M$19</f>
        <v>1.2953667666159181</v>
      </c>
      <c r="N165" s="99">
        <f>RES_hhdet_fech!N165/RES_summary!N$19</f>
        <v>2.7622375889746955</v>
      </c>
      <c r="O165" s="99">
        <f>RES_hhdet_fech!O165/RES_summary!O$19</f>
        <v>1.1848406708942154</v>
      </c>
      <c r="P165" s="99">
        <f>RES_hhdet_fech!P165/RES_summary!P$19</f>
        <v>0.89138374740174209</v>
      </c>
      <c r="Q165" s="99">
        <f>RES_hhdet_fech!Q165/RES_summary!Q$19</f>
        <v>1.3838483305687916</v>
      </c>
      <c r="R165" s="99">
        <f>RES_hhdet_fech!R165/RES_summary!R$19</f>
        <v>1.1476619561470613</v>
      </c>
      <c r="S165" s="99">
        <f>RES_hhdet_fech!S165/RES_summary!S$19</f>
        <v>1.08755020894058</v>
      </c>
      <c r="T165" s="99">
        <f>RES_hhdet_fech!T165/RES_summary!T$19</f>
        <v>1.1775966586889781</v>
      </c>
      <c r="U165" s="99">
        <f>RES_hhdet_fech!U165/RES_summary!U$19</f>
        <v>1.2307276915804799</v>
      </c>
      <c r="V165" s="99">
        <f>RES_hhdet_fech!V165/RES_summary!V$19</f>
        <v>1.2325059760082164</v>
      </c>
      <c r="W165" s="99">
        <f>RES_hhdet_fech!W165/RES_summary!W$19</f>
        <v>1.3768471739375581</v>
      </c>
      <c r="X165" s="99">
        <f>RES_hhdet_fech!X165/RES_summary!X$19</f>
        <v>1.4026153416323508</v>
      </c>
      <c r="Y165" s="99">
        <f>RES_hhdet_fech!Y165/RES_summary!Y$19</f>
        <v>1.4722950173470839</v>
      </c>
      <c r="DA165" s="63" t="s">
        <v>2902</v>
      </c>
    </row>
    <row r="166" spans="1:105" ht="12" customHeight="1" x14ac:dyDescent="0.25">
      <c r="A166" s="121" t="s">
        <v>55</v>
      </c>
      <c r="B166" s="123">
        <v>22.942831584410445</v>
      </c>
      <c r="C166" s="123">
        <v>33.194097132426101</v>
      </c>
      <c r="D166" s="123">
        <v>36.450996811391562</v>
      </c>
      <c r="E166" s="123">
        <v>43.197057759883428</v>
      </c>
      <c r="F166" s="123">
        <v>28.889335060536261</v>
      </c>
      <c r="G166" s="123">
        <v>52.465415754002059</v>
      </c>
      <c r="H166" s="123">
        <v>32.45481853352878</v>
      </c>
      <c r="I166" s="123">
        <v>45.48406770441013</v>
      </c>
      <c r="J166" s="123">
        <v>27.895156401063474</v>
      </c>
      <c r="K166" s="123">
        <v>38.773875879118016</v>
      </c>
      <c r="L166" s="123">
        <v>30.80225884367</v>
      </c>
      <c r="M166" s="123">
        <v>31.415631681982568</v>
      </c>
      <c r="N166" s="123">
        <v>33.792794078533433</v>
      </c>
      <c r="O166" s="123">
        <v>32.158622878670691</v>
      </c>
      <c r="P166" s="123">
        <v>31.926228256646048</v>
      </c>
      <c r="Q166" s="123">
        <v>31.969609630359454</v>
      </c>
      <c r="R166" s="123">
        <v>28.135852565359389</v>
      </c>
      <c r="S166" s="123">
        <v>30.633840022414333</v>
      </c>
      <c r="T166" s="123">
        <v>26.464086960100627</v>
      </c>
      <c r="U166" s="123">
        <v>25.903299630764593</v>
      </c>
      <c r="V166" s="123">
        <v>23.772416130346244</v>
      </c>
      <c r="W166" s="123">
        <v>24.573853264529514</v>
      </c>
      <c r="X166" s="123">
        <v>24.997842421357923</v>
      </c>
      <c r="Y166" s="123">
        <v>22.104348828433277</v>
      </c>
      <c r="DA166" s="130" t="s">
        <v>2903</v>
      </c>
    </row>
    <row r="167" spans="1:105" ht="12" customHeight="1" x14ac:dyDescent="0.25">
      <c r="A167" s="97" t="s">
        <v>124</v>
      </c>
      <c r="B167" s="99">
        <v>23.00000506258294</v>
      </c>
      <c r="C167" s="99">
        <v>33.64378350849897</v>
      </c>
      <c r="D167" s="99">
        <v>36.752913399332613</v>
      </c>
      <c r="E167" s="99">
        <v>43.301701794119232</v>
      </c>
      <c r="F167" s="99">
        <v>29.055476424784125</v>
      </c>
      <c r="G167" s="99">
        <v>52.624633174831835</v>
      </c>
      <c r="H167" s="99">
        <v>30.944452818627738</v>
      </c>
      <c r="I167" s="99">
        <v>48.088861876246938</v>
      </c>
      <c r="J167" s="99">
        <v>27.619348723736845</v>
      </c>
      <c r="K167" s="99">
        <v>40.069988987953955</v>
      </c>
      <c r="L167" s="99">
        <v>33.69552109043385</v>
      </c>
      <c r="M167" s="99">
        <v>34.25527484800984</v>
      </c>
      <c r="N167" s="99">
        <v>31.158132651795309</v>
      </c>
      <c r="O167" s="99">
        <v>32.056977788698994</v>
      </c>
      <c r="P167" s="99">
        <v>30.406399160812377</v>
      </c>
      <c r="Q167" s="99">
        <v>30.630737163471803</v>
      </c>
      <c r="R167" s="99">
        <v>27.643795767343882</v>
      </c>
      <c r="S167" s="99">
        <v>27.442845977548828</v>
      </c>
      <c r="T167" s="99">
        <v>25.282485907845249</v>
      </c>
      <c r="U167" s="99">
        <v>25.300831032253285</v>
      </c>
      <c r="V167" s="99">
        <v>22.619954360708029</v>
      </c>
      <c r="W167" s="99">
        <v>23.555089651860609</v>
      </c>
      <c r="X167" s="99">
        <v>23.649404054863489</v>
      </c>
      <c r="Y167" s="99">
        <v>21.078061170570148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21.869042197483299</v>
      </c>
      <c r="C171" s="102">
        <v>21.776171989702895</v>
      </c>
      <c r="D171" s="102">
        <v>23.845979264852861</v>
      </c>
      <c r="E171" s="102">
        <v>37.596070217762211</v>
      </c>
      <c r="F171" s="102">
        <v>16.700748504980179</v>
      </c>
      <c r="G171" s="102">
        <v>28.223931617505812</v>
      </c>
      <c r="H171" s="102">
        <v>43.764410605559092</v>
      </c>
      <c r="I171" s="102">
        <v>38.552395648182419</v>
      </c>
      <c r="J171" s="102">
        <v>28.241022477841035</v>
      </c>
      <c r="K171" s="102">
        <v>37.85916561465055</v>
      </c>
      <c r="L171" s="102">
        <v>29.066608221563062</v>
      </c>
      <c r="M171" s="102">
        <v>29.592384931933328</v>
      </c>
      <c r="N171" s="102">
        <v>35.445029198260841</v>
      </c>
      <c r="O171" s="102">
        <v>32.231804741098081</v>
      </c>
      <c r="P171" s="102">
        <v>33.090203562784531</v>
      </c>
      <c r="Q171" s="102">
        <v>33.182009015671923</v>
      </c>
      <c r="R171" s="102">
        <v>28.697392109028716</v>
      </c>
      <c r="S171" s="102">
        <v>35.101587975894979</v>
      </c>
      <c r="T171" s="102">
        <v>29.814819598341042</v>
      </c>
      <c r="U171" s="102">
        <v>28.156287430059297</v>
      </c>
      <c r="V171" s="102">
        <v>27.940796395835111</v>
      </c>
      <c r="W171" s="102">
        <v>28.378955445040411</v>
      </c>
      <c r="X171" s="102">
        <v>30.310429693592592</v>
      </c>
      <c r="Y171" s="102">
        <v>26.276474912124755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2911</v>
      </c>
    </row>
    <row r="175" spans="1:105" ht="12" customHeight="1" x14ac:dyDescent="0.25">
      <c r="A175" s="121" t="s">
        <v>54</v>
      </c>
      <c r="B175" s="123">
        <v>14.501712535937301</v>
      </c>
      <c r="C175" s="123">
        <v>15.646838102429239</v>
      </c>
      <c r="D175" s="123">
        <v>17.146647298596402</v>
      </c>
      <c r="E175" s="123">
        <v>20.230689269970934</v>
      </c>
      <c r="F175" s="123">
        <v>13.148298107247472</v>
      </c>
      <c r="G175" s="123">
        <v>28.255879618081</v>
      </c>
      <c r="H175" s="123">
        <v>15.777931560845182</v>
      </c>
      <c r="I175" s="123">
        <v>22.416248311366736</v>
      </c>
      <c r="J175" s="123">
        <v>10.848138400389804</v>
      </c>
      <c r="K175" s="123">
        <v>15.225722703691671</v>
      </c>
      <c r="L175" s="123">
        <v>11.817053687374582</v>
      </c>
      <c r="M175" s="123">
        <v>11.667698085386562</v>
      </c>
      <c r="N175" s="123">
        <v>10.170432825367337</v>
      </c>
      <c r="O175" s="123">
        <v>10.343931276178171</v>
      </c>
      <c r="P175" s="123">
        <v>10.352454973439496</v>
      </c>
      <c r="Q175" s="123">
        <v>11.592420083064789</v>
      </c>
      <c r="R175" s="123">
        <v>11.482100096790058</v>
      </c>
      <c r="S175" s="123">
        <v>12.638453384770692</v>
      </c>
      <c r="T175" s="123">
        <v>12.597769123370599</v>
      </c>
      <c r="U175" s="123">
        <v>12.982692617137396</v>
      </c>
      <c r="V175" s="123">
        <v>11.291189096210658</v>
      </c>
      <c r="W175" s="123">
        <v>11.440195582386652</v>
      </c>
      <c r="X175" s="123">
        <v>11.581680960318877</v>
      </c>
      <c r="Y175" s="123">
        <v>10.240345826424303</v>
      </c>
      <c r="DA175" s="130" t="s">
        <v>2912</v>
      </c>
    </row>
    <row r="176" spans="1:105" ht="12" customHeight="1" x14ac:dyDescent="0.25">
      <c r="A176" s="97" t="s">
        <v>50</v>
      </c>
      <c r="B176" s="99">
        <v>14.599790952470919</v>
      </c>
      <c r="C176" s="99">
        <v>15.713666136111259</v>
      </c>
      <c r="D176" s="99">
        <v>17.339047088967146</v>
      </c>
      <c r="E176" s="99">
        <v>20.269376774785119</v>
      </c>
      <c r="F176" s="99">
        <v>13.283781677041226</v>
      </c>
      <c r="G176" s="99">
        <v>28.93741251442912</v>
      </c>
      <c r="H176" s="99">
        <v>15.521718177048982</v>
      </c>
      <c r="I176" s="99">
        <v>22.688995764073763</v>
      </c>
      <c r="J176" s="99">
        <v>10.905677826287626</v>
      </c>
      <c r="K176" s="99">
        <v>15.31421515996532</v>
      </c>
      <c r="L176" s="99">
        <v>11.879807154387143</v>
      </c>
      <c r="M176" s="99">
        <v>11.716995576618748</v>
      </c>
      <c r="N176" s="99">
        <v>10.116498515214133</v>
      </c>
      <c r="O176" s="99">
        <v>10.460783097355765</v>
      </c>
      <c r="P176" s="99">
        <v>10.401219986670302</v>
      </c>
      <c r="Q176" s="99">
        <v>11.598442260838853</v>
      </c>
      <c r="R176" s="99">
        <v>11.520795073643521</v>
      </c>
      <c r="S176" s="99">
        <v>12.707176986128511</v>
      </c>
      <c r="T176" s="99">
        <v>12.658803897010584</v>
      </c>
      <c r="U176" s="99">
        <v>13.041299904275004</v>
      </c>
      <c r="V176" s="99">
        <v>11.3294361703635</v>
      </c>
      <c r="W176" s="99">
        <v>11.481392229380258</v>
      </c>
      <c r="X176" s="99">
        <v>11.624050403022535</v>
      </c>
      <c r="Y176" s="99">
        <v>10.277439695561956</v>
      </c>
      <c r="DA176" s="63" t="s">
        <v>2913</v>
      </c>
    </row>
    <row r="177" spans="1:105" ht="12" customHeight="1" x14ac:dyDescent="0.25">
      <c r="A177" s="109" t="s">
        <v>120</v>
      </c>
      <c r="B177" s="110">
        <v>10.12976904053472</v>
      </c>
      <c r="C177" s="110">
        <v>13.041058850628044</v>
      </c>
      <c r="D177" s="110">
        <v>10.758974258287802</v>
      </c>
      <c r="E177" s="110">
        <v>19.243626892241107</v>
      </c>
      <c r="F177" s="110">
        <v>9.5195220547495687</v>
      </c>
      <c r="G177" s="110">
        <v>10.608164285345246</v>
      </c>
      <c r="H177" s="110">
        <v>20.473477339173215</v>
      </c>
      <c r="I177" s="110">
        <v>13.529500986820098</v>
      </c>
      <c r="J177" s="110">
        <v>8.1829220076300988</v>
      </c>
      <c r="K177" s="110">
        <v>8.3771557305981972</v>
      </c>
      <c r="L177" s="110">
        <v>8.3781636950862524</v>
      </c>
      <c r="M177" s="110">
        <v>9.0773255625895359</v>
      </c>
      <c r="N177" s="110">
        <v>12.838464739509099</v>
      </c>
      <c r="O177" s="110">
        <v>0.84134685113643526</v>
      </c>
      <c r="P177" s="110">
        <v>5.7675659851175487</v>
      </c>
      <c r="Q177" s="110">
        <v>11.109729988269644</v>
      </c>
      <c r="R177" s="110">
        <v>8.9922317005072863</v>
      </c>
      <c r="S177" s="110">
        <v>8.9118278198367928</v>
      </c>
      <c r="T177" s="110">
        <v>8.5328113584858389</v>
      </c>
      <c r="U177" s="110">
        <v>8.4972511690166677</v>
      </c>
      <c r="V177" s="110">
        <v>8.3473785792721102</v>
      </c>
      <c r="W177" s="110">
        <v>8.3000417486034852</v>
      </c>
      <c r="X177" s="110">
        <v>8.3935985461732763</v>
      </c>
      <c r="Y177" s="110">
        <v>7.5390660201394386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222.76803271968384</v>
      </c>
      <c r="C3" s="118">
        <f t="shared" si="0"/>
        <v>57.544028233456515</v>
      </c>
      <c r="D3" s="118">
        <f t="shared" si="0"/>
        <v>161.8304014758572</v>
      </c>
      <c r="E3" s="118">
        <f t="shared" si="0"/>
        <v>117.76243320219599</v>
      </c>
      <c r="F3" s="118">
        <f t="shared" si="0"/>
        <v>226.95967224392061</v>
      </c>
      <c r="G3" s="118">
        <f t="shared" si="0"/>
        <v>119.90594413818836</v>
      </c>
      <c r="H3" s="118">
        <f t="shared" si="0"/>
        <v>86.098339107639021</v>
      </c>
      <c r="I3" s="118">
        <f t="shared" si="0"/>
        <v>85.573574316970237</v>
      </c>
      <c r="J3" s="118">
        <f t="shared" si="0"/>
        <v>264.99447089114108</v>
      </c>
      <c r="K3" s="118">
        <f t="shared" si="0"/>
        <v>102.00000741394068</v>
      </c>
      <c r="L3" s="118">
        <f t="shared" si="0"/>
        <v>80.673684844417906</v>
      </c>
      <c r="M3" s="118">
        <f t="shared" si="0"/>
        <v>140.92623990003443</v>
      </c>
      <c r="N3" s="118">
        <f t="shared" si="0"/>
        <v>137.86152467209871</v>
      </c>
      <c r="O3" s="118">
        <f t="shared" si="0"/>
        <v>85.515303822375316</v>
      </c>
      <c r="P3" s="118">
        <f t="shared" si="0"/>
        <v>155.36030760643717</v>
      </c>
      <c r="Q3" s="118">
        <f t="shared" si="0"/>
        <v>161.24462388744951</v>
      </c>
      <c r="R3" s="118">
        <f t="shared" ref="R3:V3" si="1">R4+R7+R9+R19</f>
        <v>130.02232729145121</v>
      </c>
      <c r="S3" s="118">
        <f t="shared" si="1"/>
        <v>104.22207289841583</v>
      </c>
      <c r="T3" s="118">
        <f t="shared" si="1"/>
        <v>116.38821990645476</v>
      </c>
      <c r="U3" s="118">
        <f t="shared" si="1"/>
        <v>136.35374477826119</v>
      </c>
      <c r="V3" s="118">
        <f t="shared" si="1"/>
        <v>139.53253107831358</v>
      </c>
      <c r="W3" s="118">
        <f t="shared" ref="W3:Y3" si="2">W4+W7+W9+W19</f>
        <v>135.99096816338599</v>
      </c>
      <c r="X3" s="118">
        <f t="shared" si="2"/>
        <v>125.36680007798633</v>
      </c>
      <c r="Y3" s="118">
        <f t="shared" si="2"/>
        <v>121.65955975853846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198.47911340739364</v>
      </c>
      <c r="C4" s="123">
        <f t="shared" si="3"/>
        <v>44.793861983062712</v>
      </c>
      <c r="D4" s="123">
        <f t="shared" si="3"/>
        <v>129.88798814446164</v>
      </c>
      <c r="E4" s="123">
        <f t="shared" si="3"/>
        <v>91.94674011407696</v>
      </c>
      <c r="F4" s="123">
        <f t="shared" si="3"/>
        <v>194.4077168491323</v>
      </c>
      <c r="G4" s="123">
        <f t="shared" si="3"/>
        <v>89.454278457310764</v>
      </c>
      <c r="H4" s="123">
        <f t="shared" si="3"/>
        <v>66.437006793656224</v>
      </c>
      <c r="I4" s="123">
        <f t="shared" si="3"/>
        <v>63.023413975610104</v>
      </c>
      <c r="J4" s="123">
        <f t="shared" si="3"/>
        <v>219.82889762386455</v>
      </c>
      <c r="K4" s="123">
        <f t="shared" si="3"/>
        <v>81.129738347070415</v>
      </c>
      <c r="L4" s="123">
        <f t="shared" si="3"/>
        <v>64.105019172992513</v>
      </c>
      <c r="M4" s="123">
        <f t="shared" si="3"/>
        <v>114.07746175386217</v>
      </c>
      <c r="N4" s="123">
        <f t="shared" si="3"/>
        <v>111.02898573919254</v>
      </c>
      <c r="O4" s="123">
        <f t="shared" si="3"/>
        <v>67.983989113037097</v>
      </c>
      <c r="P4" s="123">
        <f t="shared" si="3"/>
        <v>122.87365897462415</v>
      </c>
      <c r="Q4" s="123">
        <f t="shared" si="3"/>
        <v>124.39875979985322</v>
      </c>
      <c r="R4" s="123">
        <f t="shared" ref="R4:V4" si="4">SUM(R5:R6)</f>
        <v>99.178159556695206</v>
      </c>
      <c r="S4" s="123">
        <f t="shared" si="4"/>
        <v>76.285771807976673</v>
      </c>
      <c r="T4" s="123">
        <f t="shared" si="4"/>
        <v>86.700464274911738</v>
      </c>
      <c r="U4" s="123">
        <f t="shared" si="4"/>
        <v>103.13166443573743</v>
      </c>
      <c r="V4" s="123">
        <f t="shared" si="4"/>
        <v>107.41579548942038</v>
      </c>
      <c r="W4" s="123">
        <f t="shared" ref="W4:Y4" si="5">SUM(W5:W6)</f>
        <v>103.77464570724804</v>
      </c>
      <c r="X4" s="123">
        <f t="shared" si="5"/>
        <v>92.854815754875361</v>
      </c>
      <c r="Y4" s="123">
        <f t="shared" si="5"/>
        <v>100.57553008949371</v>
      </c>
      <c r="DA4" s="130" t="s">
        <v>2917</v>
      </c>
    </row>
    <row r="5" spans="1:105" ht="12" customHeight="1" x14ac:dyDescent="0.25">
      <c r="A5" s="97" t="s">
        <v>51</v>
      </c>
      <c r="B5" s="99">
        <v>198.13185799998828</v>
      </c>
      <c r="C5" s="99">
        <v>44.715490761916143</v>
      </c>
      <c r="D5" s="99">
        <v>129.67006391058317</v>
      </c>
      <c r="E5" s="99">
        <v>91.796232770203304</v>
      </c>
      <c r="F5" s="99">
        <v>194.06452159879194</v>
      </c>
      <c r="G5" s="99">
        <v>89.306151750448905</v>
      </c>
      <c r="H5" s="99">
        <v>66.334138087063721</v>
      </c>
      <c r="I5" s="99">
        <v>62.935794587536151</v>
      </c>
      <c r="J5" s="99">
        <v>219.474240111353</v>
      </c>
      <c r="K5" s="99">
        <v>80.999264426364533</v>
      </c>
      <c r="L5" s="99">
        <v>64.011136923667721</v>
      </c>
      <c r="M5" s="99">
        <v>113.90125733953974</v>
      </c>
      <c r="N5" s="99">
        <v>110.88536241732383</v>
      </c>
      <c r="O5" s="99">
        <v>67.880838540373929</v>
      </c>
      <c r="P5" s="99">
        <v>122.68329131973314</v>
      </c>
      <c r="Q5" s="99">
        <v>124.22897452543135</v>
      </c>
      <c r="R5" s="99">
        <v>99.044075911887674</v>
      </c>
      <c r="S5" s="99">
        <v>76.182111119841707</v>
      </c>
      <c r="T5" s="99">
        <v>86.584421841674484</v>
      </c>
      <c r="U5" s="99">
        <v>102.99437937138904</v>
      </c>
      <c r="V5" s="99">
        <v>107.27496811022772</v>
      </c>
      <c r="W5" s="99">
        <v>103.63989490527844</v>
      </c>
      <c r="X5" s="99">
        <v>92.732480842273802</v>
      </c>
      <c r="Y5" s="99">
        <v>100.44328219800087</v>
      </c>
      <c r="DA5" s="63" t="s">
        <v>2918</v>
      </c>
    </row>
    <row r="6" spans="1:105" ht="12" customHeight="1" x14ac:dyDescent="0.25">
      <c r="A6" s="97" t="s">
        <v>53</v>
      </c>
      <c r="B6" s="99">
        <v>0.34725540740534727</v>
      </c>
      <c r="C6" s="99">
        <v>7.8371221146569733E-2</v>
      </c>
      <c r="D6" s="99">
        <v>0.21792423387848206</v>
      </c>
      <c r="E6" s="99">
        <v>0.15050734387365014</v>
      </c>
      <c r="F6" s="99">
        <v>0.34319525034035675</v>
      </c>
      <c r="G6" s="99">
        <v>0.14812670686186258</v>
      </c>
      <c r="H6" s="99">
        <v>0.10286870659249887</v>
      </c>
      <c r="I6" s="99">
        <v>8.7619388073950658E-2</v>
      </c>
      <c r="J6" s="99">
        <v>0.35465751251156497</v>
      </c>
      <c r="K6" s="99">
        <v>0.13047392070588398</v>
      </c>
      <c r="L6" s="99">
        <v>9.3882249324795039E-2</v>
      </c>
      <c r="M6" s="99">
        <v>0.17620441432242531</v>
      </c>
      <c r="N6" s="99">
        <v>0.14362332186870239</v>
      </c>
      <c r="O6" s="99">
        <v>0.10315057266317042</v>
      </c>
      <c r="P6" s="99">
        <v>0.19036765489099883</v>
      </c>
      <c r="Q6" s="99">
        <v>0.16978527442186619</v>
      </c>
      <c r="R6" s="99">
        <v>0.13408364480753582</v>
      </c>
      <c r="S6" s="99">
        <v>0.10366068813497024</v>
      </c>
      <c r="T6" s="99">
        <v>0.1160424332372553</v>
      </c>
      <c r="U6" s="99">
        <v>0.13728506434838758</v>
      </c>
      <c r="V6" s="99">
        <v>0.14082737919265401</v>
      </c>
      <c r="W6" s="99">
        <v>0.13475080196959593</v>
      </c>
      <c r="X6" s="99">
        <v>0.12233491260156609</v>
      </c>
      <c r="Y6" s="99">
        <v>0.13224789149283483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0.27583887552245762</v>
      </c>
      <c r="C7" s="123">
        <f t="shared" si="6"/>
        <v>0.42172993519991936</v>
      </c>
      <c r="D7" s="123">
        <f t="shared" si="6"/>
        <v>0.49591396497976858</v>
      </c>
      <c r="E7" s="123">
        <f t="shared" si="6"/>
        <v>0.55180838386697106</v>
      </c>
      <c r="F7" s="123">
        <f t="shared" si="6"/>
        <v>0.36745950519417703</v>
      </c>
      <c r="G7" s="123">
        <f t="shared" si="6"/>
        <v>0.51062220300093364</v>
      </c>
      <c r="H7" s="123">
        <f t="shared" si="6"/>
        <v>0.60167568379392888</v>
      </c>
      <c r="I7" s="123">
        <f t="shared" si="6"/>
        <v>1.1203821082805159</v>
      </c>
      <c r="J7" s="123">
        <f t="shared" si="6"/>
        <v>0.65539074283765253</v>
      </c>
      <c r="K7" s="123">
        <f t="shared" si="6"/>
        <v>1.1181827595492748</v>
      </c>
      <c r="L7" s="123">
        <f t="shared" si="6"/>
        <v>2.149381458223683</v>
      </c>
      <c r="M7" s="123">
        <f t="shared" si="6"/>
        <v>1.2996786933658082</v>
      </c>
      <c r="N7" s="123">
        <f t="shared" si="6"/>
        <v>2.5597685158380998</v>
      </c>
      <c r="O7" s="123">
        <f t="shared" si="6"/>
        <v>1.2203231313359419</v>
      </c>
      <c r="P7" s="123">
        <f t="shared" si="6"/>
        <v>1.5397885641929565</v>
      </c>
      <c r="Q7" s="123">
        <f t="shared" si="6"/>
        <v>4.0685132445797993</v>
      </c>
      <c r="R7" s="123">
        <f t="shared" si="6"/>
        <v>5.2323342144531706</v>
      </c>
      <c r="S7" s="123">
        <f t="shared" si="6"/>
        <v>5.99363294596822</v>
      </c>
      <c r="T7" s="123">
        <f t="shared" si="6"/>
        <v>5.7041019068626877</v>
      </c>
      <c r="U7" s="123">
        <f t="shared" si="6"/>
        <v>5.3213779030215296</v>
      </c>
      <c r="V7" s="123">
        <f t="shared" si="6"/>
        <v>4.581334689372337</v>
      </c>
      <c r="W7" s="123">
        <f t="shared" si="6"/>
        <v>3.5412470851447257</v>
      </c>
      <c r="X7" s="123">
        <f t="shared" si="6"/>
        <v>1.9644299636266676</v>
      </c>
      <c r="Y7" s="123">
        <f t="shared" si="6"/>
        <v>1.0723750561611514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0.27583887552245762</v>
      </c>
      <c r="C8" s="99">
        <f>RES_hhdet_tesh!C8/RES_summary!C$19</f>
        <v>0.42172993519991936</v>
      </c>
      <c r="D8" s="99">
        <f>RES_hhdet_tesh!D8/RES_summary!D$19</f>
        <v>0.49591396497976858</v>
      </c>
      <c r="E8" s="99">
        <f>RES_hhdet_tesh!E8/RES_summary!E$19</f>
        <v>0.55180838386697106</v>
      </c>
      <c r="F8" s="99">
        <f>RES_hhdet_tesh!F8/RES_summary!F$19</f>
        <v>0.36745950519417703</v>
      </c>
      <c r="G8" s="99">
        <f>RES_hhdet_tesh!G8/RES_summary!G$19</f>
        <v>0.51062220300093364</v>
      </c>
      <c r="H8" s="99">
        <f>RES_hhdet_tesh!H8/RES_summary!H$19</f>
        <v>0.60167568379392888</v>
      </c>
      <c r="I8" s="99">
        <f>RES_hhdet_tesh!I8/RES_summary!I$19</f>
        <v>1.1203821082805159</v>
      </c>
      <c r="J8" s="99">
        <f>RES_hhdet_tesh!J8/RES_summary!J$19</f>
        <v>0.65539074283765253</v>
      </c>
      <c r="K8" s="99">
        <f>RES_hhdet_tesh!K8/RES_summary!K$19</f>
        <v>1.1181827595492748</v>
      </c>
      <c r="L8" s="99">
        <f>RES_hhdet_tesh!L8/RES_summary!L$19</f>
        <v>2.149381458223683</v>
      </c>
      <c r="M8" s="99">
        <f>RES_hhdet_tesh!M8/RES_summary!M$19</f>
        <v>1.2996786933658082</v>
      </c>
      <c r="N8" s="99">
        <f>RES_hhdet_tesh!N8/RES_summary!N$19</f>
        <v>2.5597685158380998</v>
      </c>
      <c r="O8" s="99">
        <f>RES_hhdet_tesh!O8/RES_summary!O$19</f>
        <v>1.2203231313359419</v>
      </c>
      <c r="P8" s="99">
        <f>RES_hhdet_tesh!P8/RES_summary!P$19</f>
        <v>1.5397885641929565</v>
      </c>
      <c r="Q8" s="99">
        <f>RES_hhdet_tesh!Q8/RES_summary!Q$19</f>
        <v>4.0685132445797993</v>
      </c>
      <c r="R8" s="99">
        <f>RES_hhdet_tesh!R8/RES_summary!R$19</f>
        <v>5.2323342144531706</v>
      </c>
      <c r="S8" s="99">
        <f>RES_hhdet_tesh!S8/RES_summary!S$19</f>
        <v>5.99363294596822</v>
      </c>
      <c r="T8" s="99">
        <f>RES_hhdet_tesh!T8/RES_summary!T$19</f>
        <v>5.7041019068626877</v>
      </c>
      <c r="U8" s="99">
        <f>RES_hhdet_tesh!U8/RES_summary!U$19</f>
        <v>5.3213779030215296</v>
      </c>
      <c r="V8" s="99">
        <f>RES_hhdet_tesh!V8/RES_summary!V$19</f>
        <v>4.581334689372337</v>
      </c>
      <c r="W8" s="99">
        <f>RES_hhdet_tesh!W8/RES_summary!W$19</f>
        <v>3.5412470851447257</v>
      </c>
      <c r="X8" s="99">
        <f>RES_hhdet_tesh!X8/RES_summary!X$19</f>
        <v>1.9644299636266676</v>
      </c>
      <c r="Y8" s="99">
        <f>RES_hhdet_tesh!Y8/RES_summary!Y$19</f>
        <v>1.0723750561611514</v>
      </c>
      <c r="DA8" s="63" t="s">
        <v>2921</v>
      </c>
    </row>
    <row r="9" spans="1:105" ht="12" customHeight="1" x14ac:dyDescent="0.25">
      <c r="A9" s="121" t="s">
        <v>55</v>
      </c>
      <c r="B9" s="123">
        <v>13.924269062270609</v>
      </c>
      <c r="C9" s="123">
        <v>6.8303494167416554</v>
      </c>
      <c r="D9" s="123">
        <v>20.764114843182906</v>
      </c>
      <c r="E9" s="123">
        <v>15.73019941115802</v>
      </c>
      <c r="F9" s="123">
        <v>21.991833648992905</v>
      </c>
      <c r="G9" s="123">
        <v>16.464188504367591</v>
      </c>
      <c r="H9" s="123">
        <v>12.111276399843478</v>
      </c>
      <c r="I9" s="123">
        <v>13.94806149514242</v>
      </c>
      <c r="J9" s="123">
        <v>33.032025017720478</v>
      </c>
      <c r="K9" s="123">
        <v>14.018664346113866</v>
      </c>
      <c r="L9" s="123">
        <v>10.29411733760586</v>
      </c>
      <c r="M9" s="123">
        <v>18.887661153557634</v>
      </c>
      <c r="N9" s="123">
        <v>18.393504538989717</v>
      </c>
      <c r="O9" s="123">
        <v>12.235615105713645</v>
      </c>
      <c r="P9" s="123">
        <v>23.435400918349433</v>
      </c>
      <c r="Q9" s="123">
        <v>24.657094539979198</v>
      </c>
      <c r="R9" s="123">
        <v>19.567068208395902</v>
      </c>
      <c r="S9" s="123">
        <v>15.725508841205972</v>
      </c>
      <c r="T9" s="123">
        <v>17.214551475178034</v>
      </c>
      <c r="U9" s="123">
        <v>20.123916154043176</v>
      </c>
      <c r="V9" s="123">
        <v>20.489851811011935</v>
      </c>
      <c r="W9" s="123">
        <v>21.950425009876678</v>
      </c>
      <c r="X9" s="123">
        <v>23.860495137032917</v>
      </c>
      <c r="Y9" s="123">
        <v>13.689809343582915</v>
      </c>
      <c r="DA9" s="130" t="s">
        <v>2922</v>
      </c>
    </row>
    <row r="10" spans="1:105" ht="12" customHeight="1" x14ac:dyDescent="0.25">
      <c r="A10" s="97" t="s">
        <v>143</v>
      </c>
      <c r="B10" s="99">
        <v>14.009118066749283</v>
      </c>
      <c r="C10" s="99">
        <v>6.4684006828593565</v>
      </c>
      <c r="D10" s="99">
        <v>20.862804845366391</v>
      </c>
      <c r="E10" s="99">
        <v>15.481715941358987</v>
      </c>
      <c r="F10" s="99">
        <v>22.268590478871786</v>
      </c>
      <c r="G10" s="99">
        <v>16.056522438288784</v>
      </c>
      <c r="H10" s="99">
        <v>11.955744895821377</v>
      </c>
      <c r="I10" s="99">
        <v>13.574634717215652</v>
      </c>
      <c r="J10" s="99">
        <v>33.594179722864375</v>
      </c>
      <c r="K10" s="99">
        <v>13.773199449288926</v>
      </c>
      <c r="L10" s="99">
        <v>10.073067278552092</v>
      </c>
      <c r="M10" s="99">
        <v>18.910139987255565</v>
      </c>
      <c r="N10" s="99">
        <v>18.37007063121257</v>
      </c>
      <c r="O10" s="99">
        <v>12.055648228042743</v>
      </c>
      <c r="P10" s="99">
        <v>23.55233210375507</v>
      </c>
      <c r="Q10" s="99">
        <v>24.782726609672174</v>
      </c>
      <c r="R10" s="99">
        <v>19.595428373670746</v>
      </c>
      <c r="S10" s="99">
        <v>15.588343609248662</v>
      </c>
      <c r="T10" s="99">
        <v>17.15978844960814</v>
      </c>
      <c r="U10" s="99">
        <v>20.132869948856548</v>
      </c>
      <c r="V10" s="99">
        <v>20.518986343621204</v>
      </c>
      <c r="W10" s="99">
        <v>22.328841908584675</v>
      </c>
      <c r="X10" s="99">
        <v>25.353939276057297</v>
      </c>
      <c r="Y10" s="99">
        <v>5.4729268196649183</v>
      </c>
      <c r="DA10" s="63" t="s">
        <v>2923</v>
      </c>
    </row>
    <row r="11" spans="1:105" ht="12" customHeight="1" x14ac:dyDescent="0.25">
      <c r="A11" s="97" t="s">
        <v>124</v>
      </c>
      <c r="B11" s="99">
        <v>11.329528852939863</v>
      </c>
      <c r="C11" s="99">
        <v>16.632075470346003</v>
      </c>
      <c r="D11" s="99">
        <v>18.411558529534272</v>
      </c>
      <c r="E11" s="99">
        <v>21.959106327059988</v>
      </c>
      <c r="F11" s="99">
        <v>14.898949178504077</v>
      </c>
      <c r="G11" s="99">
        <v>27.387721965941527</v>
      </c>
      <c r="H11" s="99">
        <v>16.270850975701496</v>
      </c>
      <c r="I11" s="99">
        <v>25.515132591298361</v>
      </c>
      <c r="J11" s="99">
        <v>14.788914362585691</v>
      </c>
      <c r="K11" s="99">
        <v>21.491027018077219</v>
      </c>
      <c r="L11" s="99">
        <v>18.232694345947987</v>
      </c>
      <c r="M11" s="99">
        <v>18.905661541391844</v>
      </c>
      <c r="N11" s="99">
        <v>17.479253554533919</v>
      </c>
      <c r="O11" s="99">
        <v>18.856851732930309</v>
      </c>
      <c r="P11" s="99">
        <v>18.476367248264392</v>
      </c>
      <c r="Q11" s="99">
        <v>19.759822908878697</v>
      </c>
      <c r="R11" s="99">
        <v>19.07553035362</v>
      </c>
      <c r="S11" s="99">
        <v>20.206227832872941</v>
      </c>
      <c r="T11" s="99">
        <v>20.019823906650142</v>
      </c>
      <c r="U11" s="99">
        <v>20.79330942080378</v>
      </c>
      <c r="V11" s="99">
        <v>18.886136323325903</v>
      </c>
      <c r="W11" s="99">
        <v>19.853121224247108</v>
      </c>
      <c r="X11" s="99">
        <v>20.00094739972868</v>
      </c>
      <c r="Y11" s="99">
        <v>17.919095737086295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12.152745511746552</v>
      </c>
      <c r="C15" s="102">
        <v>12.101137032939549</v>
      </c>
      <c r="D15" s="102">
        <v>13.251340176091098</v>
      </c>
      <c r="E15" s="102">
        <v>20.892340390234267</v>
      </c>
      <c r="F15" s="102">
        <v>9.2806966397487045</v>
      </c>
      <c r="G15" s="102">
        <v>15.684192073485402</v>
      </c>
      <c r="H15" s="102">
        <v>25.528050078763886</v>
      </c>
      <c r="I15" s="102">
        <v>22.458894698440599</v>
      </c>
      <c r="J15" s="102">
        <v>16.476306242648231</v>
      </c>
      <c r="K15" s="102">
        <v>22.171325168287204</v>
      </c>
      <c r="L15" s="102">
        <v>17.052361645918154</v>
      </c>
      <c r="M15" s="102">
        <v>17.384019171748175</v>
      </c>
      <c r="N15" s="102">
        <v>20.840344364077726</v>
      </c>
      <c r="O15" s="102">
        <v>19.030297441920311</v>
      </c>
      <c r="P15" s="102">
        <v>19.578877345983269</v>
      </c>
      <c r="Q15" s="102">
        <v>19.949068817289149</v>
      </c>
      <c r="R15" s="102">
        <v>17.709772223416572</v>
      </c>
      <c r="S15" s="102">
        <v>22.444083910220858</v>
      </c>
      <c r="T15" s="102">
        <v>19.214766439280638</v>
      </c>
      <c r="U15" s="102">
        <v>18.426953972417135</v>
      </c>
      <c r="V15" s="102">
        <v>18.68974319005039</v>
      </c>
      <c r="W15" s="102">
        <v>19.166013086877204</v>
      </c>
      <c r="X15" s="102">
        <v>20.596430321336879</v>
      </c>
      <c r="Y15" s="102">
        <v>17.983852319199006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10.088811374497133</v>
      </c>
      <c r="C19" s="123">
        <v>5.4980868984522298</v>
      </c>
      <c r="D19" s="123">
        <v>10.682384523232873</v>
      </c>
      <c r="E19" s="123">
        <v>9.5336852930940328</v>
      </c>
      <c r="F19" s="123">
        <v>10.192662240601241</v>
      </c>
      <c r="G19" s="123">
        <v>13.476854973509072</v>
      </c>
      <c r="H19" s="123">
        <v>6.9483802303453901</v>
      </c>
      <c r="I19" s="123">
        <v>7.4817167379371901</v>
      </c>
      <c r="J19" s="123">
        <v>11.478157506718414</v>
      </c>
      <c r="K19" s="123">
        <v>5.7334219612071333</v>
      </c>
      <c r="L19" s="123">
        <v>4.1251668755958564</v>
      </c>
      <c r="M19" s="123">
        <v>6.6614382992488244</v>
      </c>
      <c r="N19" s="123">
        <v>5.8792658780783515</v>
      </c>
      <c r="O19" s="123">
        <v>4.0753764722886183</v>
      </c>
      <c r="P19" s="123">
        <v>7.5114591492706166</v>
      </c>
      <c r="Q19" s="123">
        <v>8.1202563030372783</v>
      </c>
      <c r="R19" s="123">
        <v>6.0447653119069242</v>
      </c>
      <c r="S19" s="123">
        <v>6.2171593032649604</v>
      </c>
      <c r="T19" s="123">
        <v>6.7691022495023052</v>
      </c>
      <c r="U19" s="123">
        <v>7.7767862854590524</v>
      </c>
      <c r="V19" s="123">
        <v>7.0455490885089329</v>
      </c>
      <c r="W19" s="123">
        <v>6.7246503611165442</v>
      </c>
      <c r="X19" s="123">
        <v>6.6870592224513805</v>
      </c>
      <c r="Y19" s="123">
        <v>6.3218452693006846</v>
      </c>
      <c r="DA19" s="130" t="s">
        <v>2932</v>
      </c>
    </row>
    <row r="20" spans="1:105" ht="12" customHeight="1" x14ac:dyDescent="0.25">
      <c r="A20" s="97" t="s">
        <v>51</v>
      </c>
      <c r="B20" s="99">
        <v>11.28208583040978</v>
      </c>
      <c r="C20" s="99">
        <v>3.268348970651882</v>
      </c>
      <c r="D20" s="99">
        <v>11.330426409414979</v>
      </c>
      <c r="E20" s="99">
        <v>8.0577799931799845</v>
      </c>
      <c r="F20" s="99">
        <v>11.804379366744776</v>
      </c>
      <c r="G20" s="99">
        <v>11.903007714604218</v>
      </c>
      <c r="H20" s="99">
        <v>6.0721326024816324</v>
      </c>
      <c r="I20" s="99">
        <v>6.0108786550803881</v>
      </c>
      <c r="J20" s="99">
        <v>12.362603557162894</v>
      </c>
      <c r="K20" s="99">
        <v>5.1180898774882815</v>
      </c>
      <c r="L20" s="99">
        <v>3.7259334629068785</v>
      </c>
      <c r="M20" s="99">
        <v>6.6524815643814605</v>
      </c>
      <c r="N20" s="99">
        <v>5.8737558350897325</v>
      </c>
      <c r="O20" s="99">
        <v>3.8771360876215519</v>
      </c>
      <c r="P20" s="99">
        <v>7.7307952550809649</v>
      </c>
      <c r="Q20" s="99">
        <v>8.4059407051166577</v>
      </c>
      <c r="R20" s="99">
        <v>5.8992062174724689</v>
      </c>
      <c r="S20" s="99">
        <v>6.0273236621197874</v>
      </c>
      <c r="T20" s="99">
        <v>6.7212186512642011</v>
      </c>
      <c r="U20" s="99">
        <v>7.7789093366264979</v>
      </c>
      <c r="V20" s="99">
        <v>7.0504394758377558</v>
      </c>
      <c r="W20" s="99">
        <v>6.7225024388799905</v>
      </c>
      <c r="X20" s="99">
        <v>6.6737987171998014</v>
      </c>
      <c r="Y20" s="99">
        <v>6.3554362829344315</v>
      </c>
      <c r="DA20" s="63" t="s">
        <v>2933</v>
      </c>
    </row>
    <row r="21" spans="1:105" ht="12" customHeight="1" x14ac:dyDescent="0.25">
      <c r="A21" s="97" t="s">
        <v>50</v>
      </c>
      <c r="B21" s="99">
        <v>8.2466241401440357</v>
      </c>
      <c r="C21" s="99">
        <v>8.8827489102860238</v>
      </c>
      <c r="D21" s="99">
        <v>9.8321621178569849</v>
      </c>
      <c r="E21" s="99">
        <v>11.523464582469046</v>
      </c>
      <c r="F21" s="99">
        <v>7.5696491838068969</v>
      </c>
      <c r="G21" s="99">
        <v>16.530365878368197</v>
      </c>
      <c r="H21" s="99">
        <v>8.8827256672235997</v>
      </c>
      <c r="I21" s="99">
        <v>13.000641867622161</v>
      </c>
      <c r="J21" s="99">
        <v>6.2532646052990755</v>
      </c>
      <c r="K21" s="99">
        <v>8.7878681660361604</v>
      </c>
      <c r="L21" s="99">
        <v>6.8206467556259511</v>
      </c>
      <c r="M21" s="99">
        <v>6.730409193990404</v>
      </c>
      <c r="N21" s="99">
        <v>5.8132583264455917</v>
      </c>
      <c r="O21" s="99">
        <v>6.0142942624285816</v>
      </c>
      <c r="P21" s="99">
        <v>5.9828886669682273</v>
      </c>
      <c r="Q21" s="99">
        <v>6.6779618190751799</v>
      </c>
      <c r="R21" s="99">
        <v>6.6492768882832607</v>
      </c>
      <c r="S21" s="99">
        <v>7.3746919924462002</v>
      </c>
      <c r="T21" s="99">
        <v>7.3994557614699143</v>
      </c>
      <c r="U21" s="99">
        <v>7.6679467891061375</v>
      </c>
      <c r="V21" s="99">
        <v>6.685500143526486</v>
      </c>
      <c r="W21" s="99">
        <v>6.7860734355357621</v>
      </c>
      <c r="X21" s="99">
        <v>6.877999218585626</v>
      </c>
      <c r="Y21" s="99">
        <v>6.0873940945611675</v>
      </c>
      <c r="DA21" s="63" t="s">
        <v>2934</v>
      </c>
    </row>
    <row r="22" spans="1:105" ht="12" customHeight="1" x14ac:dyDescent="0.25">
      <c r="A22" s="109" t="s">
        <v>120</v>
      </c>
      <c r="B22" s="110">
        <v>7.3807892993634496</v>
      </c>
      <c r="C22" s="110">
        <v>9.5329052090363486</v>
      </c>
      <c r="D22" s="110">
        <v>7.911692617257053</v>
      </c>
      <c r="E22" s="110">
        <v>14.223101888440153</v>
      </c>
      <c r="F22" s="110">
        <v>7.0505519172251692</v>
      </c>
      <c r="G22" s="110">
        <v>7.8823345546298826</v>
      </c>
      <c r="H22" s="110">
        <v>15.264782607703843</v>
      </c>
      <c r="I22" s="110">
        <v>10.093693024688831</v>
      </c>
      <c r="J22" s="110">
        <v>6.1095270076639281</v>
      </c>
      <c r="K22" s="110">
        <v>6.2587060496382163</v>
      </c>
      <c r="L22" s="110">
        <v>6.2859810384135173</v>
      </c>
      <c r="M22" s="110">
        <v>6.824741052977048</v>
      </c>
      <c r="N22" s="110">
        <v>9.6712750646057408</v>
      </c>
      <c r="O22" s="110">
        <v>0.63472509115929465</v>
      </c>
      <c r="P22" s="110">
        <v>4.3568865541793462</v>
      </c>
      <c r="Q22" s="110">
        <v>8.4535741017808288</v>
      </c>
      <c r="R22" s="110">
        <v>6.9495105001459798</v>
      </c>
      <c r="S22" s="110">
        <v>7.0324828783836928</v>
      </c>
      <c r="T22" s="110">
        <v>6.8410914660981179</v>
      </c>
      <c r="U22" s="110">
        <v>6.8783201059770542</v>
      </c>
      <c r="V22" s="110">
        <v>6.8091958709084484</v>
      </c>
      <c r="W22" s="110">
        <v>6.7824824894329252</v>
      </c>
      <c r="X22" s="110">
        <v>6.8665353113484233</v>
      </c>
      <c r="Y22" s="110">
        <v>6.1862829519220828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163.8476254448961</v>
      </c>
      <c r="C24" s="118">
        <f t="shared" si="7"/>
        <v>145.05232034069192</v>
      </c>
      <c r="D24" s="118">
        <f t="shared" si="7"/>
        <v>142.51464240729285</v>
      </c>
      <c r="E24" s="118">
        <f t="shared" si="7"/>
        <v>155.49500531489434</v>
      </c>
      <c r="F24" s="118">
        <f t="shared" si="7"/>
        <v>152.31860822346709</v>
      </c>
      <c r="G24" s="118">
        <f t="shared" si="7"/>
        <v>157.85825215768517</v>
      </c>
      <c r="H24" s="118">
        <f t="shared" si="7"/>
        <v>139.90275727209345</v>
      </c>
      <c r="I24" s="118">
        <f t="shared" si="7"/>
        <v>142.78328134605013</v>
      </c>
      <c r="J24" s="118">
        <f t="shared" si="7"/>
        <v>143.24602480168036</v>
      </c>
      <c r="K24" s="118">
        <f t="shared" si="7"/>
        <v>148.30333691337023</v>
      </c>
      <c r="L24" s="118">
        <f t="shared" si="7"/>
        <v>144.39953755143421</v>
      </c>
      <c r="M24" s="118">
        <f t="shared" si="7"/>
        <v>138.76831697739942</v>
      </c>
      <c r="N24" s="118">
        <f t="shared" si="7"/>
        <v>144.11730227614336</v>
      </c>
      <c r="O24" s="118">
        <f t="shared" si="7"/>
        <v>134.89365452563686</v>
      </c>
      <c r="P24" s="118">
        <f t="shared" si="7"/>
        <v>126.66256851354687</v>
      </c>
      <c r="Q24" s="118">
        <f t="shared" si="7"/>
        <v>130.13962905631408</v>
      </c>
      <c r="R24" s="118">
        <f t="shared" ref="R24:V24" si="8">R25+R28+R30+R39</f>
        <v>134.30612916320803</v>
      </c>
      <c r="S24" s="118">
        <f t="shared" si="8"/>
        <v>119.38172517117499</v>
      </c>
      <c r="T24" s="118">
        <f t="shared" si="8"/>
        <v>126.27459677931341</v>
      </c>
      <c r="U24" s="118">
        <f t="shared" si="8"/>
        <v>135.97695343615359</v>
      </c>
      <c r="V24" s="118">
        <f t="shared" si="8"/>
        <v>124.84279390855842</v>
      </c>
      <c r="W24" s="118">
        <f t="shared" ref="W24:Y24" si="9">W25+W28+W30+W39</f>
        <v>130.21154283356489</v>
      </c>
      <c r="X24" s="118">
        <f t="shared" si="9"/>
        <v>130.96892512884656</v>
      </c>
      <c r="Y24" s="118">
        <f t="shared" si="9"/>
        <v>116.99916780326525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143.97289127512119</v>
      </c>
      <c r="C25" s="123">
        <f t="shared" si="10"/>
        <v>119.29542649371847</v>
      </c>
      <c r="D25" s="123">
        <f t="shared" si="10"/>
        <v>113.9725617533265</v>
      </c>
      <c r="E25" s="123">
        <f t="shared" si="10"/>
        <v>121.30260284365482</v>
      </c>
      <c r="F25" s="123">
        <f t="shared" si="10"/>
        <v>129.4831336605624</v>
      </c>
      <c r="G25" s="123">
        <f t="shared" si="10"/>
        <v>113.82305782661116</v>
      </c>
      <c r="H25" s="123">
        <f t="shared" si="10"/>
        <v>112.93156796080977</v>
      </c>
      <c r="I25" s="123">
        <f t="shared" si="10"/>
        <v>103.10166999244788</v>
      </c>
      <c r="J25" s="123">
        <f t="shared" si="10"/>
        <v>120.56255635411706</v>
      </c>
      <c r="K25" s="123">
        <f t="shared" si="10"/>
        <v>116.77620418930132</v>
      </c>
      <c r="L25" s="123">
        <f t="shared" si="10"/>
        <v>118.23270594483066</v>
      </c>
      <c r="M25" s="123">
        <f t="shared" si="10"/>
        <v>112.72506446589593</v>
      </c>
      <c r="N25" s="123">
        <f t="shared" si="10"/>
        <v>116.17622049653937</v>
      </c>
      <c r="O25" s="123">
        <f t="shared" si="10"/>
        <v>108.53574483244041</v>
      </c>
      <c r="P25" s="123">
        <f t="shared" si="10"/>
        <v>100.19788141667678</v>
      </c>
      <c r="Q25" s="123">
        <f t="shared" si="10"/>
        <v>101.03416617415428</v>
      </c>
      <c r="R25" s="123">
        <f t="shared" ref="R25:V25" si="11">SUM(R26:R27)</f>
        <v>106.64320539582464</v>
      </c>
      <c r="S25" s="123">
        <f t="shared" si="11"/>
        <v>88.241461518493409</v>
      </c>
      <c r="T25" s="123">
        <f t="shared" si="11"/>
        <v>96.760386225245071</v>
      </c>
      <c r="U25" s="123">
        <f t="shared" si="11"/>
        <v>106.23584942952367</v>
      </c>
      <c r="V25" s="123">
        <f t="shared" si="11"/>
        <v>97.584245801020728</v>
      </c>
      <c r="W25" s="123">
        <f t="shared" ref="W25:Y25" si="12">SUM(W26:W27)</f>
        <v>102.28475022554315</v>
      </c>
      <c r="X25" s="123">
        <f t="shared" si="12"/>
        <v>102.66285997354008</v>
      </c>
      <c r="Y25" s="123">
        <f t="shared" si="12"/>
        <v>91.678398410794188</v>
      </c>
      <c r="DA25" s="130" t="s">
        <v>2937</v>
      </c>
    </row>
    <row r="26" spans="1:105" ht="12" customHeight="1" x14ac:dyDescent="0.25">
      <c r="A26" s="97" t="s">
        <v>74</v>
      </c>
      <c r="B26" s="99">
        <v>143.34480878906925</v>
      </c>
      <c r="C26" s="99">
        <v>118.77499491427589</v>
      </c>
      <c r="D26" s="99">
        <v>113.49570795111049</v>
      </c>
      <c r="E26" s="99">
        <v>120.80741902160491</v>
      </c>
      <c r="F26" s="99">
        <v>128.91318926914417</v>
      </c>
      <c r="G26" s="99">
        <v>113.35302831386632</v>
      </c>
      <c r="H26" s="99">
        <v>112.49543281212667</v>
      </c>
      <c r="I26" s="99">
        <v>102.74406854825286</v>
      </c>
      <c r="J26" s="99">
        <v>120.07746100072144</v>
      </c>
      <c r="K26" s="99">
        <v>116.30783145510993</v>
      </c>
      <c r="L26" s="99">
        <v>117.80077323378632</v>
      </c>
      <c r="M26" s="99">
        <v>112.29078191442994</v>
      </c>
      <c r="N26" s="99">
        <v>115.80124405723636</v>
      </c>
      <c r="O26" s="99">
        <v>108.12498260136205</v>
      </c>
      <c r="P26" s="99">
        <v>99.810690811127131</v>
      </c>
      <c r="Q26" s="99">
        <v>100.69013006201818</v>
      </c>
      <c r="R26" s="99">
        <v>106.28349487692749</v>
      </c>
      <c r="S26" s="99">
        <v>87.942304679530423</v>
      </c>
      <c r="T26" s="99">
        <v>96.437267615948059</v>
      </c>
      <c r="U26" s="99">
        <v>105.88301085601393</v>
      </c>
      <c r="V26" s="99">
        <v>97.265029226214807</v>
      </c>
      <c r="W26" s="99">
        <v>101.9533552449879</v>
      </c>
      <c r="X26" s="99">
        <v>102.32538471991444</v>
      </c>
      <c r="Y26" s="99">
        <v>91.377619274195837</v>
      </c>
      <c r="DA26" s="63" t="s">
        <v>2938</v>
      </c>
    </row>
    <row r="27" spans="1:105" ht="12" customHeight="1" x14ac:dyDescent="0.25">
      <c r="A27" s="97" t="s">
        <v>53</v>
      </c>
      <c r="B27" s="99">
        <v>0.62808248605195016</v>
      </c>
      <c r="C27" s="99">
        <v>0.52043157944256724</v>
      </c>
      <c r="D27" s="99">
        <v>0.47685380221600732</v>
      </c>
      <c r="E27" s="99">
        <v>0.49518382204990607</v>
      </c>
      <c r="F27" s="99">
        <v>0.56994439141823472</v>
      </c>
      <c r="G27" s="99">
        <v>0.470029512744851</v>
      </c>
      <c r="H27" s="99">
        <v>0.43613514868310366</v>
      </c>
      <c r="I27" s="99">
        <v>0.35760144419503342</v>
      </c>
      <c r="J27" s="99">
        <v>0.48509535339561505</v>
      </c>
      <c r="K27" s="99">
        <v>0.46837273419139702</v>
      </c>
      <c r="L27" s="99">
        <v>0.43193271104433473</v>
      </c>
      <c r="M27" s="99">
        <v>0.434282551465978</v>
      </c>
      <c r="N27" s="99">
        <v>0.37497643930300667</v>
      </c>
      <c r="O27" s="99">
        <v>0.41076223107836973</v>
      </c>
      <c r="P27" s="99">
        <v>0.38719060554965379</v>
      </c>
      <c r="Q27" s="99">
        <v>0.34403611213609081</v>
      </c>
      <c r="R27" s="99">
        <v>0.35971051889714906</v>
      </c>
      <c r="S27" s="99">
        <v>0.29915683896297979</v>
      </c>
      <c r="T27" s="99">
        <v>0.32311860929700942</v>
      </c>
      <c r="U27" s="99">
        <v>0.35283857350974335</v>
      </c>
      <c r="V27" s="99">
        <v>0.31921657480592586</v>
      </c>
      <c r="W27" s="99">
        <v>0.3313949805552513</v>
      </c>
      <c r="X27" s="99">
        <v>0.33747525362563779</v>
      </c>
      <c r="Y27" s="99">
        <v>0.30077913659834454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0.27561346033781015</v>
      </c>
      <c r="C28" s="123">
        <f t="shared" si="13"/>
        <v>0.37818327150738956</v>
      </c>
      <c r="D28" s="123">
        <f t="shared" si="13"/>
        <v>0.48166796505690046</v>
      </c>
      <c r="E28" s="123">
        <f t="shared" si="13"/>
        <v>0.62919380673827552</v>
      </c>
      <c r="F28" s="123">
        <f t="shared" si="13"/>
        <v>0.48051834698287332</v>
      </c>
      <c r="G28" s="123">
        <f t="shared" si="13"/>
        <v>0.56248731825601261</v>
      </c>
      <c r="H28" s="123">
        <f t="shared" si="13"/>
        <v>0.78528075025570232</v>
      </c>
      <c r="I28" s="123">
        <f t="shared" si="13"/>
        <v>1.7293570243656278</v>
      </c>
      <c r="J28" s="123">
        <f t="shared" si="13"/>
        <v>1.1002526757518434</v>
      </c>
      <c r="K28" s="123">
        <f t="shared" si="13"/>
        <v>0.98572921954634884</v>
      </c>
      <c r="L28" s="123">
        <f t="shared" si="13"/>
        <v>1.6637848105817568</v>
      </c>
      <c r="M28" s="123">
        <f t="shared" si="13"/>
        <v>1.1548781363532588</v>
      </c>
      <c r="N28" s="123">
        <f t="shared" si="13"/>
        <v>2.6933972659550482</v>
      </c>
      <c r="O28" s="123">
        <f t="shared" si="13"/>
        <v>1.382936113904448</v>
      </c>
      <c r="P28" s="123">
        <f t="shared" si="13"/>
        <v>1.2244619224837545</v>
      </c>
      <c r="Q28" s="123">
        <f t="shared" si="13"/>
        <v>2.2821935242717988</v>
      </c>
      <c r="R28" s="123">
        <f t="shared" si="13"/>
        <v>2.273195904860942</v>
      </c>
      <c r="S28" s="123">
        <f t="shared" si="13"/>
        <v>2.2081953429383159</v>
      </c>
      <c r="T28" s="123">
        <f t="shared" si="13"/>
        <v>1.9608902630320342</v>
      </c>
      <c r="U28" s="123">
        <f t="shared" si="13"/>
        <v>1.5999732158914024</v>
      </c>
      <c r="V28" s="123">
        <f t="shared" si="13"/>
        <v>1.3505551625854744</v>
      </c>
      <c r="W28" s="123">
        <f t="shared" si="13"/>
        <v>1.1434837600186076</v>
      </c>
      <c r="X28" s="123">
        <f t="shared" si="13"/>
        <v>0.99105425962525506</v>
      </c>
      <c r="Y28" s="123">
        <f t="shared" si="13"/>
        <v>1.1751522229648004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0.27561346033781015</v>
      </c>
      <c r="C29" s="99">
        <f>RES_hhdet_tesh!C29/RES_summary!C$19</f>
        <v>0.37818327150738956</v>
      </c>
      <c r="D29" s="99">
        <f>RES_hhdet_tesh!D29/RES_summary!D$19</f>
        <v>0.48166796505690046</v>
      </c>
      <c r="E29" s="99">
        <f>RES_hhdet_tesh!E29/RES_summary!E$19</f>
        <v>0.62919380673827552</v>
      </c>
      <c r="F29" s="99">
        <f>RES_hhdet_tesh!F29/RES_summary!F$19</f>
        <v>0.48051834698287332</v>
      </c>
      <c r="G29" s="99">
        <f>RES_hhdet_tesh!G29/RES_summary!G$19</f>
        <v>0.56248731825601261</v>
      </c>
      <c r="H29" s="99">
        <f>RES_hhdet_tesh!H29/RES_summary!H$19</f>
        <v>0.78528075025570232</v>
      </c>
      <c r="I29" s="99">
        <f>RES_hhdet_tesh!I29/RES_summary!I$19</f>
        <v>1.7293570243656278</v>
      </c>
      <c r="J29" s="99">
        <f>RES_hhdet_tesh!J29/RES_summary!J$19</f>
        <v>1.1002526757518434</v>
      </c>
      <c r="K29" s="99">
        <f>RES_hhdet_tesh!K29/RES_summary!K$19</f>
        <v>0.98572921954634884</v>
      </c>
      <c r="L29" s="99">
        <f>RES_hhdet_tesh!L29/RES_summary!L$19</f>
        <v>1.6637848105817568</v>
      </c>
      <c r="M29" s="99">
        <f>RES_hhdet_tesh!M29/RES_summary!M$19</f>
        <v>1.1548781363532588</v>
      </c>
      <c r="N29" s="99">
        <f>RES_hhdet_tesh!N29/RES_summary!N$19</f>
        <v>2.6933972659550482</v>
      </c>
      <c r="O29" s="99">
        <f>RES_hhdet_tesh!O29/RES_summary!O$19</f>
        <v>1.382936113904448</v>
      </c>
      <c r="P29" s="99">
        <f>RES_hhdet_tesh!P29/RES_summary!P$19</f>
        <v>1.2244619224837545</v>
      </c>
      <c r="Q29" s="99">
        <f>RES_hhdet_tesh!Q29/RES_summary!Q$19</f>
        <v>2.2821935242717988</v>
      </c>
      <c r="R29" s="99">
        <f>RES_hhdet_tesh!R29/RES_summary!R$19</f>
        <v>2.273195904860942</v>
      </c>
      <c r="S29" s="99">
        <f>RES_hhdet_tesh!S29/RES_summary!S$19</f>
        <v>2.2081953429383159</v>
      </c>
      <c r="T29" s="99">
        <f>RES_hhdet_tesh!T29/RES_summary!T$19</f>
        <v>1.9608902630320342</v>
      </c>
      <c r="U29" s="99">
        <f>RES_hhdet_tesh!U29/RES_summary!U$19</f>
        <v>1.5999732158914024</v>
      </c>
      <c r="V29" s="99">
        <f>RES_hhdet_tesh!V29/RES_summary!V$19</f>
        <v>1.3505551625854744</v>
      </c>
      <c r="W29" s="99">
        <f>RES_hhdet_tesh!W29/RES_summary!W$19</f>
        <v>1.1434837600186076</v>
      </c>
      <c r="X29" s="99">
        <f>RES_hhdet_tesh!X29/RES_summary!X$19</f>
        <v>0.99105425962525506</v>
      </c>
      <c r="Y29" s="99">
        <f>RES_hhdet_tesh!Y29/RES_summary!Y$19</f>
        <v>1.1751522229648004</v>
      </c>
      <c r="DA29" s="63" t="s">
        <v>2941</v>
      </c>
    </row>
    <row r="30" spans="1:105" ht="12" customHeight="1" x14ac:dyDescent="0.25">
      <c r="A30" s="121" t="s">
        <v>55</v>
      </c>
      <c r="B30" s="123">
        <v>11.371657506295115</v>
      </c>
      <c r="C30" s="123">
        <v>16.476421448550951</v>
      </c>
      <c r="D30" s="123">
        <v>18.290118044897284</v>
      </c>
      <c r="E30" s="123">
        <v>21.93659588457087</v>
      </c>
      <c r="F30" s="123">
        <v>14.804356473090396</v>
      </c>
      <c r="G30" s="123">
        <v>27.281923516271981</v>
      </c>
      <c r="H30" s="123">
        <v>16.992068128589924</v>
      </c>
      <c r="I30" s="123">
        <v>25.082003306812005</v>
      </c>
      <c r="J30" s="123">
        <v>15.334894523044813</v>
      </c>
      <c r="K30" s="123">
        <v>21.823697035242468</v>
      </c>
      <c r="L30" s="123">
        <v>17.696582154910768</v>
      </c>
      <c r="M30" s="123">
        <v>18.155960785749734</v>
      </c>
      <c r="N30" s="123">
        <v>19.36288680397918</v>
      </c>
      <c r="O30" s="123">
        <v>19.024721806997579</v>
      </c>
      <c r="P30" s="123">
        <v>19.272372194062125</v>
      </c>
      <c r="Q30" s="123">
        <v>20.128373906688918</v>
      </c>
      <c r="R30" s="123">
        <v>18.737817346064947</v>
      </c>
      <c r="S30" s="123">
        <v>21.559692453432849</v>
      </c>
      <c r="T30" s="123">
        <v>20.155944098636699</v>
      </c>
      <c r="U30" s="123">
        <v>20.473184001632404</v>
      </c>
      <c r="V30" s="123">
        <v>19.222492801425727</v>
      </c>
      <c r="W30" s="123">
        <v>19.997235412467369</v>
      </c>
      <c r="X30" s="123">
        <v>20.437011677095612</v>
      </c>
      <c r="Y30" s="123">
        <v>18.057818621540761</v>
      </c>
      <c r="DA30" s="130" t="s">
        <v>2942</v>
      </c>
    </row>
    <row r="31" spans="1:105" ht="12" customHeight="1" x14ac:dyDescent="0.25">
      <c r="A31" s="97" t="s">
        <v>141</v>
      </c>
      <c r="B31" s="99">
        <v>11.329528852939863</v>
      </c>
      <c r="C31" s="99">
        <v>16.631134475977095</v>
      </c>
      <c r="D31" s="99">
        <v>18.414874580851219</v>
      </c>
      <c r="E31" s="99">
        <v>21.959083216884981</v>
      </c>
      <c r="F31" s="99">
        <v>14.907602451283701</v>
      </c>
      <c r="G31" s="99">
        <v>27.404650833126873</v>
      </c>
      <c r="H31" s="99">
        <v>16.276692125712451</v>
      </c>
      <c r="I31" s="99">
        <v>25.532386343598489</v>
      </c>
      <c r="J31" s="99">
        <v>14.815023413159377</v>
      </c>
      <c r="K31" s="99">
        <v>21.553452462629163</v>
      </c>
      <c r="L31" s="99">
        <v>18.283068053403277</v>
      </c>
      <c r="M31" s="99">
        <v>18.940512758309961</v>
      </c>
      <c r="N31" s="99">
        <v>17.533653549324796</v>
      </c>
      <c r="O31" s="99">
        <v>18.935473477825301</v>
      </c>
      <c r="P31" s="99">
        <v>18.674740024566074</v>
      </c>
      <c r="Q31" s="99">
        <v>20.016988050460203</v>
      </c>
      <c r="R31" s="99">
        <v>19.352385924628578</v>
      </c>
      <c r="S31" s="99">
        <v>20.571114988169867</v>
      </c>
      <c r="T31" s="99">
        <v>20.445627208564403</v>
      </c>
      <c r="U31" s="99">
        <v>21.232382293759102</v>
      </c>
      <c r="V31" s="99">
        <v>19.275210005014795</v>
      </c>
      <c r="W31" s="99">
        <v>20.208464776284057</v>
      </c>
      <c r="X31" s="99">
        <v>20.298139474447254</v>
      </c>
      <c r="Y31" s="99">
        <v>18.075885395413824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12.152745511746554</v>
      </c>
      <c r="C35" s="102">
        <v>12.101137032939551</v>
      </c>
      <c r="D35" s="102">
        <v>13.251340176091094</v>
      </c>
      <c r="E35" s="102">
        <v>20.892340390234267</v>
      </c>
      <c r="F35" s="102">
        <v>9.2806966397487045</v>
      </c>
      <c r="G35" s="102">
        <v>15.684192073485399</v>
      </c>
      <c r="H35" s="102">
        <v>25.479580027136254</v>
      </c>
      <c r="I35" s="102">
        <v>22.511232875597145</v>
      </c>
      <c r="J35" s="102">
        <v>16.531279129637063</v>
      </c>
      <c r="K35" s="102">
        <v>22.228617946022794</v>
      </c>
      <c r="L35" s="102">
        <v>17.087904898096916</v>
      </c>
      <c r="M35" s="102">
        <v>17.41791576001653</v>
      </c>
      <c r="N35" s="102">
        <v>20.902119664602989</v>
      </c>
      <c r="O35" s="102">
        <v>19.106288001506936</v>
      </c>
      <c r="P35" s="102">
        <v>19.822982543115593</v>
      </c>
      <c r="Q35" s="102">
        <v>20.245360169096724</v>
      </c>
      <c r="R35" s="102">
        <v>18.009367050067794</v>
      </c>
      <c r="S35" s="102">
        <v>22.908112116051559</v>
      </c>
      <c r="T35" s="102">
        <v>19.643772414589257</v>
      </c>
      <c r="U35" s="102">
        <v>18.834661105333655</v>
      </c>
      <c r="V35" s="102">
        <v>19.096957590001391</v>
      </c>
      <c r="W35" s="102">
        <v>19.481073433216071</v>
      </c>
      <c r="X35" s="102">
        <v>20.810567136932672</v>
      </c>
      <c r="Y35" s="102">
        <v>18.013228286024265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2950</v>
      </c>
    </row>
    <row r="39" spans="1:105" ht="12" customHeight="1" x14ac:dyDescent="0.25">
      <c r="A39" s="121" t="s">
        <v>54</v>
      </c>
      <c r="B39" s="123">
        <v>8.2274632031419728</v>
      </c>
      <c r="C39" s="123">
        <v>8.9022891269151305</v>
      </c>
      <c r="D39" s="123">
        <v>9.7702946440121554</v>
      </c>
      <c r="E39" s="123">
        <v>11.626612779930396</v>
      </c>
      <c r="F39" s="123">
        <v>7.5505997428314195</v>
      </c>
      <c r="G39" s="123">
        <v>16.190783496546011</v>
      </c>
      <c r="H39" s="123">
        <v>9.1938404324380461</v>
      </c>
      <c r="I39" s="123">
        <v>12.870251022424624</v>
      </c>
      <c r="J39" s="123">
        <v>6.2483212487666435</v>
      </c>
      <c r="K39" s="123">
        <v>8.7177064692800919</v>
      </c>
      <c r="L39" s="123">
        <v>6.8064646411110328</v>
      </c>
      <c r="M39" s="123">
        <v>6.7324135894004797</v>
      </c>
      <c r="N39" s="123">
        <v>5.8847977096697619</v>
      </c>
      <c r="O39" s="123">
        <v>5.9502517722944193</v>
      </c>
      <c r="P39" s="123">
        <v>5.9678529803242055</v>
      </c>
      <c r="Q39" s="123">
        <v>6.6948954511990708</v>
      </c>
      <c r="R39" s="123">
        <v>6.6519105164575052</v>
      </c>
      <c r="S39" s="123">
        <v>7.3723758563104242</v>
      </c>
      <c r="T39" s="123">
        <v>7.3973761923996166</v>
      </c>
      <c r="U39" s="123">
        <v>7.6679467891061455</v>
      </c>
      <c r="V39" s="123">
        <v>6.6855001435264816</v>
      </c>
      <c r="W39" s="123">
        <v>6.786073435535771</v>
      </c>
      <c r="X39" s="123">
        <v>6.8779992185856162</v>
      </c>
      <c r="Y39" s="123">
        <v>6.0877985479655017</v>
      </c>
      <c r="DA39" s="130" t="s">
        <v>2951</v>
      </c>
    </row>
    <row r="40" spans="1:105" ht="12" customHeight="1" x14ac:dyDescent="0.25">
      <c r="A40" s="97" t="s">
        <v>50</v>
      </c>
      <c r="B40" s="99">
        <v>8.2466241401440339</v>
      </c>
      <c r="C40" s="99">
        <v>8.882748910286022</v>
      </c>
      <c r="D40" s="99">
        <v>9.8321621178569831</v>
      </c>
      <c r="E40" s="99">
        <v>11.523464582469048</v>
      </c>
      <c r="F40" s="99">
        <v>7.5696491838068951</v>
      </c>
      <c r="G40" s="99">
        <v>16.530365878368194</v>
      </c>
      <c r="H40" s="99">
        <v>8.8827256672235961</v>
      </c>
      <c r="I40" s="99">
        <v>13.000641867622164</v>
      </c>
      <c r="J40" s="99">
        <v>6.2532646052990692</v>
      </c>
      <c r="K40" s="99">
        <v>8.7878681660361746</v>
      </c>
      <c r="L40" s="99">
        <v>6.8206467556259511</v>
      </c>
      <c r="M40" s="99">
        <v>6.730409193990404</v>
      </c>
      <c r="N40" s="99">
        <v>5.8132583264456024</v>
      </c>
      <c r="O40" s="99">
        <v>6.0142942624285762</v>
      </c>
      <c r="P40" s="99">
        <v>5.9828886669682246</v>
      </c>
      <c r="Q40" s="99">
        <v>6.6779618190751728</v>
      </c>
      <c r="R40" s="99">
        <v>6.6492768882832722</v>
      </c>
      <c r="S40" s="99">
        <v>7.37469199244621</v>
      </c>
      <c r="T40" s="99">
        <v>7.3994557614699028</v>
      </c>
      <c r="U40" s="99">
        <v>7.6679467891061455</v>
      </c>
      <c r="V40" s="99">
        <v>6.6855001435264816</v>
      </c>
      <c r="W40" s="99">
        <v>6.786073435535771</v>
      </c>
      <c r="X40" s="99">
        <v>6.8779992185856162</v>
      </c>
      <c r="Y40" s="99">
        <v>6.0873940945611613</v>
      </c>
      <c r="DA40" s="63" t="s">
        <v>2952</v>
      </c>
    </row>
    <row r="41" spans="1:105" ht="12" customHeight="1" x14ac:dyDescent="0.25">
      <c r="A41" s="109" t="s">
        <v>120</v>
      </c>
      <c r="B41" s="110">
        <v>7.3807892993634496</v>
      </c>
      <c r="C41" s="110">
        <v>9.5329052090363451</v>
      </c>
      <c r="D41" s="110">
        <v>7.911692617257053</v>
      </c>
      <c r="E41" s="110">
        <v>14.223101888440157</v>
      </c>
      <c r="F41" s="110">
        <v>7.0505519172251656</v>
      </c>
      <c r="G41" s="110">
        <v>7.88233455462988</v>
      </c>
      <c r="H41" s="110">
        <v>15.264782607703843</v>
      </c>
      <c r="I41" s="110">
        <v>10.093693024688832</v>
      </c>
      <c r="J41" s="110">
        <v>6.1095270076639272</v>
      </c>
      <c r="K41" s="110">
        <v>6.2587060496382181</v>
      </c>
      <c r="L41" s="110">
        <v>6.2859810384135164</v>
      </c>
      <c r="M41" s="110">
        <v>6.824741052977048</v>
      </c>
      <c r="N41" s="110">
        <v>9.671275064605739</v>
      </c>
      <c r="O41" s="110">
        <v>0.63472509115929454</v>
      </c>
      <c r="P41" s="110">
        <v>4.3568865541793471</v>
      </c>
      <c r="Q41" s="110">
        <v>8.4535741017808306</v>
      </c>
      <c r="R41" s="110">
        <v>6.9495105001459851</v>
      </c>
      <c r="S41" s="110">
        <v>7.0324828783836919</v>
      </c>
      <c r="T41" s="110">
        <v>6.841091466098117</v>
      </c>
      <c r="U41" s="110">
        <v>0</v>
      </c>
      <c r="V41" s="110">
        <v>0</v>
      </c>
      <c r="W41" s="110">
        <v>0</v>
      </c>
      <c r="X41" s="110">
        <v>0</v>
      </c>
      <c r="Y41" s="110">
        <v>6.1862829519220783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173.29699471180072</v>
      </c>
      <c r="C43" s="118">
        <f t="shared" si="14"/>
        <v>151.62132867134258</v>
      </c>
      <c r="D43" s="118">
        <f t="shared" si="14"/>
        <v>86.149875788049584</v>
      </c>
      <c r="E43" s="118">
        <f t="shared" si="14"/>
        <v>111.64006471433669</v>
      </c>
      <c r="F43" s="118">
        <f t="shared" si="14"/>
        <v>199.13612030320226</v>
      </c>
      <c r="G43" s="118">
        <f t="shared" si="14"/>
        <v>142.55177368197741</v>
      </c>
      <c r="H43" s="118">
        <f t="shared" si="14"/>
        <v>141.93534994898218</v>
      </c>
      <c r="I43" s="118">
        <f t="shared" si="14"/>
        <v>173.7785799222153</v>
      </c>
      <c r="J43" s="118">
        <f t="shared" si="14"/>
        <v>150.25654343865668</v>
      </c>
      <c r="K43" s="118">
        <f t="shared" si="14"/>
        <v>82.674306834229625</v>
      </c>
      <c r="L43" s="118">
        <f t="shared" si="14"/>
        <v>91.375801913550333</v>
      </c>
      <c r="M43" s="118">
        <f t="shared" si="14"/>
        <v>157.21278843284608</v>
      </c>
      <c r="N43" s="118">
        <f t="shared" si="14"/>
        <v>155.63693821372465</v>
      </c>
      <c r="O43" s="118">
        <f t="shared" si="14"/>
        <v>109.328309526352</v>
      </c>
      <c r="P43" s="118">
        <f t="shared" si="14"/>
        <v>132.69530543819286</v>
      </c>
      <c r="Q43" s="118">
        <f t="shared" si="14"/>
        <v>145.04246631143303</v>
      </c>
      <c r="R43" s="118">
        <f t="shared" ref="R43:V43" si="15">R44+R47+R49+R58</f>
        <v>105.70404365442836</v>
      </c>
      <c r="S43" s="118">
        <f t="shared" si="15"/>
        <v>122.79295380761022</v>
      </c>
      <c r="T43" s="118">
        <f t="shared" si="15"/>
        <v>126.29415781560849</v>
      </c>
      <c r="U43" s="118">
        <f t="shared" si="15"/>
        <v>145.23490935942331</v>
      </c>
      <c r="V43" s="118">
        <f t="shared" si="15"/>
        <v>124.00379634177703</v>
      </c>
      <c r="W43" s="118">
        <f t="shared" ref="W43:Y43" si="16">W44+W47+W49+W58</f>
        <v>124.66141160433642</v>
      </c>
      <c r="X43" s="118">
        <f t="shared" si="16"/>
        <v>144.67793171087416</v>
      </c>
      <c r="Y43" s="118">
        <f t="shared" si="16"/>
        <v>112.28583962508878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152.64082895774482</v>
      </c>
      <c r="C44" s="123">
        <f t="shared" si="17"/>
        <v>130.24880255986787</v>
      </c>
      <c r="D44" s="123">
        <f t="shared" si="17"/>
        <v>62.690678544917205</v>
      </c>
      <c r="E44" s="123">
        <f t="shared" si="17"/>
        <v>78.548400997296099</v>
      </c>
      <c r="F44" s="123">
        <f t="shared" si="17"/>
        <v>181.86762660526389</v>
      </c>
      <c r="G44" s="123">
        <f t="shared" si="17"/>
        <v>109.98685505966633</v>
      </c>
      <c r="H44" s="123">
        <f t="shared" si="17"/>
        <v>106.21801642688172</v>
      </c>
      <c r="I44" s="123">
        <f t="shared" si="17"/>
        <v>135.87709980522669</v>
      </c>
      <c r="J44" s="123">
        <f t="shared" si="17"/>
        <v>125.48498658345191</v>
      </c>
      <c r="K44" s="123">
        <f t="shared" si="17"/>
        <v>48.947705409159575</v>
      </c>
      <c r="L44" s="123">
        <f t="shared" si="17"/>
        <v>62.712440328915946</v>
      </c>
      <c r="M44" s="123">
        <f t="shared" si="17"/>
        <v>130.14431782146943</v>
      </c>
      <c r="N44" s="123">
        <f t="shared" si="17"/>
        <v>123.89543005264993</v>
      </c>
      <c r="O44" s="123">
        <f t="shared" si="17"/>
        <v>82.974171055317328</v>
      </c>
      <c r="P44" s="123">
        <f t="shared" si="17"/>
        <v>106.1279004427339</v>
      </c>
      <c r="Q44" s="123">
        <f t="shared" si="17"/>
        <v>116.53128394902669</v>
      </c>
      <c r="R44" s="123">
        <f t="shared" ref="R44:V44" si="18">SUM(R45:R46)</f>
        <v>79.276951128696936</v>
      </c>
      <c r="S44" s="123">
        <f t="shared" si="18"/>
        <v>90.806240836227104</v>
      </c>
      <c r="T44" s="123">
        <f t="shared" si="18"/>
        <v>97.530565124375315</v>
      </c>
      <c r="U44" s="123">
        <f t="shared" si="18"/>
        <v>117.01721032492078</v>
      </c>
      <c r="V44" s="123">
        <f t="shared" si="18"/>
        <v>96.094150168827412</v>
      </c>
      <c r="W44" s="123">
        <f t="shared" ref="W44:Y44" si="19">SUM(W45:W46)</f>
        <v>95.651377209772079</v>
      </c>
      <c r="X44" s="123">
        <f t="shared" si="19"/>
        <v>114.38208347786534</v>
      </c>
      <c r="Y44" s="123">
        <f t="shared" si="19"/>
        <v>85.160587237110491</v>
      </c>
      <c r="DA44" s="130" t="s">
        <v>2955</v>
      </c>
    </row>
    <row r="45" spans="1:105" ht="12" customHeight="1" x14ac:dyDescent="0.25">
      <c r="A45" s="97" t="s">
        <v>211</v>
      </c>
      <c r="B45" s="99">
        <v>151.97493254852699</v>
      </c>
      <c r="C45" s="99">
        <v>129.68058639241653</v>
      </c>
      <c r="D45" s="99">
        <v>62.428384814147634</v>
      </c>
      <c r="E45" s="99">
        <v>78.227749201622089</v>
      </c>
      <c r="F45" s="99">
        <v>181.06710200538865</v>
      </c>
      <c r="G45" s="99">
        <v>109.53266705172523</v>
      </c>
      <c r="H45" s="99">
        <v>105.80780862384087</v>
      </c>
      <c r="I45" s="99">
        <v>135.40581891203709</v>
      </c>
      <c r="J45" s="99">
        <v>124.98008534584254</v>
      </c>
      <c r="K45" s="99">
        <v>48.751383129513293</v>
      </c>
      <c r="L45" s="99">
        <v>62.483336595300017</v>
      </c>
      <c r="M45" s="99">
        <v>129.64292616851182</v>
      </c>
      <c r="N45" s="99">
        <v>123.49553868926682</v>
      </c>
      <c r="O45" s="99">
        <v>82.66014865028221</v>
      </c>
      <c r="P45" s="99">
        <v>105.71779470539546</v>
      </c>
      <c r="Q45" s="99">
        <v>116.13447788440351</v>
      </c>
      <c r="R45" s="99">
        <v>79.009547751976939</v>
      </c>
      <c r="S45" s="99">
        <v>90.498388863931936</v>
      </c>
      <c r="T45" s="99">
        <v>97.204874603736229</v>
      </c>
      <c r="U45" s="99">
        <v>116.6285638765811</v>
      </c>
      <c r="V45" s="99">
        <v>95.779807979430089</v>
      </c>
      <c r="W45" s="99">
        <v>95.341473864252649</v>
      </c>
      <c r="X45" s="99">
        <v>114.00608457580991</v>
      </c>
      <c r="Y45" s="99">
        <v>84.881191781415339</v>
      </c>
      <c r="DA45" s="63" t="s">
        <v>2956</v>
      </c>
    </row>
    <row r="46" spans="1:105" ht="12" customHeight="1" x14ac:dyDescent="0.25">
      <c r="A46" s="97" t="s">
        <v>53</v>
      </c>
      <c r="B46" s="99">
        <v>0.66589640921782034</v>
      </c>
      <c r="C46" s="99">
        <v>0.56821616745135151</v>
      </c>
      <c r="D46" s="99">
        <v>0.26229373076957024</v>
      </c>
      <c r="E46" s="99">
        <v>0.32065179567401458</v>
      </c>
      <c r="F46" s="99">
        <v>0.80052459987525459</v>
      </c>
      <c r="G46" s="99">
        <v>0.45418800794110298</v>
      </c>
      <c r="H46" s="99">
        <v>0.4102078030408518</v>
      </c>
      <c r="I46" s="99">
        <v>0.47128089318961469</v>
      </c>
      <c r="J46" s="99">
        <v>0.50490123760937411</v>
      </c>
      <c r="K46" s="99">
        <v>0.19632227964627999</v>
      </c>
      <c r="L46" s="99">
        <v>0.22910373361592726</v>
      </c>
      <c r="M46" s="99">
        <v>0.50139165295759436</v>
      </c>
      <c r="N46" s="99">
        <v>0.39989136338310527</v>
      </c>
      <c r="O46" s="99">
        <v>0.31402240503511447</v>
      </c>
      <c r="P46" s="99">
        <v>0.4101057373384373</v>
      </c>
      <c r="Q46" s="99">
        <v>0.39680606462317447</v>
      </c>
      <c r="R46" s="99">
        <v>0.2674033767199947</v>
      </c>
      <c r="S46" s="99">
        <v>0.3078519722951728</v>
      </c>
      <c r="T46" s="99">
        <v>0.32569052063909065</v>
      </c>
      <c r="U46" s="99">
        <v>0.38864644833969186</v>
      </c>
      <c r="V46" s="99">
        <v>0.314342189397323</v>
      </c>
      <c r="W46" s="99">
        <v>0.30990334551943322</v>
      </c>
      <c r="X46" s="99">
        <v>0.37599890205543041</v>
      </c>
      <c r="Y46" s="99">
        <v>0.27939545569515806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0.2757839449137019</v>
      </c>
      <c r="C47" s="123">
        <f t="shared" si="20"/>
        <v>0.37438161587692836</v>
      </c>
      <c r="D47" s="123">
        <f t="shared" si="20"/>
        <v>0.42180260559646421</v>
      </c>
      <c r="E47" s="123">
        <f t="shared" si="20"/>
        <v>0.58519106937940835</v>
      </c>
      <c r="F47" s="123">
        <f t="shared" si="20"/>
        <v>0.44959895703121378</v>
      </c>
      <c r="G47" s="123">
        <f t="shared" si="20"/>
        <v>0.68335591708995491</v>
      </c>
      <c r="H47" s="123">
        <f t="shared" si="20"/>
        <v>1.0860332992983561</v>
      </c>
      <c r="I47" s="123">
        <f t="shared" si="20"/>
        <v>2.4815913698539647</v>
      </c>
      <c r="J47" s="123">
        <f t="shared" si="20"/>
        <v>1.9821632568928518</v>
      </c>
      <c r="K47" s="123">
        <f t="shared" si="20"/>
        <v>2.7504602273267116</v>
      </c>
      <c r="L47" s="123">
        <f t="shared" si="20"/>
        <v>4.7383138888200591</v>
      </c>
      <c r="M47" s="123">
        <f t="shared" si="20"/>
        <v>2.8785963082648625</v>
      </c>
      <c r="N47" s="123">
        <f t="shared" si="20"/>
        <v>4.8510114160414624</v>
      </c>
      <c r="O47" s="123">
        <f t="shared" si="20"/>
        <v>1.3123901122577903</v>
      </c>
      <c r="P47" s="123">
        <f t="shared" si="20"/>
        <v>0.78932355839894253</v>
      </c>
      <c r="Q47" s="123">
        <f t="shared" si="20"/>
        <v>1.5872692420085626</v>
      </c>
      <c r="R47" s="123">
        <f t="shared" si="20"/>
        <v>1.7704857658277149</v>
      </c>
      <c r="S47" s="123">
        <f t="shared" si="20"/>
        <v>1.7352737352179475</v>
      </c>
      <c r="T47" s="123">
        <f t="shared" si="20"/>
        <v>1.7795932974972852</v>
      </c>
      <c r="U47" s="123">
        <f t="shared" si="20"/>
        <v>1.8692177488568662</v>
      </c>
      <c r="V47" s="123">
        <f t="shared" si="20"/>
        <v>2.4391631459546494</v>
      </c>
      <c r="W47" s="123">
        <f t="shared" si="20"/>
        <v>3.0548100973104417</v>
      </c>
      <c r="X47" s="123">
        <f t="shared" si="20"/>
        <v>2.8714905375038202</v>
      </c>
      <c r="Y47" s="123">
        <f t="shared" si="20"/>
        <v>3.1319307543680592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0.2757839449137019</v>
      </c>
      <c r="C48" s="99">
        <f>RES_hhdet_tesh!C48/RES_summary!C$19</f>
        <v>0.37438161587692836</v>
      </c>
      <c r="D48" s="99">
        <f>RES_hhdet_tesh!D48/RES_summary!D$19</f>
        <v>0.42180260559646421</v>
      </c>
      <c r="E48" s="99">
        <f>RES_hhdet_tesh!E48/RES_summary!E$19</f>
        <v>0.58519106937940835</v>
      </c>
      <c r="F48" s="99">
        <f>RES_hhdet_tesh!F48/RES_summary!F$19</f>
        <v>0.44959895703121378</v>
      </c>
      <c r="G48" s="99">
        <f>RES_hhdet_tesh!G48/RES_summary!G$19</f>
        <v>0.68335591708995491</v>
      </c>
      <c r="H48" s="99">
        <f>RES_hhdet_tesh!H48/RES_summary!H$19</f>
        <v>1.0860332992983561</v>
      </c>
      <c r="I48" s="99">
        <f>RES_hhdet_tesh!I48/RES_summary!I$19</f>
        <v>2.4815913698539647</v>
      </c>
      <c r="J48" s="99">
        <f>RES_hhdet_tesh!J48/RES_summary!J$19</f>
        <v>1.9821632568928518</v>
      </c>
      <c r="K48" s="99">
        <f>RES_hhdet_tesh!K48/RES_summary!K$19</f>
        <v>2.7504602273267116</v>
      </c>
      <c r="L48" s="99">
        <f>RES_hhdet_tesh!L48/RES_summary!L$19</f>
        <v>4.7383138888200591</v>
      </c>
      <c r="M48" s="99">
        <f>RES_hhdet_tesh!M48/RES_summary!M$19</f>
        <v>2.8785963082648625</v>
      </c>
      <c r="N48" s="99">
        <f>RES_hhdet_tesh!N48/RES_summary!N$19</f>
        <v>4.8510114160414624</v>
      </c>
      <c r="O48" s="99">
        <f>RES_hhdet_tesh!O48/RES_summary!O$19</f>
        <v>1.3123901122577903</v>
      </c>
      <c r="P48" s="99">
        <f>RES_hhdet_tesh!P48/RES_summary!P$19</f>
        <v>0.78932355839894253</v>
      </c>
      <c r="Q48" s="99">
        <f>RES_hhdet_tesh!Q48/RES_summary!Q$19</f>
        <v>1.5872692420085626</v>
      </c>
      <c r="R48" s="99">
        <f>RES_hhdet_tesh!R48/RES_summary!R$19</f>
        <v>1.7704857658277149</v>
      </c>
      <c r="S48" s="99">
        <f>RES_hhdet_tesh!S48/RES_summary!S$19</f>
        <v>1.7352737352179475</v>
      </c>
      <c r="T48" s="99">
        <f>RES_hhdet_tesh!T48/RES_summary!T$19</f>
        <v>1.7795932974972852</v>
      </c>
      <c r="U48" s="99">
        <f>RES_hhdet_tesh!U48/RES_summary!U$19</f>
        <v>1.8692177488568662</v>
      </c>
      <c r="V48" s="99">
        <f>RES_hhdet_tesh!V48/RES_summary!V$19</f>
        <v>2.4391631459546494</v>
      </c>
      <c r="W48" s="99">
        <f>RES_hhdet_tesh!W48/RES_summary!W$19</f>
        <v>3.0548100973104417</v>
      </c>
      <c r="X48" s="99">
        <f>RES_hhdet_tesh!X48/RES_summary!X$19</f>
        <v>2.8714905375038202</v>
      </c>
      <c r="Y48" s="99">
        <f>RES_hhdet_tesh!Y48/RES_summary!Y$19</f>
        <v>3.1319307543680592</v>
      </c>
      <c r="DA48" s="63" t="s">
        <v>2959</v>
      </c>
    </row>
    <row r="49" spans="1:105" ht="12" customHeight="1" x14ac:dyDescent="0.25">
      <c r="A49" s="121" t="s">
        <v>55</v>
      </c>
      <c r="B49" s="123">
        <v>12.152745511746552</v>
      </c>
      <c r="C49" s="123">
        <v>12.101137032939549</v>
      </c>
      <c r="D49" s="123">
        <v>13.251340176091094</v>
      </c>
      <c r="E49" s="123">
        <v>20.882226053635961</v>
      </c>
      <c r="F49" s="123">
        <v>9.2662807441789727</v>
      </c>
      <c r="G49" s="123">
        <v>15.650559316267104</v>
      </c>
      <c r="H49" s="123">
        <v>25.476345385138035</v>
      </c>
      <c r="I49" s="123">
        <v>22.525993735773337</v>
      </c>
      <c r="J49" s="123">
        <v>16.540967294136376</v>
      </c>
      <c r="K49" s="123">
        <v>22.258788318761383</v>
      </c>
      <c r="L49" s="123">
        <v>17.119552512213332</v>
      </c>
      <c r="M49" s="123">
        <v>17.457153503527977</v>
      </c>
      <c r="N49" s="123">
        <v>20.961676276019837</v>
      </c>
      <c r="O49" s="123">
        <v>19.098052116968631</v>
      </c>
      <c r="P49" s="123">
        <v>19.809810295007843</v>
      </c>
      <c r="Q49" s="123">
        <v>20.228880585775372</v>
      </c>
      <c r="R49" s="123">
        <v>18.004194535073985</v>
      </c>
      <c r="S49" s="123">
        <v>22.881089317795222</v>
      </c>
      <c r="T49" s="123">
        <v>19.591164771764564</v>
      </c>
      <c r="U49" s="123">
        <v>18.68826978123964</v>
      </c>
      <c r="V49" s="123">
        <v>18.783793067023431</v>
      </c>
      <c r="W49" s="123">
        <v>19.169185859855141</v>
      </c>
      <c r="X49" s="123">
        <v>20.546490715663154</v>
      </c>
      <c r="Y49" s="123">
        <v>17.904714806312541</v>
      </c>
      <c r="DA49" s="130" t="s">
        <v>2960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12.152745511746552</v>
      </c>
      <c r="C54" s="102">
        <v>12.101137032939549</v>
      </c>
      <c r="D54" s="102">
        <v>13.251340176091094</v>
      </c>
      <c r="E54" s="102">
        <v>20.882226053635961</v>
      </c>
      <c r="F54" s="102">
        <v>9.2662807441789727</v>
      </c>
      <c r="G54" s="102">
        <v>15.650559316267104</v>
      </c>
      <c r="H54" s="102">
        <v>25.476345385138035</v>
      </c>
      <c r="I54" s="102">
        <v>22.525993735773337</v>
      </c>
      <c r="J54" s="102">
        <v>16.540967294136376</v>
      </c>
      <c r="K54" s="102">
        <v>22.258788318761383</v>
      </c>
      <c r="L54" s="102">
        <v>17.119552512213332</v>
      </c>
      <c r="M54" s="102">
        <v>17.457153503527977</v>
      </c>
      <c r="N54" s="102">
        <v>20.961676276019837</v>
      </c>
      <c r="O54" s="102">
        <v>19.098052116968631</v>
      </c>
      <c r="P54" s="102">
        <v>19.809810295007843</v>
      </c>
      <c r="Q54" s="102">
        <v>20.228880585775372</v>
      </c>
      <c r="R54" s="102">
        <v>18.004194535073985</v>
      </c>
      <c r="S54" s="102">
        <v>22.881089317795222</v>
      </c>
      <c r="T54" s="102">
        <v>19.591164771764564</v>
      </c>
      <c r="U54" s="102">
        <v>18.68826978123964</v>
      </c>
      <c r="V54" s="102">
        <v>18.783793067023431</v>
      </c>
      <c r="W54" s="102">
        <v>19.169185859855141</v>
      </c>
      <c r="X54" s="102">
        <v>20.546490715663154</v>
      </c>
      <c r="Y54" s="102">
        <v>17.904714806312541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2968</v>
      </c>
    </row>
    <row r="58" spans="1:105" ht="12" customHeight="1" x14ac:dyDescent="0.25">
      <c r="A58" s="121" t="s">
        <v>54</v>
      </c>
      <c r="B58" s="123">
        <v>8.2276362973956214</v>
      </c>
      <c r="C58" s="123">
        <v>8.8970074626582214</v>
      </c>
      <c r="D58" s="123">
        <v>9.7860544614448148</v>
      </c>
      <c r="E58" s="123">
        <v>11.624246594025225</v>
      </c>
      <c r="F58" s="123">
        <v>7.5526139967281969</v>
      </c>
      <c r="G58" s="123">
        <v>16.231003388954015</v>
      </c>
      <c r="H58" s="123">
        <v>9.1549548376640626</v>
      </c>
      <c r="I58" s="123">
        <v>12.893895011361314</v>
      </c>
      <c r="J58" s="123">
        <v>6.2484263041755641</v>
      </c>
      <c r="K58" s="123">
        <v>8.7173528789819503</v>
      </c>
      <c r="L58" s="123">
        <v>6.8054951836009927</v>
      </c>
      <c r="M58" s="123">
        <v>6.7327207995838378</v>
      </c>
      <c r="N58" s="123">
        <v>5.9288204690134423</v>
      </c>
      <c r="O58" s="123">
        <v>5.94369624180825</v>
      </c>
      <c r="P58" s="123">
        <v>5.9682711420521821</v>
      </c>
      <c r="Q58" s="123">
        <v>6.6950325346224071</v>
      </c>
      <c r="R58" s="123">
        <v>6.6524122248297219</v>
      </c>
      <c r="S58" s="123">
        <v>7.3703499183699508</v>
      </c>
      <c r="T58" s="123">
        <v>7.3928346219713239</v>
      </c>
      <c r="U58" s="123">
        <v>7.6602115044060106</v>
      </c>
      <c r="V58" s="123">
        <v>6.6866899599715364</v>
      </c>
      <c r="W58" s="123">
        <v>6.7860384373987639</v>
      </c>
      <c r="X58" s="123">
        <v>6.8778669798418477</v>
      </c>
      <c r="Y58" s="123">
        <v>6.0886068272976983</v>
      </c>
      <c r="DA58" s="130" t="s">
        <v>2969</v>
      </c>
    </row>
    <row r="59" spans="1:105" ht="12" customHeight="1" x14ac:dyDescent="0.25">
      <c r="A59" s="97" t="s">
        <v>50</v>
      </c>
      <c r="B59" s="99">
        <v>8.2466241401440339</v>
      </c>
      <c r="C59" s="99">
        <v>8.8827489102860255</v>
      </c>
      <c r="D59" s="99">
        <v>9.8321621178569849</v>
      </c>
      <c r="E59" s="99">
        <v>11.523464582469048</v>
      </c>
      <c r="F59" s="99">
        <v>7.5696491838068951</v>
      </c>
      <c r="G59" s="99">
        <v>16.530365878368208</v>
      </c>
      <c r="H59" s="99">
        <v>8.8827256672235997</v>
      </c>
      <c r="I59" s="99">
        <v>13.000641867622155</v>
      </c>
      <c r="J59" s="99">
        <v>6.2532646052990755</v>
      </c>
      <c r="K59" s="99">
        <v>8.7878681660361746</v>
      </c>
      <c r="L59" s="99">
        <v>6.8206467556259529</v>
      </c>
      <c r="M59" s="99">
        <v>6.7304091939903969</v>
      </c>
      <c r="N59" s="99">
        <v>5.8132583264455935</v>
      </c>
      <c r="O59" s="99">
        <v>6.0142942624285816</v>
      </c>
      <c r="P59" s="99">
        <v>5.9828886669682211</v>
      </c>
      <c r="Q59" s="99">
        <v>6.6779618190751773</v>
      </c>
      <c r="R59" s="99">
        <v>6.6492768882832491</v>
      </c>
      <c r="S59" s="99">
        <v>7.3746919924462038</v>
      </c>
      <c r="T59" s="99">
        <v>7.3994557614699037</v>
      </c>
      <c r="U59" s="99">
        <v>7.6679467891061508</v>
      </c>
      <c r="V59" s="99">
        <v>6.6855001435264896</v>
      </c>
      <c r="W59" s="99">
        <v>6.786073435535755</v>
      </c>
      <c r="X59" s="99">
        <v>6.8779992185856607</v>
      </c>
      <c r="Y59" s="99">
        <v>6.0873940945611507</v>
      </c>
      <c r="DA59" s="63" t="s">
        <v>2970</v>
      </c>
    </row>
    <row r="60" spans="1:105" ht="12" customHeight="1" x14ac:dyDescent="0.25">
      <c r="A60" s="109" t="s">
        <v>120</v>
      </c>
      <c r="B60" s="110">
        <v>7.3807892993634496</v>
      </c>
      <c r="C60" s="110">
        <v>9.5329052090363469</v>
      </c>
      <c r="D60" s="110">
        <v>7.911692617257053</v>
      </c>
      <c r="E60" s="110">
        <v>14.223101888440153</v>
      </c>
      <c r="F60" s="110">
        <v>7.0505519172251674</v>
      </c>
      <c r="G60" s="110">
        <v>7.8823345546298818</v>
      </c>
      <c r="H60" s="110">
        <v>15.264782607703841</v>
      </c>
      <c r="I60" s="110">
        <v>10.093693024688827</v>
      </c>
      <c r="J60" s="110">
        <v>6.1095270076639316</v>
      </c>
      <c r="K60" s="110">
        <v>6.2587060496382145</v>
      </c>
      <c r="L60" s="110">
        <v>6.2859810384135146</v>
      </c>
      <c r="M60" s="110">
        <v>6.8247410529770534</v>
      </c>
      <c r="N60" s="110">
        <v>9.6712750646057408</v>
      </c>
      <c r="O60" s="110">
        <v>0.63472509115929499</v>
      </c>
      <c r="P60" s="110">
        <v>4.3568865541793462</v>
      </c>
      <c r="Q60" s="110">
        <v>8.4535741017808324</v>
      </c>
      <c r="R60" s="110">
        <v>6.9495105001459816</v>
      </c>
      <c r="S60" s="110">
        <v>7.0324828783836928</v>
      </c>
      <c r="T60" s="110">
        <v>6.8410914660981224</v>
      </c>
      <c r="U60" s="110">
        <v>6.8783201059770569</v>
      </c>
      <c r="V60" s="110">
        <v>6.809195870908451</v>
      </c>
      <c r="W60" s="110">
        <v>6.7824824894329234</v>
      </c>
      <c r="X60" s="110">
        <v>6.8665353113484215</v>
      </c>
      <c r="Y60" s="110">
        <v>6.1862829519220668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162.05569766270409</v>
      </c>
      <c r="C62" s="118">
        <f t="shared" si="21"/>
        <v>139.01809320171029</v>
      </c>
      <c r="D62" s="118">
        <f t="shared" si="21"/>
        <v>150.33519906770542</v>
      </c>
      <c r="E62" s="118">
        <f t="shared" si="21"/>
        <v>158.58959233512795</v>
      </c>
      <c r="F62" s="118">
        <f t="shared" si="21"/>
        <v>153.1349462448031</v>
      </c>
      <c r="G62" s="118">
        <f t="shared" si="21"/>
        <v>142.61742853396376</v>
      </c>
      <c r="H62" s="118">
        <f t="shared" si="21"/>
        <v>156.76368265836393</v>
      </c>
      <c r="I62" s="118">
        <f t="shared" si="21"/>
        <v>134.90109765906325</v>
      </c>
      <c r="J62" s="118">
        <f t="shared" si="21"/>
        <v>143.56931258285834</v>
      </c>
      <c r="K62" s="118">
        <f t="shared" si="21"/>
        <v>141.81502573383932</v>
      </c>
      <c r="L62" s="118">
        <f t="shared" si="21"/>
        <v>140.86086374153652</v>
      </c>
      <c r="M62" s="118">
        <f t="shared" si="21"/>
        <v>140.22162577233948</v>
      </c>
      <c r="N62" s="118">
        <f t="shared" si="21"/>
        <v>148.07145300619851</v>
      </c>
      <c r="O62" s="118">
        <f t="shared" si="21"/>
        <v>138.57933811848443</v>
      </c>
      <c r="P62" s="118">
        <f t="shared" si="21"/>
        <v>122.39612266598697</v>
      </c>
      <c r="Q62" s="118">
        <f t="shared" si="21"/>
        <v>125.14831785114792</v>
      </c>
      <c r="R62" s="118">
        <f t="shared" ref="R62:V62" si="22">R63+R66+R68+R77</f>
        <v>124.84776537090787</v>
      </c>
      <c r="S62" s="118">
        <f t="shared" si="22"/>
        <v>131.80491518579049</v>
      </c>
      <c r="T62" s="118">
        <f t="shared" si="22"/>
        <v>131.62826259548217</v>
      </c>
      <c r="U62" s="118">
        <f t="shared" si="22"/>
        <v>127.04164467997761</v>
      </c>
      <c r="V62" s="118">
        <f t="shared" si="22"/>
        <v>132.14478488503798</v>
      </c>
      <c r="W62" s="118">
        <f t="shared" ref="W62:Y62" si="23">W63+W66+W68+W77</f>
        <v>149.27997349189823</v>
      </c>
      <c r="X62" s="118">
        <f t="shared" si="23"/>
        <v>124.17870427533299</v>
      </c>
      <c r="Y62" s="118">
        <f t="shared" si="23"/>
        <v>119.80997734600581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143.52170587799736</v>
      </c>
      <c r="C63" s="123">
        <f t="shared" si="24"/>
        <v>113.82583164214016</v>
      </c>
      <c r="D63" s="123">
        <f t="shared" si="24"/>
        <v>120.15801749031438</v>
      </c>
      <c r="E63" s="123">
        <f t="shared" si="24"/>
        <v>124.61805610169552</v>
      </c>
      <c r="F63" s="123">
        <f t="shared" si="24"/>
        <v>130.06051972905618</v>
      </c>
      <c r="G63" s="123">
        <f t="shared" si="24"/>
        <v>107.9039542406537</v>
      </c>
      <c r="H63" s="123">
        <f t="shared" si="24"/>
        <v>123.09965581977596</v>
      </c>
      <c r="I63" s="123">
        <f t="shared" si="24"/>
        <v>99.615047680452136</v>
      </c>
      <c r="J63" s="123">
        <f t="shared" si="24"/>
        <v>118.20083975295661</v>
      </c>
      <c r="K63" s="123">
        <f t="shared" si="24"/>
        <v>113.37518512723693</v>
      </c>
      <c r="L63" s="123">
        <f t="shared" si="24"/>
        <v>114.9452287000402</v>
      </c>
      <c r="M63" s="123">
        <f t="shared" si="24"/>
        <v>113.73783757407435</v>
      </c>
      <c r="N63" s="123">
        <f t="shared" si="24"/>
        <v>119.59962418164642</v>
      </c>
      <c r="O63" s="123">
        <f t="shared" si="24"/>
        <v>111.43642401009303</v>
      </c>
      <c r="P63" s="123">
        <f t="shared" si="24"/>
        <v>96.828892305500901</v>
      </c>
      <c r="Q63" s="123">
        <f t="shared" si="24"/>
        <v>96.718997878788059</v>
      </c>
      <c r="R63" s="123">
        <f t="shared" ref="R63:V63" si="25">SUM(R64:R65)</f>
        <v>96.553200309962563</v>
      </c>
      <c r="S63" s="123">
        <f t="shared" si="25"/>
        <v>100.84401243165674</v>
      </c>
      <c r="T63" s="123">
        <f t="shared" si="25"/>
        <v>101.15617343513853</v>
      </c>
      <c r="U63" s="123">
        <f t="shared" si="25"/>
        <v>97.752138980377907</v>
      </c>
      <c r="V63" s="123">
        <f t="shared" si="25"/>
        <v>102.87621720460484</v>
      </c>
      <c r="W63" s="123">
        <f t="shared" ref="W63:Y63" si="26">SUM(W64:W65)</f>
        <v>117.01734187955019</v>
      </c>
      <c r="X63" s="123">
        <f t="shared" si="26"/>
        <v>95.982225167459703</v>
      </c>
      <c r="Y63" s="123">
        <f t="shared" si="26"/>
        <v>93.141477019351015</v>
      </c>
      <c r="DA63" s="130" t="s">
        <v>2973</v>
      </c>
    </row>
    <row r="64" spans="1:105" ht="12" customHeight="1" x14ac:dyDescent="0.25">
      <c r="A64" s="97" t="s">
        <v>212</v>
      </c>
      <c r="B64" s="99">
        <v>142.89559169058404</v>
      </c>
      <c r="C64" s="99">
        <v>113.32926141238369</v>
      </c>
      <c r="D64" s="99">
        <v>119.65528414269511</v>
      </c>
      <c r="E64" s="99">
        <v>124.10933787248815</v>
      </c>
      <c r="F64" s="99">
        <v>129.48803386414934</v>
      </c>
      <c r="G64" s="99">
        <v>107.45836752032295</v>
      </c>
      <c r="H64" s="99">
        <v>122.62425210703881</v>
      </c>
      <c r="I64" s="99">
        <v>99.26953935923197</v>
      </c>
      <c r="J64" s="99">
        <v>117.72524699957135</v>
      </c>
      <c r="K64" s="99">
        <v>112.92045339643484</v>
      </c>
      <c r="L64" s="99">
        <v>114.52530593960549</v>
      </c>
      <c r="M64" s="99">
        <v>113.29965323118726</v>
      </c>
      <c r="N64" s="99">
        <v>119.2135981857418</v>
      </c>
      <c r="O64" s="99">
        <v>111.0146839260272</v>
      </c>
      <c r="P64" s="99">
        <v>96.454720347806898</v>
      </c>
      <c r="Q64" s="99">
        <v>96.389655545793886</v>
      </c>
      <c r="R64" s="99">
        <v>96.227523660843048</v>
      </c>
      <c r="S64" s="99">
        <v>100.50213033373755</v>
      </c>
      <c r="T64" s="99">
        <v>100.81837567143302</v>
      </c>
      <c r="U64" s="99">
        <v>97.427477150491157</v>
      </c>
      <c r="V64" s="99">
        <v>102.53968958771874</v>
      </c>
      <c r="W64" s="99">
        <v>116.63821439816815</v>
      </c>
      <c r="X64" s="99">
        <v>95.666710620229182</v>
      </c>
      <c r="Y64" s="99">
        <v>92.835897804126887</v>
      </c>
      <c r="DA64" s="63" t="s">
        <v>2974</v>
      </c>
    </row>
    <row r="65" spans="1:105" ht="12" customHeight="1" x14ac:dyDescent="0.25">
      <c r="A65" s="97" t="s">
        <v>53</v>
      </c>
      <c r="B65" s="99">
        <v>0.62611418741332436</v>
      </c>
      <c r="C65" s="99">
        <v>0.49657022975647741</v>
      </c>
      <c r="D65" s="99">
        <v>0.50273334761927102</v>
      </c>
      <c r="E65" s="99">
        <v>0.50871822920735532</v>
      </c>
      <c r="F65" s="99">
        <v>0.57248586490684916</v>
      </c>
      <c r="G65" s="99">
        <v>0.44558672033075164</v>
      </c>
      <c r="H65" s="99">
        <v>0.47540371273715115</v>
      </c>
      <c r="I65" s="99">
        <v>0.34550832122017139</v>
      </c>
      <c r="J65" s="99">
        <v>0.47559275338525026</v>
      </c>
      <c r="K65" s="99">
        <v>0.45473173080209478</v>
      </c>
      <c r="L65" s="99">
        <v>0.41992276043471699</v>
      </c>
      <c r="M65" s="99">
        <v>0.43818434288707686</v>
      </c>
      <c r="N65" s="99">
        <v>0.38602599590462205</v>
      </c>
      <c r="O65" s="99">
        <v>0.42174008406583119</v>
      </c>
      <c r="P65" s="99">
        <v>0.37417195769399908</v>
      </c>
      <c r="Q65" s="99">
        <v>0.32934233299417459</v>
      </c>
      <c r="R65" s="99">
        <v>0.32567664911952077</v>
      </c>
      <c r="S65" s="99">
        <v>0.34188209791918911</v>
      </c>
      <c r="T65" s="99">
        <v>0.33779776370550818</v>
      </c>
      <c r="U65" s="99">
        <v>0.32466182988675296</v>
      </c>
      <c r="V65" s="99">
        <v>0.33652761688609523</v>
      </c>
      <c r="W65" s="99">
        <v>0.37912748138203534</v>
      </c>
      <c r="X65" s="99">
        <v>0.31551454723051764</v>
      </c>
      <c r="Y65" s="99">
        <v>0.30557921522412307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0.27577299595292903</v>
      </c>
      <c r="C66" s="123">
        <f t="shared" si="27"/>
        <v>0.39687534730694696</v>
      </c>
      <c r="D66" s="123">
        <f t="shared" si="27"/>
        <v>0.5355511145525802</v>
      </c>
      <c r="E66" s="123">
        <f t="shared" si="27"/>
        <v>0.77095031963521088</v>
      </c>
      <c r="F66" s="123">
        <f t="shared" si="27"/>
        <v>0.58685580674217908</v>
      </c>
      <c r="G66" s="123">
        <f t="shared" si="27"/>
        <v>0.66881507003260321</v>
      </c>
      <c r="H66" s="123">
        <f t="shared" si="27"/>
        <v>0.87786650773910513</v>
      </c>
      <c r="I66" s="123">
        <f t="shared" si="27"/>
        <v>1.8259508661726584</v>
      </c>
      <c r="J66" s="123">
        <f t="shared" si="27"/>
        <v>1.0672853926430133</v>
      </c>
      <c r="K66" s="123">
        <f t="shared" si="27"/>
        <v>0.85110601468836067</v>
      </c>
      <c r="L66" s="123">
        <f t="shared" si="27"/>
        <v>1.3251559120683287</v>
      </c>
      <c r="M66" s="123">
        <f t="shared" si="27"/>
        <v>0.91638092732145382</v>
      </c>
      <c r="N66" s="123">
        <f t="shared" si="27"/>
        <v>2.3572093933114098</v>
      </c>
      <c r="O66" s="123">
        <f t="shared" si="27"/>
        <v>1.2954651818463412</v>
      </c>
      <c r="P66" s="123">
        <f t="shared" si="27"/>
        <v>1.2461401999528225</v>
      </c>
      <c r="Q66" s="123">
        <f t="shared" si="27"/>
        <v>2.5003842574575881</v>
      </c>
      <c r="R66" s="123">
        <f t="shared" si="27"/>
        <v>2.6358294611023854</v>
      </c>
      <c r="S66" s="123">
        <f t="shared" si="27"/>
        <v>2.9129879155360419</v>
      </c>
      <c r="T66" s="123">
        <f t="shared" si="27"/>
        <v>2.9993862877883162</v>
      </c>
      <c r="U66" s="123">
        <f t="shared" si="27"/>
        <v>2.9319039064664438</v>
      </c>
      <c r="V66" s="123">
        <f t="shared" si="27"/>
        <v>2.9097194646208515</v>
      </c>
      <c r="W66" s="123">
        <f t="shared" si="27"/>
        <v>2.8919677264301864</v>
      </c>
      <c r="X66" s="123">
        <f t="shared" si="27"/>
        <v>2.6686495081925301</v>
      </c>
      <c r="Y66" s="123">
        <f t="shared" si="27"/>
        <v>2.4664871710186431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0.27577299595292903</v>
      </c>
      <c r="C67" s="99">
        <f>RES_hhdet_tesh!C67/RES_summary!C$19</f>
        <v>0.39687534730694696</v>
      </c>
      <c r="D67" s="99">
        <f>RES_hhdet_tesh!D67/RES_summary!D$19</f>
        <v>0.5355511145525802</v>
      </c>
      <c r="E67" s="99">
        <f>RES_hhdet_tesh!E67/RES_summary!E$19</f>
        <v>0.77095031963521088</v>
      </c>
      <c r="F67" s="99">
        <f>RES_hhdet_tesh!F67/RES_summary!F$19</f>
        <v>0.58685580674217908</v>
      </c>
      <c r="G67" s="99">
        <f>RES_hhdet_tesh!G67/RES_summary!G$19</f>
        <v>0.66881507003260321</v>
      </c>
      <c r="H67" s="99">
        <f>RES_hhdet_tesh!H67/RES_summary!H$19</f>
        <v>0.87786650773910513</v>
      </c>
      <c r="I67" s="99">
        <f>RES_hhdet_tesh!I67/RES_summary!I$19</f>
        <v>1.8259508661726584</v>
      </c>
      <c r="J67" s="99">
        <f>RES_hhdet_tesh!J67/RES_summary!J$19</f>
        <v>1.0672853926430133</v>
      </c>
      <c r="K67" s="99">
        <f>RES_hhdet_tesh!K67/RES_summary!K$19</f>
        <v>0.85110601468836067</v>
      </c>
      <c r="L67" s="99">
        <f>RES_hhdet_tesh!L67/RES_summary!L$19</f>
        <v>1.3251559120683287</v>
      </c>
      <c r="M67" s="99">
        <f>RES_hhdet_tesh!M67/RES_summary!M$19</f>
        <v>0.91638092732145382</v>
      </c>
      <c r="N67" s="99">
        <f>RES_hhdet_tesh!N67/RES_summary!N$19</f>
        <v>2.3572093933114098</v>
      </c>
      <c r="O67" s="99">
        <f>RES_hhdet_tesh!O67/RES_summary!O$19</f>
        <v>1.2954651818463412</v>
      </c>
      <c r="P67" s="99">
        <f>RES_hhdet_tesh!P67/RES_summary!P$19</f>
        <v>1.2461401999528225</v>
      </c>
      <c r="Q67" s="99">
        <f>RES_hhdet_tesh!Q67/RES_summary!Q$19</f>
        <v>2.5003842574575881</v>
      </c>
      <c r="R67" s="99">
        <f>RES_hhdet_tesh!R67/RES_summary!R$19</f>
        <v>2.6358294611023854</v>
      </c>
      <c r="S67" s="99">
        <f>RES_hhdet_tesh!S67/RES_summary!S$19</f>
        <v>2.9129879155360419</v>
      </c>
      <c r="T67" s="99">
        <f>RES_hhdet_tesh!T67/RES_summary!T$19</f>
        <v>2.9993862877883162</v>
      </c>
      <c r="U67" s="99">
        <f>RES_hhdet_tesh!U67/RES_summary!U$19</f>
        <v>2.9319039064664438</v>
      </c>
      <c r="V67" s="99">
        <f>RES_hhdet_tesh!V67/RES_summary!V$19</f>
        <v>2.9097194646208515</v>
      </c>
      <c r="W67" s="99">
        <f>RES_hhdet_tesh!W67/RES_summary!W$19</f>
        <v>2.8919677264301864</v>
      </c>
      <c r="X67" s="99">
        <f>RES_hhdet_tesh!X67/RES_summary!X$19</f>
        <v>2.6686495081925301</v>
      </c>
      <c r="Y67" s="99">
        <f>RES_hhdet_tesh!Y67/RES_summary!Y$19</f>
        <v>2.4664871710186431</v>
      </c>
      <c r="DA67" s="63" t="s">
        <v>2977</v>
      </c>
    </row>
    <row r="68" spans="1:105" ht="12" customHeight="1" x14ac:dyDescent="0.25">
      <c r="A68" s="121" t="s">
        <v>55</v>
      </c>
      <c r="B68" s="123">
        <v>10.171744230253589</v>
      </c>
      <c r="C68" s="123">
        <v>16.420279318155703</v>
      </c>
      <c r="D68" s="123">
        <v>19.216029359459657</v>
      </c>
      <c r="E68" s="123">
        <v>21.00242384241</v>
      </c>
      <c r="F68" s="123">
        <v>14.772045212335167</v>
      </c>
      <c r="G68" s="123">
        <v>19.13431198513458</v>
      </c>
      <c r="H68" s="123">
        <v>22.24021921944809</v>
      </c>
      <c r="I68" s="123">
        <v>21.522505029407942</v>
      </c>
      <c r="J68" s="123">
        <v>18.027904442466482</v>
      </c>
      <c r="K68" s="123">
        <v>19.301464021805192</v>
      </c>
      <c r="L68" s="123">
        <v>18.038671079671264</v>
      </c>
      <c r="M68" s="123">
        <v>18.838429707963609</v>
      </c>
      <c r="N68" s="123">
        <v>19.816169114139157</v>
      </c>
      <c r="O68" s="123">
        <v>19.752204650459674</v>
      </c>
      <c r="P68" s="123">
        <v>18.57602823720223</v>
      </c>
      <c r="Q68" s="123">
        <v>19.286344547343774</v>
      </c>
      <c r="R68" s="123">
        <v>19.05234566818265</v>
      </c>
      <c r="S68" s="123">
        <v>20.657039029257518</v>
      </c>
      <c r="T68" s="123">
        <v>20.048440161879313</v>
      </c>
      <c r="U68" s="123">
        <v>19.050837152083709</v>
      </c>
      <c r="V68" s="123">
        <v>19.611162731914099</v>
      </c>
      <c r="W68" s="123">
        <v>21.990844802759451</v>
      </c>
      <c r="X68" s="123">
        <v>18.910621123324987</v>
      </c>
      <c r="Y68" s="123">
        <v>18.039148506482142</v>
      </c>
      <c r="DA68" s="130" t="s">
        <v>2978</v>
      </c>
    </row>
    <row r="69" spans="1:105" ht="12" customHeight="1" x14ac:dyDescent="0.25">
      <c r="A69" s="97" t="s">
        <v>134</v>
      </c>
      <c r="B69" s="99">
        <v>10.132442465322146</v>
      </c>
      <c r="C69" s="99">
        <v>16.511847521576566</v>
      </c>
      <c r="D69" s="99">
        <v>19.3435948342809</v>
      </c>
      <c r="E69" s="99">
        <v>21.00514686006931</v>
      </c>
      <c r="F69" s="99">
        <v>14.886625085245875</v>
      </c>
      <c r="G69" s="99">
        <v>19.169098770890241</v>
      </c>
      <c r="H69" s="99">
        <v>22.176111170843175</v>
      </c>
      <c r="I69" s="99">
        <v>21.503406352314549</v>
      </c>
      <c r="J69" s="99">
        <v>18.057481653787001</v>
      </c>
      <c r="K69" s="99">
        <v>19.245119397441975</v>
      </c>
      <c r="L69" s="99">
        <v>18.057810408427653</v>
      </c>
      <c r="M69" s="99">
        <v>18.866888463204155</v>
      </c>
      <c r="N69" s="99">
        <v>19.796568053014198</v>
      </c>
      <c r="O69" s="99">
        <v>19.766115181735053</v>
      </c>
      <c r="P69" s="99">
        <v>18.554874787153121</v>
      </c>
      <c r="Q69" s="99">
        <v>19.271264923543555</v>
      </c>
      <c r="R69" s="99">
        <v>19.075830306371468</v>
      </c>
      <c r="S69" s="99">
        <v>20.619536205155597</v>
      </c>
      <c r="T69" s="99">
        <v>20.061905651787569</v>
      </c>
      <c r="U69" s="99">
        <v>19.061165046144126</v>
      </c>
      <c r="V69" s="99">
        <v>19.628727461087969</v>
      </c>
      <c r="W69" s="99">
        <v>22.029294000637233</v>
      </c>
      <c r="X69" s="99">
        <v>18.87526995087666</v>
      </c>
      <c r="Y69" s="99">
        <v>18.042968809291914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2982</v>
      </c>
    </row>
    <row r="73" spans="1:105" ht="12" customHeight="1" x14ac:dyDescent="0.25">
      <c r="A73" s="106" t="s">
        <v>122</v>
      </c>
      <c r="B73" s="102">
        <v>12.152745511746552</v>
      </c>
      <c r="C73" s="102">
        <v>12.098073977901283</v>
      </c>
      <c r="D73" s="102">
        <v>13.24324438269919</v>
      </c>
      <c r="E73" s="102">
        <v>20.874510366920539</v>
      </c>
      <c r="F73" s="102">
        <v>9.2705225212226594</v>
      </c>
      <c r="G73" s="102">
        <v>15.654282722967434</v>
      </c>
      <c r="H73" s="102">
        <v>25.434839579821709</v>
      </c>
      <c r="I73" s="102">
        <v>22.488224850723846</v>
      </c>
      <c r="J73" s="102">
        <v>16.514292800278355</v>
      </c>
      <c r="K73" s="102">
        <v>22.202810257350745</v>
      </c>
      <c r="L73" s="102">
        <v>17.047315434229276</v>
      </c>
      <c r="M73" s="102">
        <v>17.363187239302274</v>
      </c>
      <c r="N73" s="102">
        <v>20.83183930458555</v>
      </c>
      <c r="O73" s="102">
        <v>19.032521534356061</v>
      </c>
      <c r="P73" s="102">
        <v>19.672004954297815</v>
      </c>
      <c r="Q73" s="102">
        <v>20.072132842756989</v>
      </c>
      <c r="R73" s="102">
        <v>17.823807279241326</v>
      </c>
      <c r="S73" s="102">
        <v>22.619520986893498</v>
      </c>
      <c r="T73" s="102">
        <v>19.344847619797282</v>
      </c>
      <c r="U73" s="102">
        <v>18.507676580116211</v>
      </c>
      <c r="V73" s="102">
        <v>18.717387718706728</v>
      </c>
      <c r="W73" s="102">
        <v>19.174974277750952</v>
      </c>
      <c r="X73" s="102">
        <v>20.500851539835963</v>
      </c>
      <c r="Y73" s="102">
        <v>17.834299760926395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2986</v>
      </c>
    </row>
    <row r="77" spans="1:105" ht="12" customHeight="1" x14ac:dyDescent="0.25">
      <c r="A77" s="121" t="s">
        <v>54</v>
      </c>
      <c r="B77" s="123">
        <v>8.0864745585002158</v>
      </c>
      <c r="C77" s="123">
        <v>8.3751068941074962</v>
      </c>
      <c r="D77" s="123">
        <v>10.425601103378797</v>
      </c>
      <c r="E77" s="123">
        <v>12.198162071387225</v>
      </c>
      <c r="F77" s="123">
        <v>7.7155254966695566</v>
      </c>
      <c r="G77" s="123">
        <v>14.910347238142856</v>
      </c>
      <c r="H77" s="123">
        <v>10.545941111400802</v>
      </c>
      <c r="I77" s="123">
        <v>11.937594083030525</v>
      </c>
      <c r="J77" s="123">
        <v>6.2732829947922397</v>
      </c>
      <c r="K77" s="123">
        <v>8.2872705701088307</v>
      </c>
      <c r="L77" s="123">
        <v>6.5518080497567146</v>
      </c>
      <c r="M77" s="123">
        <v>6.7289775629800888</v>
      </c>
      <c r="N77" s="123">
        <v>6.2984503171015289</v>
      </c>
      <c r="O77" s="123">
        <v>6.0952442760854035</v>
      </c>
      <c r="P77" s="123">
        <v>5.7450619233310185</v>
      </c>
      <c r="Q77" s="123">
        <v>6.6425911675585105</v>
      </c>
      <c r="R77" s="123">
        <v>6.6063899316602654</v>
      </c>
      <c r="S77" s="123">
        <v>7.3908758093402032</v>
      </c>
      <c r="T77" s="123">
        <v>7.4242627106760235</v>
      </c>
      <c r="U77" s="123">
        <v>7.3067646410495595</v>
      </c>
      <c r="V77" s="123">
        <v>6.7476854838981675</v>
      </c>
      <c r="W77" s="123">
        <v>7.3798190831584112</v>
      </c>
      <c r="X77" s="123">
        <v>6.6172084763557644</v>
      </c>
      <c r="Y77" s="123">
        <v>6.1628646491540122</v>
      </c>
      <c r="DA77" s="130" t="s">
        <v>2987</v>
      </c>
    </row>
    <row r="78" spans="1:105" ht="12" customHeight="1" x14ac:dyDescent="0.25">
      <c r="A78" s="97" t="s">
        <v>189</v>
      </c>
      <c r="B78" s="99">
        <v>8.1044107137611103</v>
      </c>
      <c r="C78" s="99">
        <v>8.3548583468986024</v>
      </c>
      <c r="D78" s="99">
        <v>10.460943611323989</v>
      </c>
      <c r="E78" s="99">
        <v>12.173473110806771</v>
      </c>
      <c r="F78" s="99">
        <v>7.723468444146838</v>
      </c>
      <c r="G78" s="99">
        <v>14.993940488783284</v>
      </c>
      <c r="H78" s="99">
        <v>10.490387246892922</v>
      </c>
      <c r="I78" s="99">
        <v>11.959351117419676</v>
      </c>
      <c r="J78" s="99">
        <v>6.2752033544272301</v>
      </c>
      <c r="K78" s="99">
        <v>8.3110102334207347</v>
      </c>
      <c r="L78" s="99">
        <v>6.5548797116378639</v>
      </c>
      <c r="M78" s="99">
        <v>6.727879349015863</v>
      </c>
      <c r="N78" s="99">
        <v>6.2601261774486385</v>
      </c>
      <c r="O78" s="99">
        <v>6.1574246844283476</v>
      </c>
      <c r="P78" s="99">
        <v>5.7608630455879482</v>
      </c>
      <c r="Q78" s="99">
        <v>6.6220937086767773</v>
      </c>
      <c r="R78" s="99">
        <v>6.6025272794165604</v>
      </c>
      <c r="S78" s="99">
        <v>7.3948934013754437</v>
      </c>
      <c r="T78" s="99">
        <v>7.4307751329205631</v>
      </c>
      <c r="U78" s="99">
        <v>7.3115113855576119</v>
      </c>
      <c r="V78" s="99">
        <v>6.7470216854661134</v>
      </c>
      <c r="W78" s="99">
        <v>7.3862355092689471</v>
      </c>
      <c r="X78" s="99">
        <v>6.6145343563387504</v>
      </c>
      <c r="Y78" s="99">
        <v>6.1626325931039139</v>
      </c>
      <c r="DA78" s="63" t="s">
        <v>2988</v>
      </c>
    </row>
    <row r="79" spans="1:105" ht="12" customHeight="1" x14ac:dyDescent="0.25">
      <c r="A79" s="109" t="s">
        <v>120</v>
      </c>
      <c r="B79" s="110">
        <v>7.3807892993634487</v>
      </c>
      <c r="C79" s="110">
        <v>9.5329052090363451</v>
      </c>
      <c r="D79" s="110">
        <v>7.9116926172570539</v>
      </c>
      <c r="E79" s="110">
        <v>14.223101888440153</v>
      </c>
      <c r="F79" s="110">
        <v>7.0505519172251656</v>
      </c>
      <c r="G79" s="110">
        <v>7.8823345546298818</v>
      </c>
      <c r="H79" s="110">
        <v>15.264782607703841</v>
      </c>
      <c r="I79" s="110">
        <v>10.093693024688829</v>
      </c>
      <c r="J79" s="110">
        <v>6.109527007663929</v>
      </c>
      <c r="K79" s="110">
        <v>6.2587060496382216</v>
      </c>
      <c r="L79" s="110">
        <v>6.2859810384135146</v>
      </c>
      <c r="M79" s="110">
        <v>6.824741052977048</v>
      </c>
      <c r="N79" s="110">
        <v>9.6712750646057444</v>
      </c>
      <c r="O79" s="110">
        <v>0.63472509115929443</v>
      </c>
      <c r="P79" s="110">
        <v>4.3568865541793471</v>
      </c>
      <c r="Q79" s="110">
        <v>8.4535741017808306</v>
      </c>
      <c r="R79" s="110">
        <v>6.9495105001459931</v>
      </c>
      <c r="S79" s="110">
        <v>7.0324828783836972</v>
      </c>
      <c r="T79" s="110">
        <v>6.8410914660981126</v>
      </c>
      <c r="U79" s="110">
        <v>6.8783201059770542</v>
      </c>
      <c r="V79" s="110">
        <v>6.8091958709084501</v>
      </c>
      <c r="W79" s="110">
        <v>6.782482489432927</v>
      </c>
      <c r="X79" s="110">
        <v>6.8665353113484224</v>
      </c>
      <c r="Y79" s="110">
        <v>6.1862829519220721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173.48726665481038</v>
      </c>
      <c r="C81" s="118">
        <f t="shared" si="28"/>
        <v>136.69476664191566</v>
      </c>
      <c r="D81" s="118">
        <f t="shared" si="28"/>
        <v>132.6241235623755</v>
      </c>
      <c r="E81" s="118">
        <f t="shared" si="28"/>
        <v>149.90257988098281</v>
      </c>
      <c r="F81" s="118">
        <f t="shared" si="28"/>
        <v>156.21357136018156</v>
      </c>
      <c r="G81" s="118">
        <f t="shared" si="28"/>
        <v>157.73476108343337</v>
      </c>
      <c r="H81" s="118">
        <f t="shared" si="28"/>
        <v>135.80296519535057</v>
      </c>
      <c r="I81" s="118">
        <f t="shared" si="28"/>
        <v>138.08023278388231</v>
      </c>
      <c r="J81" s="118">
        <f t="shared" si="28"/>
        <v>153.22255402464589</v>
      </c>
      <c r="K81" s="118">
        <f t="shared" si="28"/>
        <v>148.37199277972684</v>
      </c>
      <c r="L81" s="118">
        <f t="shared" si="28"/>
        <v>150.74097203739203</v>
      </c>
      <c r="M81" s="118">
        <f t="shared" si="28"/>
        <v>136.45592860742354</v>
      </c>
      <c r="N81" s="118">
        <f t="shared" si="28"/>
        <v>143.55155808859934</v>
      </c>
      <c r="O81" s="118">
        <f t="shared" si="28"/>
        <v>133.48427393884614</v>
      </c>
      <c r="P81" s="118">
        <f t="shared" si="28"/>
        <v>129.82855252878923</v>
      </c>
      <c r="Q81" s="118">
        <f t="shared" si="28"/>
        <v>124.77760609346201</v>
      </c>
      <c r="R81" s="118">
        <f t="shared" ref="R81:V81" si="29">R82+R85+R87+R100</f>
        <v>125.15507396272284</v>
      </c>
      <c r="S81" s="118">
        <f t="shared" si="29"/>
        <v>130.17050688563484</v>
      </c>
      <c r="T81" s="118">
        <f t="shared" si="29"/>
        <v>128.88250218742772</v>
      </c>
      <c r="U81" s="118">
        <f t="shared" si="29"/>
        <v>131.79515197847741</v>
      </c>
      <c r="V81" s="118">
        <f t="shared" si="29"/>
        <v>131.28158983258572</v>
      </c>
      <c r="W81" s="118">
        <f t="shared" ref="W81:Y81" si="30">W82+W85+W87+W100</f>
        <v>137.74024580740257</v>
      </c>
      <c r="X81" s="118">
        <f t="shared" si="30"/>
        <v>128.47863174685</v>
      </c>
      <c r="Y81" s="118">
        <f t="shared" si="30"/>
        <v>118.96439593170636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154.2317258053647</v>
      </c>
      <c r="C82" s="123">
        <f t="shared" si="31"/>
        <v>110.66618968325436</v>
      </c>
      <c r="D82" s="123">
        <f t="shared" si="31"/>
        <v>105.35647305160884</v>
      </c>
      <c r="E82" s="123">
        <f t="shared" si="31"/>
        <v>118.40793623434413</v>
      </c>
      <c r="F82" s="123">
        <f t="shared" si="31"/>
        <v>131.63785435984508</v>
      </c>
      <c r="G82" s="123">
        <f t="shared" si="31"/>
        <v>118.9790403308525</v>
      </c>
      <c r="H82" s="123">
        <f t="shared" si="31"/>
        <v>106.78453260173767</v>
      </c>
      <c r="I82" s="123">
        <f t="shared" si="31"/>
        <v>101.14386593431378</v>
      </c>
      <c r="J82" s="123">
        <f t="shared" si="31"/>
        <v>125.7864448534681</v>
      </c>
      <c r="K82" s="123">
        <f t="shared" si="31"/>
        <v>118.77101352980729</v>
      </c>
      <c r="L82" s="123">
        <f t="shared" si="31"/>
        <v>122.47926475554921</v>
      </c>
      <c r="M82" s="123">
        <f t="shared" si="31"/>
        <v>110.01767238991451</v>
      </c>
      <c r="N82" s="123">
        <f t="shared" si="31"/>
        <v>115.49688922455533</v>
      </c>
      <c r="O82" s="123">
        <f t="shared" si="31"/>
        <v>107.17016679195764</v>
      </c>
      <c r="P82" s="123">
        <f t="shared" si="31"/>
        <v>102.92214062838747</v>
      </c>
      <c r="Q82" s="123">
        <f t="shared" si="31"/>
        <v>96.778276477611698</v>
      </c>
      <c r="R82" s="123">
        <f t="shared" ref="R82:V82" si="32">SUM(R83:R84)</f>
        <v>97.212938417963969</v>
      </c>
      <c r="S82" s="123">
        <f t="shared" si="32"/>
        <v>100.28473768314265</v>
      </c>
      <c r="T82" s="123">
        <f t="shared" si="32"/>
        <v>99.476860582894361</v>
      </c>
      <c r="U82" s="123">
        <f t="shared" si="32"/>
        <v>101.86747405631792</v>
      </c>
      <c r="V82" s="123">
        <f t="shared" si="32"/>
        <v>102.33290004658444</v>
      </c>
      <c r="W82" s="123">
        <f t="shared" ref="W82:Y82" si="33">SUM(W83:W84)</f>
        <v>107.55883121795202</v>
      </c>
      <c r="X82" s="123">
        <f t="shared" si="33"/>
        <v>99.665660136439655</v>
      </c>
      <c r="Y82" s="123">
        <f t="shared" si="33"/>
        <v>92.476583314575223</v>
      </c>
      <c r="DA82" s="130" t="s">
        <v>2991</v>
      </c>
    </row>
    <row r="83" spans="1:105" ht="12" customHeight="1" x14ac:dyDescent="0.25">
      <c r="A83" s="97" t="s">
        <v>199</v>
      </c>
      <c r="B83" s="99">
        <v>153.96188481373633</v>
      </c>
      <c r="C83" s="99">
        <v>110.47256841370644</v>
      </c>
      <c r="D83" s="99">
        <v>105.17970744763032</v>
      </c>
      <c r="E83" s="99">
        <v>118.2141146376885</v>
      </c>
      <c r="F83" s="99">
        <v>131.40546910727636</v>
      </c>
      <c r="G83" s="99">
        <v>118.78202377967429</v>
      </c>
      <c r="H83" s="99">
        <v>106.61919121622127</v>
      </c>
      <c r="I83" s="99">
        <v>101.00324893054392</v>
      </c>
      <c r="J83" s="99">
        <v>125.5835092607339</v>
      </c>
      <c r="K83" s="99">
        <v>118.58000441136109</v>
      </c>
      <c r="L83" s="99">
        <v>122.2998930149392</v>
      </c>
      <c r="M83" s="99">
        <v>109.84773873930078</v>
      </c>
      <c r="N83" s="99">
        <v>115.34748637461038</v>
      </c>
      <c r="O83" s="99">
        <v>107.0075599161149</v>
      </c>
      <c r="P83" s="99">
        <v>102.76268377887806</v>
      </c>
      <c r="Q83" s="99">
        <v>96.64618893705854</v>
      </c>
      <c r="R83" s="99">
        <v>97.081511648564401</v>
      </c>
      <c r="S83" s="99">
        <v>100.1484660734926</v>
      </c>
      <c r="T83" s="99">
        <v>99.343717847738532</v>
      </c>
      <c r="U83" s="99">
        <v>101.73187183553205</v>
      </c>
      <c r="V83" s="99">
        <v>102.19873659275457</v>
      </c>
      <c r="W83" s="99">
        <v>107.41916667208194</v>
      </c>
      <c r="X83" s="99">
        <v>99.534352032244442</v>
      </c>
      <c r="Y83" s="99">
        <v>92.354984818947784</v>
      </c>
      <c r="DA83" s="63" t="s">
        <v>2992</v>
      </c>
    </row>
    <row r="84" spans="1:105" ht="12" customHeight="1" x14ac:dyDescent="0.25">
      <c r="A84" s="97" t="s">
        <v>53</v>
      </c>
      <c r="B84" s="99">
        <v>0.26984099162837466</v>
      </c>
      <c r="C84" s="99">
        <v>0.19362126954791228</v>
      </c>
      <c r="D84" s="99">
        <v>0.17676560397852145</v>
      </c>
      <c r="E84" s="99">
        <v>0.19382159665564108</v>
      </c>
      <c r="F84" s="99">
        <v>0.23238525256872333</v>
      </c>
      <c r="G84" s="99">
        <v>0.1970165511782021</v>
      </c>
      <c r="H84" s="99">
        <v>0.16534138551639518</v>
      </c>
      <c r="I84" s="99">
        <v>0.1406170037698673</v>
      </c>
      <c r="J84" s="99">
        <v>0.20293559273419745</v>
      </c>
      <c r="K84" s="99">
        <v>0.19100911844620935</v>
      </c>
      <c r="L84" s="99">
        <v>0.17937174061001498</v>
      </c>
      <c r="M84" s="99">
        <v>0.16993365061372456</v>
      </c>
      <c r="N84" s="99">
        <v>0.1494028499449464</v>
      </c>
      <c r="O84" s="99">
        <v>0.16260687584274158</v>
      </c>
      <c r="P84" s="99">
        <v>0.15945684950941399</v>
      </c>
      <c r="Q84" s="99">
        <v>0.13208754055316488</v>
      </c>
      <c r="R84" s="99">
        <v>0.13142676939956574</v>
      </c>
      <c r="S84" s="99">
        <v>0.136271609650052</v>
      </c>
      <c r="T84" s="99">
        <v>0.1331427351558323</v>
      </c>
      <c r="U84" s="99">
        <v>0.13560222078587164</v>
      </c>
      <c r="V84" s="99">
        <v>0.13416345382987649</v>
      </c>
      <c r="W84" s="99">
        <v>0.13966454587008176</v>
      </c>
      <c r="X84" s="99">
        <v>0.13130810419521569</v>
      </c>
      <c r="Y84" s="99">
        <v>0.12159849562743281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0.27577046420747386</v>
      </c>
      <c r="C85" s="123">
        <f t="shared" si="34"/>
        <v>0.35063025855253471</v>
      </c>
      <c r="D85" s="123">
        <f t="shared" si="34"/>
        <v>0.49644491904559918</v>
      </c>
      <c r="E85" s="123">
        <f t="shared" si="34"/>
        <v>0.73591295887238439</v>
      </c>
      <c r="F85" s="123">
        <f t="shared" si="34"/>
        <v>0.56813018185933872</v>
      </c>
      <c r="G85" s="123">
        <f t="shared" si="34"/>
        <v>0.72679173638815919</v>
      </c>
      <c r="H85" s="123">
        <f t="shared" si="34"/>
        <v>1.0642715740741087</v>
      </c>
      <c r="I85" s="123">
        <f t="shared" si="34"/>
        <v>2.3675375998419885</v>
      </c>
      <c r="J85" s="123">
        <f t="shared" si="34"/>
        <v>1.4458931568389854</v>
      </c>
      <c r="K85" s="123">
        <f t="shared" si="34"/>
        <v>1.3302820350578237</v>
      </c>
      <c r="L85" s="123">
        <f t="shared" si="34"/>
        <v>2.160840570029003</v>
      </c>
      <c r="M85" s="123">
        <f t="shared" si="34"/>
        <v>1.4405283175406838</v>
      </c>
      <c r="N85" s="123">
        <f t="shared" si="34"/>
        <v>3.0147751311908166</v>
      </c>
      <c r="O85" s="123">
        <f t="shared" si="34"/>
        <v>1.3465043881584871</v>
      </c>
      <c r="P85" s="123">
        <f t="shared" si="34"/>
        <v>1.112602845091379</v>
      </c>
      <c r="Q85" s="123">
        <f t="shared" si="34"/>
        <v>2.0780787727786856</v>
      </c>
      <c r="R85" s="123">
        <f t="shared" si="34"/>
        <v>2.1062306933768369</v>
      </c>
      <c r="S85" s="123">
        <f t="shared" si="34"/>
        <v>2.216151677066335</v>
      </c>
      <c r="T85" s="123">
        <f t="shared" si="34"/>
        <v>2.2818943968412251</v>
      </c>
      <c r="U85" s="123">
        <f t="shared" si="34"/>
        <v>2.4332825688225186</v>
      </c>
      <c r="V85" s="123">
        <f t="shared" si="34"/>
        <v>2.5923853241471009</v>
      </c>
      <c r="W85" s="123">
        <f t="shared" si="34"/>
        <v>2.7216440620220799</v>
      </c>
      <c r="X85" s="123">
        <f t="shared" si="34"/>
        <v>2.5493249785449472</v>
      </c>
      <c r="Y85" s="123">
        <f t="shared" si="34"/>
        <v>2.4202159486177059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0.27577046420747386</v>
      </c>
      <c r="C86" s="99">
        <f>RES_hhdet_tesh!C86/RES_summary!C$19</f>
        <v>0.35063025855253471</v>
      </c>
      <c r="D86" s="99">
        <f>RES_hhdet_tesh!D86/RES_summary!D$19</f>
        <v>0.49644491904559918</v>
      </c>
      <c r="E86" s="99">
        <f>RES_hhdet_tesh!E86/RES_summary!E$19</f>
        <v>0.73591295887238439</v>
      </c>
      <c r="F86" s="99">
        <f>RES_hhdet_tesh!F86/RES_summary!F$19</f>
        <v>0.56813018185933872</v>
      </c>
      <c r="G86" s="99">
        <f>RES_hhdet_tesh!G86/RES_summary!G$19</f>
        <v>0.72679173638815919</v>
      </c>
      <c r="H86" s="99">
        <f>RES_hhdet_tesh!H86/RES_summary!H$19</f>
        <v>1.0642715740741087</v>
      </c>
      <c r="I86" s="99">
        <f>RES_hhdet_tesh!I86/RES_summary!I$19</f>
        <v>2.3675375998419885</v>
      </c>
      <c r="J86" s="99">
        <f>RES_hhdet_tesh!J86/RES_summary!J$19</f>
        <v>1.4458931568389854</v>
      </c>
      <c r="K86" s="99">
        <f>RES_hhdet_tesh!K86/RES_summary!K$19</f>
        <v>1.3302820350578237</v>
      </c>
      <c r="L86" s="99">
        <f>RES_hhdet_tesh!L86/RES_summary!L$19</f>
        <v>2.160840570029003</v>
      </c>
      <c r="M86" s="99">
        <f>RES_hhdet_tesh!M86/RES_summary!M$19</f>
        <v>1.4405283175406838</v>
      </c>
      <c r="N86" s="99">
        <f>RES_hhdet_tesh!N86/RES_summary!N$19</f>
        <v>3.0147751311908166</v>
      </c>
      <c r="O86" s="99">
        <f>RES_hhdet_tesh!O86/RES_summary!O$19</f>
        <v>1.3465043881584871</v>
      </c>
      <c r="P86" s="99">
        <f>RES_hhdet_tesh!P86/RES_summary!P$19</f>
        <v>1.112602845091379</v>
      </c>
      <c r="Q86" s="99">
        <f>RES_hhdet_tesh!Q86/RES_summary!Q$19</f>
        <v>2.0780787727786856</v>
      </c>
      <c r="R86" s="99">
        <f>RES_hhdet_tesh!R86/RES_summary!R$19</f>
        <v>2.1062306933768369</v>
      </c>
      <c r="S86" s="99">
        <f>RES_hhdet_tesh!S86/RES_summary!S$19</f>
        <v>2.216151677066335</v>
      </c>
      <c r="T86" s="99">
        <f>RES_hhdet_tesh!T86/RES_summary!T$19</f>
        <v>2.2818943968412251</v>
      </c>
      <c r="U86" s="99">
        <f>RES_hhdet_tesh!U86/RES_summary!U$19</f>
        <v>2.4332825688225186</v>
      </c>
      <c r="V86" s="99">
        <f>RES_hhdet_tesh!V86/RES_summary!V$19</f>
        <v>2.5923853241471009</v>
      </c>
      <c r="W86" s="99">
        <f>RES_hhdet_tesh!W86/RES_summary!W$19</f>
        <v>2.7216440620220799</v>
      </c>
      <c r="X86" s="99">
        <f>RES_hhdet_tesh!X86/RES_summary!X$19</f>
        <v>2.5493249785449472</v>
      </c>
      <c r="Y86" s="99">
        <f>RES_hhdet_tesh!Y86/RES_summary!Y$19</f>
        <v>2.4202159486177059</v>
      </c>
      <c r="DA86" s="63" t="s">
        <v>2995</v>
      </c>
    </row>
    <row r="87" spans="1:105" ht="12" customHeight="1" x14ac:dyDescent="0.25">
      <c r="A87" s="121" t="s">
        <v>55</v>
      </c>
      <c r="B87" s="123">
        <v>10.610989239446093</v>
      </c>
      <c r="C87" s="123">
        <v>16.960725759700633</v>
      </c>
      <c r="D87" s="123">
        <v>17.09467798452264</v>
      </c>
      <c r="E87" s="123">
        <v>19.37601233753778</v>
      </c>
      <c r="F87" s="123">
        <v>16.330485311244075</v>
      </c>
      <c r="G87" s="123">
        <v>21.964415751385189</v>
      </c>
      <c r="H87" s="123">
        <v>18.569716561691298</v>
      </c>
      <c r="I87" s="123">
        <v>22.293261806272096</v>
      </c>
      <c r="J87" s="123">
        <v>19.371521601856074</v>
      </c>
      <c r="K87" s="123">
        <v>19.780123763386804</v>
      </c>
      <c r="L87" s="123">
        <v>19.19011167102823</v>
      </c>
      <c r="M87" s="123">
        <v>18.339292842295354</v>
      </c>
      <c r="N87" s="123">
        <v>19.061789732458603</v>
      </c>
      <c r="O87" s="123">
        <v>18.991273457998599</v>
      </c>
      <c r="P87" s="123">
        <v>19.714885970569068</v>
      </c>
      <c r="Q87" s="123">
        <v>19.297585986556498</v>
      </c>
      <c r="R87" s="123">
        <v>19.169261923900731</v>
      </c>
      <c r="S87" s="123">
        <v>20.339061316418114</v>
      </c>
      <c r="T87" s="123">
        <v>19.772811497548496</v>
      </c>
      <c r="U87" s="123">
        <v>19.946030102120194</v>
      </c>
      <c r="V87" s="123">
        <v>19.6073106240149</v>
      </c>
      <c r="W87" s="123">
        <v>20.584374119600415</v>
      </c>
      <c r="X87" s="123">
        <v>19.442609357997647</v>
      </c>
      <c r="Y87" s="123">
        <v>17.956113798759169</v>
      </c>
      <c r="DA87" s="130" t="s">
        <v>2996</v>
      </c>
    </row>
    <row r="88" spans="1:105" ht="12" customHeight="1" x14ac:dyDescent="0.25">
      <c r="A88" s="97" t="s">
        <v>132</v>
      </c>
      <c r="B88" s="99">
        <v>10.163413830251416</v>
      </c>
      <c r="C88" s="99">
        <v>17.201548890901101</v>
      </c>
      <c r="D88" s="99">
        <v>16.624657787892513</v>
      </c>
      <c r="E88" s="99">
        <v>18.485944200098722</v>
      </c>
      <c r="F88" s="99">
        <v>16.761046467608267</v>
      </c>
      <c r="G88" s="99">
        <v>20.369285759860535</v>
      </c>
      <c r="H88" s="99">
        <v>19.041338826898965</v>
      </c>
      <c r="I88" s="99">
        <v>21.6266776216243</v>
      </c>
      <c r="J88" s="99">
        <v>20.222080374523376</v>
      </c>
      <c r="K88" s="99">
        <v>19.350427911651956</v>
      </c>
      <c r="L88" s="99">
        <v>19.495305022115531</v>
      </c>
      <c r="M88" s="99">
        <v>18.368792163276211</v>
      </c>
      <c r="N88" s="99">
        <v>19.034135680296231</v>
      </c>
      <c r="O88" s="99">
        <v>18.996193445378719</v>
      </c>
      <c r="P88" s="99">
        <v>19.846049460211862</v>
      </c>
      <c r="Q88" s="99">
        <v>19.132106989957407</v>
      </c>
      <c r="R88" s="99">
        <v>19.321463555869148</v>
      </c>
      <c r="S88" s="99">
        <v>20.092274269968566</v>
      </c>
      <c r="T88" s="99">
        <v>19.746703126803272</v>
      </c>
      <c r="U88" s="99">
        <v>19.917924987346094</v>
      </c>
      <c r="V88" s="99">
        <v>19.734342081415033</v>
      </c>
      <c r="W88" s="99">
        <v>20.762576869362697</v>
      </c>
      <c r="X88" s="99">
        <v>19.313083716051288</v>
      </c>
      <c r="Y88" s="99">
        <v>17.987295861480696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3000</v>
      </c>
    </row>
    <row r="92" spans="1:105" ht="12" customHeight="1" x14ac:dyDescent="0.25">
      <c r="A92" s="106" t="s">
        <v>124</v>
      </c>
      <c r="B92" s="102">
        <v>11.329528852939861</v>
      </c>
      <c r="C92" s="102">
        <v>16.632075470346003</v>
      </c>
      <c r="D92" s="102">
        <v>18.414516510619332</v>
      </c>
      <c r="E92" s="102">
        <v>21.952625124762481</v>
      </c>
      <c r="F92" s="102">
        <v>14.898906049434043</v>
      </c>
      <c r="G92" s="102">
        <v>27.354500675559912</v>
      </c>
      <c r="H92" s="102">
        <v>16.240376097255155</v>
      </c>
      <c r="I92" s="102">
        <v>25.469507189238858</v>
      </c>
      <c r="J92" s="102">
        <v>14.777657041210267</v>
      </c>
      <c r="K92" s="102">
        <v>21.503078551079778</v>
      </c>
      <c r="L92" s="102">
        <v>18.240581723259037</v>
      </c>
      <c r="M92" s="102">
        <v>18.899056380900756</v>
      </c>
      <c r="N92" s="102">
        <v>17.499395733156895</v>
      </c>
      <c r="O92" s="102">
        <v>18.883688258265558</v>
      </c>
      <c r="P92" s="102">
        <v>18.573097603450513</v>
      </c>
      <c r="Q92" s="102">
        <v>19.859529091960077</v>
      </c>
      <c r="R92" s="102">
        <v>19.159775186933146</v>
      </c>
      <c r="S92" s="102">
        <v>20.34656198901348</v>
      </c>
      <c r="T92" s="102">
        <v>20.195006578896564</v>
      </c>
      <c r="U92" s="102">
        <v>20.935952413820985</v>
      </c>
      <c r="V92" s="102">
        <v>18.986033716974624</v>
      </c>
      <c r="W92" s="102">
        <v>19.860219802414697</v>
      </c>
      <c r="X92" s="102">
        <v>19.963461179213603</v>
      </c>
      <c r="Y92" s="102">
        <v>17.782909727146667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12.152745511746554</v>
      </c>
      <c r="C96" s="102">
        <v>12.101137032939548</v>
      </c>
      <c r="D96" s="102">
        <v>13.251340176091098</v>
      </c>
      <c r="E96" s="102">
        <v>20.892340390234271</v>
      </c>
      <c r="F96" s="102">
        <v>9.2806966397487027</v>
      </c>
      <c r="G96" s="102">
        <v>15.684192073485402</v>
      </c>
      <c r="H96" s="102">
        <v>25.389203967425303</v>
      </c>
      <c r="I96" s="102">
        <v>22.437210181285913</v>
      </c>
      <c r="J96" s="102">
        <v>16.474524820056939</v>
      </c>
      <c r="K96" s="102">
        <v>22.157188094094948</v>
      </c>
      <c r="L96" s="102">
        <v>17.037113563984857</v>
      </c>
      <c r="M96" s="102">
        <v>17.367848863461791</v>
      </c>
      <c r="N96" s="102">
        <v>20.843606294494144</v>
      </c>
      <c r="O96" s="102">
        <v>19.050778284186663</v>
      </c>
      <c r="P96" s="102">
        <v>19.713337459222274</v>
      </c>
      <c r="Q96" s="102">
        <v>20.085328670060889</v>
      </c>
      <c r="R96" s="102">
        <v>17.824660058565474</v>
      </c>
      <c r="S96" s="102">
        <v>22.625313916677239</v>
      </c>
      <c r="T96" s="102">
        <v>19.385803681803569</v>
      </c>
      <c r="U96" s="102">
        <v>18.565443502537693</v>
      </c>
      <c r="V96" s="102">
        <v>18.783999465129313</v>
      </c>
      <c r="W96" s="102">
        <v>19.141235756811152</v>
      </c>
      <c r="X96" s="102">
        <v>20.51318382121417</v>
      </c>
      <c r="Y96" s="102">
        <v>17.79196053323151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3008</v>
      </c>
    </row>
    <row r="100" spans="1:105" ht="12" customHeight="1" x14ac:dyDescent="0.25">
      <c r="A100" s="121" t="s">
        <v>54</v>
      </c>
      <c r="B100" s="123">
        <v>8.3687811457921057</v>
      </c>
      <c r="C100" s="123">
        <v>8.71722094040814</v>
      </c>
      <c r="D100" s="123">
        <v>9.6765276071984019</v>
      </c>
      <c r="E100" s="123">
        <v>11.382718350228526</v>
      </c>
      <c r="F100" s="123">
        <v>7.6771015072330622</v>
      </c>
      <c r="G100" s="123">
        <v>16.064513264807523</v>
      </c>
      <c r="H100" s="123">
        <v>9.3844444578474988</v>
      </c>
      <c r="I100" s="123">
        <v>12.275567443454444</v>
      </c>
      <c r="J100" s="123">
        <v>6.6186944124827436</v>
      </c>
      <c r="K100" s="123">
        <v>8.4905734514749067</v>
      </c>
      <c r="L100" s="123">
        <v>6.9107550407855811</v>
      </c>
      <c r="M100" s="123">
        <v>6.6584350576729951</v>
      </c>
      <c r="N100" s="123">
        <v>5.9781040003945813</v>
      </c>
      <c r="O100" s="123">
        <v>5.9763293007314209</v>
      </c>
      <c r="P100" s="123">
        <v>6.0789230847413238</v>
      </c>
      <c r="Q100" s="123">
        <v>6.6236648565151359</v>
      </c>
      <c r="R100" s="123">
        <v>6.6666429274812842</v>
      </c>
      <c r="S100" s="123">
        <v>7.3305562090077254</v>
      </c>
      <c r="T100" s="123">
        <v>7.3509357101436326</v>
      </c>
      <c r="U100" s="123">
        <v>7.5483652512167732</v>
      </c>
      <c r="V100" s="123">
        <v>6.7489938378392917</v>
      </c>
      <c r="W100" s="123">
        <v>6.8753964078280498</v>
      </c>
      <c r="X100" s="123">
        <v>6.8210372738677529</v>
      </c>
      <c r="Y100" s="123">
        <v>6.1114828697542585</v>
      </c>
      <c r="DA100" s="130" t="s">
        <v>3009</v>
      </c>
    </row>
    <row r="101" spans="1:105" ht="12" customHeight="1" x14ac:dyDescent="0.25">
      <c r="A101" s="97" t="s">
        <v>202</v>
      </c>
      <c r="B101" s="99">
        <v>8.798303633408505</v>
      </c>
      <c r="C101" s="99">
        <v>8.1486100270132962</v>
      </c>
      <c r="D101" s="99">
        <v>9.3479249614995812</v>
      </c>
      <c r="E101" s="99">
        <v>10.498120211724977</v>
      </c>
      <c r="F101" s="99">
        <v>8.1094355271095058</v>
      </c>
      <c r="G101" s="99">
        <v>15.600862830278503</v>
      </c>
      <c r="H101" s="99">
        <v>9.9944958641426602</v>
      </c>
      <c r="I101" s="99">
        <v>10.347116559916566</v>
      </c>
      <c r="J101" s="99">
        <v>7.6149958465525227</v>
      </c>
      <c r="K101" s="99">
        <v>7.7991247226566287</v>
      </c>
      <c r="L101" s="99">
        <v>7.1712053930738069</v>
      </c>
      <c r="M101" s="99">
        <v>6.4750579259433358</v>
      </c>
      <c r="N101" s="99">
        <v>6.1508275382248758</v>
      </c>
      <c r="O101" s="99">
        <v>6.057393291371409</v>
      </c>
      <c r="P101" s="99">
        <v>6.3550470597760471</v>
      </c>
      <c r="Q101" s="99">
        <v>6.4216219069602793</v>
      </c>
      <c r="R101" s="99">
        <v>6.7031693514492829</v>
      </c>
      <c r="S101" s="99">
        <v>7.2128958141220298</v>
      </c>
      <c r="T101" s="99">
        <v>7.2222236249931449</v>
      </c>
      <c r="U101" s="99">
        <v>7.2053220110421172</v>
      </c>
      <c r="V101" s="99">
        <v>6.9374683451399664</v>
      </c>
      <c r="W101" s="99">
        <v>7.1469757626183616</v>
      </c>
      <c r="X101" s="99">
        <v>6.6436647636387276</v>
      </c>
      <c r="Y101" s="99">
        <v>6.1838896974369497</v>
      </c>
      <c r="DA101" s="63" t="s">
        <v>3010</v>
      </c>
    </row>
    <row r="102" spans="1:105" ht="12" customHeight="1" x14ac:dyDescent="0.25">
      <c r="A102" s="97" t="s">
        <v>50</v>
      </c>
      <c r="B102" s="99">
        <v>8.2466241401440357</v>
      </c>
      <c r="C102" s="99">
        <v>8.8827489102860255</v>
      </c>
      <c r="D102" s="99">
        <v>9.8321621178569831</v>
      </c>
      <c r="E102" s="99">
        <v>11.523464582469048</v>
      </c>
      <c r="F102" s="99">
        <v>7.5696491838068951</v>
      </c>
      <c r="G102" s="99">
        <v>16.530365878368205</v>
      </c>
      <c r="H102" s="99">
        <v>8.8827256672235979</v>
      </c>
      <c r="I102" s="99">
        <v>13.000641867622164</v>
      </c>
      <c r="J102" s="99">
        <v>6.2532646052990755</v>
      </c>
      <c r="K102" s="99">
        <v>8.7878681660361657</v>
      </c>
      <c r="L102" s="99">
        <v>6.8206467556259529</v>
      </c>
      <c r="M102" s="99">
        <v>6.7304091939904005</v>
      </c>
      <c r="N102" s="99">
        <v>5.8132583264455917</v>
      </c>
      <c r="O102" s="99">
        <v>6.0142942624285887</v>
      </c>
      <c r="P102" s="99">
        <v>5.9828886669682273</v>
      </c>
      <c r="Q102" s="99">
        <v>6.6779618190751755</v>
      </c>
      <c r="R102" s="99">
        <v>6.6492768882832607</v>
      </c>
      <c r="S102" s="99">
        <v>7.3746919924461993</v>
      </c>
      <c r="T102" s="99">
        <v>7.399455761469909</v>
      </c>
      <c r="U102" s="99">
        <v>7.6679467891061339</v>
      </c>
      <c r="V102" s="99">
        <v>6.6855001435264922</v>
      </c>
      <c r="W102" s="99">
        <v>6.7860734355357719</v>
      </c>
      <c r="X102" s="99">
        <v>6.8779992185856322</v>
      </c>
      <c r="Y102" s="99">
        <v>6.0873940945611578</v>
      </c>
      <c r="DA102" s="63" t="s">
        <v>3011</v>
      </c>
    </row>
    <row r="103" spans="1:105" ht="12" customHeight="1" x14ac:dyDescent="0.25">
      <c r="A103" s="109" t="s">
        <v>120</v>
      </c>
      <c r="B103" s="110">
        <v>7.3807892993634487</v>
      </c>
      <c r="C103" s="110">
        <v>9.5329052090363469</v>
      </c>
      <c r="D103" s="110">
        <v>7.911692617257053</v>
      </c>
      <c r="E103" s="110">
        <v>14.223101888440153</v>
      </c>
      <c r="F103" s="110">
        <v>7.0505519172251647</v>
      </c>
      <c r="G103" s="110">
        <v>7.8823345546298826</v>
      </c>
      <c r="H103" s="110">
        <v>15.264782607703843</v>
      </c>
      <c r="I103" s="110">
        <v>10.093693024688831</v>
      </c>
      <c r="J103" s="110">
        <v>6.1095270076639281</v>
      </c>
      <c r="K103" s="110">
        <v>6.2587060496382216</v>
      </c>
      <c r="L103" s="110">
        <v>6.2859810384135217</v>
      </c>
      <c r="M103" s="110">
        <v>6.8247410529770471</v>
      </c>
      <c r="N103" s="110">
        <v>9.6712750646057497</v>
      </c>
      <c r="O103" s="110">
        <v>0.63472509115929454</v>
      </c>
      <c r="P103" s="110">
        <v>4.3568865541793498</v>
      </c>
      <c r="Q103" s="110">
        <v>8.453574101780843</v>
      </c>
      <c r="R103" s="110">
        <v>6.9495105001459896</v>
      </c>
      <c r="S103" s="110">
        <v>7.0324828783837052</v>
      </c>
      <c r="T103" s="110">
        <v>6.8410914660981046</v>
      </c>
      <c r="U103" s="110">
        <v>6.8783201059770551</v>
      </c>
      <c r="V103" s="110">
        <v>6.8091958709084492</v>
      </c>
      <c r="W103" s="110">
        <v>6.7824824894329137</v>
      </c>
      <c r="X103" s="110">
        <v>6.866535311348434</v>
      </c>
      <c r="Y103" s="110">
        <v>6.186282951922057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150.69026152258087</v>
      </c>
      <c r="C105" s="118">
        <f t="shared" si="35"/>
        <v>98.670025983300903</v>
      </c>
      <c r="D105" s="118">
        <f t="shared" si="35"/>
        <v>187.12864190207097</v>
      </c>
      <c r="E105" s="118">
        <f t="shared" si="35"/>
        <v>166.20017406214211</v>
      </c>
      <c r="F105" s="118">
        <f t="shared" si="35"/>
        <v>144.79773636278964</v>
      </c>
      <c r="G105" s="118">
        <f t="shared" si="35"/>
        <v>142.33643331089976</v>
      </c>
      <c r="H105" s="118">
        <f t="shared" si="35"/>
        <v>140.24190836301105</v>
      </c>
      <c r="I105" s="118">
        <f t="shared" si="35"/>
        <v>139.66055980402848</v>
      </c>
      <c r="J105" s="118">
        <f t="shared" si="35"/>
        <v>132.66265737483604</v>
      </c>
      <c r="K105" s="118">
        <f t="shared" si="35"/>
        <v>144.89124691637892</v>
      </c>
      <c r="L105" s="118">
        <f t="shared" si="35"/>
        <v>171.72350969220014</v>
      </c>
      <c r="M105" s="118">
        <f t="shared" si="35"/>
        <v>139.4937700643456</v>
      </c>
      <c r="N105" s="118">
        <f t="shared" si="35"/>
        <v>149.5807579680411</v>
      </c>
      <c r="O105" s="118">
        <f t="shared" si="35"/>
        <v>156.09002257295941</v>
      </c>
      <c r="P105" s="118">
        <f t="shared" si="35"/>
        <v>91.862748399062212</v>
      </c>
      <c r="Q105" s="118">
        <f t="shared" si="35"/>
        <v>115.90391661152341</v>
      </c>
      <c r="R105" s="118">
        <f t="shared" ref="R105:V105" si="36">R106+R109+R111+R120</f>
        <v>122.27594108259701</v>
      </c>
      <c r="S105" s="118">
        <f t="shared" si="36"/>
        <v>125.56749601191905</v>
      </c>
      <c r="T105" s="118">
        <f t="shared" si="36"/>
        <v>141.63364783443703</v>
      </c>
      <c r="U105" s="118">
        <f t="shared" si="36"/>
        <v>160.30502912885927</v>
      </c>
      <c r="V105" s="118">
        <f t="shared" si="36"/>
        <v>13.994586813317099</v>
      </c>
      <c r="W105" s="118">
        <f t="shared" ref="W105:Y105" si="37">W106+W109+W111+W120</f>
        <v>198.41105856573634</v>
      </c>
      <c r="X105" s="118">
        <f t="shared" si="37"/>
        <v>110.04236843097181</v>
      </c>
      <c r="Y105" s="118">
        <f t="shared" si="37"/>
        <v>79.308281690131224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132.77048927960831</v>
      </c>
      <c r="C106" s="123">
        <f t="shared" si="38"/>
        <v>77.676545747351796</v>
      </c>
      <c r="D106" s="123">
        <f t="shared" si="38"/>
        <v>152.32946595473308</v>
      </c>
      <c r="E106" s="123">
        <f t="shared" si="38"/>
        <v>131.2935855278071</v>
      </c>
      <c r="F106" s="123">
        <f t="shared" si="38"/>
        <v>122.42888414336107</v>
      </c>
      <c r="G106" s="123">
        <f t="shared" si="38"/>
        <v>106.24178646571941</v>
      </c>
      <c r="H106" s="123">
        <f t="shared" si="38"/>
        <v>109.97053933888066</v>
      </c>
      <c r="I106" s="123">
        <f t="shared" si="38"/>
        <v>102.45667236711633</v>
      </c>
      <c r="J106" s="123">
        <f t="shared" si="38"/>
        <v>108.60257592394332</v>
      </c>
      <c r="K106" s="123">
        <f t="shared" si="38"/>
        <v>115.41503951317659</v>
      </c>
      <c r="L106" s="123">
        <f t="shared" si="38"/>
        <v>140.94664073364197</v>
      </c>
      <c r="M106" s="123">
        <f t="shared" si="38"/>
        <v>112.62598124044999</v>
      </c>
      <c r="N106" s="123">
        <f t="shared" si="38"/>
        <v>120.2031371416127</v>
      </c>
      <c r="O106" s="123">
        <f t="shared" si="38"/>
        <v>125.91015537684625</v>
      </c>
      <c r="P106" s="123">
        <f t="shared" si="38"/>
        <v>70.363393479404365</v>
      </c>
      <c r="Q106" s="123">
        <f t="shared" si="38"/>
        <v>88.419383491912441</v>
      </c>
      <c r="R106" s="123">
        <f t="shared" ref="R106:V106" si="39">SUM(R107:R108)</f>
        <v>94.356910214069245</v>
      </c>
      <c r="S106" s="123">
        <f t="shared" si="39"/>
        <v>96.556179078259632</v>
      </c>
      <c r="T106" s="123">
        <f t="shared" si="39"/>
        <v>111.16055265334698</v>
      </c>
      <c r="U106" s="123">
        <f t="shared" si="39"/>
        <v>127.35197620580615</v>
      </c>
      <c r="V106" s="123">
        <f t="shared" si="39"/>
        <v>3.1038730651356139</v>
      </c>
      <c r="W106" s="123">
        <f t="shared" ref="W106:Y106" si="40">SUM(W107:W108)</f>
        <v>160.36510143072766</v>
      </c>
      <c r="X106" s="123">
        <f t="shared" si="40"/>
        <v>85.616858495621656</v>
      </c>
      <c r="Y106" s="123">
        <f t="shared" si="40"/>
        <v>60.313433453443622</v>
      </c>
      <c r="DA106" s="130" t="s">
        <v>3014</v>
      </c>
    </row>
    <row r="107" spans="1:105" ht="12" customHeight="1" x14ac:dyDescent="0.25">
      <c r="A107" s="97" t="s">
        <v>197</v>
      </c>
      <c r="B107" s="99">
        <v>132.65424118343842</v>
      </c>
      <c r="C107" s="99">
        <v>77.608534913198952</v>
      </c>
      <c r="D107" s="99">
        <v>152.2015705498228</v>
      </c>
      <c r="E107" s="99">
        <v>131.18604046899344</v>
      </c>
      <c r="F107" s="99">
        <v>122.32072451859524</v>
      </c>
      <c r="G107" s="99">
        <v>106.15375106581577</v>
      </c>
      <c r="H107" s="99">
        <v>109.88533613335559</v>
      </c>
      <c r="I107" s="99">
        <v>102.38540174673608</v>
      </c>
      <c r="J107" s="99">
        <v>108.51489906456985</v>
      </c>
      <c r="K107" s="99">
        <v>115.32215882893065</v>
      </c>
      <c r="L107" s="99">
        <v>140.84335643234851</v>
      </c>
      <c r="M107" s="99">
        <v>112.53893278636234</v>
      </c>
      <c r="N107" s="99">
        <v>120.12534147856192</v>
      </c>
      <c r="O107" s="99">
        <v>125.81456253758425</v>
      </c>
      <c r="P107" s="99">
        <v>70.308844364867838</v>
      </c>
      <c r="Q107" s="99">
        <v>88.359002821465012</v>
      </c>
      <c r="R107" s="99">
        <v>94.293084284529243</v>
      </c>
      <c r="S107" s="99">
        <v>96.490531941467722</v>
      </c>
      <c r="T107" s="99">
        <v>111.08611257205095</v>
      </c>
      <c r="U107" s="99">
        <v>127.26715662684666</v>
      </c>
      <c r="V107" s="99">
        <v>3.1018370655342298</v>
      </c>
      <c r="W107" s="99">
        <v>160.26091719194716</v>
      </c>
      <c r="X107" s="99">
        <v>85.560421815453736</v>
      </c>
      <c r="Y107" s="99">
        <v>60.273753961200363</v>
      </c>
      <c r="DA107" s="63" t="s">
        <v>3015</v>
      </c>
    </row>
    <row r="108" spans="1:105" ht="12" customHeight="1" x14ac:dyDescent="0.25">
      <c r="A108" s="97" t="s">
        <v>53</v>
      </c>
      <c r="B108" s="99">
        <v>0.11624809616988709</v>
      </c>
      <c r="C108" s="99">
        <v>6.8010834152846047E-2</v>
      </c>
      <c r="D108" s="99">
        <v>0.12789540491028012</v>
      </c>
      <c r="E108" s="99">
        <v>0.10754505881366817</v>
      </c>
      <c r="F108" s="99">
        <v>0.10815962476583467</v>
      </c>
      <c r="G108" s="99">
        <v>8.8035399903647643E-2</v>
      </c>
      <c r="H108" s="99">
        <v>8.5203205525065009E-2</v>
      </c>
      <c r="I108" s="99">
        <v>7.1270620380244051E-2</v>
      </c>
      <c r="J108" s="99">
        <v>8.7676859373468488E-2</v>
      </c>
      <c r="K108" s="99">
        <v>9.2880684245940773E-2</v>
      </c>
      <c r="L108" s="99">
        <v>0.10328430129346527</v>
      </c>
      <c r="M108" s="99">
        <v>8.7048454087644236E-2</v>
      </c>
      <c r="N108" s="99">
        <v>7.7795663050779035E-2</v>
      </c>
      <c r="O108" s="99">
        <v>9.5592839261989734E-2</v>
      </c>
      <c r="P108" s="99">
        <v>5.4549114536525535E-2</v>
      </c>
      <c r="Q108" s="99">
        <v>6.0380670447431575E-2</v>
      </c>
      <c r="R108" s="99">
        <v>6.382592954000374E-2</v>
      </c>
      <c r="S108" s="99">
        <v>6.5647136791912544E-2</v>
      </c>
      <c r="T108" s="99">
        <v>7.4440081296032509E-2</v>
      </c>
      <c r="U108" s="99">
        <v>8.4819578959502373E-2</v>
      </c>
      <c r="V108" s="99">
        <v>2.0359996013840373E-3</v>
      </c>
      <c r="W108" s="99">
        <v>0.10418423878051428</v>
      </c>
      <c r="X108" s="99">
        <v>5.6436680167921686E-2</v>
      </c>
      <c r="Y108" s="99">
        <v>3.967949224326172E-2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0.27710230664973812</v>
      </c>
      <c r="C109" s="123">
        <f t="shared" si="41"/>
        <v>0.53566801300450806</v>
      </c>
      <c r="D109" s="123">
        <f t="shared" si="41"/>
        <v>0.72503361799383148</v>
      </c>
      <c r="E109" s="123">
        <f t="shared" si="41"/>
        <v>1.1507964112318831</v>
      </c>
      <c r="F109" s="123">
        <f t="shared" si="41"/>
        <v>0.89082800875537538</v>
      </c>
      <c r="G109" s="123">
        <f t="shared" si="41"/>
        <v>0.9508812953860416</v>
      </c>
      <c r="H109" s="123">
        <f t="shared" si="41"/>
        <v>1.138079589568717</v>
      </c>
      <c r="I109" s="123">
        <f t="shared" si="41"/>
        <v>2.1937193174468055</v>
      </c>
      <c r="J109" s="123">
        <f t="shared" si="41"/>
        <v>1.2198696604056958</v>
      </c>
      <c r="K109" s="123">
        <f t="shared" si="41"/>
        <v>1.0882788535111547</v>
      </c>
      <c r="L109" s="123">
        <f t="shared" si="41"/>
        <v>1.9155018021556647</v>
      </c>
      <c r="M109" s="123">
        <f t="shared" si="41"/>
        <v>1.4744390994803052</v>
      </c>
      <c r="N109" s="123">
        <f t="shared" si="41"/>
        <v>3.5748709121774995</v>
      </c>
      <c r="O109" s="123">
        <f t="shared" si="41"/>
        <v>1.9763174151924146</v>
      </c>
      <c r="P109" s="123">
        <f t="shared" si="41"/>
        <v>1.9476432243012625</v>
      </c>
      <c r="Q109" s="123">
        <f t="shared" si="41"/>
        <v>3.1112721295322383</v>
      </c>
      <c r="R109" s="123">
        <f t="shared" si="41"/>
        <v>2.6318995581773121</v>
      </c>
      <c r="S109" s="123">
        <f t="shared" si="41"/>
        <v>1.8527668790844396</v>
      </c>
      <c r="T109" s="123">
        <f t="shared" si="41"/>
        <v>1.0987650654268417</v>
      </c>
      <c r="U109" s="123">
        <f t="shared" si="41"/>
        <v>0.56131366398072002</v>
      </c>
      <c r="V109" s="123">
        <f t="shared" si="41"/>
        <v>0.4020490093204715</v>
      </c>
      <c r="W109" s="123">
        <f t="shared" si="41"/>
        <v>0.44949634816155587</v>
      </c>
      <c r="X109" s="123">
        <f t="shared" si="41"/>
        <v>0.5278593532798872</v>
      </c>
      <c r="Y109" s="123">
        <f t="shared" si="41"/>
        <v>0.64130157756433759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0.27710230664973812</v>
      </c>
      <c r="C110" s="99">
        <f>RES_hhdet_tesh!C110/RES_summary!C$19</f>
        <v>0.53566801300450806</v>
      </c>
      <c r="D110" s="99">
        <f>RES_hhdet_tesh!D110/RES_summary!D$19</f>
        <v>0.72503361799383148</v>
      </c>
      <c r="E110" s="99">
        <f>RES_hhdet_tesh!E110/RES_summary!E$19</f>
        <v>1.1507964112318831</v>
      </c>
      <c r="F110" s="99">
        <f>RES_hhdet_tesh!F110/RES_summary!F$19</f>
        <v>0.89082800875537538</v>
      </c>
      <c r="G110" s="99">
        <f>RES_hhdet_tesh!G110/RES_summary!G$19</f>
        <v>0.9508812953860416</v>
      </c>
      <c r="H110" s="99">
        <f>RES_hhdet_tesh!H110/RES_summary!H$19</f>
        <v>1.138079589568717</v>
      </c>
      <c r="I110" s="99">
        <f>RES_hhdet_tesh!I110/RES_summary!I$19</f>
        <v>2.1937193174468055</v>
      </c>
      <c r="J110" s="99">
        <f>RES_hhdet_tesh!J110/RES_summary!J$19</f>
        <v>1.2198696604056958</v>
      </c>
      <c r="K110" s="99">
        <f>RES_hhdet_tesh!K110/RES_summary!K$19</f>
        <v>1.0882788535111547</v>
      </c>
      <c r="L110" s="99">
        <f>RES_hhdet_tesh!L110/RES_summary!L$19</f>
        <v>1.9155018021556647</v>
      </c>
      <c r="M110" s="99">
        <f>RES_hhdet_tesh!M110/RES_summary!M$19</f>
        <v>1.4744390994803052</v>
      </c>
      <c r="N110" s="99">
        <f>RES_hhdet_tesh!N110/RES_summary!N$19</f>
        <v>3.5748709121774995</v>
      </c>
      <c r="O110" s="99">
        <f>RES_hhdet_tesh!O110/RES_summary!O$19</f>
        <v>1.9763174151924146</v>
      </c>
      <c r="P110" s="99">
        <f>RES_hhdet_tesh!P110/RES_summary!P$19</f>
        <v>1.9476432243012625</v>
      </c>
      <c r="Q110" s="99">
        <f>RES_hhdet_tesh!Q110/RES_summary!Q$19</f>
        <v>3.1112721295322383</v>
      </c>
      <c r="R110" s="99">
        <f>RES_hhdet_tesh!R110/RES_summary!R$19</f>
        <v>2.6318995581773121</v>
      </c>
      <c r="S110" s="99">
        <f>RES_hhdet_tesh!S110/RES_summary!S$19</f>
        <v>1.8527668790844396</v>
      </c>
      <c r="T110" s="99">
        <f>RES_hhdet_tesh!T110/RES_summary!T$19</f>
        <v>1.0987650654268417</v>
      </c>
      <c r="U110" s="99">
        <f>RES_hhdet_tesh!U110/RES_summary!U$19</f>
        <v>0.56131366398072002</v>
      </c>
      <c r="V110" s="99">
        <f>RES_hhdet_tesh!V110/RES_summary!V$19</f>
        <v>0.4020490093204715</v>
      </c>
      <c r="W110" s="99">
        <f>RES_hhdet_tesh!W110/RES_summary!W$19</f>
        <v>0.44949634816155587</v>
      </c>
      <c r="X110" s="99">
        <f>RES_hhdet_tesh!X110/RES_summary!X$19</f>
        <v>0.5278593532798872</v>
      </c>
      <c r="Y110" s="99">
        <f>RES_hhdet_tesh!Y110/RES_summary!Y$19</f>
        <v>0.64130157756433759</v>
      </c>
      <c r="DA110" s="63" t="s">
        <v>3018</v>
      </c>
    </row>
    <row r="111" spans="1:105" ht="12" customHeight="1" x14ac:dyDescent="0.25">
      <c r="A111" s="121" t="s">
        <v>55</v>
      </c>
      <c r="B111" s="123">
        <v>9.4151713130661019</v>
      </c>
      <c r="C111" s="123">
        <v>11.546671614698106</v>
      </c>
      <c r="D111" s="123">
        <v>24.324128875039158</v>
      </c>
      <c r="E111" s="123">
        <v>22.106890462697926</v>
      </c>
      <c r="F111" s="123">
        <v>13.931996291799752</v>
      </c>
      <c r="G111" s="123">
        <v>19.007741557940989</v>
      </c>
      <c r="H111" s="123">
        <v>19.909577715861047</v>
      </c>
      <c r="I111" s="123">
        <v>22.114759883791685</v>
      </c>
      <c r="J111" s="123">
        <v>16.590686682298593</v>
      </c>
      <c r="K111" s="123">
        <v>19.636367939112329</v>
      </c>
      <c r="L111" s="123">
        <v>22.051508107555129</v>
      </c>
      <c r="M111" s="123">
        <v>18.661061073194134</v>
      </c>
      <c r="N111" s="123">
        <v>19.909106210977765</v>
      </c>
      <c r="O111" s="123">
        <v>22.278344450562564</v>
      </c>
      <c r="P111" s="123">
        <v>13.594297061488701</v>
      </c>
      <c r="Q111" s="123">
        <v>17.663916014969768</v>
      </c>
      <c r="R111" s="123">
        <v>18.631408851110738</v>
      </c>
      <c r="S111" s="123">
        <v>19.792446068631129</v>
      </c>
      <c r="T111" s="123">
        <v>21.983791570023957</v>
      </c>
      <c r="U111" s="123">
        <v>24.73471735874131</v>
      </c>
      <c r="V111" s="123">
        <v>3.8013707733107047</v>
      </c>
      <c r="W111" s="123">
        <v>30.810440199197409</v>
      </c>
      <c r="X111" s="123">
        <v>17.019824621528517</v>
      </c>
      <c r="Y111" s="123">
        <v>12.264604402411651</v>
      </c>
      <c r="DA111" s="130" t="s">
        <v>3019</v>
      </c>
    </row>
    <row r="112" spans="1:105" ht="12" customHeight="1" x14ac:dyDescent="0.25">
      <c r="A112" s="97" t="s">
        <v>130</v>
      </c>
      <c r="B112" s="99">
        <v>9.3703784323418766</v>
      </c>
      <c r="C112" s="99">
        <v>11.524264179959935</v>
      </c>
      <c r="D112" s="99">
        <v>24.526664348443187</v>
      </c>
      <c r="E112" s="99">
        <v>22.129422260154616</v>
      </c>
      <c r="F112" s="99">
        <v>14.014918443985435</v>
      </c>
      <c r="G112" s="99">
        <v>19.067075492775849</v>
      </c>
      <c r="H112" s="99">
        <v>19.810154942263175</v>
      </c>
      <c r="I112" s="99">
        <v>22.107448301274424</v>
      </c>
      <c r="J112" s="99">
        <v>16.592125865002131</v>
      </c>
      <c r="K112" s="99">
        <v>19.591483979401431</v>
      </c>
      <c r="L112" s="99">
        <v>22.141311879255138</v>
      </c>
      <c r="M112" s="99">
        <v>18.684123560435975</v>
      </c>
      <c r="N112" s="99">
        <v>19.892098519073937</v>
      </c>
      <c r="O112" s="99">
        <v>22.336420929773631</v>
      </c>
      <c r="P112" s="99">
        <v>13.481838842102656</v>
      </c>
      <c r="Q112" s="99">
        <v>17.616765955742178</v>
      </c>
      <c r="R112" s="99">
        <v>18.642712508912314</v>
      </c>
      <c r="S112" s="99">
        <v>19.738687613223043</v>
      </c>
      <c r="T112" s="99">
        <v>22.029057700027519</v>
      </c>
      <c r="U112" s="99">
        <v>24.855689929704582</v>
      </c>
      <c r="V112" s="99">
        <v>0.68941454701376004</v>
      </c>
      <c r="W112" s="99">
        <v>31.720148246952043</v>
      </c>
      <c r="X112" s="99">
        <v>16.886253013604676</v>
      </c>
      <c r="Y112" s="99">
        <v>11.933077544782131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12.152745511746552</v>
      </c>
      <c r="C116" s="102">
        <v>12.094700257922028</v>
      </c>
      <c r="D116" s="102">
        <v>13.24357113150247</v>
      </c>
      <c r="E116" s="102">
        <v>20.872884851044638</v>
      </c>
      <c r="F116" s="102">
        <v>9.2701024654612709</v>
      </c>
      <c r="G116" s="102">
        <v>15.662651043100114</v>
      </c>
      <c r="H116" s="102">
        <v>25.490625691100416</v>
      </c>
      <c r="I116" s="102">
        <v>22.523760856849208</v>
      </c>
      <c r="J116" s="102">
        <v>16.509862926072532</v>
      </c>
      <c r="K116" s="102">
        <v>22.166983710725805</v>
      </c>
      <c r="L116" s="102">
        <v>17.038723119017057</v>
      </c>
      <c r="M116" s="102">
        <v>17.367572371818568</v>
      </c>
      <c r="N116" s="102">
        <v>20.852074931814442</v>
      </c>
      <c r="O116" s="102">
        <v>19.071371281713319</v>
      </c>
      <c r="P116" s="102">
        <v>19.807613682567716</v>
      </c>
      <c r="Q116" s="102">
        <v>20.241069252263085</v>
      </c>
      <c r="R116" s="102">
        <v>18.02235433867321</v>
      </c>
      <c r="S116" s="102">
        <v>22.723997583757278</v>
      </c>
      <c r="T116" s="102">
        <v>19.442664196949028</v>
      </c>
      <c r="U116" s="102">
        <v>18.643111712998643</v>
      </c>
      <c r="V116" s="102">
        <v>19.140115761619196</v>
      </c>
      <c r="W116" s="102">
        <v>19.666516614203225</v>
      </c>
      <c r="X116" s="102">
        <v>21.162698847940611</v>
      </c>
      <c r="Y116" s="102">
        <v>18.448855400500779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8.2274986232567056</v>
      </c>
      <c r="C120" s="123">
        <v>8.9111406082464981</v>
      </c>
      <c r="D120" s="123">
        <v>9.7500134543049057</v>
      </c>
      <c r="E120" s="123">
        <v>11.648901660405224</v>
      </c>
      <c r="F120" s="123">
        <v>7.5460279188734098</v>
      </c>
      <c r="G120" s="123">
        <v>16.136023991853332</v>
      </c>
      <c r="H120" s="123">
        <v>9.2237117187006366</v>
      </c>
      <c r="I120" s="123">
        <v>12.895408235673676</v>
      </c>
      <c r="J120" s="123">
        <v>6.2495251081884406</v>
      </c>
      <c r="K120" s="123">
        <v>8.7515606105788457</v>
      </c>
      <c r="L120" s="123">
        <v>6.8098590488473905</v>
      </c>
      <c r="M120" s="123">
        <v>6.7322886512211646</v>
      </c>
      <c r="N120" s="123">
        <v>5.8936437032731277</v>
      </c>
      <c r="O120" s="123">
        <v>5.9252053303581835</v>
      </c>
      <c r="P120" s="123">
        <v>5.9574146338678782</v>
      </c>
      <c r="Q120" s="123">
        <v>6.7093449751089658</v>
      </c>
      <c r="R120" s="123">
        <v>6.6557224592397253</v>
      </c>
      <c r="S120" s="123">
        <v>7.3661039859438562</v>
      </c>
      <c r="T120" s="123">
        <v>7.3905385456392336</v>
      </c>
      <c r="U120" s="123">
        <v>7.6570219003310811</v>
      </c>
      <c r="V120" s="123">
        <v>6.6872939655503094</v>
      </c>
      <c r="W120" s="123">
        <v>6.7860205876497259</v>
      </c>
      <c r="X120" s="123">
        <v>6.8778259605417489</v>
      </c>
      <c r="Y120" s="123">
        <v>6.0889422567116238</v>
      </c>
      <c r="DA120" s="130" t="s">
        <v>3028</v>
      </c>
    </row>
    <row r="121" spans="1:105" ht="12" customHeight="1" x14ac:dyDescent="0.25">
      <c r="A121" s="97" t="s">
        <v>50</v>
      </c>
      <c r="B121" s="99">
        <v>8.2466241401440357</v>
      </c>
      <c r="C121" s="99">
        <v>8.8827489102860255</v>
      </c>
      <c r="D121" s="99">
        <v>9.8321621178569831</v>
      </c>
      <c r="E121" s="99">
        <v>11.523464582469048</v>
      </c>
      <c r="F121" s="99">
        <v>7.5696491838068942</v>
      </c>
      <c r="G121" s="99">
        <v>16.530365878368205</v>
      </c>
      <c r="H121" s="99">
        <v>8.8827256672235979</v>
      </c>
      <c r="I121" s="99">
        <v>13.000641867622157</v>
      </c>
      <c r="J121" s="99">
        <v>6.2532646052990755</v>
      </c>
      <c r="K121" s="99">
        <v>8.7878681660361622</v>
      </c>
      <c r="L121" s="99">
        <v>6.8206467556259529</v>
      </c>
      <c r="M121" s="99">
        <v>6.7304091939904032</v>
      </c>
      <c r="N121" s="99">
        <v>5.8132583264455864</v>
      </c>
      <c r="O121" s="99">
        <v>6.0142942624285789</v>
      </c>
      <c r="P121" s="99">
        <v>5.982888666968238</v>
      </c>
      <c r="Q121" s="99">
        <v>6.6779618190751657</v>
      </c>
      <c r="R121" s="99">
        <v>6.6492768882832642</v>
      </c>
      <c r="S121" s="99">
        <v>7.3746919924461896</v>
      </c>
      <c r="T121" s="99">
        <v>7.3994557614699366</v>
      </c>
      <c r="U121" s="99">
        <v>7.6679467891061188</v>
      </c>
      <c r="V121" s="99">
        <v>6.685500143526486</v>
      </c>
      <c r="W121" s="99">
        <v>6.7860734355357666</v>
      </c>
      <c r="X121" s="99">
        <v>6.8779992185856358</v>
      </c>
      <c r="Y121" s="99">
        <v>6.0873940945611604</v>
      </c>
      <c r="DA121" s="63" t="s">
        <v>3029</v>
      </c>
    </row>
    <row r="122" spans="1:105" ht="12" customHeight="1" x14ac:dyDescent="0.25">
      <c r="A122" s="109" t="s">
        <v>120</v>
      </c>
      <c r="B122" s="110">
        <v>7.3807892993634487</v>
      </c>
      <c r="C122" s="110">
        <v>9.5329052090363451</v>
      </c>
      <c r="D122" s="110">
        <v>7.911692617257053</v>
      </c>
      <c r="E122" s="110">
        <v>14.223101888440153</v>
      </c>
      <c r="F122" s="110">
        <v>7.0505519172251692</v>
      </c>
      <c r="G122" s="110">
        <v>7.8823345546298826</v>
      </c>
      <c r="H122" s="110">
        <v>15.264782607703838</v>
      </c>
      <c r="I122" s="110">
        <v>10.093693024688831</v>
      </c>
      <c r="J122" s="110">
        <v>6.1095270076639263</v>
      </c>
      <c r="K122" s="110">
        <v>6.258706049638219</v>
      </c>
      <c r="L122" s="110">
        <v>6.2859810384135191</v>
      </c>
      <c r="M122" s="110">
        <v>6.8247410529770454</v>
      </c>
      <c r="N122" s="110">
        <v>9.6712750646057515</v>
      </c>
      <c r="O122" s="110">
        <v>0.63472509115929465</v>
      </c>
      <c r="P122" s="110">
        <v>4.3568865541793436</v>
      </c>
      <c r="Q122" s="110">
        <v>8.4535741017808252</v>
      </c>
      <c r="R122" s="110">
        <v>6.9495105001459745</v>
      </c>
      <c r="S122" s="110">
        <v>7.0324828783836892</v>
      </c>
      <c r="T122" s="110">
        <v>6.8410914660981206</v>
      </c>
      <c r="U122" s="110">
        <v>6.8783201059770516</v>
      </c>
      <c r="V122" s="110">
        <v>6.8091958709084492</v>
      </c>
      <c r="W122" s="110">
        <v>6.7824824894329288</v>
      </c>
      <c r="X122" s="110">
        <v>6.8665353113484215</v>
      </c>
      <c r="Y122" s="110">
        <v>6.1862829519220783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158.62006964777837</v>
      </c>
      <c r="C124" s="118">
        <f t="shared" si="42"/>
        <v>153.53365249496306</v>
      </c>
      <c r="D124" s="118">
        <f t="shared" si="42"/>
        <v>146.84237007855802</v>
      </c>
      <c r="E124" s="118">
        <f t="shared" si="42"/>
        <v>152.42373349789585</v>
      </c>
      <c r="F124" s="118">
        <f t="shared" si="42"/>
        <v>140.87127898558646</v>
      </c>
      <c r="G124" s="118">
        <f t="shared" si="42"/>
        <v>149.28547479288721</v>
      </c>
      <c r="H124" s="118">
        <f t="shared" si="42"/>
        <v>144.297833786204</v>
      </c>
      <c r="I124" s="118">
        <f t="shared" si="42"/>
        <v>141.89168948048803</v>
      </c>
      <c r="J124" s="118">
        <f t="shared" si="42"/>
        <v>139.16942370643125</v>
      </c>
      <c r="K124" s="118">
        <f t="shared" si="42"/>
        <v>144.57146729824899</v>
      </c>
      <c r="L124" s="118">
        <f t="shared" si="42"/>
        <v>144.0219381737482</v>
      </c>
      <c r="M124" s="118">
        <f t="shared" si="42"/>
        <v>146.66347559657657</v>
      </c>
      <c r="N124" s="118">
        <f t="shared" si="42"/>
        <v>137.82900528220205</v>
      </c>
      <c r="O124" s="118">
        <f t="shared" si="42"/>
        <v>135.66928646121474</v>
      </c>
      <c r="P124" s="118">
        <f t="shared" si="42"/>
        <v>124.07096212095894</v>
      </c>
      <c r="Q124" s="118">
        <f t="shared" si="42"/>
        <v>126.47356106610638</v>
      </c>
      <c r="R124" s="118">
        <f t="shared" ref="R124:V124" si="43">R125+R128+R130+R139</f>
        <v>127.44860173418286</v>
      </c>
      <c r="S124" s="118">
        <f t="shared" si="43"/>
        <v>131.42364357397187</v>
      </c>
      <c r="T124" s="118">
        <f t="shared" si="43"/>
        <v>131.61933388209312</v>
      </c>
      <c r="U124" s="118">
        <f t="shared" si="43"/>
        <v>125.81796947762955</v>
      </c>
      <c r="V124" s="118">
        <f t="shared" si="43"/>
        <v>130.85412999367028</v>
      </c>
      <c r="W124" s="118">
        <f t="shared" ref="W124:Y124" si="44">W125+W128+W130+W139</f>
        <v>139.21058558311057</v>
      </c>
      <c r="X124" s="118">
        <f t="shared" si="44"/>
        <v>124.01304527545045</v>
      </c>
      <c r="Y124" s="118">
        <f t="shared" si="44"/>
        <v>116.15559652189256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140.18363818584783</v>
      </c>
      <c r="C125" s="123">
        <f t="shared" si="45"/>
        <v>126.07472190445785</v>
      </c>
      <c r="D125" s="123">
        <f t="shared" si="45"/>
        <v>117.74494563549037</v>
      </c>
      <c r="E125" s="123">
        <f t="shared" si="45"/>
        <v>120.02302816544915</v>
      </c>
      <c r="F125" s="123">
        <f t="shared" si="45"/>
        <v>119.3781492005552</v>
      </c>
      <c r="G125" s="123">
        <f t="shared" si="45"/>
        <v>112.6003560033939</v>
      </c>
      <c r="H125" s="123">
        <f t="shared" si="45"/>
        <v>114.07376472611661</v>
      </c>
      <c r="I125" s="123">
        <f t="shared" si="45"/>
        <v>105.5564289791495</v>
      </c>
      <c r="J125" s="123">
        <f t="shared" si="45"/>
        <v>114.96246771103577</v>
      </c>
      <c r="K125" s="123">
        <f t="shared" si="45"/>
        <v>115.72520912800856</v>
      </c>
      <c r="L125" s="123">
        <f t="shared" si="45"/>
        <v>117.71528167637155</v>
      </c>
      <c r="M125" s="123">
        <f t="shared" si="45"/>
        <v>119.23008364249205</v>
      </c>
      <c r="N125" s="123">
        <f t="shared" si="45"/>
        <v>110.64266077505326</v>
      </c>
      <c r="O125" s="123">
        <f t="shared" si="45"/>
        <v>108.70324511477037</v>
      </c>
      <c r="P125" s="123">
        <f t="shared" si="45"/>
        <v>97.722369226248745</v>
      </c>
      <c r="Q125" s="123">
        <f t="shared" si="45"/>
        <v>97.512089462212288</v>
      </c>
      <c r="R125" s="123">
        <f t="shared" ref="R125:V125" si="46">SUM(R126:R127)</f>
        <v>98.820121197508442</v>
      </c>
      <c r="S125" s="123">
        <f t="shared" si="46"/>
        <v>101.08667061156223</v>
      </c>
      <c r="T125" s="123">
        <f t="shared" si="46"/>
        <v>102.08464166308657</v>
      </c>
      <c r="U125" s="123">
        <f t="shared" si="46"/>
        <v>97.607554264741694</v>
      </c>
      <c r="V125" s="123">
        <f t="shared" si="46"/>
        <v>103.25954050888288</v>
      </c>
      <c r="W125" s="123">
        <f t="shared" ref="W125:Y125" si="47">SUM(W126:W127)</f>
        <v>110.55612380981648</v>
      </c>
      <c r="X125" s="123">
        <f t="shared" si="47"/>
        <v>97.218124366115276</v>
      </c>
      <c r="Y125" s="123">
        <f t="shared" si="47"/>
        <v>91.664048583519715</v>
      </c>
      <c r="DA125" s="130" t="s">
        <v>3032</v>
      </c>
    </row>
    <row r="126" spans="1:105" ht="12" customHeight="1" x14ac:dyDescent="0.25">
      <c r="A126" s="97" t="s">
        <v>198</v>
      </c>
      <c r="B126" s="99">
        <v>140.06089945722152</v>
      </c>
      <c r="C126" s="99">
        <v>125.96433534027926</v>
      </c>
      <c r="D126" s="99">
        <v>117.64608729968641</v>
      </c>
      <c r="E126" s="99">
        <v>119.92471503330977</v>
      </c>
      <c r="F126" s="99">
        <v>119.27268474326543</v>
      </c>
      <c r="G126" s="99">
        <v>112.50705168595144</v>
      </c>
      <c r="H126" s="99">
        <v>113.98538241500485</v>
      </c>
      <c r="I126" s="99">
        <v>105.48300211485011</v>
      </c>
      <c r="J126" s="99">
        <v>114.86965639391023</v>
      </c>
      <c r="K126" s="99">
        <v>115.63207883360627</v>
      </c>
      <c r="L126" s="99">
        <v>117.62902108473047</v>
      </c>
      <c r="M126" s="99">
        <v>119.13793088743937</v>
      </c>
      <c r="N126" s="99">
        <v>110.57105266763293</v>
      </c>
      <c r="O126" s="99">
        <v>108.62071601450509</v>
      </c>
      <c r="P126" s="99">
        <v>97.646610107080292</v>
      </c>
      <c r="Q126" s="99">
        <v>97.445499478139425</v>
      </c>
      <c r="R126" s="99">
        <v>98.753276214153459</v>
      </c>
      <c r="S126" s="99">
        <v>101.01794325970526</v>
      </c>
      <c r="T126" s="99">
        <v>102.01627938129606</v>
      </c>
      <c r="U126" s="99">
        <v>97.54254520950235</v>
      </c>
      <c r="V126" s="99">
        <v>103.19180694539516</v>
      </c>
      <c r="W126" s="99">
        <v>110.48429892086691</v>
      </c>
      <c r="X126" s="99">
        <v>97.154040396114709</v>
      </c>
      <c r="Y126" s="99">
        <v>91.603743893561003</v>
      </c>
      <c r="DA126" s="63" t="s">
        <v>3033</v>
      </c>
    </row>
    <row r="127" spans="1:105" ht="12" customHeight="1" x14ac:dyDescent="0.25">
      <c r="A127" s="97" t="s">
        <v>53</v>
      </c>
      <c r="B127" s="99">
        <v>0.12273872862631641</v>
      </c>
      <c r="C127" s="99">
        <v>0.11038656417857758</v>
      </c>
      <c r="D127" s="99">
        <v>9.8858335803953867E-2</v>
      </c>
      <c r="E127" s="99">
        <v>9.8313132139376175E-2</v>
      </c>
      <c r="F127" s="99">
        <v>0.10546445728977141</v>
      </c>
      <c r="G127" s="99">
        <v>9.3304317442463175E-2</v>
      </c>
      <c r="H127" s="99">
        <v>8.8382311111762091E-2</v>
      </c>
      <c r="I127" s="99">
        <v>7.3426864299388481E-2</v>
      </c>
      <c r="J127" s="99">
        <v>9.2811317125537723E-2</v>
      </c>
      <c r="K127" s="99">
        <v>9.3130294402289621E-2</v>
      </c>
      <c r="L127" s="99">
        <v>8.6260591641085585E-2</v>
      </c>
      <c r="M127" s="99">
        <v>9.2152755052684762E-2</v>
      </c>
      <c r="N127" s="99">
        <v>7.1608107420333536E-2</v>
      </c>
      <c r="O127" s="99">
        <v>8.2529100265281499E-2</v>
      </c>
      <c r="P127" s="99">
        <v>7.5759119168457761E-2</v>
      </c>
      <c r="Q127" s="99">
        <v>6.6589984072857211E-2</v>
      </c>
      <c r="R127" s="99">
        <v>6.6844983354980056E-2</v>
      </c>
      <c r="S127" s="99">
        <v>6.8727351856970834E-2</v>
      </c>
      <c r="T127" s="99">
        <v>6.8362281790506282E-2</v>
      </c>
      <c r="U127" s="99">
        <v>6.500905523933849E-2</v>
      </c>
      <c r="V127" s="99">
        <v>6.7733563487719167E-2</v>
      </c>
      <c r="W127" s="99">
        <v>7.1824888949579238E-2</v>
      </c>
      <c r="X127" s="99">
        <v>6.4083970000560875E-2</v>
      </c>
      <c r="Y127" s="99">
        <v>6.0304689958718807E-2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0.27577288432267494</v>
      </c>
      <c r="C128" s="123">
        <f t="shared" si="48"/>
        <v>0.37687203652005524</v>
      </c>
      <c r="D128" s="123">
        <f t="shared" si="48"/>
        <v>0.46505237032343993</v>
      </c>
      <c r="E128" s="123">
        <f t="shared" si="48"/>
        <v>0.53946283126046191</v>
      </c>
      <c r="F128" s="123">
        <f t="shared" si="48"/>
        <v>0.37326830586276794</v>
      </c>
      <c r="G128" s="123">
        <f t="shared" si="48"/>
        <v>0.35292169718605121</v>
      </c>
      <c r="H128" s="123">
        <f t="shared" si="48"/>
        <v>0.36629867436589747</v>
      </c>
      <c r="I128" s="123">
        <f t="shared" si="48"/>
        <v>0.68376649377738619</v>
      </c>
      <c r="J128" s="123">
        <f t="shared" si="48"/>
        <v>0.41189360924884166</v>
      </c>
      <c r="K128" s="123">
        <f t="shared" si="48"/>
        <v>0.42395897808697625</v>
      </c>
      <c r="L128" s="123">
        <f t="shared" si="48"/>
        <v>1.03302037068507</v>
      </c>
      <c r="M128" s="123">
        <f t="shared" si="48"/>
        <v>0.96189049104977231</v>
      </c>
      <c r="N128" s="123">
        <f t="shared" si="48"/>
        <v>2.933043485048437</v>
      </c>
      <c r="O128" s="123">
        <f t="shared" si="48"/>
        <v>1.7367086498769868</v>
      </c>
      <c r="P128" s="123">
        <f t="shared" si="48"/>
        <v>1.6401126569942663</v>
      </c>
      <c r="Q128" s="123">
        <f t="shared" si="48"/>
        <v>2.8184904859357292</v>
      </c>
      <c r="R128" s="123">
        <f t="shared" si="48"/>
        <v>2.4832622733542977</v>
      </c>
      <c r="S128" s="123">
        <f t="shared" si="48"/>
        <v>2.263608781194058</v>
      </c>
      <c r="T128" s="123">
        <f t="shared" si="48"/>
        <v>1.9099860056379536</v>
      </c>
      <c r="U128" s="123">
        <f t="shared" si="48"/>
        <v>1.5309105659451125</v>
      </c>
      <c r="V128" s="123">
        <f t="shared" si="48"/>
        <v>1.22913188181154</v>
      </c>
      <c r="W128" s="123">
        <f t="shared" si="48"/>
        <v>0.98305746975078701</v>
      </c>
      <c r="X128" s="123">
        <f t="shared" si="48"/>
        <v>0.72523571535113285</v>
      </c>
      <c r="Y128" s="123">
        <f t="shared" si="48"/>
        <v>0.70842970218858892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0.27577288432267494</v>
      </c>
      <c r="C129" s="99">
        <f>RES_hhdet_tesh!C129/RES_summary!C$19</f>
        <v>0.37687203652005524</v>
      </c>
      <c r="D129" s="99">
        <f>RES_hhdet_tesh!D129/RES_summary!D$19</f>
        <v>0.46505237032343993</v>
      </c>
      <c r="E129" s="99">
        <f>RES_hhdet_tesh!E129/RES_summary!E$19</f>
        <v>0.53946283126046191</v>
      </c>
      <c r="F129" s="99">
        <f>RES_hhdet_tesh!F129/RES_summary!F$19</f>
        <v>0.37326830586276794</v>
      </c>
      <c r="G129" s="99">
        <f>RES_hhdet_tesh!G129/RES_summary!G$19</f>
        <v>0.35292169718605121</v>
      </c>
      <c r="H129" s="99">
        <f>RES_hhdet_tesh!H129/RES_summary!H$19</f>
        <v>0.36629867436589747</v>
      </c>
      <c r="I129" s="99">
        <f>RES_hhdet_tesh!I129/RES_summary!I$19</f>
        <v>0.68376649377738619</v>
      </c>
      <c r="J129" s="99">
        <f>RES_hhdet_tesh!J129/RES_summary!J$19</f>
        <v>0.41189360924884166</v>
      </c>
      <c r="K129" s="99">
        <f>RES_hhdet_tesh!K129/RES_summary!K$19</f>
        <v>0.42395897808697625</v>
      </c>
      <c r="L129" s="99">
        <f>RES_hhdet_tesh!L129/RES_summary!L$19</f>
        <v>1.03302037068507</v>
      </c>
      <c r="M129" s="99">
        <f>RES_hhdet_tesh!M129/RES_summary!M$19</f>
        <v>0.96189049104977231</v>
      </c>
      <c r="N129" s="99">
        <f>RES_hhdet_tesh!N129/RES_summary!N$19</f>
        <v>2.933043485048437</v>
      </c>
      <c r="O129" s="99">
        <f>RES_hhdet_tesh!O129/RES_summary!O$19</f>
        <v>1.7367086498769868</v>
      </c>
      <c r="P129" s="99">
        <f>RES_hhdet_tesh!P129/RES_summary!P$19</f>
        <v>1.6401126569942663</v>
      </c>
      <c r="Q129" s="99">
        <f>RES_hhdet_tesh!Q129/RES_summary!Q$19</f>
        <v>2.8184904859357292</v>
      </c>
      <c r="R129" s="99">
        <f>RES_hhdet_tesh!R129/RES_summary!R$19</f>
        <v>2.4832622733542977</v>
      </c>
      <c r="S129" s="99">
        <f>RES_hhdet_tesh!S129/RES_summary!S$19</f>
        <v>2.263608781194058</v>
      </c>
      <c r="T129" s="99">
        <f>RES_hhdet_tesh!T129/RES_summary!T$19</f>
        <v>1.9099860056379536</v>
      </c>
      <c r="U129" s="99">
        <f>RES_hhdet_tesh!U129/RES_summary!U$19</f>
        <v>1.5309105659451125</v>
      </c>
      <c r="V129" s="99">
        <f>RES_hhdet_tesh!V129/RES_summary!V$19</f>
        <v>1.22913188181154</v>
      </c>
      <c r="W129" s="99">
        <f>RES_hhdet_tesh!W129/RES_summary!W$19</f>
        <v>0.98305746975078701</v>
      </c>
      <c r="X129" s="99">
        <f>RES_hhdet_tesh!X129/RES_summary!X$19</f>
        <v>0.72523571535113285</v>
      </c>
      <c r="Y129" s="99">
        <f>RES_hhdet_tesh!Y129/RES_summary!Y$19</f>
        <v>0.70842970218858892</v>
      </c>
      <c r="DA129" s="63" t="s">
        <v>3036</v>
      </c>
    </row>
    <row r="130" spans="1:105" ht="12" customHeight="1" x14ac:dyDescent="0.25">
      <c r="A130" s="121" t="s">
        <v>55</v>
      </c>
      <c r="B130" s="123">
        <v>9.9330206427679677</v>
      </c>
      <c r="C130" s="123">
        <v>18.180721224367073</v>
      </c>
      <c r="D130" s="123">
        <v>18.857715344973787</v>
      </c>
      <c r="E130" s="123">
        <v>20.246539578313605</v>
      </c>
      <c r="F130" s="123">
        <v>13.568337313922223</v>
      </c>
      <c r="G130" s="123">
        <v>20.13057919094695</v>
      </c>
      <c r="H130" s="123">
        <v>20.638383423155119</v>
      </c>
      <c r="I130" s="123">
        <v>22.773757977519235</v>
      </c>
      <c r="J130" s="123">
        <v>17.546800312371655</v>
      </c>
      <c r="K130" s="123">
        <v>19.690598960824669</v>
      </c>
      <c r="L130" s="123">
        <v>18.465713232275007</v>
      </c>
      <c r="M130" s="123">
        <v>19.739018399945923</v>
      </c>
      <c r="N130" s="123">
        <v>18.356507419491088</v>
      </c>
      <c r="O130" s="123">
        <v>19.280092995041688</v>
      </c>
      <c r="P130" s="123">
        <v>18.74612713627981</v>
      </c>
      <c r="Q130" s="123">
        <v>19.439679313336175</v>
      </c>
      <c r="R130" s="123">
        <v>19.490932975004718</v>
      </c>
      <c r="S130" s="123">
        <v>20.704871081621029</v>
      </c>
      <c r="T130" s="123">
        <v>20.234012673768877</v>
      </c>
      <c r="U130" s="123">
        <v>19.022893819439389</v>
      </c>
      <c r="V130" s="123">
        <v>19.678204675358153</v>
      </c>
      <c r="W130" s="123">
        <v>20.885383491205531</v>
      </c>
      <c r="X130" s="123">
        <v>19.191857576048253</v>
      </c>
      <c r="Y130" s="123">
        <v>17.694136996398189</v>
      </c>
      <c r="DA130" s="130" t="s">
        <v>3037</v>
      </c>
    </row>
    <row r="131" spans="1:105" ht="12" customHeight="1" x14ac:dyDescent="0.25">
      <c r="A131" s="97" t="s">
        <v>128</v>
      </c>
      <c r="B131" s="99">
        <v>9.8959205720914536</v>
      </c>
      <c r="C131" s="99">
        <v>18.28854241547468</v>
      </c>
      <c r="D131" s="99">
        <v>18.960809755287038</v>
      </c>
      <c r="E131" s="99">
        <v>20.234735454607208</v>
      </c>
      <c r="F131" s="99">
        <v>13.634961575721448</v>
      </c>
      <c r="G131" s="99">
        <v>20.210542951528854</v>
      </c>
      <c r="H131" s="99">
        <v>20.550610721181069</v>
      </c>
      <c r="I131" s="99">
        <v>22.777548017087017</v>
      </c>
      <c r="J131" s="99">
        <v>17.564563191507528</v>
      </c>
      <c r="K131" s="99">
        <v>19.645406616844483</v>
      </c>
      <c r="L131" s="99">
        <v>18.490689190576344</v>
      </c>
      <c r="M131" s="99">
        <v>19.780933359440191</v>
      </c>
      <c r="N131" s="99">
        <v>18.311022930852488</v>
      </c>
      <c r="O131" s="99">
        <v>19.284007022245852</v>
      </c>
      <c r="P131" s="99">
        <v>18.727020514717758</v>
      </c>
      <c r="Q131" s="99">
        <v>19.426880599663541</v>
      </c>
      <c r="R131" s="99">
        <v>19.521659828361891</v>
      </c>
      <c r="S131" s="99">
        <v>20.66906886397209</v>
      </c>
      <c r="T131" s="99">
        <v>20.249637194220202</v>
      </c>
      <c r="U131" s="99">
        <v>19.030746167041055</v>
      </c>
      <c r="V131" s="99">
        <v>19.692985894172018</v>
      </c>
      <c r="W131" s="99">
        <v>20.91503073038696</v>
      </c>
      <c r="X131" s="99">
        <v>19.160250047426246</v>
      </c>
      <c r="Y131" s="99">
        <v>17.688353659868806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12.152745511746556</v>
      </c>
      <c r="C135" s="102">
        <v>12.098379124634151</v>
      </c>
      <c r="D135" s="102">
        <v>13.248296630321844</v>
      </c>
      <c r="E135" s="102">
        <v>20.887467123001866</v>
      </c>
      <c r="F135" s="102">
        <v>9.2779119033445809</v>
      </c>
      <c r="G135" s="102">
        <v>15.679744455222165</v>
      </c>
      <c r="H135" s="102">
        <v>25.530120752279231</v>
      </c>
      <c r="I135" s="102">
        <v>22.563742797839016</v>
      </c>
      <c r="J135" s="102">
        <v>16.554979387104403</v>
      </c>
      <c r="K135" s="102">
        <v>22.217535104074624</v>
      </c>
      <c r="L135" s="102">
        <v>17.066900750471575</v>
      </c>
      <c r="M135" s="102">
        <v>17.39535939401437</v>
      </c>
      <c r="N135" s="102">
        <v>20.876520135416694</v>
      </c>
      <c r="O135" s="102">
        <v>19.064843858248281</v>
      </c>
      <c r="P135" s="102">
        <v>19.783773951299725</v>
      </c>
      <c r="Q135" s="102">
        <v>20.129858928763714</v>
      </c>
      <c r="R135" s="102">
        <v>17.840326773396576</v>
      </c>
      <c r="S135" s="102">
        <v>22.621990125417497</v>
      </c>
      <c r="T135" s="102">
        <v>19.399390276045445</v>
      </c>
      <c r="U135" s="102">
        <v>18.606119980703671</v>
      </c>
      <c r="V135" s="102">
        <v>18.89274006750934</v>
      </c>
      <c r="W135" s="102">
        <v>19.371749692793795</v>
      </c>
      <c r="X135" s="102">
        <v>20.739900104766861</v>
      </c>
      <c r="Y135" s="102">
        <v>17.951879114588042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8.2276379348399118</v>
      </c>
      <c r="C139" s="123">
        <v>8.9013373296180927</v>
      </c>
      <c r="D139" s="123">
        <v>9.7746567277704219</v>
      </c>
      <c r="E139" s="123">
        <v>11.614702922872629</v>
      </c>
      <c r="F139" s="123">
        <v>7.5515241652462528</v>
      </c>
      <c r="G139" s="123">
        <v>16.201617901360319</v>
      </c>
      <c r="H139" s="123">
        <v>9.2193869625663805</v>
      </c>
      <c r="I139" s="123">
        <v>12.87773603004192</v>
      </c>
      <c r="J139" s="123">
        <v>6.2482620737749857</v>
      </c>
      <c r="K139" s="123">
        <v>8.7317002313288103</v>
      </c>
      <c r="L139" s="123">
        <v>6.8079228944165919</v>
      </c>
      <c r="M139" s="123">
        <v>6.7324830630888304</v>
      </c>
      <c r="N139" s="123">
        <v>5.8967936026092511</v>
      </c>
      <c r="O139" s="123">
        <v>5.9492397015256921</v>
      </c>
      <c r="P139" s="123">
        <v>5.9623531014361291</v>
      </c>
      <c r="Q139" s="123">
        <v>6.7033018046221979</v>
      </c>
      <c r="R139" s="123">
        <v>6.6542852883153998</v>
      </c>
      <c r="S139" s="123">
        <v>7.3684930995945725</v>
      </c>
      <c r="T139" s="123">
        <v>7.390693539599714</v>
      </c>
      <c r="U139" s="123">
        <v>7.6566108275033615</v>
      </c>
      <c r="V139" s="123">
        <v>6.6872529276177088</v>
      </c>
      <c r="W139" s="123">
        <v>6.7860208123377594</v>
      </c>
      <c r="X139" s="123">
        <v>6.8778276179357878</v>
      </c>
      <c r="Y139" s="123">
        <v>6.088981239786059</v>
      </c>
      <c r="DA139" s="130" t="s">
        <v>3046</v>
      </c>
    </row>
    <row r="140" spans="1:105" ht="12" customHeight="1" x14ac:dyDescent="0.25">
      <c r="A140" s="97" t="s">
        <v>50</v>
      </c>
      <c r="B140" s="99">
        <v>8.2466241401440357</v>
      </c>
      <c r="C140" s="99">
        <v>8.8827489102860255</v>
      </c>
      <c r="D140" s="99">
        <v>9.8321621178569867</v>
      </c>
      <c r="E140" s="99">
        <v>11.523464582469051</v>
      </c>
      <c r="F140" s="99">
        <v>7.5696491838068969</v>
      </c>
      <c r="G140" s="99">
        <v>16.530365878368197</v>
      </c>
      <c r="H140" s="99">
        <v>8.8827256672235979</v>
      </c>
      <c r="I140" s="99">
        <v>13.000641867622164</v>
      </c>
      <c r="J140" s="99">
        <v>6.2532646052990737</v>
      </c>
      <c r="K140" s="99">
        <v>8.7878681660361622</v>
      </c>
      <c r="L140" s="99">
        <v>6.8206467556259458</v>
      </c>
      <c r="M140" s="99">
        <v>6.7304091939903978</v>
      </c>
      <c r="N140" s="99">
        <v>5.8132583264455908</v>
      </c>
      <c r="O140" s="99">
        <v>6.0142942624285887</v>
      </c>
      <c r="P140" s="99">
        <v>5.9828886669682237</v>
      </c>
      <c r="Q140" s="99">
        <v>6.6779618190751755</v>
      </c>
      <c r="R140" s="99">
        <v>6.6492768882832518</v>
      </c>
      <c r="S140" s="99">
        <v>7.3746919924462038</v>
      </c>
      <c r="T140" s="99">
        <v>7.3994557614699206</v>
      </c>
      <c r="U140" s="99">
        <v>7.6679467891061055</v>
      </c>
      <c r="V140" s="99">
        <v>6.6855001435264869</v>
      </c>
      <c r="W140" s="99">
        <v>6.7860734355357666</v>
      </c>
      <c r="X140" s="99">
        <v>6.8779992185856349</v>
      </c>
      <c r="Y140" s="99">
        <v>6.087394094561148</v>
      </c>
      <c r="DA140" s="63" t="s">
        <v>3047</v>
      </c>
    </row>
    <row r="141" spans="1:105" ht="12" customHeight="1" x14ac:dyDescent="0.25">
      <c r="A141" s="109" t="s">
        <v>120</v>
      </c>
      <c r="B141" s="110">
        <v>7.3807892993634496</v>
      </c>
      <c r="C141" s="110">
        <v>9.5329052090363486</v>
      </c>
      <c r="D141" s="110">
        <v>7.911692617257053</v>
      </c>
      <c r="E141" s="110">
        <v>14.223101888440157</v>
      </c>
      <c r="F141" s="110">
        <v>7.0505519172251674</v>
      </c>
      <c r="G141" s="110">
        <v>7.8823345546298826</v>
      </c>
      <c r="H141" s="110">
        <v>15.264782607703841</v>
      </c>
      <c r="I141" s="110">
        <v>10.093693024688827</v>
      </c>
      <c r="J141" s="110">
        <v>6.1095270076639316</v>
      </c>
      <c r="K141" s="110">
        <v>6.2587060496382181</v>
      </c>
      <c r="L141" s="110">
        <v>6.285981038413512</v>
      </c>
      <c r="M141" s="110">
        <v>6.8247410529770471</v>
      </c>
      <c r="N141" s="110">
        <v>9.6712750646057462</v>
      </c>
      <c r="O141" s="110">
        <v>0.63472509115929399</v>
      </c>
      <c r="P141" s="110">
        <v>4.3568865541793516</v>
      </c>
      <c r="Q141" s="110">
        <v>8.4535741017808199</v>
      </c>
      <c r="R141" s="110">
        <v>6.9495105001459931</v>
      </c>
      <c r="S141" s="110">
        <v>7.0324828783836892</v>
      </c>
      <c r="T141" s="110">
        <v>6.8410914660981037</v>
      </c>
      <c r="U141" s="110">
        <v>6.8783201059770347</v>
      </c>
      <c r="V141" s="110">
        <v>6.8091958709084279</v>
      </c>
      <c r="W141" s="110">
        <v>6.7824824894329216</v>
      </c>
      <c r="X141" s="110">
        <v>6.8665353113484011</v>
      </c>
      <c r="Y141" s="110">
        <v>6.1862829519221005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147.07684178220543</v>
      </c>
      <c r="V143" s="118">
        <f t="shared" si="50"/>
        <v>131.38219090359311</v>
      </c>
      <c r="W143" s="118">
        <f t="shared" ref="W143:Y143" si="51">W144+W146+W148+W157</f>
        <v>123.80031040826071</v>
      </c>
      <c r="X143" s="118">
        <f t="shared" si="51"/>
        <v>127.47569524362964</v>
      </c>
      <c r="Y143" s="118">
        <f t="shared" si="51"/>
        <v>133.66307982326643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115.23749031164179</v>
      </c>
      <c r="V144" s="123">
        <f t="shared" si="52"/>
        <v>100.4965969870201</v>
      </c>
      <c r="W144" s="123">
        <f t="shared" si="52"/>
        <v>93.241369611126643</v>
      </c>
      <c r="X144" s="123">
        <f t="shared" si="52"/>
        <v>95.600427824567987</v>
      </c>
      <c r="Y144" s="123">
        <f t="shared" si="52"/>
        <v>104.34643789361624</v>
      </c>
      <c r="DA144" s="130" t="s">
        <v>3050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115.23749031164179</v>
      </c>
      <c r="V145" s="99">
        <v>100.4965969870201</v>
      </c>
      <c r="W145" s="99">
        <v>93.241369611126643</v>
      </c>
      <c r="X145" s="99">
        <v>95.600427824567987</v>
      </c>
      <c r="Y145" s="99">
        <v>104.34643789361624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3.648408592992689</v>
      </c>
      <c r="V146" s="123">
        <f t="shared" si="53"/>
        <v>5.40844272115298</v>
      </c>
      <c r="W146" s="123">
        <f t="shared" si="53"/>
        <v>4.2724959089575076</v>
      </c>
      <c r="X146" s="123">
        <f t="shared" si="53"/>
        <v>4.9780571019488544</v>
      </c>
      <c r="Y146" s="123">
        <f t="shared" si="53"/>
        <v>5.5067263644007918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</v>
      </c>
      <c r="C147" s="99">
        <f>RES_hhdet_tesh!C147/RES_summary!C$19</f>
        <v>0</v>
      </c>
      <c r="D147" s="99">
        <f>RES_hhdet_tesh!D147/RES_summary!D$19</f>
        <v>0</v>
      </c>
      <c r="E147" s="99">
        <f>RES_hhdet_tesh!E147/RES_summary!E$19</f>
        <v>0</v>
      </c>
      <c r="F147" s="99">
        <f>RES_hhdet_tesh!F147/RES_summary!F$19</f>
        <v>0</v>
      </c>
      <c r="G147" s="99">
        <f>RES_hhdet_tesh!G147/RES_summary!G$19</f>
        <v>0</v>
      </c>
      <c r="H147" s="99">
        <f>RES_hhdet_tesh!H147/RES_summary!H$19</f>
        <v>0</v>
      </c>
      <c r="I147" s="99">
        <f>RES_hhdet_tesh!I147/RES_summary!I$19</f>
        <v>0</v>
      </c>
      <c r="J147" s="99">
        <f>RES_hhdet_tesh!J147/RES_summary!J$19</f>
        <v>0</v>
      </c>
      <c r="K147" s="99">
        <f>RES_hhdet_tesh!K147/RES_summary!K$19</f>
        <v>0</v>
      </c>
      <c r="L147" s="99">
        <f>RES_hhdet_tesh!L147/RES_summary!L$19</f>
        <v>0</v>
      </c>
      <c r="M147" s="99">
        <f>RES_hhdet_tesh!M147/RES_summary!M$19</f>
        <v>0</v>
      </c>
      <c r="N147" s="99">
        <f>RES_hhdet_tesh!N147/RES_summary!N$19</f>
        <v>0</v>
      </c>
      <c r="O147" s="99">
        <f>RES_hhdet_tesh!O147/RES_summary!O$19</f>
        <v>0</v>
      </c>
      <c r="P147" s="99">
        <f>RES_hhdet_tesh!P147/RES_summary!P$19</f>
        <v>0</v>
      </c>
      <c r="Q147" s="99">
        <f>RES_hhdet_tesh!Q147/RES_summary!Q$19</f>
        <v>0</v>
      </c>
      <c r="R147" s="99">
        <f>RES_hhdet_tesh!R147/RES_summary!R$19</f>
        <v>0</v>
      </c>
      <c r="S147" s="99">
        <f>RES_hhdet_tesh!S147/RES_summary!S$19</f>
        <v>0</v>
      </c>
      <c r="T147" s="99">
        <f>RES_hhdet_tesh!T147/RES_summary!T$19</f>
        <v>0</v>
      </c>
      <c r="U147" s="99">
        <f>RES_hhdet_tesh!U147/RES_summary!U$19</f>
        <v>3.648408592992689</v>
      </c>
      <c r="V147" s="99">
        <f>RES_hhdet_tesh!V147/RES_summary!V$19</f>
        <v>5.40844272115298</v>
      </c>
      <c r="W147" s="99">
        <f>RES_hhdet_tesh!W147/RES_summary!W$19</f>
        <v>4.2724959089575076</v>
      </c>
      <c r="X147" s="99">
        <f>RES_hhdet_tesh!X147/RES_summary!X$19</f>
        <v>4.9780571019488544</v>
      </c>
      <c r="Y147" s="99">
        <f>RES_hhdet_tesh!Y147/RES_summary!Y$19</f>
        <v>5.5067263644007918</v>
      </c>
      <c r="DA147" s="63" t="s">
        <v>3053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20.529128397900049</v>
      </c>
      <c r="V148" s="123">
        <v>18.790485763817998</v>
      </c>
      <c r="W148" s="123">
        <v>19.500401881825763</v>
      </c>
      <c r="X148" s="123">
        <v>20.019343249563448</v>
      </c>
      <c r="Y148" s="123">
        <v>17.721066864818493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20.769377117807782</v>
      </c>
      <c r="V149" s="99">
        <v>18.84199509390896</v>
      </c>
      <c r="W149" s="99">
        <v>19.734579425731038</v>
      </c>
      <c r="X149" s="99">
        <v>19.859576658848674</v>
      </c>
      <c r="Y149" s="99">
        <v>17.722037677458253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18.407297690762725</v>
      </c>
      <c r="V153" s="102">
        <v>18.574399243046216</v>
      </c>
      <c r="W153" s="102">
        <v>18.941398140116132</v>
      </c>
      <c r="X153" s="102">
        <v>20.362979761552328</v>
      </c>
      <c r="Y153" s="102">
        <v>17.719257168679324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3062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7.6618144796709133</v>
      </c>
      <c r="V157" s="123">
        <v>6.6866654316020391</v>
      </c>
      <c r="W157" s="123">
        <v>6.7860430063507904</v>
      </c>
      <c r="X157" s="123">
        <v>6.8778670675493538</v>
      </c>
      <c r="Y157" s="123">
        <v>6.0888487004309084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7.6679467891061375</v>
      </c>
      <c r="V158" s="99">
        <v>6.6855001435264896</v>
      </c>
      <c r="W158" s="99">
        <v>6.7860734355357586</v>
      </c>
      <c r="X158" s="99">
        <v>6.8779992185856296</v>
      </c>
      <c r="Y158" s="99">
        <v>6.0873940945611622</v>
      </c>
      <c r="DA158" s="63" t="s">
        <v>3064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6.878320105977056</v>
      </c>
      <c r="V159" s="110">
        <v>6.809195870908451</v>
      </c>
      <c r="W159" s="110">
        <v>6.7824824894329243</v>
      </c>
      <c r="X159" s="110">
        <v>6.8665353113484215</v>
      </c>
      <c r="Y159" s="110">
        <v>6.186282951922073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187.64834074436928</v>
      </c>
      <c r="C161" s="118">
        <f t="shared" si="54"/>
        <v>118.52826068628048</v>
      </c>
      <c r="D161" s="118">
        <f t="shared" si="54"/>
        <v>149.52689534153308</v>
      </c>
      <c r="E161" s="118">
        <f t="shared" si="54"/>
        <v>159.15060726125185</v>
      </c>
      <c r="F161" s="118">
        <f t="shared" si="54"/>
        <v>131.78168141152815</v>
      </c>
      <c r="G161" s="118">
        <f t="shared" si="54"/>
        <v>168.91018668713349</v>
      </c>
      <c r="H161" s="118">
        <f t="shared" si="54"/>
        <v>118.79587671255908</v>
      </c>
      <c r="I161" s="118">
        <f t="shared" si="54"/>
        <v>143.7901813580259</v>
      </c>
      <c r="J161" s="118">
        <f t="shared" si="54"/>
        <v>132.69363208659385</v>
      </c>
      <c r="K161" s="118">
        <f t="shared" si="54"/>
        <v>165.21474897276664</v>
      </c>
      <c r="L161" s="118">
        <f t="shared" si="54"/>
        <v>152.38616205795134</v>
      </c>
      <c r="M161" s="118">
        <f t="shared" si="54"/>
        <v>147.4695417548798</v>
      </c>
      <c r="N161" s="118">
        <f t="shared" si="54"/>
        <v>139.22947608529896</v>
      </c>
      <c r="O161" s="118">
        <f t="shared" si="54"/>
        <v>140.94421837549172</v>
      </c>
      <c r="P161" s="118">
        <f t="shared" si="54"/>
        <v>129.3655606823705</v>
      </c>
      <c r="Q161" s="118">
        <f t="shared" si="54"/>
        <v>131.36640876109752</v>
      </c>
      <c r="R161" s="118">
        <f t="shared" ref="R161:V161" si="55">R162+R164+R166+R175</f>
        <v>106.70249586777811</v>
      </c>
      <c r="S161" s="118">
        <f t="shared" si="55"/>
        <v>111.70420535373299</v>
      </c>
      <c r="T161" s="118">
        <f t="shared" si="55"/>
        <v>138.58949189445926</v>
      </c>
      <c r="U161" s="118">
        <f t="shared" si="55"/>
        <v>137.65886843516458</v>
      </c>
      <c r="V161" s="118">
        <f t="shared" si="55"/>
        <v>143.86544952567024</v>
      </c>
      <c r="W161" s="118">
        <f t="shared" ref="W161:Y161" si="56">W162+W164+W166+W175</f>
        <v>172.87257902374245</v>
      </c>
      <c r="X161" s="118">
        <f t="shared" si="56"/>
        <v>117.84507567825497</v>
      </c>
      <c r="Y161" s="118">
        <f t="shared" si="56"/>
        <v>93.585132207721983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166.67044462628326</v>
      </c>
      <c r="C162" s="123">
        <f t="shared" si="57"/>
        <v>91.473943453190785</v>
      </c>
      <c r="D162" s="123">
        <f t="shared" si="57"/>
        <v>119.63862717172542</v>
      </c>
      <c r="E162" s="123">
        <f t="shared" si="57"/>
        <v>123.67225167848275</v>
      </c>
      <c r="F162" s="123">
        <f t="shared" si="57"/>
        <v>107.90969628644459</v>
      </c>
      <c r="G162" s="123">
        <f t="shared" si="57"/>
        <v>123.63805019309092</v>
      </c>
      <c r="H162" s="123">
        <f t="shared" si="57"/>
        <v>89.616817545039567</v>
      </c>
      <c r="I162" s="123">
        <f t="shared" si="57"/>
        <v>100.57574077507012</v>
      </c>
      <c r="J162" s="123">
        <f t="shared" si="57"/>
        <v>107.2797556030701</v>
      </c>
      <c r="K162" s="123">
        <f t="shared" si="57"/>
        <v>131.32584445363227</v>
      </c>
      <c r="L162" s="123">
        <f t="shared" si="57"/>
        <v>122.80553711470994</v>
      </c>
      <c r="M162" s="123">
        <f t="shared" si="57"/>
        <v>119.23488200932472</v>
      </c>
      <c r="N162" s="123">
        <f t="shared" si="57"/>
        <v>106.13497177823344</v>
      </c>
      <c r="O162" s="123">
        <f t="shared" si="57"/>
        <v>112.66561486860839</v>
      </c>
      <c r="P162" s="123">
        <f t="shared" si="57"/>
        <v>101.52278785156599</v>
      </c>
      <c r="Q162" s="123">
        <f t="shared" si="57"/>
        <v>100.38246494959512</v>
      </c>
      <c r="R162" s="123">
        <f t="shared" si="57"/>
        <v>77.749896386186265</v>
      </c>
      <c r="S162" s="123">
        <f t="shared" si="57"/>
        <v>79.29782160511472</v>
      </c>
      <c r="T162" s="123">
        <f t="shared" si="57"/>
        <v>107.12610218731186</v>
      </c>
      <c r="U162" s="123">
        <f t="shared" si="57"/>
        <v>105.28134356269621</v>
      </c>
      <c r="V162" s="123">
        <f t="shared" si="57"/>
        <v>113.91639421951923</v>
      </c>
      <c r="W162" s="123">
        <f t="shared" si="57"/>
        <v>141.45524297895585</v>
      </c>
      <c r="X162" s="123">
        <f t="shared" si="57"/>
        <v>85.809434996830063</v>
      </c>
      <c r="Y162" s="123">
        <f t="shared" si="57"/>
        <v>64.324582964622564</v>
      </c>
      <c r="DA162" s="130" t="s">
        <v>3067</v>
      </c>
    </row>
    <row r="163" spans="1:105" ht="12" customHeight="1" x14ac:dyDescent="0.25">
      <c r="A163" s="97" t="s">
        <v>53</v>
      </c>
      <c r="B163" s="110">
        <v>166.67044462628326</v>
      </c>
      <c r="C163" s="110">
        <v>91.473943453190785</v>
      </c>
      <c r="D163" s="110">
        <v>119.63862717172542</v>
      </c>
      <c r="E163" s="110">
        <v>123.67225167848275</v>
      </c>
      <c r="F163" s="110">
        <v>107.90969628644459</v>
      </c>
      <c r="G163" s="110">
        <v>123.63805019309092</v>
      </c>
      <c r="H163" s="110">
        <v>89.616817545039567</v>
      </c>
      <c r="I163" s="110">
        <v>100.57574077507012</v>
      </c>
      <c r="J163" s="110">
        <v>107.2797556030701</v>
      </c>
      <c r="K163" s="110">
        <v>131.32584445363227</v>
      </c>
      <c r="L163" s="110">
        <v>122.80553711470994</v>
      </c>
      <c r="M163" s="110">
        <v>119.23488200932472</v>
      </c>
      <c r="N163" s="110">
        <v>106.13497177823344</v>
      </c>
      <c r="O163" s="110">
        <v>112.66561486860839</v>
      </c>
      <c r="P163" s="110">
        <v>101.52278785156599</v>
      </c>
      <c r="Q163" s="110">
        <v>100.38246494959512</v>
      </c>
      <c r="R163" s="110">
        <v>77.749896386186265</v>
      </c>
      <c r="S163" s="110">
        <v>79.29782160511472</v>
      </c>
      <c r="T163" s="110">
        <v>107.12610218731186</v>
      </c>
      <c r="U163" s="110">
        <v>105.28134356269621</v>
      </c>
      <c r="V163" s="110">
        <v>113.91639421951923</v>
      </c>
      <c r="W163" s="110">
        <v>141.45524297895585</v>
      </c>
      <c r="X163" s="110">
        <v>85.809434996830063</v>
      </c>
      <c r="Y163" s="110">
        <v>64.324582964622564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1.3791247218708926</v>
      </c>
      <c r="C164" s="123">
        <f t="shared" si="58"/>
        <v>1.6949216951834878</v>
      </c>
      <c r="D164" s="123">
        <f t="shared" si="58"/>
        <v>1.8195380294641841</v>
      </c>
      <c r="E164" s="123">
        <f t="shared" si="58"/>
        <v>1.919002781427438</v>
      </c>
      <c r="F164" s="123">
        <f t="shared" si="58"/>
        <v>1.4963373661655004</v>
      </c>
      <c r="G164" s="123">
        <f t="shared" si="58"/>
        <v>1.7696303851886366</v>
      </c>
      <c r="H164" s="123">
        <f t="shared" si="58"/>
        <v>2.6361296829246759</v>
      </c>
      <c r="I164" s="123">
        <f t="shared" si="58"/>
        <v>5.6499098477129559</v>
      </c>
      <c r="J164" s="123">
        <f t="shared" si="58"/>
        <v>3.6276824837563746</v>
      </c>
      <c r="K164" s="123">
        <f t="shared" si="58"/>
        <v>3.2442787931031161</v>
      </c>
      <c r="L164" s="123">
        <f t="shared" si="58"/>
        <v>5.2790519040330821</v>
      </c>
      <c r="M164" s="123">
        <f t="shared" si="58"/>
        <v>3.5307096076958486</v>
      </c>
      <c r="N164" s="123">
        <f t="shared" si="58"/>
        <v>7.6326105677829794</v>
      </c>
      <c r="O164" s="123">
        <f t="shared" si="58"/>
        <v>3.3167957447539886</v>
      </c>
      <c r="P164" s="123">
        <f t="shared" si="58"/>
        <v>2.5669600952949958</v>
      </c>
      <c r="Q164" s="123">
        <f t="shared" si="58"/>
        <v>4.174769456130778</v>
      </c>
      <c r="R164" s="123">
        <f t="shared" si="58"/>
        <v>3.6393891906361118</v>
      </c>
      <c r="S164" s="123">
        <f t="shared" si="58"/>
        <v>3.6427149037279625</v>
      </c>
      <c r="T164" s="123">
        <f t="shared" si="58"/>
        <v>4.0565039574737716</v>
      </c>
      <c r="U164" s="123">
        <f t="shared" si="58"/>
        <v>4.272742249722481</v>
      </c>
      <c r="V164" s="123">
        <f t="shared" si="58"/>
        <v>4.2900611028145574</v>
      </c>
      <c r="W164" s="123">
        <f t="shared" si="58"/>
        <v>4.803338155121553</v>
      </c>
      <c r="X164" s="123">
        <f t="shared" si="58"/>
        <v>4.9010340199962368</v>
      </c>
      <c r="Y164" s="123">
        <f t="shared" si="58"/>
        <v>5.1521581583214848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1.3791247218708926</v>
      </c>
      <c r="C165" s="99">
        <f>RES_hhdet_tesh!C165/RES_summary!C$19</f>
        <v>1.6949216951834878</v>
      </c>
      <c r="D165" s="99">
        <f>RES_hhdet_tesh!D165/RES_summary!D$19</f>
        <v>1.8195380294641841</v>
      </c>
      <c r="E165" s="99">
        <f>RES_hhdet_tesh!E165/RES_summary!E$19</f>
        <v>1.919002781427438</v>
      </c>
      <c r="F165" s="99">
        <f>RES_hhdet_tesh!F165/RES_summary!F$19</f>
        <v>1.4963373661655004</v>
      </c>
      <c r="G165" s="99">
        <f>RES_hhdet_tesh!G165/RES_summary!G$19</f>
        <v>1.7696303851886366</v>
      </c>
      <c r="H165" s="99">
        <f>RES_hhdet_tesh!H165/RES_summary!H$19</f>
        <v>2.6361296829246759</v>
      </c>
      <c r="I165" s="99">
        <f>RES_hhdet_tesh!I165/RES_summary!I$19</f>
        <v>5.6499098477129559</v>
      </c>
      <c r="J165" s="99">
        <f>RES_hhdet_tesh!J165/RES_summary!J$19</f>
        <v>3.6276824837563746</v>
      </c>
      <c r="K165" s="99">
        <f>RES_hhdet_tesh!K165/RES_summary!K$19</f>
        <v>3.2442787931031161</v>
      </c>
      <c r="L165" s="99">
        <f>RES_hhdet_tesh!L165/RES_summary!L$19</f>
        <v>5.2790519040330821</v>
      </c>
      <c r="M165" s="99">
        <f>RES_hhdet_tesh!M165/RES_summary!M$19</f>
        <v>3.5307096076958486</v>
      </c>
      <c r="N165" s="99">
        <f>RES_hhdet_tesh!N165/RES_summary!N$19</f>
        <v>7.6326105677829794</v>
      </c>
      <c r="O165" s="99">
        <f>RES_hhdet_tesh!O165/RES_summary!O$19</f>
        <v>3.3167957447539886</v>
      </c>
      <c r="P165" s="99">
        <f>RES_hhdet_tesh!P165/RES_summary!P$19</f>
        <v>2.5669600952949958</v>
      </c>
      <c r="Q165" s="99">
        <f>RES_hhdet_tesh!Q165/RES_summary!Q$19</f>
        <v>4.174769456130778</v>
      </c>
      <c r="R165" s="99">
        <f>RES_hhdet_tesh!R165/RES_summary!R$19</f>
        <v>3.6393891906361118</v>
      </c>
      <c r="S165" s="99">
        <f>RES_hhdet_tesh!S165/RES_summary!S$19</f>
        <v>3.6427149037279625</v>
      </c>
      <c r="T165" s="99">
        <f>RES_hhdet_tesh!T165/RES_summary!T$19</f>
        <v>4.0565039574737716</v>
      </c>
      <c r="U165" s="99">
        <f>RES_hhdet_tesh!U165/RES_summary!U$19</f>
        <v>4.272742249722481</v>
      </c>
      <c r="V165" s="99">
        <f>RES_hhdet_tesh!V165/RES_summary!V$19</f>
        <v>4.2900611028145574</v>
      </c>
      <c r="W165" s="99">
        <f>RES_hhdet_tesh!W165/RES_summary!W$19</f>
        <v>4.803338155121553</v>
      </c>
      <c r="X165" s="99">
        <f>RES_hhdet_tesh!X165/RES_summary!X$19</f>
        <v>4.9010340199962368</v>
      </c>
      <c r="Y165" s="99">
        <f>RES_hhdet_tesh!Y165/RES_summary!Y$19</f>
        <v>5.1521581583214848</v>
      </c>
      <c r="DA165" s="63" t="s">
        <v>3070</v>
      </c>
    </row>
    <row r="166" spans="1:105" ht="12" customHeight="1" x14ac:dyDescent="0.25">
      <c r="A166" s="121" t="s">
        <v>55</v>
      </c>
      <c r="B166" s="123">
        <v>11.371144860968005</v>
      </c>
      <c r="C166" s="123">
        <v>16.460389593798766</v>
      </c>
      <c r="D166" s="123">
        <v>18.2927221014514</v>
      </c>
      <c r="E166" s="123">
        <v>21.934067850136834</v>
      </c>
      <c r="F166" s="123">
        <v>14.824681970467379</v>
      </c>
      <c r="G166" s="123">
        <v>27.293698308706549</v>
      </c>
      <c r="H166" s="123">
        <v>17.329984121549238</v>
      </c>
      <c r="I166" s="123">
        <v>24.650450726253787</v>
      </c>
      <c r="J166" s="123">
        <v>15.535966970879384</v>
      </c>
      <c r="K166" s="123">
        <v>21.889020764638659</v>
      </c>
      <c r="L166" s="123">
        <v>17.490508106471484</v>
      </c>
      <c r="M166" s="123">
        <v>17.971779237304546</v>
      </c>
      <c r="N166" s="123">
        <v>19.572190867171766</v>
      </c>
      <c r="O166" s="123">
        <v>19.012861659273081</v>
      </c>
      <c r="P166" s="123">
        <v>19.310036268657413</v>
      </c>
      <c r="Q166" s="123">
        <v>20.109332478388215</v>
      </c>
      <c r="R166" s="123">
        <v>18.659338883592994</v>
      </c>
      <c r="S166" s="123">
        <v>21.395173342333578</v>
      </c>
      <c r="T166" s="123">
        <v>20.015689731297915</v>
      </c>
      <c r="U166" s="123">
        <v>20.447020116521777</v>
      </c>
      <c r="V166" s="123">
        <v>18.971907571449801</v>
      </c>
      <c r="W166" s="123">
        <v>19.827970954802492</v>
      </c>
      <c r="X166" s="123">
        <v>20.256757799320166</v>
      </c>
      <c r="Y166" s="123">
        <v>18.019657446834852</v>
      </c>
      <c r="DA166" s="130" t="s">
        <v>3071</v>
      </c>
    </row>
    <row r="167" spans="1:105" ht="12" customHeight="1" x14ac:dyDescent="0.25">
      <c r="A167" s="97" t="s">
        <v>124</v>
      </c>
      <c r="B167" s="99">
        <v>11.329528852939861</v>
      </c>
      <c r="C167" s="99">
        <v>16.632075470345999</v>
      </c>
      <c r="D167" s="99">
        <v>18.413473764334281</v>
      </c>
      <c r="E167" s="99">
        <v>21.953530590083783</v>
      </c>
      <c r="F167" s="99">
        <v>14.900251461812198</v>
      </c>
      <c r="G167" s="99">
        <v>27.369949235814445</v>
      </c>
      <c r="H167" s="99">
        <v>16.250538193788145</v>
      </c>
      <c r="I167" s="99">
        <v>25.476965551686504</v>
      </c>
      <c r="J167" s="99">
        <v>14.777494280548149</v>
      </c>
      <c r="K167" s="99">
        <v>21.498596360012691</v>
      </c>
      <c r="L167" s="99">
        <v>18.235645944612951</v>
      </c>
      <c r="M167" s="99">
        <v>18.899114263769366</v>
      </c>
      <c r="N167" s="99">
        <v>17.513843031207173</v>
      </c>
      <c r="O167" s="99">
        <v>18.922650465649539</v>
      </c>
      <c r="P167" s="99">
        <v>18.664244213467562</v>
      </c>
      <c r="Q167" s="99">
        <v>19.990113713734043</v>
      </c>
      <c r="R167" s="99">
        <v>19.281095394418365</v>
      </c>
      <c r="S167" s="99">
        <v>20.431206265299256</v>
      </c>
      <c r="T167" s="99">
        <v>20.197767048573784</v>
      </c>
      <c r="U167" s="99">
        <v>20.924290334465905</v>
      </c>
      <c r="V167" s="99">
        <v>19.00232989643634</v>
      </c>
      <c r="W167" s="99">
        <v>19.961244524611391</v>
      </c>
      <c r="X167" s="99">
        <v>20.126211770368464</v>
      </c>
      <c r="Y167" s="99">
        <v>18.000255548264793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12.15274551174655</v>
      </c>
      <c r="C171" s="102">
        <v>12.101137032939549</v>
      </c>
      <c r="D171" s="102">
        <v>13.251340176091098</v>
      </c>
      <c r="E171" s="102">
        <v>20.892340390234267</v>
      </c>
      <c r="F171" s="102">
        <v>9.2806966397487045</v>
      </c>
      <c r="G171" s="102">
        <v>15.684192073485406</v>
      </c>
      <c r="H171" s="102">
        <v>25.4128563599409</v>
      </c>
      <c r="I171" s="102">
        <v>22.450994899204726</v>
      </c>
      <c r="J171" s="102">
        <v>16.487100660450757</v>
      </c>
      <c r="K171" s="102">
        <v>22.164556293116341</v>
      </c>
      <c r="L171" s="102">
        <v>17.043504398538605</v>
      </c>
      <c r="M171" s="102">
        <v>17.376366196174377</v>
      </c>
      <c r="N171" s="102">
        <v>20.863011216489344</v>
      </c>
      <c r="O171" s="102">
        <v>19.077811409064303</v>
      </c>
      <c r="P171" s="102">
        <v>19.804622144926004</v>
      </c>
      <c r="Q171" s="102">
        <v>20.217289554628955</v>
      </c>
      <c r="R171" s="102">
        <v>17.94978488744778</v>
      </c>
      <c r="S171" s="102">
        <v>22.744834881994759</v>
      </c>
      <c r="T171" s="102">
        <v>19.499362830170849</v>
      </c>
      <c r="U171" s="102">
        <v>18.662223397403373</v>
      </c>
      <c r="V171" s="102">
        <v>18.861871974222165</v>
      </c>
      <c r="W171" s="102">
        <v>19.330191543781137</v>
      </c>
      <c r="X171" s="102">
        <v>20.771083992554047</v>
      </c>
      <c r="Y171" s="102">
        <v>18.098531207497444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3079</v>
      </c>
    </row>
    <row r="175" spans="1:105" ht="12" customHeight="1" x14ac:dyDescent="0.25">
      <c r="A175" s="121" t="s">
        <v>54</v>
      </c>
      <c r="B175" s="123">
        <v>8.2276265352471452</v>
      </c>
      <c r="C175" s="123">
        <v>8.8990059441074418</v>
      </c>
      <c r="D175" s="123">
        <v>9.7760080388920727</v>
      </c>
      <c r="E175" s="123">
        <v>11.625284951204833</v>
      </c>
      <c r="F175" s="123">
        <v>7.5509657884506893</v>
      </c>
      <c r="G175" s="123">
        <v>16.20880780014738</v>
      </c>
      <c r="H175" s="123">
        <v>9.212945363045602</v>
      </c>
      <c r="I175" s="123">
        <v>12.914080008989018</v>
      </c>
      <c r="J175" s="123">
        <v>6.2502270288880046</v>
      </c>
      <c r="K175" s="123">
        <v>8.755604961392585</v>
      </c>
      <c r="L175" s="123">
        <v>6.8110649327368309</v>
      </c>
      <c r="M175" s="123">
        <v>6.7321709005546913</v>
      </c>
      <c r="N175" s="123">
        <v>5.8897028721107674</v>
      </c>
      <c r="O175" s="123">
        <v>5.9489461028562598</v>
      </c>
      <c r="P175" s="123">
        <v>5.9657764668520841</v>
      </c>
      <c r="Q175" s="123">
        <v>6.6998418769834194</v>
      </c>
      <c r="R175" s="123">
        <v>6.6538714073627485</v>
      </c>
      <c r="S175" s="123">
        <v>7.3684955025567307</v>
      </c>
      <c r="T175" s="123">
        <v>7.3911960183757133</v>
      </c>
      <c r="U175" s="123">
        <v>7.6577625062241292</v>
      </c>
      <c r="V175" s="123">
        <v>6.6870866318866353</v>
      </c>
      <c r="W175" s="123">
        <v>6.7860269348625533</v>
      </c>
      <c r="X175" s="123">
        <v>6.877848862108511</v>
      </c>
      <c r="Y175" s="123">
        <v>6.0887336379430783</v>
      </c>
      <c r="DA175" s="130" t="s">
        <v>3080</v>
      </c>
    </row>
    <row r="176" spans="1:105" ht="12" customHeight="1" x14ac:dyDescent="0.25">
      <c r="A176" s="97" t="s">
        <v>50</v>
      </c>
      <c r="B176" s="99">
        <v>8.2466241401440357</v>
      </c>
      <c r="C176" s="99">
        <v>8.8827489102860255</v>
      </c>
      <c r="D176" s="99">
        <v>9.8321621178569849</v>
      </c>
      <c r="E176" s="99">
        <v>11.523464582469051</v>
      </c>
      <c r="F176" s="99">
        <v>7.5696491838068951</v>
      </c>
      <c r="G176" s="99">
        <v>16.530365878368205</v>
      </c>
      <c r="H176" s="99">
        <v>8.8827256672236032</v>
      </c>
      <c r="I176" s="99">
        <v>13.00064186762217</v>
      </c>
      <c r="J176" s="99">
        <v>6.2532646052990755</v>
      </c>
      <c r="K176" s="99">
        <v>8.7878681660361622</v>
      </c>
      <c r="L176" s="99">
        <v>6.8206467556259422</v>
      </c>
      <c r="M176" s="99">
        <v>6.7304091939903889</v>
      </c>
      <c r="N176" s="99">
        <v>5.813258326445589</v>
      </c>
      <c r="O176" s="99">
        <v>6.0142942624285736</v>
      </c>
      <c r="P176" s="99">
        <v>5.982888666968214</v>
      </c>
      <c r="Q176" s="99">
        <v>6.6779618190752048</v>
      </c>
      <c r="R176" s="99">
        <v>6.6492768882832243</v>
      </c>
      <c r="S176" s="99">
        <v>7.3746919924461762</v>
      </c>
      <c r="T176" s="99">
        <v>7.3994557614698806</v>
      </c>
      <c r="U176" s="99">
        <v>7.6679467891061739</v>
      </c>
      <c r="V176" s="99">
        <v>6.6855001435264843</v>
      </c>
      <c r="W176" s="99">
        <v>6.7860734355357311</v>
      </c>
      <c r="X176" s="99">
        <v>6.8779992185856775</v>
      </c>
      <c r="Y176" s="99">
        <v>6.0873940945611658</v>
      </c>
      <c r="DA176" s="63" t="s">
        <v>3081</v>
      </c>
    </row>
    <row r="177" spans="1:105" ht="12" customHeight="1" x14ac:dyDescent="0.25">
      <c r="A177" s="109" t="s">
        <v>120</v>
      </c>
      <c r="B177" s="110">
        <v>7.3807892993634496</v>
      </c>
      <c r="C177" s="110">
        <v>9.5329052090363469</v>
      </c>
      <c r="D177" s="110">
        <v>7.911692617257053</v>
      </c>
      <c r="E177" s="110">
        <v>14.223101888440159</v>
      </c>
      <c r="F177" s="110">
        <v>7.0505519172251674</v>
      </c>
      <c r="G177" s="110">
        <v>7.8823345546298844</v>
      </c>
      <c r="H177" s="110">
        <v>15.264782607703841</v>
      </c>
      <c r="I177" s="110">
        <v>10.093693024688829</v>
      </c>
      <c r="J177" s="110">
        <v>6.1095270076639281</v>
      </c>
      <c r="K177" s="110">
        <v>6.258706049638219</v>
      </c>
      <c r="L177" s="110">
        <v>6.2859810384135226</v>
      </c>
      <c r="M177" s="110">
        <v>6.8247410529770445</v>
      </c>
      <c r="N177" s="110">
        <v>9.6712750646057497</v>
      </c>
      <c r="O177" s="110">
        <v>0.63472509115929487</v>
      </c>
      <c r="P177" s="110">
        <v>4.356886554179348</v>
      </c>
      <c r="Q177" s="110">
        <v>8.4535741017808324</v>
      </c>
      <c r="R177" s="110">
        <v>6.9495105001459816</v>
      </c>
      <c r="S177" s="110">
        <v>7.032482878383699</v>
      </c>
      <c r="T177" s="110">
        <v>6.841091466098125</v>
      </c>
      <c r="U177" s="110">
        <v>6.8783201059770596</v>
      </c>
      <c r="V177" s="110">
        <v>6.8091958709084555</v>
      </c>
      <c r="W177" s="110">
        <v>6.7824824894329216</v>
      </c>
      <c r="X177" s="110">
        <v>6.8665353113484091</v>
      </c>
      <c r="Y177" s="110">
        <v>6.1862829519220623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144.45582741012421</v>
      </c>
      <c r="C3" s="118">
        <f t="shared" si="0"/>
        <v>37.227278187220847</v>
      </c>
      <c r="D3" s="118">
        <f t="shared" si="0"/>
        <v>105.47893571996431</v>
      </c>
      <c r="E3" s="118">
        <f t="shared" si="0"/>
        <v>76.266290263203274</v>
      </c>
      <c r="F3" s="118">
        <f t="shared" si="0"/>
        <v>148.63216836915632</v>
      </c>
      <c r="G3" s="118">
        <f t="shared" si="0"/>
        <v>76.38578948530693</v>
      </c>
      <c r="H3" s="118">
        <f t="shared" si="0"/>
        <v>55.096156082805109</v>
      </c>
      <c r="I3" s="118">
        <f t="shared" si="0"/>
        <v>53.225419329662039</v>
      </c>
      <c r="J3" s="118">
        <f t="shared" si="0"/>
        <v>153.10441499467032</v>
      </c>
      <c r="K3" s="118">
        <f t="shared" si="0"/>
        <v>61.012771253631307</v>
      </c>
      <c r="L3" s="118">
        <f t="shared" si="0"/>
        <v>47.630384825963617</v>
      </c>
      <c r="M3" s="118">
        <f t="shared" si="0"/>
        <v>80.097343277668827</v>
      </c>
      <c r="N3" s="118">
        <f t="shared" si="0"/>
        <v>77.895393295175765</v>
      </c>
      <c r="O3" s="118">
        <f t="shared" si="0"/>
        <v>47.611365666190174</v>
      </c>
      <c r="P3" s="118">
        <f t="shared" si="0"/>
        <v>84.406816338178572</v>
      </c>
      <c r="Q3" s="118">
        <f t="shared" si="0"/>
        <v>85.459414010506791</v>
      </c>
      <c r="R3" s="118">
        <f t="shared" ref="R3:V3" si="1">R4+R7+R9+R19</f>
        <v>67.735433707600166</v>
      </c>
      <c r="S3" s="118">
        <f t="shared" si="1"/>
        <v>54.215912506748062</v>
      </c>
      <c r="T3" s="118">
        <f t="shared" si="1"/>
        <v>60.839307275390503</v>
      </c>
      <c r="U3" s="118">
        <f t="shared" si="1"/>
        <v>71.53285696298623</v>
      </c>
      <c r="V3" s="118">
        <f t="shared" si="1"/>
        <v>72.681079772646498</v>
      </c>
      <c r="W3" s="118">
        <f t="shared" ref="W3:Y3" si="2">W4+W7+W9+W19</f>
        <v>69.226359040626477</v>
      </c>
      <c r="X3" s="118">
        <f t="shared" si="2"/>
        <v>62.362423642097696</v>
      </c>
      <c r="Y3" s="118">
        <f t="shared" si="2"/>
        <v>57.634792953984196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130.55876229717589</v>
      </c>
      <c r="C4" s="123">
        <f t="shared" si="3"/>
        <v>30.518261994650064</v>
      </c>
      <c r="D4" s="123">
        <f t="shared" si="3"/>
        <v>87.105360766977839</v>
      </c>
      <c r="E4" s="123">
        <f t="shared" si="3"/>
        <v>61.965101106228857</v>
      </c>
      <c r="F4" s="123">
        <f t="shared" si="3"/>
        <v>129.60246180826624</v>
      </c>
      <c r="G4" s="123">
        <f t="shared" si="3"/>
        <v>59.585215486555661</v>
      </c>
      <c r="H4" s="123">
        <f t="shared" si="3"/>
        <v>44.258113533135678</v>
      </c>
      <c r="I4" s="123">
        <f t="shared" si="3"/>
        <v>41.113588609850694</v>
      </c>
      <c r="J4" s="123">
        <f t="shared" si="3"/>
        <v>128.88361810730029</v>
      </c>
      <c r="K4" s="123">
        <f t="shared" si="3"/>
        <v>50.089037689452226</v>
      </c>
      <c r="L4" s="123">
        <f t="shared" si="3"/>
        <v>39.633430851421465</v>
      </c>
      <c r="M4" s="123">
        <f t="shared" si="3"/>
        <v>66.290918371947413</v>
      </c>
      <c r="N4" s="123">
        <f t="shared" si="3"/>
        <v>64.525275406748577</v>
      </c>
      <c r="O4" s="123">
        <f t="shared" si="3"/>
        <v>38.767628691005939</v>
      </c>
      <c r="P4" s="123">
        <f t="shared" si="3"/>
        <v>67.854450104935694</v>
      </c>
      <c r="Q4" s="123">
        <f t="shared" si="3"/>
        <v>68.099584294638987</v>
      </c>
      <c r="R4" s="123">
        <f t="shared" ref="R4:V4" si="4">SUM(R5:R6)</f>
        <v>54.333143661293263</v>
      </c>
      <c r="S4" s="123">
        <f t="shared" si="4"/>
        <v>42.602946000637232</v>
      </c>
      <c r="T4" s="123">
        <f t="shared" si="4"/>
        <v>48.135857803914384</v>
      </c>
      <c r="U4" s="123">
        <f t="shared" si="4"/>
        <v>56.749171772057657</v>
      </c>
      <c r="V4" s="123">
        <f t="shared" si="4"/>
        <v>58.262308192059358</v>
      </c>
      <c r="W4" s="123">
        <f t="shared" ref="W4:Y4" si="5">SUM(W5:W6)</f>
        <v>55.353196297638704</v>
      </c>
      <c r="X4" s="123">
        <f t="shared" si="5"/>
        <v>48.819746555426498</v>
      </c>
      <c r="Y4" s="123">
        <f t="shared" si="5"/>
        <v>51.52498845591029</v>
      </c>
      <c r="DA4" s="130" t="s">
        <v>3085</v>
      </c>
    </row>
    <row r="5" spans="1:105" ht="12" customHeight="1" x14ac:dyDescent="0.25">
      <c r="A5" s="97" t="s">
        <v>51</v>
      </c>
      <c r="B5" s="99">
        <v>130.55876229717589</v>
      </c>
      <c r="C5" s="99">
        <v>30.518261994650064</v>
      </c>
      <c r="D5" s="99">
        <v>87.105360766977839</v>
      </c>
      <c r="E5" s="99">
        <v>61.965101106228857</v>
      </c>
      <c r="F5" s="99">
        <v>129.60246180826624</v>
      </c>
      <c r="G5" s="99">
        <v>59.585215486555661</v>
      </c>
      <c r="H5" s="99">
        <v>44.258113533135678</v>
      </c>
      <c r="I5" s="99">
        <v>41.113588609850694</v>
      </c>
      <c r="J5" s="99">
        <v>128.88361810730029</v>
      </c>
      <c r="K5" s="99">
        <v>50.089037689452226</v>
      </c>
      <c r="L5" s="99">
        <v>39.633430851421465</v>
      </c>
      <c r="M5" s="99">
        <v>66.290918371947413</v>
      </c>
      <c r="N5" s="99">
        <v>64.525275406748577</v>
      </c>
      <c r="O5" s="99">
        <v>38.767628691005939</v>
      </c>
      <c r="P5" s="99">
        <v>67.854450104935694</v>
      </c>
      <c r="Q5" s="99">
        <v>68.099584294638987</v>
      </c>
      <c r="R5" s="99">
        <v>54.333143661293263</v>
      </c>
      <c r="S5" s="99">
        <v>42.602946000637232</v>
      </c>
      <c r="T5" s="99">
        <v>48.135857803914384</v>
      </c>
      <c r="U5" s="99">
        <v>56.749171772057657</v>
      </c>
      <c r="V5" s="99">
        <v>58.262308192059358</v>
      </c>
      <c r="W5" s="99">
        <v>55.353196297638704</v>
      </c>
      <c r="X5" s="99">
        <v>48.819746555426498</v>
      </c>
      <c r="Y5" s="99">
        <v>51.52498845591029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8.4276414207132486</v>
      </c>
      <c r="C9" s="123">
        <v>4.1509864098984632</v>
      </c>
      <c r="D9" s="123">
        <v>12.647099324098091</v>
      </c>
      <c r="E9" s="123">
        <v>9.5385469023001388</v>
      </c>
      <c r="F9" s="123">
        <v>13.352811975204974</v>
      </c>
      <c r="G9" s="123">
        <v>9.7630947691450682</v>
      </c>
      <c r="H9" s="123">
        <v>7.1990115529832641</v>
      </c>
      <c r="I9" s="123">
        <v>8.1063350695377938</v>
      </c>
      <c r="J9" s="123">
        <v>17.781018072597327</v>
      </c>
      <c r="K9" s="123">
        <v>7.7457351426910552</v>
      </c>
      <c r="L9" s="123">
        <v>5.6753710258049122</v>
      </c>
      <c r="M9" s="123">
        <v>10.045438636505649</v>
      </c>
      <c r="N9" s="123">
        <v>9.9017226297685301</v>
      </c>
      <c r="O9" s="123">
        <v>6.4809821694776426</v>
      </c>
      <c r="P9" s="123">
        <v>12.221018853322482</v>
      </c>
      <c r="Q9" s="123">
        <v>12.766169887605837</v>
      </c>
      <c r="R9" s="123">
        <v>10.072514991792834</v>
      </c>
      <c r="S9" s="123">
        <v>8.0782393177313434</v>
      </c>
      <c r="T9" s="123">
        <v>8.7470062368569472</v>
      </c>
      <c r="U9" s="123">
        <v>10.183280930512515</v>
      </c>
      <c r="V9" s="123">
        <v>10.281058232420886</v>
      </c>
      <c r="W9" s="123">
        <v>10.00643116079917</v>
      </c>
      <c r="X9" s="123">
        <v>9.7496668453431319</v>
      </c>
      <c r="Y9" s="123">
        <v>2.6052124097803255</v>
      </c>
      <c r="DA9" s="130" t="s">
        <v>3090</v>
      </c>
    </row>
    <row r="10" spans="1:105" ht="12" customHeight="1" x14ac:dyDescent="0.25">
      <c r="A10" s="97" t="s">
        <v>143</v>
      </c>
      <c r="B10" s="99">
        <v>8.542810210551929</v>
      </c>
      <c r="C10" s="99">
        <v>4.0304606340636981</v>
      </c>
      <c r="D10" s="99">
        <v>12.825282947330491</v>
      </c>
      <c r="E10" s="99">
        <v>9.533072016150836</v>
      </c>
      <c r="F10" s="99">
        <v>13.615971968592806</v>
      </c>
      <c r="G10" s="99">
        <v>9.6812187519936739</v>
      </c>
      <c r="H10" s="99">
        <v>7.2081816923391324</v>
      </c>
      <c r="I10" s="99">
        <v>8.0526374489585741</v>
      </c>
      <c r="J10" s="99">
        <v>18.221424428093396</v>
      </c>
      <c r="K10" s="99">
        <v>7.8415763321301917</v>
      </c>
      <c r="L10" s="99">
        <v>5.7411387103323159</v>
      </c>
      <c r="M10" s="99">
        <v>10.2278592989932</v>
      </c>
      <c r="N10" s="99">
        <v>10.08589517107732</v>
      </c>
      <c r="O10" s="99">
        <v>6.5519318620346132</v>
      </c>
      <c r="P10" s="99">
        <v>12.451736860224422</v>
      </c>
      <c r="Q10" s="99">
        <v>13.004085499114304</v>
      </c>
      <c r="R10" s="99">
        <v>10.242018946095872</v>
      </c>
      <c r="S10" s="99">
        <v>8.191508757707286</v>
      </c>
      <c r="T10" s="99">
        <v>8.871105074010444</v>
      </c>
      <c r="U10" s="99">
        <v>10.313686324771135</v>
      </c>
      <c r="V10" s="99">
        <v>10.404940248131711</v>
      </c>
      <c r="W10" s="99">
        <v>11.152991865930158</v>
      </c>
      <c r="X10" s="99">
        <v>12.53730923557163</v>
      </c>
      <c r="Y10" s="99">
        <v>2.5885306021734995</v>
      </c>
      <c r="DA10" s="63" t="s">
        <v>3091</v>
      </c>
    </row>
    <row r="11" spans="1:105" ht="12" customHeight="1" x14ac:dyDescent="0.25">
      <c r="A11" s="97" t="s">
        <v>124</v>
      </c>
      <c r="B11" s="99">
        <v>5.224681150016341</v>
      </c>
      <c r="C11" s="99">
        <v>7.6699827789411765</v>
      </c>
      <c r="D11" s="99">
        <v>8.3757912288098293</v>
      </c>
      <c r="E11" s="99">
        <v>9.919590207701658</v>
      </c>
      <c r="F11" s="99">
        <v>6.6331706959516774</v>
      </c>
      <c r="G11" s="99">
        <v>12.038628124497958</v>
      </c>
      <c r="H11" s="99">
        <v>7.1210983053334305</v>
      </c>
      <c r="I11" s="99">
        <v>11.064633957324341</v>
      </c>
      <c r="J11" s="99">
        <v>6.3293449612149413</v>
      </c>
      <c r="K11" s="99">
        <v>9.0831292479611125</v>
      </c>
      <c r="L11" s="99">
        <v>7.6577084452053628</v>
      </c>
      <c r="M11" s="99">
        <v>7.8774416181517859</v>
      </c>
      <c r="N11" s="99">
        <v>6.8627557744979972</v>
      </c>
      <c r="O11" s="99">
        <v>6.9999873519224671</v>
      </c>
      <c r="P11" s="99">
        <v>6.492129233460064</v>
      </c>
      <c r="Q11" s="99">
        <v>6.68255621531718</v>
      </c>
      <c r="R11" s="99">
        <v>6.3137914942667539</v>
      </c>
      <c r="S11" s="99">
        <v>6.4726314194797547</v>
      </c>
      <c r="T11" s="99">
        <v>6.2565248367484072</v>
      </c>
      <c r="U11" s="99">
        <v>6.4582535570671773</v>
      </c>
      <c r="V11" s="99">
        <v>5.6675335826372271</v>
      </c>
      <c r="W11" s="99">
        <v>5.0910571169882921</v>
      </c>
      <c r="X11" s="99">
        <v>5.0534272434340641</v>
      </c>
      <c r="Y11" s="99">
        <v>4.5159861556489789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5.4694236922350585</v>
      </c>
      <c r="C19" s="123">
        <v>2.5580297826723237</v>
      </c>
      <c r="D19" s="123">
        <v>5.726475628888374</v>
      </c>
      <c r="E19" s="123">
        <v>4.7626422546742795</v>
      </c>
      <c r="F19" s="123">
        <v>5.676894585685103</v>
      </c>
      <c r="G19" s="123">
        <v>7.037479229606201</v>
      </c>
      <c r="H19" s="123">
        <v>3.6390309966861656</v>
      </c>
      <c r="I19" s="123">
        <v>4.005495650273553</v>
      </c>
      <c r="J19" s="123">
        <v>6.4397788147726969</v>
      </c>
      <c r="K19" s="123">
        <v>3.1779984214880304</v>
      </c>
      <c r="L19" s="123">
        <v>2.3215829487372392</v>
      </c>
      <c r="M19" s="123">
        <v>3.7609862692157607</v>
      </c>
      <c r="N19" s="123">
        <v>3.4683952586586586</v>
      </c>
      <c r="O19" s="123">
        <v>2.3627548057065928</v>
      </c>
      <c r="P19" s="123">
        <v>4.3313473799203965</v>
      </c>
      <c r="Q19" s="123">
        <v>4.5936598282619654</v>
      </c>
      <c r="R19" s="123">
        <v>3.3297750545140676</v>
      </c>
      <c r="S19" s="123">
        <v>3.534727188379482</v>
      </c>
      <c r="T19" s="123">
        <v>3.9564432346191749</v>
      </c>
      <c r="U19" s="123">
        <v>4.6004042604160551</v>
      </c>
      <c r="V19" s="123">
        <v>4.1377133481662529</v>
      </c>
      <c r="W19" s="123">
        <v>3.8667315821886117</v>
      </c>
      <c r="X19" s="123">
        <v>3.7930102413280586</v>
      </c>
      <c r="Y19" s="123">
        <v>3.5045920882935766</v>
      </c>
      <c r="DA19" s="130" t="s">
        <v>3100</v>
      </c>
    </row>
    <row r="20" spans="1:105" ht="12" customHeight="1" x14ac:dyDescent="0.25">
      <c r="A20" s="97" t="s">
        <v>51</v>
      </c>
      <c r="B20" s="99">
        <v>6.8963746320091337</v>
      </c>
      <c r="C20" s="99">
        <v>2.0676493153615523</v>
      </c>
      <c r="D20" s="99">
        <v>7.1025908288089044</v>
      </c>
      <c r="E20" s="99">
        <v>5.0707132195758762</v>
      </c>
      <c r="F20" s="99">
        <v>7.4004124953465773</v>
      </c>
      <c r="G20" s="99">
        <v>7.4477770163571657</v>
      </c>
      <c r="H20" s="99">
        <v>3.7892635345913579</v>
      </c>
      <c r="I20" s="99">
        <v>3.7050041544772681</v>
      </c>
      <c r="J20" s="99">
        <v>7.1121240695983605</v>
      </c>
      <c r="K20" s="99">
        <v>3.1192502773575645</v>
      </c>
      <c r="L20" s="99">
        <v>2.281371483025902</v>
      </c>
      <c r="M20" s="99">
        <v>3.9094492370817333</v>
      </c>
      <c r="N20" s="99">
        <v>3.574829544384805</v>
      </c>
      <c r="O20" s="99">
        <v>2.3644451223180738</v>
      </c>
      <c r="P20" s="99">
        <v>4.6143958704902746</v>
      </c>
      <c r="Q20" s="99">
        <v>4.9911673918423149</v>
      </c>
      <c r="R20" s="99">
        <v>3.5064309738915984</v>
      </c>
      <c r="S20" s="99">
        <v>3.6510155910220816</v>
      </c>
      <c r="T20" s="99">
        <v>4.045288395974632</v>
      </c>
      <c r="U20" s="99">
        <v>4.6313952069584836</v>
      </c>
      <c r="V20" s="99">
        <v>4.1599037276955944</v>
      </c>
      <c r="W20" s="99">
        <v>3.9128382616532171</v>
      </c>
      <c r="X20" s="99">
        <v>3.8781564267849493</v>
      </c>
      <c r="Y20" s="99">
        <v>3.6848163201354982</v>
      </c>
      <c r="DA20" s="63" t="s">
        <v>3101</v>
      </c>
    </row>
    <row r="21" spans="1:105" ht="12" customHeight="1" x14ac:dyDescent="0.25">
      <c r="A21" s="97" t="s">
        <v>50</v>
      </c>
      <c r="B21" s="99">
        <v>3.3164885127632946</v>
      </c>
      <c r="C21" s="99">
        <v>3.5337726029770971</v>
      </c>
      <c r="D21" s="99">
        <v>3.9110476619015686</v>
      </c>
      <c r="E21" s="99">
        <v>4.5775051507389124</v>
      </c>
      <c r="F21" s="99">
        <v>3.0067302328714409</v>
      </c>
      <c r="G21" s="99">
        <v>6.555691312656946</v>
      </c>
      <c r="H21" s="99">
        <v>3.5197351429432713</v>
      </c>
      <c r="I21" s="99">
        <v>5.1473509505686925</v>
      </c>
      <c r="J21" s="99">
        <v>2.4757682584266449</v>
      </c>
      <c r="K21" s="99">
        <v>3.4790173232763575</v>
      </c>
      <c r="L21" s="99">
        <v>2.69452584897624</v>
      </c>
      <c r="M21" s="99">
        <v>2.65885463483438</v>
      </c>
      <c r="N21" s="99">
        <v>2.2959922680990132</v>
      </c>
      <c r="O21" s="99">
        <v>2.3739462128579851</v>
      </c>
      <c r="P21" s="99">
        <v>2.3603108886663953</v>
      </c>
      <c r="Q21" s="99">
        <v>2.6319615295940095</v>
      </c>
      <c r="R21" s="99">
        <v>2.6185783439312083</v>
      </c>
      <c r="S21" s="99">
        <v>2.8841439162143612</v>
      </c>
      <c r="T21" s="99">
        <v>2.863243390704004</v>
      </c>
      <c r="U21" s="99">
        <v>2.9469651177867937</v>
      </c>
      <c r="V21" s="99">
        <v>2.5339266436085754</v>
      </c>
      <c r="W21" s="99">
        <v>2.5675572625138852</v>
      </c>
      <c r="X21" s="99">
        <v>2.6000242850639057</v>
      </c>
      <c r="Y21" s="99">
        <v>2.3000104960435981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75.587049939504141</v>
      </c>
      <c r="C24" s="118">
        <f t="shared" si="7"/>
        <v>66.13331406833781</v>
      </c>
      <c r="D24" s="118">
        <f t="shared" si="7"/>
        <v>64.277283041879244</v>
      </c>
      <c r="E24" s="118">
        <f t="shared" si="7"/>
        <v>69.164925081987747</v>
      </c>
      <c r="F24" s="118">
        <f t="shared" si="7"/>
        <v>67.563137632228688</v>
      </c>
      <c r="G24" s="118">
        <f t="shared" si="7"/>
        <v>68.828860826670592</v>
      </c>
      <c r="H24" s="118">
        <f t="shared" si="7"/>
        <v>59.5102567282566</v>
      </c>
      <c r="I24" s="118">
        <f t="shared" si="7"/>
        <v>59.080301705476039</v>
      </c>
      <c r="J24" s="118">
        <f t="shared" si="7"/>
        <v>58.434422967375134</v>
      </c>
      <c r="K24" s="118">
        <f t="shared" si="7"/>
        <v>58.173621732802168</v>
      </c>
      <c r="L24" s="118">
        <f t="shared" si="7"/>
        <v>55.677099364542578</v>
      </c>
      <c r="M24" s="118">
        <f t="shared" si="7"/>
        <v>52.340731077820806</v>
      </c>
      <c r="N24" s="118">
        <f t="shared" si="7"/>
        <v>51.759241868634874</v>
      </c>
      <c r="O24" s="118">
        <f t="shared" si="7"/>
        <v>48.000346990782482</v>
      </c>
      <c r="P24" s="118">
        <f t="shared" si="7"/>
        <v>44.202789667224977</v>
      </c>
      <c r="Q24" s="118">
        <f t="shared" si="7"/>
        <v>44.79510346493754</v>
      </c>
      <c r="R24" s="118">
        <f t="shared" ref="R24:V24" si="8">R25+R28+R30+R39</f>
        <v>46.651930603970435</v>
      </c>
      <c r="S24" s="118">
        <f t="shared" si="8"/>
        <v>40.071557873731507</v>
      </c>
      <c r="T24" s="118">
        <f t="shared" si="8"/>
        <v>43.217207056658602</v>
      </c>
      <c r="U24" s="118">
        <f t="shared" si="8"/>
        <v>46.540630123621412</v>
      </c>
      <c r="V24" s="118">
        <f t="shared" si="8"/>
        <v>41.81375855987968</v>
      </c>
      <c r="W24" s="118">
        <f t="shared" ref="W24:Y24" si="9">W25+W28+W30+W39</f>
        <v>42.762632415869746</v>
      </c>
      <c r="X24" s="118">
        <f t="shared" si="9"/>
        <v>41.829634260899866</v>
      </c>
      <c r="Y24" s="118">
        <f t="shared" si="9"/>
        <v>36.276753485962573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67.386650703771267</v>
      </c>
      <c r="C25" s="123">
        <f t="shared" si="10"/>
        <v>55.321524424157374</v>
      </c>
      <c r="D25" s="123">
        <f t="shared" si="10"/>
        <v>52.306069621417237</v>
      </c>
      <c r="E25" s="123">
        <f t="shared" si="10"/>
        <v>55.061636909364331</v>
      </c>
      <c r="F25" s="123">
        <f t="shared" si="10"/>
        <v>58.132797519263072</v>
      </c>
      <c r="G25" s="123">
        <f t="shared" si="10"/>
        <v>50.559269276086034</v>
      </c>
      <c r="H25" s="123">
        <f t="shared" si="10"/>
        <v>49.615375431673229</v>
      </c>
      <c r="I25" s="123">
        <f t="shared" si="10"/>
        <v>44.75668832259624</v>
      </c>
      <c r="J25" s="123">
        <f t="shared" si="10"/>
        <v>51.607069918277688</v>
      </c>
      <c r="K25" s="123">
        <f t="shared" si="10"/>
        <v>49.260311569289058</v>
      </c>
      <c r="L25" s="123">
        <f t="shared" si="10"/>
        <v>49.101851713096949</v>
      </c>
      <c r="M25" s="123">
        <f t="shared" si="10"/>
        <v>45.933388960691168</v>
      </c>
      <c r="N25" s="123">
        <f t="shared" si="10"/>
        <v>46.290749063695593</v>
      </c>
      <c r="O25" s="123">
        <f t="shared" si="10"/>
        <v>42.194002083161692</v>
      </c>
      <c r="P25" s="123">
        <f t="shared" si="10"/>
        <v>38.540810676832187</v>
      </c>
      <c r="Q25" s="123">
        <f t="shared" si="10"/>
        <v>38.519004074444915</v>
      </c>
      <c r="R25" s="123">
        <f t="shared" ref="R25:V25" si="11">SUM(R26:R27)</f>
        <v>40.439800586683447</v>
      </c>
      <c r="S25" s="123">
        <f t="shared" si="11"/>
        <v>33.210673954628</v>
      </c>
      <c r="T25" s="123">
        <f t="shared" si="11"/>
        <v>36.182535956059681</v>
      </c>
      <c r="U25" s="123">
        <f t="shared" si="11"/>
        <v>39.273708945480152</v>
      </c>
      <c r="V25" s="123">
        <f t="shared" si="11"/>
        <v>35.43015362532401</v>
      </c>
      <c r="W25" s="123">
        <f t="shared" ref="W25:Y25" si="12">SUM(W26:W27)</f>
        <v>36.306595564982544</v>
      </c>
      <c r="X25" s="123">
        <f t="shared" si="12"/>
        <v>35.325318615399219</v>
      </c>
      <c r="Y25" s="123">
        <f t="shared" si="12"/>
        <v>30.648869451480024</v>
      </c>
      <c r="DA25" s="130" t="s">
        <v>3105</v>
      </c>
    </row>
    <row r="26" spans="1:105" ht="12" customHeight="1" x14ac:dyDescent="0.25">
      <c r="A26" s="97" t="s">
        <v>74</v>
      </c>
      <c r="B26" s="99">
        <v>67.386650703771267</v>
      </c>
      <c r="C26" s="99">
        <v>55.321524424157374</v>
      </c>
      <c r="D26" s="99">
        <v>52.306069621417237</v>
      </c>
      <c r="E26" s="99">
        <v>55.061636909364331</v>
      </c>
      <c r="F26" s="99">
        <v>58.132797519263072</v>
      </c>
      <c r="G26" s="99">
        <v>50.559269276086034</v>
      </c>
      <c r="H26" s="99">
        <v>49.615375431673229</v>
      </c>
      <c r="I26" s="99">
        <v>44.75668832259624</v>
      </c>
      <c r="J26" s="99">
        <v>51.607069918277688</v>
      </c>
      <c r="K26" s="99">
        <v>49.260311569289058</v>
      </c>
      <c r="L26" s="99">
        <v>49.101851713096949</v>
      </c>
      <c r="M26" s="99">
        <v>45.933388960691168</v>
      </c>
      <c r="N26" s="99">
        <v>46.290749063695593</v>
      </c>
      <c r="O26" s="99">
        <v>42.194002083161692</v>
      </c>
      <c r="P26" s="99">
        <v>38.540810676832187</v>
      </c>
      <c r="Q26" s="99">
        <v>38.519004074444915</v>
      </c>
      <c r="R26" s="99">
        <v>40.439800586683447</v>
      </c>
      <c r="S26" s="99">
        <v>33.210673954628</v>
      </c>
      <c r="T26" s="99">
        <v>36.182535956059681</v>
      </c>
      <c r="U26" s="99">
        <v>39.273708945480152</v>
      </c>
      <c r="V26" s="99">
        <v>35.43015362532401</v>
      </c>
      <c r="W26" s="99">
        <v>36.306595564982544</v>
      </c>
      <c r="X26" s="99">
        <v>35.325318615399219</v>
      </c>
      <c r="Y26" s="99">
        <v>30.648869451480024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4.9573046596282291</v>
      </c>
      <c r="C30" s="123">
        <v>7.3527895879633949</v>
      </c>
      <c r="D30" s="123">
        <v>8.1584284486977587</v>
      </c>
      <c r="E30" s="123">
        <v>9.6711138043168443</v>
      </c>
      <c r="F30" s="123">
        <v>6.5203386806616841</v>
      </c>
      <c r="G30" s="123">
        <v>11.94537576094603</v>
      </c>
      <c r="H30" s="123">
        <v>6.5379162622318461</v>
      </c>
      <c r="I30" s="123">
        <v>9.3963687061784444</v>
      </c>
      <c r="J30" s="123">
        <v>4.4327799837631225</v>
      </c>
      <c r="K30" s="123">
        <v>5.5278245006808193</v>
      </c>
      <c r="L30" s="123">
        <v>3.9465091923046711</v>
      </c>
      <c r="M30" s="123">
        <v>3.8014850007774288</v>
      </c>
      <c r="N30" s="123">
        <v>3.2132761707548245</v>
      </c>
      <c r="O30" s="123">
        <v>3.4588800881494834</v>
      </c>
      <c r="P30" s="123">
        <v>3.3214608908182233</v>
      </c>
      <c r="Q30" s="123">
        <v>3.6659717829656744</v>
      </c>
      <c r="R30" s="123">
        <v>3.6141403435752668</v>
      </c>
      <c r="S30" s="123">
        <v>3.9781217530694661</v>
      </c>
      <c r="T30" s="123">
        <v>4.1436931569276325</v>
      </c>
      <c r="U30" s="123">
        <v>4.2775343520569802</v>
      </c>
      <c r="V30" s="123">
        <v>3.7962241704603477</v>
      </c>
      <c r="W30" s="123">
        <v>3.8491137185208295</v>
      </c>
      <c r="X30" s="123">
        <v>3.8792019394396937</v>
      </c>
      <c r="Y30" s="123">
        <v>3.3241677604998094</v>
      </c>
      <c r="DA30" s="130" t="s">
        <v>3110</v>
      </c>
    </row>
    <row r="31" spans="1:105" ht="12" customHeight="1" x14ac:dyDescent="0.25">
      <c r="A31" s="97" t="s">
        <v>141</v>
      </c>
      <c r="B31" s="99">
        <v>5.224681150016341</v>
      </c>
      <c r="C31" s="99">
        <v>7.6127892197867117</v>
      </c>
      <c r="D31" s="99">
        <v>8.3604253016228753</v>
      </c>
      <c r="E31" s="99">
        <v>9.8793746668593343</v>
      </c>
      <c r="F31" s="99">
        <v>6.6422141700198463</v>
      </c>
      <c r="G31" s="99">
        <v>12.071781853654455</v>
      </c>
      <c r="H31" s="99">
        <v>7.0889692043342443</v>
      </c>
      <c r="I31" s="99">
        <v>11.042554231446916</v>
      </c>
      <c r="J31" s="99">
        <v>6.3589784966317282</v>
      </c>
      <c r="K31" s="99">
        <v>9.2170994427651554</v>
      </c>
      <c r="L31" s="99">
        <v>7.7491352369732338</v>
      </c>
      <c r="M31" s="99">
        <v>7.8425156317408327</v>
      </c>
      <c r="N31" s="99">
        <v>7.0319521997678045</v>
      </c>
      <c r="O31" s="99">
        <v>7.2435272760138769</v>
      </c>
      <c r="P31" s="99">
        <v>6.9265727117063225</v>
      </c>
      <c r="Q31" s="99">
        <v>7.1564449167468229</v>
      </c>
      <c r="R31" s="99">
        <v>6.6632668328988753</v>
      </c>
      <c r="S31" s="99">
        <v>6.8946333022406279</v>
      </c>
      <c r="T31" s="99">
        <v>6.487356341895449</v>
      </c>
      <c r="U31" s="99">
        <v>6.2595004154734113</v>
      </c>
      <c r="V31" s="99">
        <v>5.3904089429497377</v>
      </c>
      <c r="W31" s="99">
        <v>5.4242894864078153</v>
      </c>
      <c r="X31" s="99">
        <v>5.3213260033812508</v>
      </c>
      <c r="Y31" s="99">
        <v>4.6710288358747318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3.2430945761046326</v>
      </c>
      <c r="C39" s="123">
        <v>3.459000056217044</v>
      </c>
      <c r="D39" s="123">
        <v>3.8127849717642475</v>
      </c>
      <c r="E39" s="123">
        <v>4.4321743683065691</v>
      </c>
      <c r="F39" s="123">
        <v>2.9100014323039307</v>
      </c>
      <c r="G39" s="123">
        <v>6.3242157896385329</v>
      </c>
      <c r="H39" s="123">
        <v>3.3569650343515236</v>
      </c>
      <c r="I39" s="123">
        <v>4.9272446767013589</v>
      </c>
      <c r="J39" s="123">
        <v>2.3945730653343209</v>
      </c>
      <c r="K39" s="123">
        <v>3.3854856628322878</v>
      </c>
      <c r="L39" s="123">
        <v>2.6287384591409579</v>
      </c>
      <c r="M39" s="123">
        <v>2.6058571163522082</v>
      </c>
      <c r="N39" s="123">
        <v>2.2552166341844551</v>
      </c>
      <c r="O39" s="123">
        <v>2.3474648194713055</v>
      </c>
      <c r="P39" s="123">
        <v>2.3405180995745636</v>
      </c>
      <c r="Q39" s="123">
        <v>2.6101276075269508</v>
      </c>
      <c r="R39" s="123">
        <v>2.5979896737117247</v>
      </c>
      <c r="S39" s="123">
        <v>2.8827621660340421</v>
      </c>
      <c r="T39" s="123">
        <v>2.8909779436712868</v>
      </c>
      <c r="U39" s="123">
        <v>2.9893868260842789</v>
      </c>
      <c r="V39" s="123">
        <v>2.5873807640953217</v>
      </c>
      <c r="W39" s="123">
        <v>2.6069231323663731</v>
      </c>
      <c r="X39" s="123">
        <v>2.6251137060609482</v>
      </c>
      <c r="Y39" s="123">
        <v>2.3037162739827366</v>
      </c>
      <c r="DA39" s="130" t="s">
        <v>3119</v>
      </c>
    </row>
    <row r="40" spans="1:105" ht="12" customHeight="1" x14ac:dyDescent="0.25">
      <c r="A40" s="97" t="s">
        <v>50</v>
      </c>
      <c r="B40" s="99">
        <v>3.3164885127632946</v>
      </c>
      <c r="C40" s="99">
        <v>3.5661803396491214</v>
      </c>
      <c r="D40" s="99">
        <v>3.9397015311572323</v>
      </c>
      <c r="E40" s="99">
        <v>4.6082470486913509</v>
      </c>
      <c r="F40" s="99">
        <v>3.0208586297250326</v>
      </c>
      <c r="G40" s="99">
        <v>6.5826987238199441</v>
      </c>
      <c r="H40" s="99">
        <v>3.5289978685218921</v>
      </c>
      <c r="I40" s="99">
        <v>5.1586346200823625</v>
      </c>
      <c r="J40" s="99">
        <v>2.4798592293051325</v>
      </c>
      <c r="K40" s="99">
        <v>3.482082400494622</v>
      </c>
      <c r="L40" s="99">
        <v>2.7003662100712291</v>
      </c>
      <c r="M40" s="99">
        <v>2.6624293196922828</v>
      </c>
      <c r="N40" s="99">
        <v>2.2978253155320698</v>
      </c>
      <c r="O40" s="99">
        <v>2.3757475281396343</v>
      </c>
      <c r="P40" s="99">
        <v>2.3623629351705926</v>
      </c>
      <c r="Q40" s="99">
        <v>2.6352595102129053</v>
      </c>
      <c r="R40" s="99">
        <v>2.6209807327711201</v>
      </c>
      <c r="S40" s="99">
        <v>2.9024062012369996</v>
      </c>
      <c r="T40" s="99">
        <v>2.901785337853235</v>
      </c>
      <c r="U40" s="99">
        <v>2.9893868260842789</v>
      </c>
      <c r="V40" s="99">
        <v>2.5873807640953217</v>
      </c>
      <c r="W40" s="99">
        <v>2.6069231323663731</v>
      </c>
      <c r="X40" s="99">
        <v>2.6251137060609482</v>
      </c>
      <c r="Y40" s="99">
        <v>2.3131771211038155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106.35760221291555</v>
      </c>
      <c r="C43" s="118">
        <f t="shared" si="14"/>
        <v>91.685708948936892</v>
      </c>
      <c r="D43" s="118">
        <f t="shared" si="14"/>
        <v>46.410558704938651</v>
      </c>
      <c r="E43" s="118">
        <f t="shared" si="14"/>
        <v>56.463391285876675</v>
      </c>
      <c r="F43" s="118">
        <f t="shared" si="14"/>
        <v>111.24642040724682</v>
      </c>
      <c r="G43" s="118">
        <f t="shared" si="14"/>
        <v>75.509050461312512</v>
      </c>
      <c r="H43" s="118">
        <f t="shared" si="14"/>
        <v>68.030272494232236</v>
      </c>
      <c r="I43" s="118">
        <f t="shared" si="14"/>
        <v>89.500730955640762</v>
      </c>
      <c r="J43" s="118">
        <f t="shared" si="14"/>
        <v>79.065029423401327</v>
      </c>
      <c r="K43" s="118">
        <f t="shared" si="14"/>
        <v>32.894016596454676</v>
      </c>
      <c r="L43" s="118">
        <f t="shared" si="14"/>
        <v>41.059983275456247</v>
      </c>
      <c r="M43" s="118">
        <f t="shared" si="14"/>
        <v>82.382431101013708</v>
      </c>
      <c r="N43" s="118">
        <f t="shared" si="14"/>
        <v>77.702622705065878</v>
      </c>
      <c r="O43" s="118">
        <f t="shared" si="14"/>
        <v>48.31274186223154</v>
      </c>
      <c r="P43" s="118">
        <f t="shared" si="14"/>
        <v>65.931019330419772</v>
      </c>
      <c r="Q43" s="118">
        <f t="shared" si="14"/>
        <v>74.819723234198463</v>
      </c>
      <c r="R43" s="118">
        <f t="shared" ref="R43:V43" si="15">R44+R47+R49+R58</f>
        <v>49.901364341448541</v>
      </c>
      <c r="S43" s="118">
        <f t="shared" si="15"/>
        <v>56.287916788844356</v>
      </c>
      <c r="T43" s="118">
        <f t="shared" si="15"/>
        <v>60.926373058145963</v>
      </c>
      <c r="U43" s="118">
        <f t="shared" si="15"/>
        <v>71.456715651323904</v>
      </c>
      <c r="V43" s="118">
        <f t="shared" si="15"/>
        <v>53.653504357398546</v>
      </c>
      <c r="W43" s="118">
        <f t="shared" ref="W43:Y43" si="16">W44+W47+W49+W58</f>
        <v>49.009379412468761</v>
      </c>
      <c r="X43" s="118">
        <f t="shared" si="16"/>
        <v>59.272173690520589</v>
      </c>
      <c r="Y43" s="118">
        <f t="shared" si="16"/>
        <v>43.052338423097424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103.11384461763357</v>
      </c>
      <c r="C44" s="123">
        <f t="shared" si="17"/>
        <v>88.191738770511932</v>
      </c>
      <c r="D44" s="123">
        <f t="shared" si="17"/>
        <v>42.55670569238724</v>
      </c>
      <c r="E44" s="123">
        <f t="shared" si="17"/>
        <v>52.026464975723478</v>
      </c>
      <c r="F44" s="123">
        <f t="shared" si="17"/>
        <v>108.3295255974256</v>
      </c>
      <c r="G44" s="123">
        <f t="shared" si="17"/>
        <v>69.162730273194754</v>
      </c>
      <c r="H44" s="123">
        <f t="shared" si="17"/>
        <v>64.653783340761223</v>
      </c>
      <c r="I44" s="123">
        <f t="shared" si="17"/>
        <v>84.531235475048248</v>
      </c>
      <c r="J44" s="123">
        <f t="shared" si="17"/>
        <v>76.667212705399152</v>
      </c>
      <c r="K44" s="123">
        <f t="shared" si="17"/>
        <v>29.504202209023575</v>
      </c>
      <c r="L44" s="123">
        <f t="shared" si="17"/>
        <v>38.430408642321147</v>
      </c>
      <c r="M44" s="123">
        <f t="shared" si="17"/>
        <v>79.780017789954741</v>
      </c>
      <c r="N44" s="123">
        <f t="shared" si="17"/>
        <v>75.472880372856963</v>
      </c>
      <c r="O44" s="123">
        <f t="shared" si="17"/>
        <v>45.969777258839471</v>
      </c>
      <c r="P44" s="123">
        <f t="shared" si="17"/>
        <v>63.591575777391121</v>
      </c>
      <c r="Q44" s="123">
        <f t="shared" si="17"/>
        <v>72.210808407977296</v>
      </c>
      <c r="R44" s="123">
        <f t="shared" ref="R44:V44" si="18">SUM(R45:R46)</f>
        <v>47.30624216200286</v>
      </c>
      <c r="S44" s="123">
        <f t="shared" si="18"/>
        <v>53.423937900895062</v>
      </c>
      <c r="T44" s="123">
        <f t="shared" si="18"/>
        <v>58.067093722399264</v>
      </c>
      <c r="U44" s="123">
        <f t="shared" si="18"/>
        <v>68.516944538379178</v>
      </c>
      <c r="V44" s="123">
        <f t="shared" si="18"/>
        <v>51.114841041085889</v>
      </c>
      <c r="W44" s="123">
        <f t="shared" ref="W44:Y44" si="19">SUM(W45:W46)</f>
        <v>46.448872479739627</v>
      </c>
      <c r="X44" s="123">
        <f t="shared" si="19"/>
        <v>56.689395814240839</v>
      </c>
      <c r="Y44" s="123">
        <f t="shared" si="19"/>
        <v>40.770485530057812</v>
      </c>
      <c r="DA44" s="130" t="s">
        <v>3123</v>
      </c>
    </row>
    <row r="45" spans="1:105" ht="12" customHeight="1" x14ac:dyDescent="0.25">
      <c r="A45" s="97" t="s">
        <v>211</v>
      </c>
      <c r="B45" s="99">
        <v>103.11384461763357</v>
      </c>
      <c r="C45" s="99">
        <v>88.191738770511932</v>
      </c>
      <c r="D45" s="99">
        <v>42.55670569238724</v>
      </c>
      <c r="E45" s="99">
        <v>52.026464975723478</v>
      </c>
      <c r="F45" s="99">
        <v>108.3295255974256</v>
      </c>
      <c r="G45" s="99">
        <v>69.162730273194754</v>
      </c>
      <c r="H45" s="99">
        <v>64.653783340761223</v>
      </c>
      <c r="I45" s="99">
        <v>84.531235475048248</v>
      </c>
      <c r="J45" s="99">
        <v>76.667212705399152</v>
      </c>
      <c r="K45" s="99">
        <v>29.504202209023575</v>
      </c>
      <c r="L45" s="99">
        <v>38.430408642321147</v>
      </c>
      <c r="M45" s="99">
        <v>79.780017789954741</v>
      </c>
      <c r="N45" s="99">
        <v>75.472880372856963</v>
      </c>
      <c r="O45" s="99">
        <v>45.969777258839471</v>
      </c>
      <c r="P45" s="99">
        <v>63.591575777391121</v>
      </c>
      <c r="Q45" s="99">
        <v>72.210808407977296</v>
      </c>
      <c r="R45" s="99">
        <v>47.30624216200286</v>
      </c>
      <c r="S45" s="99">
        <v>53.423937900895062</v>
      </c>
      <c r="T45" s="99">
        <v>58.067093722399264</v>
      </c>
      <c r="U45" s="99">
        <v>68.516944538379178</v>
      </c>
      <c r="V45" s="99">
        <v>51.114841041085889</v>
      </c>
      <c r="W45" s="99">
        <v>46.448872479739627</v>
      </c>
      <c r="X45" s="99">
        <v>56.689395814240839</v>
      </c>
      <c r="Y45" s="99">
        <v>40.770485530057812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3128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3.2437575952819739</v>
      </c>
      <c r="C58" s="123">
        <v>3.4939701784249619</v>
      </c>
      <c r="D58" s="123">
        <v>3.8538530125514137</v>
      </c>
      <c r="E58" s="123">
        <v>4.4369263101531971</v>
      </c>
      <c r="F58" s="123">
        <v>2.9168948098212093</v>
      </c>
      <c r="G58" s="123">
        <v>6.3463201881177635</v>
      </c>
      <c r="H58" s="123">
        <v>3.3764891534710202</v>
      </c>
      <c r="I58" s="123">
        <v>4.9694954805925153</v>
      </c>
      <c r="J58" s="123">
        <v>2.3978167180021788</v>
      </c>
      <c r="K58" s="123">
        <v>3.3898143874310991</v>
      </c>
      <c r="L58" s="123">
        <v>2.6295746331350975</v>
      </c>
      <c r="M58" s="123">
        <v>2.6024133110589616</v>
      </c>
      <c r="N58" s="123">
        <v>2.2297423322089185</v>
      </c>
      <c r="O58" s="123">
        <v>2.3429646033920695</v>
      </c>
      <c r="P58" s="123">
        <v>2.3394435530286573</v>
      </c>
      <c r="Q58" s="123">
        <v>2.6089148262211732</v>
      </c>
      <c r="R58" s="123">
        <v>2.5951221794456827</v>
      </c>
      <c r="S58" s="123">
        <v>2.8639788879492949</v>
      </c>
      <c r="T58" s="123">
        <v>2.8592793357467019</v>
      </c>
      <c r="U58" s="123">
        <v>2.9397711129447242</v>
      </c>
      <c r="V58" s="123">
        <v>2.5386633163126544</v>
      </c>
      <c r="W58" s="123">
        <v>2.5605069327291314</v>
      </c>
      <c r="X58" s="123">
        <v>2.5827778762797498</v>
      </c>
      <c r="Y58" s="123">
        <v>2.2818528930396162</v>
      </c>
      <c r="DA58" s="130" t="s">
        <v>3137</v>
      </c>
    </row>
    <row r="59" spans="1:105" ht="12" customHeight="1" x14ac:dyDescent="0.25">
      <c r="A59" s="97" t="s">
        <v>50</v>
      </c>
      <c r="B59" s="99">
        <v>3.316488512763295</v>
      </c>
      <c r="C59" s="99">
        <v>3.5723144673609122</v>
      </c>
      <c r="D59" s="99">
        <v>3.9486544144881472</v>
      </c>
      <c r="E59" s="99">
        <v>4.608987586371514</v>
      </c>
      <c r="F59" s="99">
        <v>3.0158663330706283</v>
      </c>
      <c r="G59" s="99">
        <v>6.5738834377610571</v>
      </c>
      <c r="H59" s="99">
        <v>3.5269318297372694</v>
      </c>
      <c r="I59" s="99">
        <v>5.1589382501786085</v>
      </c>
      <c r="J59" s="99">
        <v>2.4813402462852223</v>
      </c>
      <c r="K59" s="99">
        <v>3.4870360508832832</v>
      </c>
      <c r="L59" s="99">
        <v>2.7062658836391091</v>
      </c>
      <c r="M59" s="99">
        <v>2.6677875405841158</v>
      </c>
      <c r="N59" s="99">
        <v>2.29859388262927</v>
      </c>
      <c r="O59" s="99">
        <v>2.3741210475861125</v>
      </c>
      <c r="P59" s="99">
        <v>2.36066559690535</v>
      </c>
      <c r="Q59" s="99">
        <v>2.6342403821915883</v>
      </c>
      <c r="R59" s="99">
        <v>2.6225090143343008</v>
      </c>
      <c r="S59" s="99">
        <v>2.9007851075935696</v>
      </c>
      <c r="T59" s="99">
        <v>2.8935918363112458</v>
      </c>
      <c r="U59" s="99">
        <v>2.9688543929981557</v>
      </c>
      <c r="V59" s="99">
        <v>2.56331962341724</v>
      </c>
      <c r="W59" s="99">
        <v>2.5857077999121927</v>
      </c>
      <c r="X59" s="99">
        <v>2.6129184775605863</v>
      </c>
      <c r="Y59" s="99">
        <v>2.3101840508739149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73.94202886060728</v>
      </c>
      <c r="C62" s="118">
        <f t="shared" si="21"/>
        <v>62.191072219372245</v>
      </c>
      <c r="D62" s="118">
        <f t="shared" si="21"/>
        <v>66.032567880976075</v>
      </c>
      <c r="E62" s="118">
        <f t="shared" si="21"/>
        <v>68.621804535251712</v>
      </c>
      <c r="F62" s="118">
        <f t="shared" si="21"/>
        <v>66.319327696349745</v>
      </c>
      <c r="G62" s="118">
        <f t="shared" si="21"/>
        <v>60.486833452994112</v>
      </c>
      <c r="H62" s="118">
        <f t="shared" si="21"/>
        <v>66.08726106706122</v>
      </c>
      <c r="I62" s="118">
        <f t="shared" si="21"/>
        <v>55.804572251719911</v>
      </c>
      <c r="J62" s="118">
        <f t="shared" si="21"/>
        <v>59.862114182544907</v>
      </c>
      <c r="K62" s="118">
        <f t="shared" si="21"/>
        <v>58.193296595367023</v>
      </c>
      <c r="L62" s="118">
        <f t="shared" si="21"/>
        <v>56.690132057881165</v>
      </c>
      <c r="M62" s="118">
        <f t="shared" si="21"/>
        <v>55.174516993867528</v>
      </c>
      <c r="N62" s="118">
        <f t="shared" si="21"/>
        <v>56.186621747504724</v>
      </c>
      <c r="O62" s="118">
        <f t="shared" si="21"/>
        <v>51.507429549610642</v>
      </c>
      <c r="P62" s="118">
        <f t="shared" si="21"/>
        <v>44.793000955028333</v>
      </c>
      <c r="Q62" s="118">
        <f t="shared" si="21"/>
        <v>44.319234893848552</v>
      </c>
      <c r="R62" s="118">
        <f t="shared" ref="R62:V62" si="22">R63+R66+R68+R77</f>
        <v>42.959033009349014</v>
      </c>
      <c r="S62" s="118">
        <f t="shared" si="22"/>
        <v>43.742161981024211</v>
      </c>
      <c r="T62" s="118">
        <f t="shared" si="22"/>
        <v>42.356245237257262</v>
      </c>
      <c r="U62" s="118">
        <f t="shared" si="22"/>
        <v>39.838123348410498</v>
      </c>
      <c r="V62" s="118">
        <f t="shared" si="22"/>
        <v>40.515018280147657</v>
      </c>
      <c r="W62" s="118">
        <f t="shared" ref="W62:Y62" si="23">W63+W66+W68+W77</f>
        <v>44.996866292210221</v>
      </c>
      <c r="X62" s="118">
        <f t="shared" si="23"/>
        <v>36.645248779252505</v>
      </c>
      <c r="Y62" s="118">
        <f t="shared" si="23"/>
        <v>34.875813245671814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66.746749300387208</v>
      </c>
      <c r="C63" s="123">
        <f t="shared" si="24"/>
        <v>52.246313994013065</v>
      </c>
      <c r="D63" s="123">
        <f t="shared" si="24"/>
        <v>54.280256345891736</v>
      </c>
      <c r="E63" s="123">
        <f t="shared" si="24"/>
        <v>55.677664741540241</v>
      </c>
      <c r="F63" s="123">
        <f t="shared" si="24"/>
        <v>57.529006531997943</v>
      </c>
      <c r="G63" s="123">
        <f t="shared" si="24"/>
        <v>47.392117702779949</v>
      </c>
      <c r="H63" s="123">
        <f t="shared" si="24"/>
        <v>53.528684021262826</v>
      </c>
      <c r="I63" s="123">
        <f t="shared" si="24"/>
        <v>43.065876373275486</v>
      </c>
      <c r="J63" s="123">
        <f t="shared" si="24"/>
        <v>50.562202192683571</v>
      </c>
      <c r="K63" s="123">
        <f t="shared" si="24"/>
        <v>47.837443319820458</v>
      </c>
      <c r="L63" s="123">
        <f t="shared" si="24"/>
        <v>47.567886000178518</v>
      </c>
      <c r="M63" s="123">
        <f t="shared" si="24"/>
        <v>45.890667197466868</v>
      </c>
      <c r="N63" s="123">
        <f t="shared" si="24"/>
        <v>46.949674061624862</v>
      </c>
      <c r="O63" s="123">
        <f t="shared" si="24"/>
        <v>42.519716705972101</v>
      </c>
      <c r="P63" s="123">
        <f t="shared" si="24"/>
        <v>36.44428726662629</v>
      </c>
      <c r="Q63" s="123">
        <f t="shared" si="24"/>
        <v>35.569470172732117</v>
      </c>
      <c r="R63" s="123">
        <f t="shared" ref="R63:V63" si="25">SUM(R64:R65)</f>
        <v>34.467134660362042</v>
      </c>
      <c r="S63" s="123">
        <f t="shared" si="25"/>
        <v>34.722354269572534</v>
      </c>
      <c r="T63" s="123">
        <f t="shared" si="25"/>
        <v>33.716952917997489</v>
      </c>
      <c r="U63" s="123">
        <f t="shared" si="25"/>
        <v>31.714815399207456</v>
      </c>
      <c r="V63" s="123">
        <f t="shared" si="25"/>
        <v>32.57284667317078</v>
      </c>
      <c r="W63" s="123">
        <f t="shared" ref="W63:Y63" si="26">SUM(W64:W65)</f>
        <v>36.262245993237741</v>
      </c>
      <c r="X63" s="123">
        <f t="shared" si="26"/>
        <v>29.206816942082614</v>
      </c>
      <c r="Y63" s="123">
        <f t="shared" si="26"/>
        <v>27.890212674441582</v>
      </c>
      <c r="DA63" s="130" t="s">
        <v>3141</v>
      </c>
    </row>
    <row r="64" spans="1:105" ht="12" customHeight="1" x14ac:dyDescent="0.25">
      <c r="A64" s="97" t="s">
        <v>212</v>
      </c>
      <c r="B64" s="99">
        <v>66.746749300387208</v>
      </c>
      <c r="C64" s="99">
        <v>52.246313994013065</v>
      </c>
      <c r="D64" s="99">
        <v>54.280256345891736</v>
      </c>
      <c r="E64" s="99">
        <v>55.677664741540241</v>
      </c>
      <c r="F64" s="99">
        <v>57.529006531997943</v>
      </c>
      <c r="G64" s="99">
        <v>47.392117702779949</v>
      </c>
      <c r="H64" s="99">
        <v>53.528684021262826</v>
      </c>
      <c r="I64" s="99">
        <v>43.065876373275486</v>
      </c>
      <c r="J64" s="99">
        <v>50.562202192683571</v>
      </c>
      <c r="K64" s="99">
        <v>47.837443319820458</v>
      </c>
      <c r="L64" s="99">
        <v>47.567886000178518</v>
      </c>
      <c r="M64" s="99">
        <v>45.890667197466868</v>
      </c>
      <c r="N64" s="99">
        <v>46.949674061624862</v>
      </c>
      <c r="O64" s="99">
        <v>42.519716705972101</v>
      </c>
      <c r="P64" s="99">
        <v>36.44428726662629</v>
      </c>
      <c r="Q64" s="99">
        <v>35.569470172732117</v>
      </c>
      <c r="R64" s="99">
        <v>34.467134660362042</v>
      </c>
      <c r="S64" s="99">
        <v>34.722354269572534</v>
      </c>
      <c r="T64" s="99">
        <v>33.716952917997489</v>
      </c>
      <c r="U64" s="99">
        <v>31.714815399207456</v>
      </c>
      <c r="V64" s="99">
        <v>32.57284667317078</v>
      </c>
      <c r="W64" s="99">
        <v>36.262245993237741</v>
      </c>
      <c r="X64" s="99">
        <v>29.206816942082614</v>
      </c>
      <c r="Y64" s="99">
        <v>27.890212674441582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4.36497377557051</v>
      </c>
      <c r="C68" s="123">
        <v>7.0112280852543272</v>
      </c>
      <c r="D68" s="123">
        <v>8.076190146457467</v>
      </c>
      <c r="E68" s="123">
        <v>8.6668416295342841</v>
      </c>
      <c r="F68" s="123">
        <v>6.0810506794716455</v>
      </c>
      <c r="G68" s="123">
        <v>7.8446253605217535</v>
      </c>
      <c r="H68" s="123">
        <v>8.8932057316379787</v>
      </c>
      <c r="I68" s="123">
        <v>8.5648149744706057</v>
      </c>
      <c r="J68" s="123">
        <v>7.1113087780812227</v>
      </c>
      <c r="K68" s="123">
        <v>7.460814312363901</v>
      </c>
      <c r="L68" s="123">
        <v>6.8418399696639183</v>
      </c>
      <c r="M68" s="123">
        <v>6.9458710743240912</v>
      </c>
      <c r="N68" s="123">
        <v>7.0633491477054839</v>
      </c>
      <c r="O68" s="123">
        <v>6.8512878412333826</v>
      </c>
      <c r="P68" s="123">
        <v>6.3507373915150653</v>
      </c>
      <c r="Q68" s="123">
        <v>6.4547789195702903</v>
      </c>
      <c r="R68" s="123">
        <v>6.2086213678271536</v>
      </c>
      <c r="S68" s="123">
        <v>6.4739825534955919</v>
      </c>
      <c r="T68" s="123">
        <v>6.0976091656811482</v>
      </c>
      <c r="U68" s="123">
        <v>5.6408349655725676</v>
      </c>
      <c r="V68" s="123">
        <v>5.6676644054293464</v>
      </c>
      <c r="W68" s="123">
        <v>6.2602282823249515</v>
      </c>
      <c r="X68" s="123">
        <v>5.2333960761945981</v>
      </c>
      <c r="Y68" s="123">
        <v>4.9395241221070814</v>
      </c>
      <c r="DA68" s="130" t="s">
        <v>3146</v>
      </c>
    </row>
    <row r="69" spans="1:105" ht="12" customHeight="1" x14ac:dyDescent="0.25">
      <c r="A69" s="97" t="s">
        <v>134</v>
      </c>
      <c r="B69" s="99">
        <v>4.451571989747376</v>
      </c>
      <c r="C69" s="99">
        <v>7.1597646560556676</v>
      </c>
      <c r="D69" s="99">
        <v>8.2486797028014625</v>
      </c>
      <c r="E69" s="99">
        <v>8.851341055551492</v>
      </c>
      <c r="F69" s="99">
        <v>6.2077003459617988</v>
      </c>
      <c r="G69" s="99">
        <v>7.9230411671692949</v>
      </c>
      <c r="H69" s="99">
        <v>9.0716701502491013</v>
      </c>
      <c r="I69" s="99">
        <v>8.7341980936232719</v>
      </c>
      <c r="J69" s="99">
        <v>7.2502695766323368</v>
      </c>
      <c r="K69" s="99">
        <v>7.6057045618362507</v>
      </c>
      <c r="L69" s="99">
        <v>6.9739300274348954</v>
      </c>
      <c r="M69" s="99">
        <v>7.0798631800529606</v>
      </c>
      <c r="N69" s="99">
        <v>7.1996622340728855</v>
      </c>
      <c r="O69" s="99">
        <v>6.9837142545527344</v>
      </c>
      <c r="P69" s="99">
        <v>6.4733129937983138</v>
      </c>
      <c r="Q69" s="99">
        <v>6.5786489725971506</v>
      </c>
      <c r="R69" s="99">
        <v>6.3273048601683506</v>
      </c>
      <c r="S69" s="99">
        <v>6.5976996801667163</v>
      </c>
      <c r="T69" s="99">
        <v>6.2143063871183788</v>
      </c>
      <c r="U69" s="99">
        <v>5.748092283101502</v>
      </c>
      <c r="V69" s="99">
        <v>5.7790470116318859</v>
      </c>
      <c r="W69" s="99">
        <v>6.3457083332894619</v>
      </c>
      <c r="X69" s="99">
        <v>5.3497356237589386</v>
      </c>
      <c r="Y69" s="99">
        <v>5.0316432016330364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2.8303057846495716</v>
      </c>
      <c r="C77" s="123">
        <v>2.9335301401048479</v>
      </c>
      <c r="D77" s="123">
        <v>3.6761213886268727</v>
      </c>
      <c r="E77" s="123">
        <v>4.2772981641771883</v>
      </c>
      <c r="F77" s="123">
        <v>2.7092704848801552</v>
      </c>
      <c r="G77" s="123">
        <v>5.2500903896924083</v>
      </c>
      <c r="H77" s="123">
        <v>3.6653713141604114</v>
      </c>
      <c r="I77" s="123">
        <v>4.1738809039738163</v>
      </c>
      <c r="J77" s="123">
        <v>2.1886032117801135</v>
      </c>
      <c r="K77" s="123">
        <v>2.8950389631826612</v>
      </c>
      <c r="L77" s="123">
        <v>2.2804060880387325</v>
      </c>
      <c r="M77" s="123">
        <v>2.337978722076572</v>
      </c>
      <c r="N77" s="123">
        <v>2.1735985381743843</v>
      </c>
      <c r="O77" s="123">
        <v>2.1364250024051521</v>
      </c>
      <c r="P77" s="123">
        <v>1.9979762968869776</v>
      </c>
      <c r="Q77" s="123">
        <v>2.2949858015461455</v>
      </c>
      <c r="R77" s="123">
        <v>2.2832769811598168</v>
      </c>
      <c r="S77" s="123">
        <v>2.545825157956088</v>
      </c>
      <c r="T77" s="123">
        <v>2.5416831535786213</v>
      </c>
      <c r="U77" s="123">
        <v>2.4824729836304722</v>
      </c>
      <c r="V77" s="123">
        <v>2.2745072015475252</v>
      </c>
      <c r="W77" s="123">
        <v>2.4743920166475282</v>
      </c>
      <c r="X77" s="123">
        <v>2.20503576097529</v>
      </c>
      <c r="Y77" s="123">
        <v>2.0460764491231469</v>
      </c>
      <c r="DA77" s="130" t="s">
        <v>3155</v>
      </c>
    </row>
    <row r="78" spans="1:105" ht="12" customHeight="1" x14ac:dyDescent="0.25">
      <c r="A78" s="97" t="s">
        <v>189</v>
      </c>
      <c r="B78" s="99">
        <v>2.9022426762482199</v>
      </c>
      <c r="C78" s="99">
        <v>2.9848341736007717</v>
      </c>
      <c r="D78" s="99">
        <v>3.7278032020668936</v>
      </c>
      <c r="E78" s="99">
        <v>4.3294488724979461</v>
      </c>
      <c r="F78" s="99">
        <v>2.7416320610816269</v>
      </c>
      <c r="G78" s="99">
        <v>5.3125365094696271</v>
      </c>
      <c r="H78" s="99">
        <v>3.708522910058996</v>
      </c>
      <c r="I78" s="99">
        <v>4.22313043932885</v>
      </c>
      <c r="J78" s="99">
        <v>2.2142688704141262</v>
      </c>
      <c r="K78" s="99">
        <v>2.9289187089670619</v>
      </c>
      <c r="L78" s="99">
        <v>2.306756444305289</v>
      </c>
      <c r="M78" s="99">
        <v>2.3647906196037956</v>
      </c>
      <c r="N78" s="99">
        <v>2.1982963212382538</v>
      </c>
      <c r="O78" s="99">
        <v>2.1607530515420086</v>
      </c>
      <c r="P78" s="99">
        <v>2.0207185731404858</v>
      </c>
      <c r="Q78" s="99">
        <v>2.3209614064027164</v>
      </c>
      <c r="R78" s="99">
        <v>2.3089807884051865</v>
      </c>
      <c r="S78" s="99">
        <v>2.5743639096843141</v>
      </c>
      <c r="T78" s="99">
        <v>2.5700667785632767</v>
      </c>
      <c r="U78" s="99">
        <v>2.5099763452953474</v>
      </c>
      <c r="V78" s="99">
        <v>2.2990528821629601</v>
      </c>
      <c r="W78" s="99">
        <v>2.5009712580837489</v>
      </c>
      <c r="X78" s="99">
        <v>2.2286855629183155</v>
      </c>
      <c r="Y78" s="99">
        <v>2.0663513778267011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4.2798394475014696</v>
      </c>
      <c r="C81" s="118">
        <f t="shared" si="28"/>
        <v>4.968934323999842</v>
      </c>
      <c r="D81" s="118">
        <f t="shared" si="28"/>
        <v>5.2925874740524215</v>
      </c>
      <c r="E81" s="118">
        <f t="shared" si="28"/>
        <v>5.9647186015528391</v>
      </c>
      <c r="F81" s="118">
        <f t="shared" si="28"/>
        <v>3.6559689559049486</v>
      </c>
      <c r="G81" s="118">
        <f t="shared" si="28"/>
        <v>7.6660697366729913</v>
      </c>
      <c r="H81" s="118">
        <f t="shared" si="28"/>
        <v>3.8796160115610792</v>
      </c>
      <c r="I81" s="118">
        <f t="shared" si="28"/>
        <v>5.6077976443333979</v>
      </c>
      <c r="J81" s="118">
        <f t="shared" si="28"/>
        <v>2.5596605678350119</v>
      </c>
      <c r="K81" s="118">
        <f t="shared" si="28"/>
        <v>3.5967467935653592</v>
      </c>
      <c r="L81" s="118">
        <f t="shared" si="28"/>
        <v>2.6887998220721574</v>
      </c>
      <c r="M81" s="118">
        <f t="shared" si="28"/>
        <v>2.6233335777248437</v>
      </c>
      <c r="N81" s="118">
        <f t="shared" si="28"/>
        <v>2.2026111964135815</v>
      </c>
      <c r="O81" s="118">
        <f t="shared" si="28"/>
        <v>2.2889784288528907</v>
      </c>
      <c r="P81" s="118">
        <f t="shared" si="28"/>
        <v>2.2880972788841456</v>
      </c>
      <c r="Q81" s="118">
        <f t="shared" si="28"/>
        <v>2.600410351712624</v>
      </c>
      <c r="R81" s="118">
        <f t="shared" ref="R81:V81" si="29">R82+R85+R87+R100</f>
        <v>2.6150245651817139</v>
      </c>
      <c r="S81" s="118">
        <f t="shared" si="29"/>
        <v>2.9224811851636576</v>
      </c>
      <c r="T81" s="118">
        <f t="shared" si="29"/>
        <v>2.9076574984714725</v>
      </c>
      <c r="U81" s="118">
        <f t="shared" si="29"/>
        <v>2.9232014716685271</v>
      </c>
      <c r="V81" s="118">
        <f t="shared" si="29"/>
        <v>2.4777150473316798</v>
      </c>
      <c r="W81" s="118">
        <f t="shared" ref="W81:Y81" si="30">W82+W85+W87+W100</f>
        <v>2.4709148049588787</v>
      </c>
      <c r="X81" s="118">
        <f t="shared" si="30"/>
        <v>2.4959297849581912</v>
      </c>
      <c r="Y81" s="118">
        <f t="shared" si="30"/>
        <v>2.1970791230446891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1.8383567005599768</v>
      </c>
      <c r="C87" s="123">
        <v>2.3389661241072042</v>
      </c>
      <c r="D87" s="123">
        <v>2.3485391196814445</v>
      </c>
      <c r="E87" s="123">
        <v>2.5042567436103114</v>
      </c>
      <c r="F87" s="123">
        <v>1.4088757772981209</v>
      </c>
      <c r="G87" s="123">
        <v>2.7632956690996968</v>
      </c>
      <c r="H87" s="123">
        <v>1.3477806372860375</v>
      </c>
      <c r="I87" s="123">
        <v>1.8468726627320113</v>
      </c>
      <c r="J87" s="123">
        <v>0.80189953760125732</v>
      </c>
      <c r="K87" s="123">
        <v>1.0832134000515645</v>
      </c>
      <c r="L87" s="123">
        <v>0.79549604277364783</v>
      </c>
      <c r="M87" s="123">
        <v>0.76933898163876846</v>
      </c>
      <c r="N87" s="123">
        <v>0.63473217664624704</v>
      </c>
      <c r="O87" s="123">
        <v>0.64615743183660779</v>
      </c>
      <c r="P87" s="123">
        <v>0.63311987713474216</v>
      </c>
      <c r="Q87" s="123">
        <v>0.71414844766422714</v>
      </c>
      <c r="R87" s="123">
        <v>0.70934946944064192</v>
      </c>
      <c r="S87" s="123">
        <v>0.77672217765000717</v>
      </c>
      <c r="T87" s="123">
        <v>0.73843988124725413</v>
      </c>
      <c r="U87" s="123">
        <v>0.68812449364087891</v>
      </c>
      <c r="V87" s="123">
        <v>0.55423607681322351</v>
      </c>
      <c r="W87" s="123">
        <v>0.53185803535059073</v>
      </c>
      <c r="X87" s="123">
        <v>0.5314171315838454</v>
      </c>
      <c r="Y87" s="123">
        <v>0.45801882996714244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5.224681150016341</v>
      </c>
      <c r="C92" s="102">
        <v>7.6699827789411765</v>
      </c>
      <c r="D92" s="102">
        <v>8.4293910663050173</v>
      </c>
      <c r="E92" s="102">
        <v>9.9304420886730931</v>
      </c>
      <c r="F92" s="102">
        <v>6.6681219258848028</v>
      </c>
      <c r="G92" s="102">
        <v>12.004726160100917</v>
      </c>
      <c r="H92" s="102">
        <v>7.0471754402796067</v>
      </c>
      <c r="I92" s="102">
        <v>10.969736486808369</v>
      </c>
      <c r="J92" s="102">
        <v>6.335351390331045</v>
      </c>
      <c r="K92" s="102">
        <v>9.2071310388206982</v>
      </c>
      <c r="L92" s="102">
        <v>7.7639362649097361</v>
      </c>
      <c r="M92" s="102">
        <v>7.8708075838864753</v>
      </c>
      <c r="N92" s="102">
        <v>7.0692864322644366</v>
      </c>
      <c r="O92" s="102">
        <v>7.1654969491678608</v>
      </c>
      <c r="P92" s="102">
        <v>6.8053909966120196</v>
      </c>
      <c r="Q92" s="102">
        <v>6.9477882884452988</v>
      </c>
      <c r="R92" s="102">
        <v>6.4372770346798012</v>
      </c>
      <c r="S92" s="102">
        <v>6.602417765460463</v>
      </c>
      <c r="T92" s="102">
        <v>6.3066054884171141</v>
      </c>
      <c r="U92" s="102">
        <v>6.2551836022733029</v>
      </c>
      <c r="V92" s="102">
        <v>5.4305064619313521</v>
      </c>
      <c r="W92" s="102">
        <v>5.425893324394873</v>
      </c>
      <c r="X92" s="102">
        <v>5.2911475138474966</v>
      </c>
      <c r="Y92" s="102">
        <v>4.6121919593020104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2.4414827469414933</v>
      </c>
      <c r="C100" s="123">
        <v>2.6299681998926379</v>
      </c>
      <c r="D100" s="123">
        <v>2.944048354370977</v>
      </c>
      <c r="E100" s="123">
        <v>3.4604618579425281</v>
      </c>
      <c r="F100" s="123">
        <v>2.247093178606828</v>
      </c>
      <c r="G100" s="123">
        <v>4.9027740675732945</v>
      </c>
      <c r="H100" s="123">
        <v>2.5318353742750417</v>
      </c>
      <c r="I100" s="123">
        <v>3.7609249816013866</v>
      </c>
      <c r="J100" s="123">
        <v>1.7577610302337547</v>
      </c>
      <c r="K100" s="123">
        <v>2.5135333935137947</v>
      </c>
      <c r="L100" s="123">
        <v>1.8933037792985095</v>
      </c>
      <c r="M100" s="123">
        <v>1.8539945960860753</v>
      </c>
      <c r="N100" s="123">
        <v>1.5678790197673347</v>
      </c>
      <c r="O100" s="123">
        <v>1.642820997016283</v>
      </c>
      <c r="P100" s="123">
        <v>1.6549774017494032</v>
      </c>
      <c r="Q100" s="123">
        <v>1.886261904048397</v>
      </c>
      <c r="R100" s="123">
        <v>1.905675095741072</v>
      </c>
      <c r="S100" s="123">
        <v>2.1457590075136506</v>
      </c>
      <c r="T100" s="123">
        <v>2.1692176172242181</v>
      </c>
      <c r="U100" s="123">
        <v>2.235076978027648</v>
      </c>
      <c r="V100" s="123">
        <v>1.9234789705184563</v>
      </c>
      <c r="W100" s="123">
        <v>1.9390567696082881</v>
      </c>
      <c r="X100" s="123">
        <v>1.9645126533743456</v>
      </c>
      <c r="Y100" s="123">
        <v>1.7390602930775465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3.3164885127632946</v>
      </c>
      <c r="C102" s="99">
        <v>3.5683780135153187</v>
      </c>
      <c r="D102" s="99">
        <v>3.9388109474071955</v>
      </c>
      <c r="E102" s="99">
        <v>4.60384533896364</v>
      </c>
      <c r="F102" s="99">
        <v>3.0171768374559846</v>
      </c>
      <c r="G102" s="99">
        <v>6.5754595393550694</v>
      </c>
      <c r="H102" s="99">
        <v>3.5275142744926082</v>
      </c>
      <c r="I102" s="99">
        <v>5.1574398521375988</v>
      </c>
      <c r="J102" s="99">
        <v>2.4794758148629144</v>
      </c>
      <c r="K102" s="99">
        <v>3.4818140448434693</v>
      </c>
      <c r="L102" s="99">
        <v>2.7004225036650182</v>
      </c>
      <c r="M102" s="99">
        <v>2.6626483794361238</v>
      </c>
      <c r="N102" s="99">
        <v>2.2981391818149168</v>
      </c>
      <c r="O102" s="99">
        <v>2.3760265991614951</v>
      </c>
      <c r="P102" s="99">
        <v>2.3623985720678244</v>
      </c>
      <c r="Q102" s="99">
        <v>2.6346692774514597</v>
      </c>
      <c r="R102" s="99">
        <v>2.6191697853506373</v>
      </c>
      <c r="S102" s="99">
        <v>2.8965785168446736</v>
      </c>
      <c r="T102" s="99">
        <v>2.894807957013839</v>
      </c>
      <c r="U102" s="99">
        <v>2.986132489368623</v>
      </c>
      <c r="V102" s="99">
        <v>2.5885713600912257</v>
      </c>
      <c r="W102" s="99">
        <v>2.6105800534305561</v>
      </c>
      <c r="X102" s="99">
        <v>2.6303148803031555</v>
      </c>
      <c r="Y102" s="99">
        <v>2.3167306703905304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3.243230249096865</v>
      </c>
      <c r="C105" s="118">
        <f t="shared" si="35"/>
        <v>3.397205071652341</v>
      </c>
      <c r="D105" s="118">
        <f t="shared" si="35"/>
        <v>3.7525819443515798</v>
      </c>
      <c r="E105" s="118">
        <f t="shared" si="35"/>
        <v>4.37661603726038</v>
      </c>
      <c r="F105" s="118">
        <f t="shared" si="35"/>
        <v>2.8756883249681184</v>
      </c>
      <c r="G105" s="118">
        <f t="shared" si="35"/>
        <v>6.2743734575681636</v>
      </c>
      <c r="H105" s="118">
        <f t="shared" si="35"/>
        <v>3.3402799422630087</v>
      </c>
      <c r="I105" s="118">
        <f t="shared" si="35"/>
        <v>4.9723824692122722</v>
      </c>
      <c r="J105" s="118">
        <f t="shared" si="35"/>
        <v>2.4143764995222052</v>
      </c>
      <c r="K105" s="118">
        <f t="shared" si="35"/>
        <v>3.4293825415325294</v>
      </c>
      <c r="L105" s="118">
        <f t="shared" si="35"/>
        <v>2.6436427811921974</v>
      </c>
      <c r="M105" s="118">
        <f t="shared" si="35"/>
        <v>2.6085158697877575</v>
      </c>
      <c r="N105" s="118">
        <f t="shared" si="35"/>
        <v>2.2505577604032694</v>
      </c>
      <c r="O105" s="118">
        <f t="shared" si="35"/>
        <v>2.3381739132200074</v>
      </c>
      <c r="P105" s="118">
        <f t="shared" si="35"/>
        <v>2.3276269879279736</v>
      </c>
      <c r="Q105" s="118">
        <f t="shared" si="35"/>
        <v>2.591408215125774</v>
      </c>
      <c r="R105" s="118">
        <f t="shared" ref="R105:V105" si="36">R106+R109+R111+R120</f>
        <v>2.5655189153203288</v>
      </c>
      <c r="S105" s="118">
        <f t="shared" si="36"/>
        <v>2.8178080793541675</v>
      </c>
      <c r="T105" s="118">
        <f t="shared" si="36"/>
        <v>2.8327305638245206</v>
      </c>
      <c r="U105" s="118">
        <f t="shared" si="36"/>
        <v>2.935532569480459</v>
      </c>
      <c r="V105" s="118">
        <f t="shared" si="36"/>
        <v>2.5555031980960683</v>
      </c>
      <c r="W105" s="118">
        <f t="shared" ref="W105:Y105" si="37">W106+W109+W111+W120</f>
        <v>2.5904955241415837</v>
      </c>
      <c r="X105" s="118">
        <f t="shared" si="37"/>
        <v>2.6231694601600628</v>
      </c>
      <c r="Y105" s="118">
        <f t="shared" si="37"/>
        <v>2.31892670915874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3.243230249096865</v>
      </c>
      <c r="C120" s="123">
        <v>3.397205071652341</v>
      </c>
      <c r="D120" s="123">
        <v>3.7525819443515798</v>
      </c>
      <c r="E120" s="123">
        <v>4.37661603726038</v>
      </c>
      <c r="F120" s="123">
        <v>2.8756883249681184</v>
      </c>
      <c r="G120" s="123">
        <v>6.2743734575681636</v>
      </c>
      <c r="H120" s="123">
        <v>3.3402799422630087</v>
      </c>
      <c r="I120" s="123">
        <v>4.9723824692122722</v>
      </c>
      <c r="J120" s="123">
        <v>2.4143764995222052</v>
      </c>
      <c r="K120" s="123">
        <v>3.4293825415325294</v>
      </c>
      <c r="L120" s="123">
        <v>2.6436427811921974</v>
      </c>
      <c r="M120" s="123">
        <v>2.6085158697877575</v>
      </c>
      <c r="N120" s="123">
        <v>2.2505577604032694</v>
      </c>
      <c r="O120" s="123">
        <v>2.3381739132200074</v>
      </c>
      <c r="P120" s="123">
        <v>2.3276269879279736</v>
      </c>
      <c r="Q120" s="123">
        <v>2.591408215125774</v>
      </c>
      <c r="R120" s="123">
        <v>2.5655189153203288</v>
      </c>
      <c r="S120" s="123">
        <v>2.8178080793541675</v>
      </c>
      <c r="T120" s="123">
        <v>2.8327305638245206</v>
      </c>
      <c r="U120" s="123">
        <v>2.935532569480459</v>
      </c>
      <c r="V120" s="123">
        <v>2.5555031980960683</v>
      </c>
      <c r="W120" s="123">
        <v>2.5904955241415837</v>
      </c>
      <c r="X120" s="123">
        <v>2.6231694601600628</v>
      </c>
      <c r="Y120" s="123">
        <v>2.31892670915874</v>
      </c>
      <c r="DA120" s="130" t="s">
        <v>3196</v>
      </c>
    </row>
    <row r="121" spans="1:105" ht="12" customHeight="1" x14ac:dyDescent="0.25">
      <c r="A121" s="97" t="s">
        <v>50</v>
      </c>
      <c r="B121" s="99">
        <v>3.3164885127632946</v>
      </c>
      <c r="C121" s="99">
        <v>3.5523319801022728</v>
      </c>
      <c r="D121" s="99">
        <v>3.920272798627698</v>
      </c>
      <c r="E121" s="99">
        <v>4.5898822474734224</v>
      </c>
      <c r="F121" s="99">
        <v>3.0127835537263867</v>
      </c>
      <c r="G121" s="99">
        <v>6.5741482776380327</v>
      </c>
      <c r="H121" s="99">
        <v>3.5288208300075259</v>
      </c>
      <c r="I121" s="99">
        <v>5.1591472997777013</v>
      </c>
      <c r="J121" s="99">
        <v>2.4788670455376249</v>
      </c>
      <c r="K121" s="99">
        <v>3.4793302997218669</v>
      </c>
      <c r="L121" s="99">
        <v>2.6980807277804542</v>
      </c>
      <c r="M121" s="99">
        <v>2.6615441732165177</v>
      </c>
      <c r="N121" s="99">
        <v>2.2984480695250005</v>
      </c>
      <c r="O121" s="99">
        <v>2.3775475442526353</v>
      </c>
      <c r="P121" s="99">
        <v>2.3646735400555099</v>
      </c>
      <c r="Q121" s="99">
        <v>2.6380342960224605</v>
      </c>
      <c r="R121" s="99">
        <v>2.6218051894580721</v>
      </c>
      <c r="S121" s="99">
        <v>2.8903435201864323</v>
      </c>
      <c r="T121" s="99">
        <v>2.8787041812454164</v>
      </c>
      <c r="U121" s="99">
        <v>2.9767169702993583</v>
      </c>
      <c r="V121" s="99">
        <v>2.5931081715805275</v>
      </c>
      <c r="W121" s="99">
        <v>2.6291892527672145</v>
      </c>
      <c r="X121" s="99">
        <v>2.6634226999579154</v>
      </c>
      <c r="Y121" s="99">
        <v>2.3558082472765727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3.2437638673386306</v>
      </c>
      <c r="C124" s="118">
        <f t="shared" si="42"/>
        <v>3.4643108968898808</v>
      </c>
      <c r="D124" s="118">
        <f t="shared" si="42"/>
        <v>3.8269681037700849</v>
      </c>
      <c r="E124" s="118">
        <f t="shared" si="42"/>
        <v>4.4620079229488372</v>
      </c>
      <c r="F124" s="118">
        <f t="shared" si="42"/>
        <v>2.9227282967074375</v>
      </c>
      <c r="G124" s="118">
        <f t="shared" si="42"/>
        <v>6.3442494650598489</v>
      </c>
      <c r="H124" s="118">
        <f t="shared" si="42"/>
        <v>3.3448509419178167</v>
      </c>
      <c r="I124" s="118">
        <f t="shared" si="42"/>
        <v>4.9401390343061626</v>
      </c>
      <c r="J124" s="118">
        <f t="shared" si="42"/>
        <v>2.3934243844183767</v>
      </c>
      <c r="K124" s="118">
        <f t="shared" si="42"/>
        <v>3.4041351060968523</v>
      </c>
      <c r="L124" s="118">
        <f t="shared" si="42"/>
        <v>2.6361933195528851</v>
      </c>
      <c r="M124" s="118">
        <f t="shared" si="42"/>
        <v>2.6041122293239609</v>
      </c>
      <c r="N124" s="118">
        <f t="shared" si="42"/>
        <v>2.2482747066720052</v>
      </c>
      <c r="O124" s="118">
        <f t="shared" si="42"/>
        <v>2.3468937818076876</v>
      </c>
      <c r="P124" s="118">
        <f t="shared" si="42"/>
        <v>2.3328718573770995</v>
      </c>
      <c r="Q124" s="118">
        <f t="shared" si="42"/>
        <v>2.597809038447398</v>
      </c>
      <c r="R124" s="118">
        <f t="shared" ref="R124:V124" si="43">R125+R128+R130+R139</f>
        <v>2.5759928206301099</v>
      </c>
      <c r="S124" s="118">
        <f t="shared" si="43"/>
        <v>2.8436871110270467</v>
      </c>
      <c r="T124" s="118">
        <f t="shared" si="43"/>
        <v>2.8498735217328064</v>
      </c>
      <c r="U124" s="118">
        <f t="shared" si="43"/>
        <v>2.943661061513009</v>
      </c>
      <c r="V124" s="118">
        <f t="shared" si="43"/>
        <v>2.5544891691043681</v>
      </c>
      <c r="W124" s="118">
        <f t="shared" ref="W124:Y124" si="44">W125+W128+W130+W139</f>
        <v>2.5783876458193653</v>
      </c>
      <c r="X124" s="118">
        <f t="shared" si="44"/>
        <v>2.6013734456949824</v>
      </c>
      <c r="Y124" s="118">
        <f t="shared" si="44"/>
        <v>2.2864620129445394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3.2437638673386306</v>
      </c>
      <c r="C139" s="123">
        <v>3.4643108968898808</v>
      </c>
      <c r="D139" s="123">
        <v>3.8269681037700849</v>
      </c>
      <c r="E139" s="123">
        <v>4.4620079229488372</v>
      </c>
      <c r="F139" s="123">
        <v>2.9227282967074375</v>
      </c>
      <c r="G139" s="123">
        <v>6.3442494650598489</v>
      </c>
      <c r="H139" s="123">
        <v>3.3448509419178167</v>
      </c>
      <c r="I139" s="123">
        <v>4.9401390343061626</v>
      </c>
      <c r="J139" s="123">
        <v>2.3934243844183767</v>
      </c>
      <c r="K139" s="123">
        <v>3.4041351060968523</v>
      </c>
      <c r="L139" s="123">
        <v>2.6361933195528851</v>
      </c>
      <c r="M139" s="123">
        <v>2.6041122293239609</v>
      </c>
      <c r="N139" s="123">
        <v>2.2482747066720052</v>
      </c>
      <c r="O139" s="123">
        <v>2.3468937818076876</v>
      </c>
      <c r="P139" s="123">
        <v>2.3328718573770995</v>
      </c>
      <c r="Q139" s="123">
        <v>2.597809038447398</v>
      </c>
      <c r="R139" s="123">
        <v>2.5759928206301099</v>
      </c>
      <c r="S139" s="123">
        <v>2.8436871110270467</v>
      </c>
      <c r="T139" s="123">
        <v>2.8498735217328064</v>
      </c>
      <c r="U139" s="123">
        <v>2.943661061513009</v>
      </c>
      <c r="V139" s="123">
        <v>2.5544891691043681</v>
      </c>
      <c r="W139" s="123">
        <v>2.5783876458193653</v>
      </c>
      <c r="X139" s="123">
        <v>2.6013734456949824</v>
      </c>
      <c r="Y139" s="123">
        <v>2.2864620129445394</v>
      </c>
      <c r="DA139" s="130" t="s">
        <v>3214</v>
      </c>
    </row>
    <row r="140" spans="1:105" ht="12" customHeight="1" x14ac:dyDescent="0.25">
      <c r="A140" s="97" t="s">
        <v>50</v>
      </c>
      <c r="B140" s="99">
        <v>3.3164885127632946</v>
      </c>
      <c r="C140" s="99">
        <v>3.5662731178111868</v>
      </c>
      <c r="D140" s="99">
        <v>3.9450977512572236</v>
      </c>
      <c r="E140" s="99">
        <v>4.6180830491590195</v>
      </c>
      <c r="F140" s="99">
        <v>3.028471688351968</v>
      </c>
      <c r="G140" s="99">
        <v>6.5949512491373756</v>
      </c>
      <c r="H140" s="99">
        <v>3.531121935072802</v>
      </c>
      <c r="I140" s="99">
        <v>5.1582290295421558</v>
      </c>
      <c r="J140" s="99">
        <v>2.4797268692133034</v>
      </c>
      <c r="K140" s="99">
        <v>3.4814515995159918</v>
      </c>
      <c r="L140" s="99">
        <v>2.7004582516199918</v>
      </c>
      <c r="M140" s="99">
        <v>2.6626501173463146</v>
      </c>
      <c r="N140" s="99">
        <v>2.2980326006780012</v>
      </c>
      <c r="O140" s="99">
        <v>2.3756219264558229</v>
      </c>
      <c r="P140" s="99">
        <v>2.3627116836799318</v>
      </c>
      <c r="Q140" s="99">
        <v>2.6354194397518396</v>
      </c>
      <c r="R140" s="99">
        <v>2.6196937039173398</v>
      </c>
      <c r="S140" s="99">
        <v>2.8961489428168501</v>
      </c>
      <c r="T140" s="99">
        <v>2.8953086197853892</v>
      </c>
      <c r="U140" s="99">
        <v>2.9865360796031171</v>
      </c>
      <c r="V140" s="99">
        <v>2.5912068983634491</v>
      </c>
      <c r="W140" s="99">
        <v>2.6167343448841978</v>
      </c>
      <c r="X140" s="99">
        <v>2.6409045521452983</v>
      </c>
      <c r="Y140" s="99">
        <v>2.3237578342216327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7.7684965115746838</v>
      </c>
      <c r="V143" s="118">
        <f t="shared" si="50"/>
        <v>6.4625100147354706</v>
      </c>
      <c r="W143" s="118">
        <f t="shared" ref="W143:Y143" si="51">W144+W146+W148+W157</f>
        <v>6.13496722952054</v>
      </c>
      <c r="X143" s="118">
        <f t="shared" si="51"/>
        <v>6.0446761292759756</v>
      </c>
      <c r="Y143" s="118">
        <f t="shared" si="51"/>
        <v>5.2102698760161665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4.8681757795641349</v>
      </c>
      <c r="V148" s="123">
        <v>3.9438313608892916</v>
      </c>
      <c r="W148" s="123">
        <v>3.5815906872925471</v>
      </c>
      <c r="X148" s="123">
        <v>3.4686184877833561</v>
      </c>
      <c r="Y148" s="123">
        <v>2.9397165294207022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5.4193851646446634</v>
      </c>
      <c r="V149" s="99">
        <v>4.8839367902588631</v>
      </c>
      <c r="W149" s="99">
        <v>5.0819887129999239</v>
      </c>
      <c r="X149" s="99">
        <v>5.0812799220296654</v>
      </c>
      <c r="Y149" s="99">
        <v>4.5167293230614582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2.9003207320105484</v>
      </c>
      <c r="V157" s="123">
        <v>2.5186786538461789</v>
      </c>
      <c r="W157" s="123">
        <v>2.5533765422279928</v>
      </c>
      <c r="X157" s="123">
        <v>2.5760576414926191</v>
      </c>
      <c r="Y157" s="123">
        <v>2.2705533465954648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2.9230211683981513</v>
      </c>
      <c r="V158" s="99">
        <v>2.5426317729085581</v>
      </c>
      <c r="W158" s="99">
        <v>2.5751984205921112</v>
      </c>
      <c r="X158" s="99">
        <v>2.6060996474089353</v>
      </c>
      <c r="Y158" s="99">
        <v>2.3044506688921103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8.2042784506855302</v>
      </c>
      <c r="C161" s="118">
        <f t="shared" si="54"/>
        <v>10.833193495217531</v>
      </c>
      <c r="D161" s="118">
        <f t="shared" si="54"/>
        <v>11.977068592973529</v>
      </c>
      <c r="E161" s="118">
        <f t="shared" si="54"/>
        <v>14.08674094028955</v>
      </c>
      <c r="F161" s="118">
        <f t="shared" si="54"/>
        <v>9.4204207871665773</v>
      </c>
      <c r="G161" s="118">
        <f t="shared" si="54"/>
        <v>18.205213370926966</v>
      </c>
      <c r="H161" s="118">
        <f t="shared" si="54"/>
        <v>9.5446657111699196</v>
      </c>
      <c r="I161" s="118">
        <f t="shared" si="54"/>
        <v>12.940674550316938</v>
      </c>
      <c r="J161" s="118">
        <f t="shared" si="54"/>
        <v>5.915505605704209</v>
      </c>
      <c r="K161" s="118">
        <f t="shared" si="54"/>
        <v>7.2004025306238457</v>
      </c>
      <c r="L161" s="118">
        <f t="shared" si="54"/>
        <v>5.520290648267915</v>
      </c>
      <c r="M161" s="118">
        <f t="shared" si="54"/>
        <v>5.6545582723287744</v>
      </c>
      <c r="N161" s="118">
        <f t="shared" si="54"/>
        <v>4.9804520229328588</v>
      </c>
      <c r="O161" s="118">
        <f t="shared" si="54"/>
        <v>5.3956482520839133</v>
      </c>
      <c r="P161" s="118">
        <f t="shared" si="54"/>
        <v>5.3335163684700921</v>
      </c>
      <c r="Q161" s="118">
        <f t="shared" si="54"/>
        <v>5.9088101595727931</v>
      </c>
      <c r="R161" s="118">
        <f t="shared" ref="R161:V161" si="55">R162+R164+R166+R175</f>
        <v>5.9238597036766389</v>
      </c>
      <c r="S161" s="118">
        <f t="shared" si="55"/>
        <v>6.4708667734576064</v>
      </c>
      <c r="T161" s="118">
        <f t="shared" si="55"/>
        <v>7.0789340142567063</v>
      </c>
      <c r="U161" s="118">
        <f t="shared" si="55"/>
        <v>7.4589676010373189</v>
      </c>
      <c r="V161" s="118">
        <f t="shared" si="55"/>
        <v>6.5660004539683232</v>
      </c>
      <c r="W161" s="118">
        <f t="shared" ref="W161:Y161" si="56">W162+W164+W166+W175</f>
        <v>6.7950710333687798</v>
      </c>
      <c r="X161" s="118">
        <f t="shared" si="56"/>
        <v>6.8905537844018259</v>
      </c>
      <c r="Y161" s="118">
        <f t="shared" si="56"/>
        <v>6.1458102044180514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4.9605582482777582</v>
      </c>
      <c r="C166" s="123">
        <v>7.3529321701628616</v>
      </c>
      <c r="D166" s="123">
        <v>8.1534984321715225</v>
      </c>
      <c r="E166" s="123">
        <v>9.6560099932683716</v>
      </c>
      <c r="F166" s="123">
        <v>6.5114846500310612</v>
      </c>
      <c r="G166" s="123">
        <v>11.876209047931036</v>
      </c>
      <c r="H166" s="123">
        <v>6.2011896428123663</v>
      </c>
      <c r="I166" s="123">
        <v>7.9401168046192998</v>
      </c>
      <c r="J166" s="123">
        <v>3.4905248041666268</v>
      </c>
      <c r="K166" s="123">
        <v>3.7660023637842346</v>
      </c>
      <c r="L166" s="123">
        <v>2.8700359667832562</v>
      </c>
      <c r="M166" s="123">
        <v>3.0426332155796798</v>
      </c>
      <c r="N166" s="123">
        <v>2.727923129791106</v>
      </c>
      <c r="O166" s="123">
        <v>3.0482424522719933</v>
      </c>
      <c r="P166" s="123">
        <v>2.9956409475774857</v>
      </c>
      <c r="Q166" s="123">
        <v>3.3065742448796835</v>
      </c>
      <c r="R166" s="123">
        <v>3.346845206774681</v>
      </c>
      <c r="S166" s="123">
        <v>3.6365723566059964</v>
      </c>
      <c r="T166" s="123">
        <v>4.2458977649896852</v>
      </c>
      <c r="U166" s="123">
        <v>4.5347145372675577</v>
      </c>
      <c r="V166" s="123">
        <v>4.0254139719835029</v>
      </c>
      <c r="W166" s="123">
        <v>4.2207315287780149</v>
      </c>
      <c r="X166" s="123">
        <v>4.2846665945401003</v>
      </c>
      <c r="Y166" s="123">
        <v>3.8428116891291935</v>
      </c>
      <c r="DA166" s="130" t="s">
        <v>3239</v>
      </c>
    </row>
    <row r="167" spans="1:105" ht="12" customHeight="1" x14ac:dyDescent="0.25">
      <c r="A167" s="97" t="s">
        <v>124</v>
      </c>
      <c r="B167" s="99">
        <v>5.224681150016341</v>
      </c>
      <c r="C167" s="99">
        <v>7.6425218617906276</v>
      </c>
      <c r="D167" s="99">
        <v>8.3487918077923968</v>
      </c>
      <c r="E167" s="99">
        <v>9.8364145795521267</v>
      </c>
      <c r="F167" s="99">
        <v>6.600242024653963</v>
      </c>
      <c r="G167" s="99">
        <v>11.954211671994804</v>
      </c>
      <c r="H167" s="99">
        <v>7.0293419022794783</v>
      </c>
      <c r="I167" s="99">
        <v>10.923865863808256</v>
      </c>
      <c r="J167" s="99">
        <v>6.2740112560840648</v>
      </c>
      <c r="K167" s="99">
        <v>9.1022986985036241</v>
      </c>
      <c r="L167" s="99">
        <v>7.6542745709029552</v>
      </c>
      <c r="M167" s="99">
        <v>7.7814282344739185</v>
      </c>
      <c r="N167" s="99">
        <v>7.0778814131818253</v>
      </c>
      <c r="O167" s="99">
        <v>7.282063074480865</v>
      </c>
      <c r="P167" s="99">
        <v>6.9071176333701398</v>
      </c>
      <c r="Q167" s="99">
        <v>6.9580782540542554</v>
      </c>
      <c r="R167" s="99">
        <v>6.2795646465098365</v>
      </c>
      <c r="S167" s="99">
        <v>6.2339168922599928</v>
      </c>
      <c r="T167" s="99">
        <v>5.743169498826127</v>
      </c>
      <c r="U167" s="99">
        <v>5.7473367772866562</v>
      </c>
      <c r="V167" s="99">
        <v>5.138348832578437</v>
      </c>
      <c r="W167" s="99">
        <v>5.3507741653166558</v>
      </c>
      <c r="X167" s="99">
        <v>5.3721986251027918</v>
      </c>
      <c r="Y167" s="99">
        <v>4.7880923755067162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3.2437202024077716</v>
      </c>
      <c r="C175" s="123">
        <v>3.4802613250546686</v>
      </c>
      <c r="D175" s="123">
        <v>3.8235701608020065</v>
      </c>
      <c r="E175" s="123">
        <v>4.4307309470211784</v>
      </c>
      <c r="F175" s="123">
        <v>2.9089361371355151</v>
      </c>
      <c r="G175" s="123">
        <v>6.329004322995929</v>
      </c>
      <c r="H175" s="123">
        <v>3.3434760683575542</v>
      </c>
      <c r="I175" s="123">
        <v>5.0005577456976384</v>
      </c>
      <c r="J175" s="123">
        <v>2.4249808015375822</v>
      </c>
      <c r="K175" s="123">
        <v>3.4344001668396107</v>
      </c>
      <c r="L175" s="123">
        <v>2.6502546814846593</v>
      </c>
      <c r="M175" s="123">
        <v>2.6119250567490941</v>
      </c>
      <c r="N175" s="123">
        <v>2.2525288931417529</v>
      </c>
      <c r="O175" s="123">
        <v>2.34740579981192</v>
      </c>
      <c r="P175" s="123">
        <v>2.3378754208926065</v>
      </c>
      <c r="Q175" s="123">
        <v>2.60223591469311</v>
      </c>
      <c r="R175" s="123">
        <v>2.5770144969019579</v>
      </c>
      <c r="S175" s="123">
        <v>2.83429441685161</v>
      </c>
      <c r="T175" s="123">
        <v>2.8330362492670207</v>
      </c>
      <c r="U175" s="123">
        <v>2.9242530637697612</v>
      </c>
      <c r="V175" s="123">
        <v>2.5405864819848207</v>
      </c>
      <c r="W175" s="123">
        <v>2.5743395045907644</v>
      </c>
      <c r="X175" s="123">
        <v>2.6058871898617251</v>
      </c>
      <c r="Y175" s="123">
        <v>2.3029985152888583</v>
      </c>
      <c r="DA175" s="130" t="s">
        <v>3248</v>
      </c>
    </row>
    <row r="176" spans="1:105" ht="12" customHeight="1" x14ac:dyDescent="0.25">
      <c r="A176" s="97" t="s">
        <v>50</v>
      </c>
      <c r="B176" s="99">
        <v>3.3164885127632946</v>
      </c>
      <c r="C176" s="99">
        <v>3.5695163994790335</v>
      </c>
      <c r="D176" s="99">
        <v>3.9387379367297775</v>
      </c>
      <c r="E176" s="99">
        <v>4.6043916281601893</v>
      </c>
      <c r="F176" s="99">
        <v>3.0175438457566854</v>
      </c>
      <c r="G176" s="99">
        <v>6.5734226267777212</v>
      </c>
      <c r="H176" s="99">
        <v>3.5259135010984464</v>
      </c>
      <c r="I176" s="99">
        <v>5.1540322777669978</v>
      </c>
      <c r="J176" s="99">
        <v>2.4773337750194977</v>
      </c>
      <c r="K176" s="99">
        <v>3.4787771157377234</v>
      </c>
      <c r="L176" s="99">
        <v>2.6986169931905839</v>
      </c>
      <c r="M176" s="99">
        <v>2.6616327151847154</v>
      </c>
      <c r="N176" s="99">
        <v>2.2980638027160429</v>
      </c>
      <c r="O176" s="99">
        <v>2.3762714883953358</v>
      </c>
      <c r="P176" s="99">
        <v>2.362741132172026</v>
      </c>
      <c r="Q176" s="99">
        <v>2.634702143972155</v>
      </c>
      <c r="R176" s="99">
        <v>2.6170638089288629</v>
      </c>
      <c r="S176" s="99">
        <v>2.8865623241689531</v>
      </c>
      <c r="T176" s="99">
        <v>2.8755738932449249</v>
      </c>
      <c r="U176" s="99">
        <v>2.9624616862551103</v>
      </c>
      <c r="V176" s="99">
        <v>2.5735947204597731</v>
      </c>
      <c r="W176" s="99">
        <v>2.6081130588260195</v>
      </c>
      <c r="X176" s="99">
        <v>2.6405192895505998</v>
      </c>
      <c r="Y176" s="99">
        <v>2.3346232012438541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0.83130726189255166</v>
      </c>
      <c r="E3" s="117">
        <f t="shared" si="0"/>
        <v>0</v>
      </c>
      <c r="F3" s="117">
        <f t="shared" si="0"/>
        <v>1.9008687676141645</v>
      </c>
      <c r="G3" s="117">
        <f t="shared" si="0"/>
        <v>0</v>
      </c>
      <c r="H3" s="117">
        <f t="shared" si="0"/>
        <v>0</v>
      </c>
      <c r="I3" s="117">
        <f t="shared" si="0"/>
        <v>0.42846948979029698</v>
      </c>
      <c r="J3" s="117">
        <f t="shared" si="0"/>
        <v>5.6712717040556715</v>
      </c>
      <c r="K3" s="117">
        <f t="shared" si="0"/>
        <v>0</v>
      </c>
      <c r="L3" s="117">
        <f t="shared" si="0"/>
        <v>0</v>
      </c>
      <c r="M3" s="117">
        <f t="shared" si="0"/>
        <v>1.1036141024212296</v>
      </c>
      <c r="N3" s="117">
        <f t="shared" si="0"/>
        <v>3.3810741847036434</v>
      </c>
      <c r="O3" s="117">
        <f t="shared" si="0"/>
        <v>3.1225542876422878</v>
      </c>
      <c r="P3" s="117">
        <f t="shared" si="0"/>
        <v>14.287630758749026</v>
      </c>
      <c r="Q3" s="117">
        <f t="shared" si="0"/>
        <v>4.3028774641742258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2.4036580058322959E-2</v>
      </c>
      <c r="V3" s="117">
        <f t="shared" si="1"/>
        <v>0.82582501533184405</v>
      </c>
      <c r="W3" s="117">
        <f t="shared" ref="W3:Y3" si="2">W4+W7+W9+W19</f>
        <v>0.75558683323742892</v>
      </c>
      <c r="X3" s="117">
        <f t="shared" si="2"/>
        <v>1.0384356533978321</v>
      </c>
      <c r="Y3" s="117">
        <f t="shared" si="2"/>
        <v>1.7817942694535731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0.68562813952483559</v>
      </c>
      <c r="E4" s="122">
        <f t="shared" si="3"/>
        <v>0</v>
      </c>
      <c r="F4" s="122">
        <f t="shared" si="3"/>
        <v>1.6682798029775807</v>
      </c>
      <c r="G4" s="122">
        <f t="shared" si="3"/>
        <v>0</v>
      </c>
      <c r="H4" s="122">
        <f t="shared" si="3"/>
        <v>0</v>
      </c>
      <c r="I4" s="122">
        <f t="shared" si="3"/>
        <v>0.32084711449497322</v>
      </c>
      <c r="J4" s="122">
        <f t="shared" si="3"/>
        <v>4.8954734322591325</v>
      </c>
      <c r="K4" s="122">
        <f t="shared" si="3"/>
        <v>0</v>
      </c>
      <c r="L4" s="122">
        <f t="shared" si="3"/>
        <v>0</v>
      </c>
      <c r="M4" s="122">
        <f t="shared" si="3"/>
        <v>0.93975364096256908</v>
      </c>
      <c r="N4" s="122">
        <f t="shared" si="3"/>
        <v>2.861550272801475</v>
      </c>
      <c r="O4" s="122">
        <f t="shared" si="3"/>
        <v>2.6044341142545226</v>
      </c>
      <c r="P4" s="122">
        <f t="shared" si="3"/>
        <v>11.725150413181915</v>
      </c>
      <c r="Q4" s="122">
        <f t="shared" si="3"/>
        <v>3.4832874287907925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1.855410061570081E-2</v>
      </c>
      <c r="V4" s="122">
        <f t="shared" si="4"/>
        <v>0.63830180053495134</v>
      </c>
      <c r="W4" s="122">
        <f t="shared" ref="W4:Y4" si="5">SUM(W5:W6)</f>
        <v>0.57699921684786049</v>
      </c>
      <c r="X4" s="122">
        <f t="shared" si="5"/>
        <v>0.74543569196092629</v>
      </c>
      <c r="Y4" s="122">
        <f t="shared" si="5"/>
        <v>1.3421395089513273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0.68497335993735087</v>
      </c>
      <c r="E5" s="98">
        <v>0</v>
      </c>
      <c r="F5" s="98">
        <v>1.6665710296815723</v>
      </c>
      <c r="G5" s="98">
        <v>0</v>
      </c>
      <c r="H5" s="98">
        <v>0</v>
      </c>
      <c r="I5" s="98">
        <v>0.32058033718543549</v>
      </c>
      <c r="J5" s="98">
        <v>4.8906992041642301</v>
      </c>
      <c r="K5" s="98">
        <v>0</v>
      </c>
      <c r="L5" s="98">
        <v>0</v>
      </c>
      <c r="M5" s="98">
        <v>0.93884740424248891</v>
      </c>
      <c r="N5" s="98">
        <v>2.859216474248568</v>
      </c>
      <c r="O5" s="98">
        <v>2.601920513016188</v>
      </c>
      <c r="P5" s="98">
        <v>11.713494798822049</v>
      </c>
      <c r="Q5" s="98">
        <v>3.480194404760141</v>
      </c>
      <c r="R5" s="98">
        <v>0</v>
      </c>
      <c r="S5" s="98">
        <v>0</v>
      </c>
      <c r="T5" s="98">
        <v>0</v>
      </c>
      <c r="U5" s="98">
        <v>1.8535888358877099E-2</v>
      </c>
      <c r="V5" s="98">
        <v>0.6376700079615012</v>
      </c>
      <c r="W5" s="98">
        <v>0.57642427675545349</v>
      </c>
      <c r="X5" s="98">
        <v>0.74467483846146809</v>
      </c>
      <c r="Y5" s="98">
        <v>1.3407614718315988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6.5477958748471504E-4</v>
      </c>
      <c r="E6" s="98">
        <v>0</v>
      </c>
      <c r="F6" s="98">
        <v>1.7087732960083192E-3</v>
      </c>
      <c r="G6" s="98">
        <v>0</v>
      </c>
      <c r="H6" s="98">
        <v>0</v>
      </c>
      <c r="I6" s="98">
        <v>2.6677730953770406E-4</v>
      </c>
      <c r="J6" s="98">
        <v>4.774228094902651E-3</v>
      </c>
      <c r="K6" s="98">
        <v>0</v>
      </c>
      <c r="L6" s="98">
        <v>0</v>
      </c>
      <c r="M6" s="98">
        <v>9.0623672008012556E-4</v>
      </c>
      <c r="N6" s="98">
        <v>2.3337985529071283E-3</v>
      </c>
      <c r="O6" s="98">
        <v>2.5136012383347298E-3</v>
      </c>
      <c r="P6" s="98">
        <v>1.1655614359865202E-2</v>
      </c>
      <c r="Q6" s="98">
        <v>3.093024030651515E-3</v>
      </c>
      <c r="R6" s="98">
        <v>0</v>
      </c>
      <c r="S6" s="98">
        <v>0</v>
      </c>
      <c r="T6" s="98">
        <v>0</v>
      </c>
      <c r="U6" s="98">
        <v>1.821225682371035E-5</v>
      </c>
      <c r="V6" s="98">
        <v>6.3179257345012598E-4</v>
      </c>
      <c r="W6" s="98">
        <v>5.7494009240696827E-4</v>
      </c>
      <c r="X6" s="98">
        <v>7.608534994582427E-4</v>
      </c>
      <c r="Y6" s="98">
        <v>1.378037119728499E-3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3.5733575644558077E-3</v>
      </c>
      <c r="E7" s="122">
        <f t="shared" si="6"/>
        <v>0</v>
      </c>
      <c r="F7" s="122">
        <f t="shared" si="6"/>
        <v>2.1398569999500237E-3</v>
      </c>
      <c r="G7" s="122">
        <f t="shared" si="6"/>
        <v>0</v>
      </c>
      <c r="H7" s="122">
        <f t="shared" si="6"/>
        <v>0</v>
      </c>
      <c r="I7" s="122">
        <f t="shared" si="6"/>
        <v>5.2522361815020195E-3</v>
      </c>
      <c r="J7" s="122">
        <f t="shared" si="6"/>
        <v>6.8025693542437893E-3</v>
      </c>
      <c r="K7" s="122">
        <f t="shared" si="6"/>
        <v>0</v>
      </c>
      <c r="L7" s="122">
        <f t="shared" si="6"/>
        <v>0</v>
      </c>
      <c r="M7" s="122">
        <f t="shared" si="6"/>
        <v>2.0360986087454855E-3</v>
      </c>
      <c r="N7" s="122">
        <f t="shared" si="6"/>
        <v>2.2957584287743953E-2</v>
      </c>
      <c r="O7" s="122">
        <f t="shared" si="6"/>
        <v>3.9855071575708766E-3</v>
      </c>
      <c r="P7" s="122">
        <f t="shared" si="6"/>
        <v>4.3404029954605974E-2</v>
      </c>
      <c r="Q7" s="122">
        <f t="shared" si="6"/>
        <v>3.4107894687656272E-2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7.6274427794249361E-5</v>
      </c>
      <c r="V7" s="122">
        <f t="shared" si="6"/>
        <v>7.3409051720720086E-4</v>
      </c>
      <c r="W7" s="122">
        <f t="shared" si="6"/>
        <v>2.3323926557971479E-4</v>
      </c>
      <c r="X7" s="122">
        <f t="shared" si="6"/>
        <v>2.2232790059105605E-3</v>
      </c>
      <c r="Y7" s="122">
        <f t="shared" si="6"/>
        <v>3.5697091404048977E-3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3.5733575644558077E-3</v>
      </c>
      <c r="E8" s="98">
        <v>0</v>
      </c>
      <c r="F8" s="98">
        <v>2.1398569999500237E-3</v>
      </c>
      <c r="G8" s="98">
        <v>0</v>
      </c>
      <c r="H8" s="98">
        <v>0</v>
      </c>
      <c r="I8" s="98">
        <v>5.2522361815020195E-3</v>
      </c>
      <c r="J8" s="98">
        <v>6.8025693542437893E-3</v>
      </c>
      <c r="K8" s="98">
        <v>0</v>
      </c>
      <c r="L8" s="98">
        <v>0</v>
      </c>
      <c r="M8" s="98">
        <v>2.0360986087454855E-3</v>
      </c>
      <c r="N8" s="98">
        <v>2.2957584287743953E-2</v>
      </c>
      <c r="O8" s="98">
        <v>3.9855071575708766E-3</v>
      </c>
      <c r="P8" s="98">
        <v>4.3404029954605974E-2</v>
      </c>
      <c r="Q8" s="98">
        <v>3.4107894687656272E-2</v>
      </c>
      <c r="R8" s="98">
        <v>0</v>
      </c>
      <c r="S8" s="98">
        <v>0</v>
      </c>
      <c r="T8" s="98">
        <v>0</v>
      </c>
      <c r="U8" s="98">
        <v>7.6274427794249361E-5</v>
      </c>
      <c r="V8" s="98">
        <v>7.3409051720720086E-4</v>
      </c>
      <c r="W8" s="98">
        <v>2.3323926557971479E-4</v>
      </c>
      <c r="X8" s="98">
        <v>2.2232790059105605E-3</v>
      </c>
      <c r="Y8" s="98">
        <v>3.5697091404048977E-3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9.2423942358028088E-2</v>
      </c>
      <c r="E9" s="122">
        <v>0</v>
      </c>
      <c r="F9" s="122">
        <v>0.1495272668463537</v>
      </c>
      <c r="G9" s="122">
        <v>0</v>
      </c>
      <c r="H9" s="122">
        <v>0</v>
      </c>
      <c r="I9" s="122">
        <v>5.4563248132362172E-2</v>
      </c>
      <c r="J9" s="122">
        <v>0.54305916665690634</v>
      </c>
      <c r="K9" s="122">
        <v>0</v>
      </c>
      <c r="L9" s="122">
        <v>0</v>
      </c>
      <c r="M9" s="122">
        <v>0.1150231099546437</v>
      </c>
      <c r="N9" s="122">
        <v>0.36181050497996448</v>
      </c>
      <c r="O9" s="122">
        <v>0.3660392389213562</v>
      </c>
      <c r="P9" s="122">
        <v>1.8324411330600359</v>
      </c>
      <c r="Q9" s="122">
        <v>0.57115349345922395</v>
      </c>
      <c r="R9" s="122">
        <v>0</v>
      </c>
      <c r="S9" s="122">
        <v>0</v>
      </c>
      <c r="T9" s="122">
        <v>0</v>
      </c>
      <c r="U9" s="122">
        <v>3.5696834033489919E-3</v>
      </c>
      <c r="V9" s="122">
        <v>0.12724272499825723</v>
      </c>
      <c r="W9" s="122">
        <v>0.11953722825344837</v>
      </c>
      <c r="X9" s="122">
        <v>0.19692005120150313</v>
      </c>
      <c r="Y9" s="122">
        <v>0.27326657565160156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8.3532820016356271E-2</v>
      </c>
      <c r="E10" s="98">
        <v>0</v>
      </c>
      <c r="F10" s="98">
        <v>0.14093933772396869</v>
      </c>
      <c r="G10" s="98">
        <v>0</v>
      </c>
      <c r="H10" s="98">
        <v>0</v>
      </c>
      <c r="I10" s="98">
        <v>4.814788388798423E-2</v>
      </c>
      <c r="J10" s="98">
        <v>0.5314791811857511</v>
      </c>
      <c r="K10" s="98">
        <v>0</v>
      </c>
      <c r="L10" s="98">
        <v>0</v>
      </c>
      <c r="M10" s="98">
        <v>0.1134253012303518</v>
      </c>
      <c r="N10" s="98">
        <v>0.35055022810005348</v>
      </c>
      <c r="O10" s="98">
        <v>0.35101097486975319</v>
      </c>
      <c r="P10" s="98">
        <v>1.7883964762878428</v>
      </c>
      <c r="Q10" s="98">
        <v>0.552198713780921</v>
      </c>
      <c r="R10" s="98">
        <v>0</v>
      </c>
      <c r="S10" s="98">
        <v>0</v>
      </c>
      <c r="T10" s="98">
        <v>0</v>
      </c>
      <c r="U10" s="98">
        <v>3.5696834033489919E-3</v>
      </c>
      <c r="V10" s="98">
        <v>0.12293582638346671</v>
      </c>
      <c r="W10" s="98">
        <v>1.0033136788758045E-2</v>
      </c>
      <c r="X10" s="98">
        <v>3.6959742023666489E-2</v>
      </c>
      <c r="Y10" s="98">
        <v>1.6937718739777532E-2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8.8911223416718206E-3</v>
      </c>
      <c r="E11" s="98">
        <v>0</v>
      </c>
      <c r="F11" s="98">
        <v>8.5879291223850147E-3</v>
      </c>
      <c r="G11" s="98">
        <v>0</v>
      </c>
      <c r="H11" s="98">
        <v>0</v>
      </c>
      <c r="I11" s="98">
        <v>3.2348888217175347E-3</v>
      </c>
      <c r="J11" s="98">
        <v>4.4140326310906563E-3</v>
      </c>
      <c r="K11" s="98">
        <v>0</v>
      </c>
      <c r="L11" s="98">
        <v>0</v>
      </c>
      <c r="M11" s="98">
        <v>1.0652588015431449E-3</v>
      </c>
      <c r="N11" s="98">
        <v>5.5041376781962865E-3</v>
      </c>
      <c r="O11" s="98">
        <v>9.7830512777647375E-3</v>
      </c>
      <c r="P11" s="98">
        <v>1.9478176444897955E-2</v>
      </c>
      <c r="Q11" s="98">
        <v>1.0098315728142593E-2</v>
      </c>
      <c r="R11" s="98">
        <v>0</v>
      </c>
      <c r="S11" s="98">
        <v>0</v>
      </c>
      <c r="T11" s="98">
        <v>0</v>
      </c>
      <c r="U11" s="98">
        <v>0</v>
      </c>
      <c r="V11" s="98">
        <v>2.6941124305991417E-3</v>
      </c>
      <c r="W11" s="98">
        <v>5.1413432263762125E-2</v>
      </c>
      <c r="X11" s="98">
        <v>9.3418607765717379E-2</v>
      </c>
      <c r="Y11" s="98">
        <v>0.13310613239573996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3.1804754226604118E-3</v>
      </c>
      <c r="J15" s="101">
        <v>7.1659528400645715E-3</v>
      </c>
      <c r="K15" s="101">
        <v>0</v>
      </c>
      <c r="L15" s="101">
        <v>0</v>
      </c>
      <c r="M15" s="101">
        <v>5.3254992274875078E-4</v>
      </c>
      <c r="N15" s="101">
        <v>5.7561392017146922E-3</v>
      </c>
      <c r="O15" s="101">
        <v>5.2452127738382886E-3</v>
      </c>
      <c r="P15" s="101">
        <v>2.4566480327295033E-2</v>
      </c>
      <c r="Q15" s="101">
        <v>8.8564639501603724E-3</v>
      </c>
      <c r="R15" s="101">
        <v>0</v>
      </c>
      <c r="S15" s="101">
        <v>0</v>
      </c>
      <c r="T15" s="101">
        <v>0</v>
      </c>
      <c r="U15" s="101">
        <v>0</v>
      </c>
      <c r="V15" s="101">
        <v>1.6127861841913555E-3</v>
      </c>
      <c r="W15" s="101">
        <v>5.8090659200928201E-2</v>
      </c>
      <c r="X15" s="101">
        <v>6.6541701412119278E-2</v>
      </c>
      <c r="Y15" s="101">
        <v>0.12322272451608406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4.9681822445232206E-2</v>
      </c>
      <c r="E19" s="122">
        <v>0</v>
      </c>
      <c r="F19" s="122">
        <v>8.0921840790280058E-2</v>
      </c>
      <c r="G19" s="122">
        <v>0</v>
      </c>
      <c r="H19" s="122">
        <v>0</v>
      </c>
      <c r="I19" s="122">
        <v>4.7806890981459578E-2</v>
      </c>
      <c r="J19" s="122">
        <v>0.22593653578538875</v>
      </c>
      <c r="K19" s="122">
        <v>0</v>
      </c>
      <c r="L19" s="122">
        <v>0</v>
      </c>
      <c r="M19" s="122">
        <v>4.6801252895271324E-2</v>
      </c>
      <c r="N19" s="122">
        <v>0.13475582263446043</v>
      </c>
      <c r="O19" s="122">
        <v>0.1480954273088384</v>
      </c>
      <c r="P19" s="122">
        <v>0.68663518255246991</v>
      </c>
      <c r="Q19" s="122">
        <v>0.21432864723655304</v>
      </c>
      <c r="R19" s="122">
        <v>0</v>
      </c>
      <c r="S19" s="122">
        <v>0</v>
      </c>
      <c r="T19" s="122">
        <v>0</v>
      </c>
      <c r="U19" s="122">
        <v>1.8365216114789116E-3</v>
      </c>
      <c r="V19" s="122">
        <v>5.9546399281428221E-2</v>
      </c>
      <c r="W19" s="122">
        <v>5.881714887054032E-2</v>
      </c>
      <c r="X19" s="122">
        <v>9.3856631229492157E-2</v>
      </c>
      <c r="Y19" s="122">
        <v>0.16281847571023936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2.8322399138202971E-2</v>
      </c>
      <c r="E20" s="98">
        <v>0</v>
      </c>
      <c r="F20" s="98">
        <v>7.0288110235828705E-2</v>
      </c>
      <c r="G20" s="98">
        <v>0</v>
      </c>
      <c r="H20" s="98">
        <v>0</v>
      </c>
      <c r="I20" s="98">
        <v>6.2410855531859939E-3</v>
      </c>
      <c r="J20" s="98">
        <v>0.22374718535903401</v>
      </c>
      <c r="K20" s="98">
        <v>0</v>
      </c>
      <c r="L20" s="98">
        <v>0</v>
      </c>
      <c r="M20" s="98">
        <v>4.5800275761496777E-2</v>
      </c>
      <c r="N20" s="98">
        <v>0.12890647097436128</v>
      </c>
      <c r="O20" s="98">
        <v>0.11642435516632563</v>
      </c>
      <c r="P20" s="98">
        <v>0.57923645584876238</v>
      </c>
      <c r="Q20" s="98">
        <v>0.13065343529537962</v>
      </c>
      <c r="R20" s="98">
        <v>0</v>
      </c>
      <c r="S20" s="98">
        <v>0</v>
      </c>
      <c r="T20" s="98">
        <v>0</v>
      </c>
      <c r="U20" s="98">
        <v>1.8365216114789116E-3</v>
      </c>
      <c r="V20" s="98">
        <v>5.4780667366001394E-2</v>
      </c>
      <c r="W20" s="98">
        <v>5.0394723401953348E-2</v>
      </c>
      <c r="X20" s="98">
        <v>7.6782518803056879E-2</v>
      </c>
      <c r="Y20" s="98">
        <v>0.10101662068910135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2.0831989436961917E-2</v>
      </c>
      <c r="E21" s="98">
        <v>0</v>
      </c>
      <c r="F21" s="98">
        <v>1.0474896830104241E-2</v>
      </c>
      <c r="G21" s="98">
        <v>0</v>
      </c>
      <c r="H21" s="98">
        <v>0</v>
      </c>
      <c r="I21" s="98">
        <v>4.1471852396144225E-2</v>
      </c>
      <c r="J21" s="98">
        <v>2.1605154204926368E-3</v>
      </c>
      <c r="K21" s="98">
        <v>0</v>
      </c>
      <c r="L21" s="98">
        <v>0</v>
      </c>
      <c r="M21" s="98">
        <v>9.6708246599782688E-4</v>
      </c>
      <c r="N21" s="98">
        <v>5.6542451969794271E-3</v>
      </c>
      <c r="O21" s="98">
        <v>3.167107214251276E-2</v>
      </c>
      <c r="P21" s="98">
        <v>0.10739872670370758</v>
      </c>
      <c r="Q21" s="98">
        <v>8.2516683508811986E-2</v>
      </c>
      <c r="R21" s="98">
        <v>0</v>
      </c>
      <c r="S21" s="98">
        <v>0</v>
      </c>
      <c r="T21" s="98">
        <v>0</v>
      </c>
      <c r="U21" s="98">
        <v>0</v>
      </c>
      <c r="V21" s="98">
        <v>4.7284219620418273E-3</v>
      </c>
      <c r="W21" s="98">
        <v>8.3846205219497202E-3</v>
      </c>
      <c r="X21" s="98">
        <v>1.6840879253855769E-2</v>
      </c>
      <c r="Y21" s="98">
        <v>6.0767655163060146E-2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5.2743387006731648E-4</v>
      </c>
      <c r="E22" s="33">
        <v>0</v>
      </c>
      <c r="F22" s="33">
        <v>1.5883372434710122E-4</v>
      </c>
      <c r="G22" s="33">
        <v>0</v>
      </c>
      <c r="H22" s="33">
        <v>0</v>
      </c>
      <c r="I22" s="33">
        <v>9.3953032129358866E-5</v>
      </c>
      <c r="J22" s="33">
        <v>2.8835005862100238E-5</v>
      </c>
      <c r="K22" s="33">
        <v>0</v>
      </c>
      <c r="L22" s="33">
        <v>0</v>
      </c>
      <c r="M22" s="33">
        <v>3.3894667776724255E-5</v>
      </c>
      <c r="N22" s="33">
        <v>1.9510646311971631E-4</v>
      </c>
      <c r="O22" s="33">
        <v>0</v>
      </c>
      <c r="P22" s="33">
        <v>0</v>
      </c>
      <c r="Q22" s="33">
        <v>1.1585284323614149E-3</v>
      </c>
      <c r="R22" s="33">
        <v>0</v>
      </c>
      <c r="S22" s="33">
        <v>0</v>
      </c>
      <c r="T22" s="33">
        <v>0</v>
      </c>
      <c r="U22" s="33">
        <v>0</v>
      </c>
      <c r="V22" s="33">
        <v>3.7309953385004947E-5</v>
      </c>
      <c r="W22" s="33">
        <v>3.7804946637248359E-5</v>
      </c>
      <c r="X22" s="33">
        <v>2.332331725795059E-4</v>
      </c>
      <c r="Y22" s="33">
        <v>1.0341998580778715E-3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1.8645439290700557E-2</v>
      </c>
      <c r="D24" s="117">
        <f t="shared" si="7"/>
        <v>1.8859857601353117E-2</v>
      </c>
      <c r="E24" s="117">
        <f t="shared" si="7"/>
        <v>2.3604879935360788E-2</v>
      </c>
      <c r="F24" s="117">
        <f t="shared" si="7"/>
        <v>2.2157006977131358E-2</v>
      </c>
      <c r="G24" s="117">
        <f t="shared" si="7"/>
        <v>2.7168452672256555E-2</v>
      </c>
      <c r="H24" s="117">
        <f t="shared" si="7"/>
        <v>2.24170921927472E-2</v>
      </c>
      <c r="I24" s="117">
        <f t="shared" si="7"/>
        <v>2.0157638188824781E-2</v>
      </c>
      <c r="J24" s="117">
        <f t="shared" si="7"/>
        <v>1.8292481303541802E-2</v>
      </c>
      <c r="K24" s="117">
        <f t="shared" si="7"/>
        <v>1.9885734134371991E-2</v>
      </c>
      <c r="L24" s="117">
        <f t="shared" si="7"/>
        <v>1.9651971599096332E-2</v>
      </c>
      <c r="M24" s="117">
        <f t="shared" si="7"/>
        <v>2.1955974156401832E-2</v>
      </c>
      <c r="N24" s="117">
        <f t="shared" si="7"/>
        <v>2.077798324581551E-2</v>
      </c>
      <c r="O24" s="117">
        <f t="shared" si="7"/>
        <v>1.967063759200622E-2</v>
      </c>
      <c r="P24" s="117">
        <f t="shared" si="7"/>
        <v>1.69442544776599E-2</v>
      </c>
      <c r="Q24" s="117">
        <f t="shared" si="7"/>
        <v>8.4358690271636293E-3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2.4056013613246701E-3</v>
      </c>
      <c r="V24" s="117">
        <f t="shared" si="8"/>
        <v>7.1738491143626508E-3</v>
      </c>
      <c r="W24" s="117">
        <f t="shared" ref="W24:Y24" si="9">W25+W28+W30+W39</f>
        <v>1.2293593463877674E-2</v>
      </c>
      <c r="X24" s="117">
        <f t="shared" si="9"/>
        <v>1.5206281759899257E-2</v>
      </c>
      <c r="Y24" s="117">
        <f t="shared" si="9"/>
        <v>1.332712192518642E-2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1.5440919177158221E-2</v>
      </c>
      <c r="D25" s="122">
        <f t="shared" si="10"/>
        <v>1.5320841537378855E-2</v>
      </c>
      <c r="E25" s="122">
        <f t="shared" si="10"/>
        <v>1.8743529874654663E-2</v>
      </c>
      <c r="F25" s="122">
        <f t="shared" si="10"/>
        <v>1.9212736320843277E-2</v>
      </c>
      <c r="G25" s="122">
        <f t="shared" si="10"/>
        <v>2.037832228166175E-2</v>
      </c>
      <c r="H25" s="122">
        <f t="shared" si="10"/>
        <v>1.845553529535424E-2</v>
      </c>
      <c r="I25" s="122">
        <f t="shared" si="10"/>
        <v>1.5519450951745046E-2</v>
      </c>
      <c r="J25" s="122">
        <f t="shared" si="10"/>
        <v>1.5954914722627958E-2</v>
      </c>
      <c r="K25" s="122">
        <f t="shared" si="10"/>
        <v>1.6450788102703433E-2</v>
      </c>
      <c r="L25" s="122">
        <f t="shared" si="10"/>
        <v>1.6847251630624293E-2</v>
      </c>
      <c r="M25" s="122">
        <f t="shared" si="10"/>
        <v>1.8595700699708916E-2</v>
      </c>
      <c r="N25" s="122">
        <f t="shared" si="10"/>
        <v>1.7532972740329975E-2</v>
      </c>
      <c r="O25" s="122">
        <f t="shared" si="10"/>
        <v>1.645420991645748E-2</v>
      </c>
      <c r="P25" s="122">
        <f t="shared" si="10"/>
        <v>1.3833102350278039E-2</v>
      </c>
      <c r="Q25" s="122">
        <f t="shared" si="10"/>
        <v>6.7655505523172427E-3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1.9239531841117087E-3</v>
      </c>
      <c r="V25" s="122">
        <f t="shared" si="11"/>
        <v>5.6583422653880416E-3</v>
      </c>
      <c r="W25" s="122">
        <f t="shared" ref="W25:Y25" si="12">SUM(W26:W27)</f>
        <v>9.5425158627299098E-3</v>
      </c>
      <c r="X25" s="122">
        <f t="shared" si="12"/>
        <v>1.1518420003112524E-2</v>
      </c>
      <c r="Y25" s="122">
        <f t="shared" si="12"/>
        <v>9.8512730248282877E-3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1.5404599068021435E-2</v>
      </c>
      <c r="D26" s="98">
        <v>1.5285972214469418E-2</v>
      </c>
      <c r="E26" s="98">
        <v>1.870152008213272E-2</v>
      </c>
      <c r="F26" s="98">
        <v>1.9165869961484717E-2</v>
      </c>
      <c r="G26" s="98">
        <v>2.0331247298784119E-2</v>
      </c>
      <c r="H26" s="98">
        <v>1.8415278038765991E-2</v>
      </c>
      <c r="I26" s="98">
        <v>1.5488744154810809E-2</v>
      </c>
      <c r="J26" s="98">
        <v>1.5917884410420642E-2</v>
      </c>
      <c r="K26" s="98">
        <v>1.6412269843877444E-2</v>
      </c>
      <c r="L26" s="98">
        <v>1.6810853638797599E-2</v>
      </c>
      <c r="M26" s="98">
        <v>1.8552331524748073E-2</v>
      </c>
      <c r="N26" s="98">
        <v>1.7497489668349166E-2</v>
      </c>
      <c r="O26" s="98">
        <v>1.6413256939037901E-2</v>
      </c>
      <c r="P26" s="98">
        <v>1.3796069037864178E-2</v>
      </c>
      <c r="Q26" s="98">
        <v>6.7489460166610627E-3</v>
      </c>
      <c r="R26" s="98">
        <v>0</v>
      </c>
      <c r="S26" s="98">
        <v>0</v>
      </c>
      <c r="T26" s="98">
        <v>0</v>
      </c>
      <c r="U26" s="98">
        <v>1.9192354871177383E-3</v>
      </c>
      <c r="V26" s="98">
        <v>5.6446450296098512E-3</v>
      </c>
      <c r="W26" s="98">
        <v>9.5195550265293957E-3</v>
      </c>
      <c r="X26" s="98">
        <v>1.1490218485596363E-2</v>
      </c>
      <c r="Y26" s="98">
        <v>9.8271404000566717E-3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3.6320109136785375E-5</v>
      </c>
      <c r="D27" s="98">
        <v>3.4869322909436367E-5</v>
      </c>
      <c r="E27" s="98">
        <v>4.2009792521944233E-5</v>
      </c>
      <c r="F27" s="98">
        <v>4.6866359358559154E-5</v>
      </c>
      <c r="G27" s="98">
        <v>4.7074982877632151E-5</v>
      </c>
      <c r="H27" s="98">
        <v>4.0257256588248198E-5</v>
      </c>
      <c r="I27" s="98">
        <v>3.0706796934237433E-5</v>
      </c>
      <c r="J27" s="98">
        <v>3.7030312207315816E-5</v>
      </c>
      <c r="K27" s="98">
        <v>3.8518258825987979E-5</v>
      </c>
      <c r="L27" s="98">
        <v>3.6397991826695213E-5</v>
      </c>
      <c r="M27" s="98">
        <v>4.336917496084129E-5</v>
      </c>
      <c r="N27" s="98">
        <v>3.5483071980810085E-5</v>
      </c>
      <c r="O27" s="98">
        <v>4.0952977419578227E-5</v>
      </c>
      <c r="P27" s="98">
        <v>3.7033312413860504E-5</v>
      </c>
      <c r="Q27" s="98">
        <v>1.6604535656179618E-5</v>
      </c>
      <c r="R27" s="98">
        <v>0</v>
      </c>
      <c r="S27" s="98">
        <v>0</v>
      </c>
      <c r="T27" s="98">
        <v>0</v>
      </c>
      <c r="U27" s="98">
        <v>4.7176969939704297E-6</v>
      </c>
      <c r="V27" s="98">
        <v>1.3697235778190533E-5</v>
      </c>
      <c r="W27" s="98">
        <v>2.2960836200514651E-5</v>
      </c>
      <c r="X27" s="98">
        <v>2.8201517516159765E-5</v>
      </c>
      <c r="Y27" s="98">
        <v>2.4132624771615267E-5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6.9315000922603759E-5</v>
      </c>
      <c r="D28" s="122">
        <f t="shared" si="13"/>
        <v>8.558940274145646E-5</v>
      </c>
      <c r="E28" s="122">
        <f t="shared" si="13"/>
        <v>1.3016460679077311E-4</v>
      </c>
      <c r="F28" s="122">
        <f t="shared" si="13"/>
        <v>3.0352581559574803E-5</v>
      </c>
      <c r="G28" s="122">
        <f t="shared" si="13"/>
        <v>6.136791496101228E-5</v>
      </c>
      <c r="H28" s="122">
        <f t="shared" si="13"/>
        <v>7.591659099721156E-5</v>
      </c>
      <c r="I28" s="122">
        <f t="shared" si="13"/>
        <v>1.4488927397246954E-4</v>
      </c>
      <c r="J28" s="122">
        <f t="shared" si="13"/>
        <v>4.2649337644161685E-5</v>
      </c>
      <c r="K28" s="122">
        <f t="shared" si="13"/>
        <v>3.5562740769174411E-5</v>
      </c>
      <c r="L28" s="122">
        <f t="shared" si="13"/>
        <v>1.0573630852206638E-4</v>
      </c>
      <c r="M28" s="122">
        <f t="shared" si="13"/>
        <v>3.4510145910940434E-5</v>
      </c>
      <c r="N28" s="122">
        <f t="shared" si="13"/>
        <v>1.4484280307724891E-4</v>
      </c>
      <c r="O28" s="122">
        <f t="shared" si="13"/>
        <v>1.7178910161943433E-5</v>
      </c>
      <c r="P28" s="122">
        <f t="shared" si="13"/>
        <v>6.8417449487083817E-5</v>
      </c>
      <c r="Q28" s="122">
        <f t="shared" si="13"/>
        <v>9.0893789973767525E-5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3.4738734467352509E-5</v>
      </c>
      <c r="Y28" s="122">
        <f t="shared" si="13"/>
        <v>3.1590346375264585E-5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6.9315000922603759E-5</v>
      </c>
      <c r="D29" s="98">
        <v>8.558940274145646E-5</v>
      </c>
      <c r="E29" s="98">
        <v>1.3016460679077311E-4</v>
      </c>
      <c r="F29" s="98">
        <v>3.0352581559574803E-5</v>
      </c>
      <c r="G29" s="98">
        <v>6.136791496101228E-5</v>
      </c>
      <c r="H29" s="98">
        <v>7.591659099721156E-5</v>
      </c>
      <c r="I29" s="98">
        <v>1.4488927397246954E-4</v>
      </c>
      <c r="J29" s="98">
        <v>4.2649337644161685E-5</v>
      </c>
      <c r="K29" s="98">
        <v>3.5562740769174411E-5</v>
      </c>
      <c r="L29" s="98">
        <v>1.0573630852206638E-4</v>
      </c>
      <c r="M29" s="98">
        <v>3.4510145910940434E-5</v>
      </c>
      <c r="N29" s="98">
        <v>1.4484280307724891E-4</v>
      </c>
      <c r="O29" s="98">
        <v>1.7178910161943433E-5</v>
      </c>
      <c r="P29" s="98">
        <v>6.8417449487083817E-5</v>
      </c>
      <c r="Q29" s="98">
        <v>9.0893789973767525E-5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3.4738734467352509E-5</v>
      </c>
      <c r="Y29" s="98">
        <v>3.1590346375264585E-5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2.1224479628375046E-3</v>
      </c>
      <c r="D30" s="122">
        <v>2.3397690372820583E-3</v>
      </c>
      <c r="E30" s="122">
        <v>3.1960411388075906E-3</v>
      </c>
      <c r="F30" s="122">
        <v>1.9818297974734649E-3</v>
      </c>
      <c r="G30" s="122">
        <v>4.3402108787615754E-3</v>
      </c>
      <c r="H30" s="122">
        <v>2.6796034478823848E-3</v>
      </c>
      <c r="I30" s="122">
        <v>2.9134178718255794E-3</v>
      </c>
      <c r="J30" s="122">
        <v>1.6390464906201321E-3</v>
      </c>
      <c r="K30" s="122">
        <v>2.4058209882338358E-3</v>
      </c>
      <c r="L30" s="122">
        <v>1.926748440113828E-3</v>
      </c>
      <c r="M30" s="122">
        <v>2.4026391386931432E-3</v>
      </c>
      <c r="N30" s="122">
        <v>2.31556465688446E-3</v>
      </c>
      <c r="O30" s="122">
        <v>2.3377299635826926E-3</v>
      </c>
      <c r="P30" s="122">
        <v>2.2075968341645448E-3</v>
      </c>
      <c r="Q30" s="122">
        <v>1.1035499241528264E-3</v>
      </c>
      <c r="R30" s="122">
        <v>0</v>
      </c>
      <c r="S30" s="122">
        <v>0</v>
      </c>
      <c r="T30" s="122">
        <v>0</v>
      </c>
      <c r="U30" s="122">
        <v>3.0673804513181016E-4</v>
      </c>
      <c r="V30" s="122">
        <v>9.9590003995902402E-4</v>
      </c>
      <c r="W30" s="122">
        <v>1.8314740600306979E-3</v>
      </c>
      <c r="X30" s="122">
        <v>2.4181252103699581E-3</v>
      </c>
      <c r="Y30" s="122">
        <v>2.2870458073715148E-3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2.1224479628375046E-3</v>
      </c>
      <c r="D31" s="98">
        <v>2.3397690372820583E-3</v>
      </c>
      <c r="E31" s="98">
        <v>3.1960411388075906E-3</v>
      </c>
      <c r="F31" s="98">
        <v>1.9818297974734649E-3</v>
      </c>
      <c r="G31" s="98">
        <v>4.3402108787615754E-3</v>
      </c>
      <c r="H31" s="98">
        <v>1.3402306282719932E-3</v>
      </c>
      <c r="I31" s="98">
        <v>1.4556999697728909E-3</v>
      </c>
      <c r="J31" s="98">
        <v>6.5740911526882115E-4</v>
      </c>
      <c r="K31" s="98">
        <v>1.3675028773651435E-4</v>
      </c>
      <c r="L31" s="98">
        <v>5.7933495208567552E-4</v>
      </c>
      <c r="M31" s="98">
        <v>1.6570692468448921E-3</v>
      </c>
      <c r="N31" s="98">
        <v>1.1643368165415219E-3</v>
      </c>
      <c r="O31" s="98">
        <v>1.5218079765411811E-3</v>
      </c>
      <c r="P31" s="98">
        <v>1.009231940150153E-3</v>
      </c>
      <c r="Q31" s="98">
        <v>6.1826422825362801E-4</v>
      </c>
      <c r="R31" s="98">
        <v>0</v>
      </c>
      <c r="S31" s="98">
        <v>0</v>
      </c>
      <c r="T31" s="98">
        <v>0</v>
      </c>
      <c r="U31" s="98">
        <v>3.0673804513181016E-4</v>
      </c>
      <c r="V31" s="98">
        <v>6.5030300048944797E-4</v>
      </c>
      <c r="W31" s="98">
        <v>8.8305513430125793E-4</v>
      </c>
      <c r="X31" s="98">
        <v>1.4002789172591469E-3</v>
      </c>
      <c r="Y31" s="98">
        <v>1.1779303751835394E-3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1.3393728196103914E-3</v>
      </c>
      <c r="I35" s="101">
        <v>1.4577179020526885E-3</v>
      </c>
      <c r="J35" s="101">
        <v>9.8163737535131084E-4</v>
      </c>
      <c r="K35" s="101">
        <v>2.2690707004973214E-3</v>
      </c>
      <c r="L35" s="101">
        <v>1.3474134880281524E-3</v>
      </c>
      <c r="M35" s="101">
        <v>7.4556989184825103E-4</v>
      </c>
      <c r="N35" s="101">
        <v>1.1512278403429384E-3</v>
      </c>
      <c r="O35" s="101">
        <v>8.159219870415114E-4</v>
      </c>
      <c r="P35" s="101">
        <v>1.198364894014392E-3</v>
      </c>
      <c r="Q35" s="101">
        <v>4.8528569589919841E-4</v>
      </c>
      <c r="R35" s="101">
        <v>0</v>
      </c>
      <c r="S35" s="101">
        <v>0</v>
      </c>
      <c r="T35" s="101">
        <v>0</v>
      </c>
      <c r="U35" s="101">
        <v>0</v>
      </c>
      <c r="V35" s="101">
        <v>3.4559703946957616E-4</v>
      </c>
      <c r="W35" s="101">
        <v>9.4841892572943996E-4</v>
      </c>
      <c r="X35" s="101">
        <v>1.0178462931108112E-3</v>
      </c>
      <c r="Y35" s="101">
        <v>1.1091154321879754E-3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1.0127571497822289E-3</v>
      </c>
      <c r="D39" s="122">
        <v>1.1136576239507449E-3</v>
      </c>
      <c r="E39" s="122">
        <v>1.5351443151077615E-3</v>
      </c>
      <c r="F39" s="122">
        <v>9.3208827725503845E-4</v>
      </c>
      <c r="G39" s="122">
        <v>2.3885515968722162E-3</v>
      </c>
      <c r="H39" s="122">
        <v>1.2060368585133639E-3</v>
      </c>
      <c r="I39" s="122">
        <v>1.5798800912816848E-3</v>
      </c>
      <c r="J39" s="122">
        <v>6.5587075264955045E-4</v>
      </c>
      <c r="K39" s="122">
        <v>9.9356230266554879E-4</v>
      </c>
      <c r="L39" s="122">
        <v>7.7223521983614616E-4</v>
      </c>
      <c r="M39" s="122">
        <v>9.2312417208883482E-4</v>
      </c>
      <c r="N39" s="122">
        <v>7.8460304552382704E-4</v>
      </c>
      <c r="O39" s="122">
        <v>8.6151880180410372E-4</v>
      </c>
      <c r="P39" s="122">
        <v>8.3513784373023001E-4</v>
      </c>
      <c r="Q39" s="122">
        <v>4.7587476071979233E-4</v>
      </c>
      <c r="R39" s="122">
        <v>0</v>
      </c>
      <c r="S39" s="122">
        <v>0</v>
      </c>
      <c r="T39" s="122">
        <v>0</v>
      </c>
      <c r="U39" s="122">
        <v>1.7491013208115088E-4</v>
      </c>
      <c r="V39" s="122">
        <v>5.1960680901558536E-4</v>
      </c>
      <c r="W39" s="122">
        <v>9.1960354111706626E-4</v>
      </c>
      <c r="X39" s="122">
        <v>1.2349978119494231E-3</v>
      </c>
      <c r="Y39" s="122">
        <v>1.1572127466113514E-3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9.705206054874011E-4</v>
      </c>
      <c r="D40" s="98">
        <v>1.0784953659462571E-3</v>
      </c>
      <c r="E40" s="98">
        <v>1.4716430352198029E-3</v>
      </c>
      <c r="F40" s="98">
        <v>9.3208827725503845E-4</v>
      </c>
      <c r="G40" s="98">
        <v>2.3526696400114236E-3</v>
      </c>
      <c r="H40" s="98">
        <v>1.0656138518951618E-3</v>
      </c>
      <c r="I40" s="98">
        <v>1.5798800912816848E-3</v>
      </c>
      <c r="J40" s="98">
        <v>6.5587075264955045E-4</v>
      </c>
      <c r="K40" s="98">
        <v>9.9356230266554879E-4</v>
      </c>
      <c r="L40" s="98">
        <v>7.4157650927633538E-4</v>
      </c>
      <c r="M40" s="98">
        <v>9.2312417208883482E-4</v>
      </c>
      <c r="N40" s="98">
        <v>7.3582642974389799E-4</v>
      </c>
      <c r="O40" s="98">
        <v>8.6151880180410372E-4</v>
      </c>
      <c r="P40" s="98">
        <v>8.3513784373023001E-4</v>
      </c>
      <c r="Q40" s="98">
        <v>4.7587476071979233E-4</v>
      </c>
      <c r="R40" s="98">
        <v>0</v>
      </c>
      <c r="S40" s="98">
        <v>0</v>
      </c>
      <c r="T40" s="98">
        <v>0</v>
      </c>
      <c r="U40" s="98">
        <v>1.7491013208115088E-4</v>
      </c>
      <c r="V40" s="98">
        <v>5.1960680901558536E-4</v>
      </c>
      <c r="W40" s="98">
        <v>9.1960354111706626E-4</v>
      </c>
      <c r="X40" s="98">
        <v>1.2349978119494231E-3</v>
      </c>
      <c r="Y40" s="98">
        <v>1.1215506825397008E-3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4.2236544294827851E-5</v>
      </c>
      <c r="D41" s="33">
        <v>3.5162258004487762E-5</v>
      </c>
      <c r="E41" s="33">
        <v>6.3501279887958622E-5</v>
      </c>
      <c r="F41" s="33">
        <v>0</v>
      </c>
      <c r="G41" s="33">
        <v>3.5881956860792705E-5</v>
      </c>
      <c r="H41" s="33">
        <v>1.4042300661820198E-4</v>
      </c>
      <c r="I41" s="33">
        <v>0</v>
      </c>
      <c r="J41" s="33">
        <v>0</v>
      </c>
      <c r="K41" s="33">
        <v>0</v>
      </c>
      <c r="L41" s="33">
        <v>3.0658710559810823E-5</v>
      </c>
      <c r="M41" s="33">
        <v>0</v>
      </c>
      <c r="N41" s="33">
        <v>4.8776615779929077E-5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3.5662064071650748E-5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9.4354759730553379</v>
      </c>
      <c r="F43" s="117">
        <f t="shared" si="14"/>
        <v>47.912220402279239</v>
      </c>
      <c r="G43" s="117">
        <f t="shared" si="14"/>
        <v>16.14917039990404</v>
      </c>
      <c r="H43" s="117">
        <f t="shared" si="14"/>
        <v>7.4457163694309401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2.1649022973630836</v>
      </c>
      <c r="P43" s="117">
        <f t="shared" si="14"/>
        <v>1.2013246456785567</v>
      </c>
      <c r="Q43" s="117">
        <f t="shared" si="14"/>
        <v>0.80783330747640603</v>
      </c>
      <c r="R43" s="117">
        <f t="shared" ref="R43:V43" si="15">R44+R47+R49+R58</f>
        <v>0</v>
      </c>
      <c r="S43" s="117">
        <f t="shared" si="15"/>
        <v>0.76834151910827686</v>
      </c>
      <c r="T43" s="117">
        <f t="shared" si="15"/>
        <v>1.3021756721347779</v>
      </c>
      <c r="U43" s="117">
        <f t="shared" si="15"/>
        <v>3.2488445011837279</v>
      </c>
      <c r="V43" s="117">
        <f t="shared" si="15"/>
        <v>4.097398641965996</v>
      </c>
      <c r="W43" s="117">
        <f t="shared" ref="W43:Y43" si="16">W44+W47+W49+W58</f>
        <v>2.3807137590175733</v>
      </c>
      <c r="X43" s="117">
        <f t="shared" si="16"/>
        <v>2.9871723584056555</v>
      </c>
      <c r="Y43" s="117">
        <f t="shared" si="16"/>
        <v>0.27196755571088127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7.2719020048031444</v>
      </c>
      <c r="F44" s="122">
        <f t="shared" si="17"/>
        <v>45.016414071628354</v>
      </c>
      <c r="G44" s="122">
        <f t="shared" si="17"/>
        <v>13.444985148951915</v>
      </c>
      <c r="H44" s="122">
        <f t="shared" si="17"/>
        <v>6.1037640686257966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1.7663368428396422</v>
      </c>
      <c r="P44" s="122">
        <f t="shared" si="17"/>
        <v>1.0056819245623823</v>
      </c>
      <c r="Q44" s="122">
        <f t="shared" si="17"/>
        <v>0.67420203879788176</v>
      </c>
      <c r="R44" s="122">
        <f t="shared" ref="R44:V44" si="18">SUM(R45:R46)</f>
        <v>0</v>
      </c>
      <c r="S44" s="122">
        <f t="shared" si="18"/>
        <v>0.59260529637982651</v>
      </c>
      <c r="T44" s="122">
        <f t="shared" si="18"/>
        <v>1.0375329920451488</v>
      </c>
      <c r="U44" s="122">
        <f t="shared" si="18"/>
        <v>2.6724682132565953</v>
      </c>
      <c r="V44" s="122">
        <f t="shared" si="18"/>
        <v>3.236951515567438</v>
      </c>
      <c r="W44" s="122">
        <f t="shared" ref="W44:Y44" si="19">SUM(W45:W46)</f>
        <v>1.8440011570019539</v>
      </c>
      <c r="X44" s="122">
        <f t="shared" si="19"/>
        <v>2.3360219529982205</v>
      </c>
      <c r="Y44" s="122">
        <f t="shared" si="19"/>
        <v>0.19941136824691891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7.2585726595869531</v>
      </c>
      <c r="F45" s="98">
        <v>44.926385608558569</v>
      </c>
      <c r="G45" s="98">
        <v>13.419458562139717</v>
      </c>
      <c r="H45" s="98">
        <v>6.0927938560690569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1.7625825554856109</v>
      </c>
      <c r="P45" s="98">
        <v>1.0033577461997485</v>
      </c>
      <c r="Q45" s="98">
        <v>0.67276253535494446</v>
      </c>
      <c r="R45" s="98">
        <v>0</v>
      </c>
      <c r="S45" s="98">
        <v>0.59131283847156424</v>
      </c>
      <c r="T45" s="98">
        <v>1.0352981342218408</v>
      </c>
      <c r="U45" s="98">
        <v>2.6667384097959936</v>
      </c>
      <c r="V45" s="98">
        <v>3.2301008088594547</v>
      </c>
      <c r="W45" s="98">
        <v>1.8401237991421604</v>
      </c>
      <c r="X45" s="98">
        <v>2.3310302451390092</v>
      </c>
      <c r="Y45" s="98">
        <v>0.19898565296307955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1.3329345216190896E-2</v>
      </c>
      <c r="F46" s="98">
        <v>9.0028463069787526E-2</v>
      </c>
      <c r="G46" s="98">
        <v>2.5526586812198521E-2</v>
      </c>
      <c r="H46" s="98">
        <v>1.0970212556739642E-2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3.7542873540312056E-3</v>
      </c>
      <c r="P46" s="98">
        <v>2.3241783626338336E-3</v>
      </c>
      <c r="Q46" s="98">
        <v>1.4395034429372964E-3</v>
      </c>
      <c r="R46" s="98">
        <v>0</v>
      </c>
      <c r="S46" s="98">
        <v>1.2924579082623097E-3</v>
      </c>
      <c r="T46" s="98">
        <v>2.2348578233079893E-3</v>
      </c>
      <c r="U46" s="98">
        <v>5.7298034606019102E-3</v>
      </c>
      <c r="V46" s="98">
        <v>6.8507067079833436E-3</v>
      </c>
      <c r="W46" s="98">
        <v>3.8773578597934861E-3</v>
      </c>
      <c r="X46" s="98">
        <v>4.9917078592110614E-3</v>
      </c>
      <c r="Y46" s="98">
        <v>4.257152838393721E-4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6.323830479918395E-2</v>
      </c>
      <c r="F47" s="122">
        <f t="shared" si="20"/>
        <v>4.9019419218713306E-2</v>
      </c>
      <c r="G47" s="122">
        <f t="shared" si="20"/>
        <v>3.6682671167945095E-2</v>
      </c>
      <c r="H47" s="122">
        <f t="shared" si="20"/>
        <v>2.1313582922467149E-2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1.9240379381376645E-3</v>
      </c>
      <c r="P47" s="122">
        <f t="shared" si="20"/>
        <v>3.8313771712766933E-3</v>
      </c>
      <c r="Q47" s="122">
        <f t="shared" si="20"/>
        <v>6.4761825356309376E-3</v>
      </c>
      <c r="R47" s="122">
        <f t="shared" si="20"/>
        <v>0</v>
      </c>
      <c r="S47" s="122">
        <f t="shared" si="20"/>
        <v>5.249435075683203E-3</v>
      </c>
      <c r="T47" s="122">
        <f t="shared" si="20"/>
        <v>7.2600519331692728E-3</v>
      </c>
      <c r="U47" s="122">
        <f t="shared" si="20"/>
        <v>7.5320997446821237E-3</v>
      </c>
      <c r="V47" s="122">
        <f t="shared" si="20"/>
        <v>3.4772708709814785E-3</v>
      </c>
      <c r="W47" s="122">
        <f t="shared" si="20"/>
        <v>6.4140798034421551E-4</v>
      </c>
      <c r="X47" s="122">
        <f t="shared" si="20"/>
        <v>4.6028823169242073E-3</v>
      </c>
      <c r="Y47" s="122">
        <f t="shared" si="20"/>
        <v>5.2124071519186565E-4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6.323830479918395E-2</v>
      </c>
      <c r="F48" s="98">
        <v>4.9019419218713306E-2</v>
      </c>
      <c r="G48" s="98">
        <v>3.6682671167945095E-2</v>
      </c>
      <c r="H48" s="98">
        <v>2.1313582922467149E-2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1.9240379381376645E-3</v>
      </c>
      <c r="P48" s="98">
        <v>3.8313771712766933E-3</v>
      </c>
      <c r="Q48" s="98">
        <v>6.4761825356309376E-3</v>
      </c>
      <c r="R48" s="98">
        <v>0</v>
      </c>
      <c r="S48" s="98">
        <v>5.249435075683203E-3</v>
      </c>
      <c r="T48" s="98">
        <v>7.2600519331692728E-3</v>
      </c>
      <c r="U48" s="98">
        <v>7.5320997446821237E-3</v>
      </c>
      <c r="V48" s="98">
        <v>3.4772708709814785E-3</v>
      </c>
      <c r="W48" s="98">
        <v>6.4140798034421551E-4</v>
      </c>
      <c r="X48" s="98">
        <v>4.6028823169242073E-3</v>
      </c>
      <c r="Y48" s="98">
        <v>5.2124071519186565E-4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1.3484181027696891</v>
      </c>
      <c r="F49" s="122">
        <v>1.5593857318876041</v>
      </c>
      <c r="G49" s="122">
        <v>1.2988107285067951</v>
      </c>
      <c r="H49" s="122">
        <v>0.96539016453473425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0.29338223448335493</v>
      </c>
      <c r="P49" s="122">
        <v>0.1422459129195083</v>
      </c>
      <c r="Q49" s="122">
        <v>9.1355032253024118E-2</v>
      </c>
      <c r="R49" s="122">
        <v>0</v>
      </c>
      <c r="S49" s="122">
        <v>0.12239545250905895</v>
      </c>
      <c r="T49" s="122">
        <v>0.17534032047919201</v>
      </c>
      <c r="U49" s="122">
        <v>0.37570888991857743</v>
      </c>
      <c r="V49" s="122">
        <v>0.59120133551928822</v>
      </c>
      <c r="W49" s="122">
        <v>0.36834220028017128</v>
      </c>
      <c r="X49" s="122">
        <v>0.4493791384084232</v>
      </c>
      <c r="Y49" s="122">
        <v>4.9466548275583701E-2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1.3484181027696891</v>
      </c>
      <c r="F54" s="101">
        <v>1.5593857318876041</v>
      </c>
      <c r="G54" s="101">
        <v>1.2988107285067951</v>
      </c>
      <c r="H54" s="101">
        <v>0.96539016453473425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0.29338223448335493</v>
      </c>
      <c r="P54" s="101">
        <v>0.1422459129195083</v>
      </c>
      <c r="Q54" s="101">
        <v>9.1355032253024118E-2</v>
      </c>
      <c r="R54" s="101">
        <v>0</v>
      </c>
      <c r="S54" s="101">
        <v>0.12239545250905895</v>
      </c>
      <c r="T54" s="101">
        <v>0.17534032047919201</v>
      </c>
      <c r="U54" s="101">
        <v>0.37570888991857743</v>
      </c>
      <c r="V54" s="101">
        <v>0.59120133551928822</v>
      </c>
      <c r="W54" s="101">
        <v>0.36834220028017128</v>
      </c>
      <c r="X54" s="101">
        <v>0.4493791384084232</v>
      </c>
      <c r="Y54" s="101">
        <v>4.9466548275583701E-2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0.75191756068332016</v>
      </c>
      <c r="F58" s="122">
        <v>1.2874011795445672</v>
      </c>
      <c r="G58" s="122">
        <v>1.3686918512773856</v>
      </c>
      <c r="H58" s="122">
        <v>0.35524855334794248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0.10325918210194898</v>
      </c>
      <c r="P58" s="122">
        <v>4.9565431025389149E-2</v>
      </c>
      <c r="Q58" s="122">
        <v>3.5800053889869184E-2</v>
      </c>
      <c r="R58" s="122">
        <v>0</v>
      </c>
      <c r="S58" s="122">
        <v>4.8091335143708273E-2</v>
      </c>
      <c r="T58" s="122">
        <v>8.2042307677267876E-2</v>
      </c>
      <c r="U58" s="122">
        <v>0.19313529826387296</v>
      </c>
      <c r="V58" s="122">
        <v>0.2657685200082886</v>
      </c>
      <c r="W58" s="122">
        <v>0.16772899375510375</v>
      </c>
      <c r="X58" s="122">
        <v>0.19716838468208744</v>
      </c>
      <c r="Y58" s="122">
        <v>2.2568398473186788E-2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0.70886369291928419</v>
      </c>
      <c r="F59" s="98">
        <v>1.2665304281653582</v>
      </c>
      <c r="G59" s="98">
        <v>1.3497461780548869</v>
      </c>
      <c r="H59" s="98">
        <v>0.31536841946837313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0.10325918210194898</v>
      </c>
      <c r="P59" s="98">
        <v>4.9565431025389149E-2</v>
      </c>
      <c r="Q59" s="98">
        <v>3.5309907245408584E-2</v>
      </c>
      <c r="R59" s="98">
        <v>0</v>
      </c>
      <c r="S59" s="98">
        <v>4.7339759473898457E-2</v>
      </c>
      <c r="T59" s="98">
        <v>8.1453779065840295E-2</v>
      </c>
      <c r="U59" s="98">
        <v>0.19216793177982444</v>
      </c>
      <c r="V59" s="98">
        <v>0.26349261285180331</v>
      </c>
      <c r="W59" s="98">
        <v>0.16693508987572153</v>
      </c>
      <c r="X59" s="98">
        <v>0.19468056417457272</v>
      </c>
      <c r="Y59" s="98">
        <v>2.2176115768398629E-2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4.3053867764035941E-2</v>
      </c>
      <c r="F60" s="33">
        <v>2.0870751379209102E-2</v>
      </c>
      <c r="G60" s="33">
        <v>1.8945673222498547E-2</v>
      </c>
      <c r="H60" s="33">
        <v>3.988013387956936E-2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4.901466444605985E-4</v>
      </c>
      <c r="R60" s="33">
        <v>0</v>
      </c>
      <c r="S60" s="33">
        <v>7.5157566980981556E-4</v>
      </c>
      <c r="T60" s="33">
        <v>5.8852861142758256E-4</v>
      </c>
      <c r="U60" s="33">
        <v>9.6736648404851719E-4</v>
      </c>
      <c r="V60" s="33">
        <v>2.2759071564853019E-3</v>
      </c>
      <c r="W60" s="33">
        <v>7.9390387938221569E-4</v>
      </c>
      <c r="X60" s="33">
        <v>2.4878205075147294E-3</v>
      </c>
      <c r="Y60" s="33">
        <v>3.9228270478815821E-4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83.900455661354414</v>
      </c>
      <c r="D62" s="117">
        <f t="shared" si="21"/>
        <v>110.23352152487159</v>
      </c>
      <c r="E62" s="117">
        <f t="shared" si="21"/>
        <v>89.053199758339176</v>
      </c>
      <c r="F62" s="117">
        <f t="shared" si="21"/>
        <v>76.384729050546412</v>
      </c>
      <c r="G62" s="117">
        <f t="shared" si="21"/>
        <v>47.62704055609106</v>
      </c>
      <c r="H62" s="117">
        <f t="shared" si="21"/>
        <v>78.47566230057862</v>
      </c>
      <c r="I62" s="117">
        <f t="shared" si="21"/>
        <v>14.953675649297981</v>
      </c>
      <c r="J62" s="117">
        <f t="shared" si="21"/>
        <v>36.054522411583115</v>
      </c>
      <c r="K62" s="117">
        <f t="shared" si="21"/>
        <v>53.107459670290872</v>
      </c>
      <c r="L62" s="117">
        <f t="shared" si="21"/>
        <v>84.81384847703238</v>
      </c>
      <c r="M62" s="117">
        <f t="shared" si="21"/>
        <v>112.38353332534041</v>
      </c>
      <c r="N62" s="117">
        <f t="shared" si="21"/>
        <v>98.43617064556345</v>
      </c>
      <c r="O62" s="117">
        <f t="shared" si="21"/>
        <v>82.182457990593321</v>
      </c>
      <c r="P62" s="117">
        <f t="shared" si="21"/>
        <v>56.429114395620125</v>
      </c>
      <c r="Q62" s="117">
        <f t="shared" si="21"/>
        <v>80.193457038872097</v>
      </c>
      <c r="R62" s="117">
        <f t="shared" ref="R62:V62" si="22">R63+R66+R68+R77</f>
        <v>75.02588181336634</v>
      </c>
      <c r="S62" s="117">
        <f t="shared" si="22"/>
        <v>79.538295139361338</v>
      </c>
      <c r="T62" s="117">
        <f t="shared" si="22"/>
        <v>74.91139879124934</v>
      </c>
      <c r="U62" s="117">
        <f t="shared" si="22"/>
        <v>61.453496014381784</v>
      </c>
      <c r="V62" s="117">
        <f t="shared" si="22"/>
        <v>74.992661109072756</v>
      </c>
      <c r="W62" s="117">
        <f t="shared" ref="W62:Y62" si="23">W63+W66+W68+W77</f>
        <v>81.904553812595353</v>
      </c>
      <c r="X62" s="117">
        <f t="shared" si="23"/>
        <v>37.820216508145059</v>
      </c>
      <c r="Y62" s="117">
        <f t="shared" si="23"/>
        <v>29.59431711470901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70.707258757631877</v>
      </c>
      <c r="D63" s="122">
        <f t="shared" si="24"/>
        <v>91.667845546228861</v>
      </c>
      <c r="E63" s="122">
        <f t="shared" si="24"/>
        <v>72.921286151442843</v>
      </c>
      <c r="F63" s="122">
        <f t="shared" si="24"/>
        <v>67.379411333085386</v>
      </c>
      <c r="G63" s="122">
        <f t="shared" si="24"/>
        <v>38.704475710164957</v>
      </c>
      <c r="H63" s="122">
        <f t="shared" si="24"/>
        <v>65.294725046751054</v>
      </c>
      <c r="I63" s="122">
        <f t="shared" si="24"/>
        <v>11.943032791470699</v>
      </c>
      <c r="J63" s="122">
        <f t="shared" si="24"/>
        <v>31.425036145753126</v>
      </c>
      <c r="K63" s="122">
        <f t="shared" si="24"/>
        <v>45.236638016925262</v>
      </c>
      <c r="L63" s="122">
        <f t="shared" si="24"/>
        <v>73.355272399661871</v>
      </c>
      <c r="M63" s="122">
        <f t="shared" si="24"/>
        <v>96.675233109535327</v>
      </c>
      <c r="N63" s="122">
        <f t="shared" si="24"/>
        <v>84.241662567860956</v>
      </c>
      <c r="O63" s="122">
        <f t="shared" si="24"/>
        <v>69.715451570236041</v>
      </c>
      <c r="P63" s="122">
        <f t="shared" si="24"/>
        <v>46.739068768214111</v>
      </c>
      <c r="Q63" s="122">
        <f t="shared" si="24"/>
        <v>64.814092400460154</v>
      </c>
      <c r="R63" s="122">
        <f t="shared" ref="R63:V63" si="25">SUM(R64:R65)</f>
        <v>60.547322531521722</v>
      </c>
      <c r="S63" s="122">
        <f t="shared" si="25"/>
        <v>62.999389601489916</v>
      </c>
      <c r="T63" s="122">
        <f t="shared" si="25"/>
        <v>59.163740578801004</v>
      </c>
      <c r="U63" s="122">
        <f t="shared" si="25"/>
        <v>48.212669037187368</v>
      </c>
      <c r="V63" s="122">
        <f t="shared" si="25"/>
        <v>58.911706118646833</v>
      </c>
      <c r="W63" s="122">
        <f t="shared" ref="W63:Y63" si="26">SUM(W64:W65)</f>
        <v>63.629978009442766</v>
      </c>
      <c r="X63" s="122">
        <f t="shared" si="26"/>
        <v>28.128051570883816</v>
      </c>
      <c r="Y63" s="122">
        <f t="shared" si="26"/>
        <v>21.604717629483158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70.559698713842238</v>
      </c>
      <c r="D64" s="98">
        <v>91.482514364956657</v>
      </c>
      <c r="E64" s="98">
        <v>72.775898825931577</v>
      </c>
      <c r="F64" s="98">
        <v>67.232998520059994</v>
      </c>
      <c r="G64" s="98">
        <v>38.624711677609334</v>
      </c>
      <c r="H64" s="98">
        <v>65.167460080592278</v>
      </c>
      <c r="I64" s="98">
        <v>11.921881851469982</v>
      </c>
      <c r="J64" s="98">
        <v>31.359621056221652</v>
      </c>
      <c r="K64" s="98">
        <v>45.141416455162414</v>
      </c>
      <c r="L64" s="98">
        <v>73.212407529423345</v>
      </c>
      <c r="M64" s="98">
        <v>96.470883242012306</v>
      </c>
      <c r="N64" s="98">
        <v>84.085842287098217</v>
      </c>
      <c r="O64" s="98">
        <v>69.555005046409988</v>
      </c>
      <c r="P64" s="98">
        <v>46.621809290235078</v>
      </c>
      <c r="Q64" s="98">
        <v>64.663176642530402</v>
      </c>
      <c r="R64" s="98">
        <v>60.404073705075412</v>
      </c>
      <c r="S64" s="98">
        <v>62.846695807605364</v>
      </c>
      <c r="T64" s="98">
        <v>59.020324553517938</v>
      </c>
      <c r="U64" s="98">
        <v>48.094897125353015</v>
      </c>
      <c r="V64" s="98">
        <v>58.768286159424683</v>
      </c>
      <c r="W64" s="98">
        <v>63.475193769437972</v>
      </c>
      <c r="X64" s="98">
        <v>28.058283892765083</v>
      </c>
      <c r="Y64" s="98">
        <v>21.551048188361129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0.14756004378963894</v>
      </c>
      <c r="D65" s="98">
        <v>0.18533118127220888</v>
      </c>
      <c r="E65" s="98">
        <v>0.14538732551126418</v>
      </c>
      <c r="F65" s="98">
        <v>0.1464128130253948</v>
      </c>
      <c r="G65" s="98">
        <v>7.9764032555624684E-2</v>
      </c>
      <c r="H65" s="98">
        <v>0.12726496615878058</v>
      </c>
      <c r="I65" s="98">
        <v>2.1150940000718228E-2</v>
      </c>
      <c r="J65" s="98">
        <v>6.5415089531473042E-2</v>
      </c>
      <c r="K65" s="98">
        <v>9.5221561762848891E-2</v>
      </c>
      <c r="L65" s="98">
        <v>0.14286487023852668</v>
      </c>
      <c r="M65" s="98">
        <v>0.2043498675230212</v>
      </c>
      <c r="N65" s="98">
        <v>0.15582028076274437</v>
      </c>
      <c r="O65" s="98">
        <v>0.16044652382605523</v>
      </c>
      <c r="P65" s="98">
        <v>0.11725947797903595</v>
      </c>
      <c r="Q65" s="98">
        <v>0.15091575792975429</v>
      </c>
      <c r="R65" s="98">
        <v>0.14324882644631043</v>
      </c>
      <c r="S65" s="98">
        <v>0.15269379388455304</v>
      </c>
      <c r="T65" s="98">
        <v>0.14341602528306871</v>
      </c>
      <c r="U65" s="98">
        <v>0.11777191183435226</v>
      </c>
      <c r="V65" s="98">
        <v>0.14341995922214767</v>
      </c>
      <c r="W65" s="98">
        <v>0.15478424000479582</v>
      </c>
      <c r="X65" s="98">
        <v>6.9767678118733786E-2</v>
      </c>
      <c r="Y65" s="98">
        <v>5.3669441122029787E-2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0.28211205375499732</v>
      </c>
      <c r="D66" s="122">
        <f t="shared" si="27"/>
        <v>0.43909503341435691</v>
      </c>
      <c r="E66" s="122">
        <f t="shared" si="27"/>
        <v>0.43605143274908997</v>
      </c>
      <c r="F66" s="122">
        <f t="shared" si="27"/>
        <v>0.11005846073501825</v>
      </c>
      <c r="G66" s="122">
        <f t="shared" si="27"/>
        <v>0.11480402691331373</v>
      </c>
      <c r="H66" s="122">
        <f t="shared" si="27"/>
        <v>0.20989039495954073</v>
      </c>
      <c r="I66" s="122">
        <f t="shared" si="27"/>
        <v>0.10667472796223067</v>
      </c>
      <c r="J66" s="122">
        <f t="shared" si="27"/>
        <v>6.8601459600634088E-2</v>
      </c>
      <c r="K66" s="122">
        <f t="shared" si="27"/>
        <v>9.3921198371389625E-2</v>
      </c>
      <c r="L66" s="122">
        <f t="shared" si="27"/>
        <v>0.42426693794479142</v>
      </c>
      <c r="M66" s="122">
        <f t="shared" si="27"/>
        <v>0.18402535307008985</v>
      </c>
      <c r="N66" s="122">
        <f t="shared" si="27"/>
        <v>0.56390924308049939</v>
      </c>
      <c r="O66" s="122">
        <f t="shared" si="27"/>
        <v>6.146614055943362E-2</v>
      </c>
      <c r="P66" s="122">
        <f t="shared" si="27"/>
        <v>0.21305193770277903</v>
      </c>
      <c r="Q66" s="122">
        <f t="shared" si="27"/>
        <v>0.82613365707157316</v>
      </c>
      <c r="R66" s="122">
        <f t="shared" si="27"/>
        <v>0.41354429968834661</v>
      </c>
      <c r="S66" s="122">
        <f t="shared" si="27"/>
        <v>0.57059895286798734</v>
      </c>
      <c r="T66" s="122">
        <f t="shared" si="27"/>
        <v>0.45928235894384473</v>
      </c>
      <c r="U66" s="122">
        <f t="shared" si="27"/>
        <v>0.18792112147808188</v>
      </c>
      <c r="V66" s="122">
        <f t="shared" si="27"/>
        <v>6.8444281643818758E-2</v>
      </c>
      <c r="W66" s="122">
        <f t="shared" si="27"/>
        <v>2.1516322249728683E-2</v>
      </c>
      <c r="X66" s="122">
        <f t="shared" si="27"/>
        <v>7.7710549003467563E-2</v>
      </c>
      <c r="Y66" s="122">
        <f t="shared" si="27"/>
        <v>5.9674164302874796E-2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0.28211205375499732</v>
      </c>
      <c r="D67" s="98">
        <v>0.43909503341435691</v>
      </c>
      <c r="E67" s="98">
        <v>0.43605143274908997</v>
      </c>
      <c r="F67" s="98">
        <v>0.11005846073501825</v>
      </c>
      <c r="G67" s="98">
        <v>0.11480402691331373</v>
      </c>
      <c r="H67" s="98">
        <v>0.20989039495954073</v>
      </c>
      <c r="I67" s="98">
        <v>0.10667472796223067</v>
      </c>
      <c r="J67" s="98">
        <v>6.8601459600634088E-2</v>
      </c>
      <c r="K67" s="98">
        <v>9.3921198371389625E-2</v>
      </c>
      <c r="L67" s="98">
        <v>0.42426693794479142</v>
      </c>
      <c r="M67" s="98">
        <v>0.18402535307008985</v>
      </c>
      <c r="N67" s="98">
        <v>0.56390924308049939</v>
      </c>
      <c r="O67" s="98">
        <v>6.146614055943362E-2</v>
      </c>
      <c r="P67" s="98">
        <v>0.21305193770277903</v>
      </c>
      <c r="Q67" s="98">
        <v>0.82613365707157316</v>
      </c>
      <c r="R67" s="98">
        <v>0.41354429968834661</v>
      </c>
      <c r="S67" s="98">
        <v>0.57059895286798734</v>
      </c>
      <c r="T67" s="98">
        <v>0.45928235894384473</v>
      </c>
      <c r="U67" s="98">
        <v>0.18792112147808188</v>
      </c>
      <c r="V67" s="98">
        <v>6.8444281643818758E-2</v>
      </c>
      <c r="W67" s="98">
        <v>2.1516322249728683E-2</v>
      </c>
      <c r="X67" s="98">
        <v>7.7710549003467563E-2</v>
      </c>
      <c r="Y67" s="98">
        <v>5.9674164302874796E-2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8.873180733999817</v>
      </c>
      <c r="D68" s="122">
        <v>12.231446445854715</v>
      </c>
      <c r="E68" s="122">
        <v>10.262502074815933</v>
      </c>
      <c r="F68" s="122">
        <v>6.0568679322007091</v>
      </c>
      <c r="G68" s="122">
        <v>5.3451504591465193</v>
      </c>
      <c r="H68" s="122">
        <v>8.8816837457295996</v>
      </c>
      <c r="I68" s="122">
        <v>1.885722769483521</v>
      </c>
      <c r="J68" s="122">
        <v>3.3858581999379327</v>
      </c>
      <c r="K68" s="122">
        <v>5.4157691057198676</v>
      </c>
      <c r="L68" s="122">
        <v>7.9962178044844343</v>
      </c>
      <c r="M68" s="122">
        <v>11.215668301140873</v>
      </c>
      <c r="N68" s="122">
        <v>10.063763572476793</v>
      </c>
      <c r="O68" s="122">
        <v>9.1579770760270325</v>
      </c>
      <c r="P68" s="122">
        <v>6.8757192114807513</v>
      </c>
      <c r="Q68" s="122">
        <v>10.033961335887341</v>
      </c>
      <c r="R68" s="122">
        <v>9.6032831719418486</v>
      </c>
      <c r="S68" s="122">
        <v>10.745384484088284</v>
      </c>
      <c r="T68" s="122">
        <v>10.122704583646208</v>
      </c>
      <c r="U68" s="122">
        <v>8.5108253336731874</v>
      </c>
      <c r="V68" s="122">
        <v>10.792061242908503</v>
      </c>
      <c r="W68" s="122">
        <v>12.353443465504487</v>
      </c>
      <c r="X68" s="122">
        <v>6.4465501224237745</v>
      </c>
      <c r="Y68" s="122">
        <v>5.2796927843754728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8.5148320323089539</v>
      </c>
      <c r="D69" s="98">
        <v>11.867630439723602</v>
      </c>
      <c r="E69" s="98">
        <v>9.9816962472945825</v>
      </c>
      <c r="F69" s="98">
        <v>5.9814413545963898</v>
      </c>
      <c r="G69" s="98">
        <v>5.3451504591465193</v>
      </c>
      <c r="H69" s="98">
        <v>7.5256431754751683</v>
      </c>
      <c r="I69" s="98">
        <v>1.885722769483521</v>
      </c>
      <c r="J69" s="98">
        <v>3.3858581999379327</v>
      </c>
      <c r="K69" s="98">
        <v>5.1947349245420105</v>
      </c>
      <c r="L69" s="98">
        <v>7.6857944662810249</v>
      </c>
      <c r="M69" s="98">
        <v>10.9487542798592</v>
      </c>
      <c r="N69" s="98">
        <v>9.8070397640803169</v>
      </c>
      <c r="O69" s="98">
        <v>8.8910540259805959</v>
      </c>
      <c r="P69" s="98">
        <v>6.2504124097840412</v>
      </c>
      <c r="Q69" s="98">
        <v>9.7961713448967327</v>
      </c>
      <c r="R69" s="98">
        <v>9.3406687920878984</v>
      </c>
      <c r="S69" s="98">
        <v>10.329212502630911</v>
      </c>
      <c r="T69" s="98">
        <v>9.7194336380921822</v>
      </c>
      <c r="U69" s="98">
        <v>8.1837482386567739</v>
      </c>
      <c r="V69" s="98">
        <v>10.303617427124834</v>
      </c>
      <c r="W69" s="98">
        <v>12.353443465504487</v>
      </c>
      <c r="X69" s="98">
        <v>5.3233567379759945</v>
      </c>
      <c r="Y69" s="98">
        <v>5.2796927843754728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0.3583487016908628</v>
      </c>
      <c r="D73" s="101">
        <v>0.36381600613111298</v>
      </c>
      <c r="E73" s="101">
        <v>0.28080582752135075</v>
      </c>
      <c r="F73" s="101">
        <v>7.5426577604319589E-2</v>
      </c>
      <c r="G73" s="101">
        <v>0</v>
      </c>
      <c r="H73" s="101">
        <v>1.3560405702544316</v>
      </c>
      <c r="I73" s="101">
        <v>0</v>
      </c>
      <c r="J73" s="101">
        <v>0</v>
      </c>
      <c r="K73" s="101">
        <v>0.22103418117785667</v>
      </c>
      <c r="L73" s="101">
        <v>0.31042333820340906</v>
      </c>
      <c r="M73" s="101">
        <v>0.26691402128167391</v>
      </c>
      <c r="N73" s="101">
        <v>0.25672380839647524</v>
      </c>
      <c r="O73" s="101">
        <v>0.26692305004643735</v>
      </c>
      <c r="P73" s="101">
        <v>0.62530680169670971</v>
      </c>
      <c r="Q73" s="101">
        <v>0.23778999099060727</v>
      </c>
      <c r="R73" s="101">
        <v>0.26261437985395042</v>
      </c>
      <c r="S73" s="101">
        <v>0.41617198145737194</v>
      </c>
      <c r="T73" s="101">
        <v>0.40327094555402593</v>
      </c>
      <c r="U73" s="101">
        <v>0.32707709501641358</v>
      </c>
      <c r="V73" s="101">
        <v>0.48844381578366758</v>
      </c>
      <c r="W73" s="101">
        <v>0</v>
      </c>
      <c r="X73" s="101">
        <v>1.1231933844477802</v>
      </c>
      <c r="Y73" s="101">
        <v>0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4.0379041159677174</v>
      </c>
      <c r="D77" s="122">
        <v>5.8951344993736541</v>
      </c>
      <c r="E77" s="122">
        <v>5.4333600993313107</v>
      </c>
      <c r="F77" s="122">
        <v>2.8383913245253094</v>
      </c>
      <c r="G77" s="122">
        <v>3.462610359866277</v>
      </c>
      <c r="H77" s="122">
        <v>4.0893631131384112</v>
      </c>
      <c r="I77" s="122">
        <v>1.0182453603815302</v>
      </c>
      <c r="J77" s="122">
        <v>1.1750266062914252</v>
      </c>
      <c r="K77" s="122">
        <v>2.3611313492743546</v>
      </c>
      <c r="L77" s="122">
        <v>3.0380913349412788</v>
      </c>
      <c r="M77" s="122">
        <v>4.3086065615941314</v>
      </c>
      <c r="N77" s="122">
        <v>3.5668352621452009</v>
      </c>
      <c r="O77" s="122">
        <v>3.2475632037708047</v>
      </c>
      <c r="P77" s="122">
        <v>2.6012744782224875</v>
      </c>
      <c r="Q77" s="122">
        <v>4.5192696454530257</v>
      </c>
      <c r="R77" s="122">
        <v>4.4617318102144132</v>
      </c>
      <c r="S77" s="122">
        <v>5.2229221009151496</v>
      </c>
      <c r="T77" s="122">
        <v>5.1656712698582847</v>
      </c>
      <c r="U77" s="122">
        <v>4.5420805220431468</v>
      </c>
      <c r="V77" s="122">
        <v>5.2204494658735943</v>
      </c>
      <c r="W77" s="122">
        <v>5.8996160153983608</v>
      </c>
      <c r="X77" s="122">
        <v>3.1679042658340006</v>
      </c>
      <c r="Y77" s="122">
        <v>2.6502325365475023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3.5832277166338953</v>
      </c>
      <c r="D78" s="98">
        <v>5.5896799640886687</v>
      </c>
      <c r="E78" s="98">
        <v>4.8592450278642767</v>
      </c>
      <c r="F78" s="98">
        <v>2.5298091648637611</v>
      </c>
      <c r="G78" s="98">
        <v>3.1130483361284345</v>
      </c>
      <c r="H78" s="98">
        <v>3.4131561247684594</v>
      </c>
      <c r="I78" s="98">
        <v>0.99104595758008085</v>
      </c>
      <c r="J78" s="98">
        <v>1.1586483229617524</v>
      </c>
      <c r="K78" s="98">
        <v>2.3329941465565902</v>
      </c>
      <c r="L78" s="98">
        <v>3.0337377980417859</v>
      </c>
      <c r="M78" s="98">
        <v>4.2946080638023441</v>
      </c>
      <c r="N78" s="98">
        <v>3.549422010311766</v>
      </c>
      <c r="O78" s="98">
        <v>3.2367828469093225</v>
      </c>
      <c r="P78" s="98">
        <v>2.5428230462254149</v>
      </c>
      <c r="Q78" s="98">
        <v>4.4673586599260622</v>
      </c>
      <c r="R78" s="98">
        <v>4.4202170607713658</v>
      </c>
      <c r="S78" s="98">
        <v>5.1806083907048572</v>
      </c>
      <c r="T78" s="98">
        <v>5.1278215235358484</v>
      </c>
      <c r="U78" s="98">
        <v>4.4972095997445889</v>
      </c>
      <c r="V78" s="98">
        <v>5.1577314342334013</v>
      </c>
      <c r="W78" s="98">
        <v>5.8052548685917893</v>
      </c>
      <c r="X78" s="98">
        <v>3.1261555279422693</v>
      </c>
      <c r="Y78" s="98">
        <v>2.6435280685020319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0.45467639933382187</v>
      </c>
      <c r="D79" s="33">
        <v>0.30545453528498517</v>
      </c>
      <c r="E79" s="33">
        <v>0.57411507146703389</v>
      </c>
      <c r="F79" s="33">
        <v>0.30858215966154823</v>
      </c>
      <c r="G79" s="33">
        <v>0.34956202373784256</v>
      </c>
      <c r="H79" s="33">
        <v>0.67620698836995163</v>
      </c>
      <c r="I79" s="33">
        <v>2.7199402801449394E-2</v>
      </c>
      <c r="J79" s="33">
        <v>1.6378283329672932E-2</v>
      </c>
      <c r="K79" s="33">
        <v>2.8137202717764379E-2</v>
      </c>
      <c r="L79" s="33">
        <v>4.353536899493137E-3</v>
      </c>
      <c r="M79" s="33">
        <v>1.3998497791787115E-2</v>
      </c>
      <c r="N79" s="33">
        <v>1.741325183343468E-2</v>
      </c>
      <c r="O79" s="33">
        <v>1.0780356861482364E-2</v>
      </c>
      <c r="P79" s="33">
        <v>5.8451431997072645E-2</v>
      </c>
      <c r="Q79" s="33">
        <v>5.1910985526963389E-2</v>
      </c>
      <c r="R79" s="33">
        <v>4.1514749443047103E-2</v>
      </c>
      <c r="S79" s="33">
        <v>4.2313710210292614E-2</v>
      </c>
      <c r="T79" s="33">
        <v>3.7849746322436408E-2</v>
      </c>
      <c r="U79" s="33">
        <v>4.4870922298558137E-2</v>
      </c>
      <c r="V79" s="33">
        <v>6.2718031640193322E-2</v>
      </c>
      <c r="W79" s="33">
        <v>9.4361146806571913E-2</v>
      </c>
      <c r="X79" s="33">
        <v>4.1748737891731558E-2</v>
      </c>
      <c r="Y79" s="33">
        <v>6.7044680454703392E-3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9.0873267646591191</v>
      </c>
      <c r="D81" s="117">
        <f t="shared" si="28"/>
        <v>80.500678634685656</v>
      </c>
      <c r="E81" s="117">
        <f t="shared" si="28"/>
        <v>136.90793299132477</v>
      </c>
      <c r="F81" s="117">
        <f t="shared" si="28"/>
        <v>180.05436283335902</v>
      </c>
      <c r="G81" s="117">
        <f t="shared" si="28"/>
        <v>212.79761502335478</v>
      </c>
      <c r="H81" s="117">
        <f t="shared" si="28"/>
        <v>122.66390459204135</v>
      </c>
      <c r="I81" s="117">
        <f t="shared" si="28"/>
        <v>139.60433105006425</v>
      </c>
      <c r="J81" s="117">
        <f t="shared" si="28"/>
        <v>136.01640451862232</v>
      </c>
      <c r="K81" s="117">
        <f t="shared" si="28"/>
        <v>115.26817391418311</v>
      </c>
      <c r="L81" s="117">
        <f t="shared" si="28"/>
        <v>70.914946420720341</v>
      </c>
      <c r="M81" s="117">
        <f t="shared" si="28"/>
        <v>46.736798412528309</v>
      </c>
      <c r="N81" s="117">
        <f t="shared" si="28"/>
        <v>61.828154671470422</v>
      </c>
      <c r="O81" s="117">
        <f t="shared" si="28"/>
        <v>79.545000277326878</v>
      </c>
      <c r="P81" s="117">
        <f t="shared" si="28"/>
        <v>124.17759400644069</v>
      </c>
      <c r="Q81" s="117">
        <f t="shared" si="28"/>
        <v>73.598086702253781</v>
      </c>
      <c r="R81" s="117">
        <f t="shared" ref="R81:V81" si="29">R82+R85+R87+R100</f>
        <v>73.405604432626276</v>
      </c>
      <c r="S81" s="117">
        <f t="shared" si="29"/>
        <v>70.066456931314292</v>
      </c>
      <c r="T81" s="117">
        <f t="shared" si="29"/>
        <v>93.554812007008252</v>
      </c>
      <c r="U81" s="117">
        <f t="shared" si="29"/>
        <v>75.513476632797506</v>
      </c>
      <c r="V81" s="117">
        <f t="shared" si="29"/>
        <v>99.9712274861796</v>
      </c>
      <c r="W81" s="117">
        <f t="shared" ref="W81:Y81" si="30">W82+W85+W87+W100</f>
        <v>106.31120930826299</v>
      </c>
      <c r="X81" s="117">
        <f t="shared" si="30"/>
        <v>77.906493604624103</v>
      </c>
      <c r="Y81" s="117">
        <f t="shared" si="30"/>
        <v>75.587300722719476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7.5051714268224288</v>
      </c>
      <c r="D82" s="122">
        <f t="shared" si="31"/>
        <v>65.909776655826604</v>
      </c>
      <c r="E82" s="122">
        <f t="shared" si="31"/>
        <v>111.32633914852239</v>
      </c>
      <c r="F82" s="122">
        <f t="shared" si="31"/>
        <v>156.33096490426647</v>
      </c>
      <c r="G82" s="122">
        <f t="shared" si="31"/>
        <v>165.9197886733418</v>
      </c>
      <c r="H82" s="122">
        <f t="shared" si="31"/>
        <v>100.8231751455441</v>
      </c>
      <c r="I82" s="122">
        <f t="shared" si="31"/>
        <v>108.75614486592281</v>
      </c>
      <c r="J82" s="122">
        <f t="shared" si="31"/>
        <v>117.35264019248038</v>
      </c>
      <c r="K82" s="122">
        <f t="shared" si="31"/>
        <v>96.934729739802975</v>
      </c>
      <c r="L82" s="122">
        <f t="shared" si="31"/>
        <v>60.727834867465937</v>
      </c>
      <c r="M82" s="122">
        <f t="shared" si="31"/>
        <v>39.537199701457361</v>
      </c>
      <c r="N82" s="122">
        <f t="shared" si="31"/>
        <v>52.45109517986895</v>
      </c>
      <c r="O82" s="122">
        <f t="shared" si="31"/>
        <v>67.050723525972131</v>
      </c>
      <c r="P82" s="122">
        <f t="shared" si="31"/>
        <v>103.22606807941085</v>
      </c>
      <c r="Q82" s="122">
        <f t="shared" si="31"/>
        <v>59.866291399779179</v>
      </c>
      <c r="R82" s="122">
        <f t="shared" ref="R82:V82" si="32">SUM(R83:R84)</f>
        <v>59.917203805936921</v>
      </c>
      <c r="S82" s="122">
        <f t="shared" si="32"/>
        <v>56.153300054096285</v>
      </c>
      <c r="T82" s="122">
        <f t="shared" si="32"/>
        <v>74.622849554698092</v>
      </c>
      <c r="U82" s="122">
        <f t="shared" si="32"/>
        <v>59.801630004962149</v>
      </c>
      <c r="V82" s="122">
        <f t="shared" si="32"/>
        <v>79.143557385069897</v>
      </c>
      <c r="W82" s="122">
        <f t="shared" ref="W82:Y82" si="33">SUM(W83:W84)</f>
        <v>83.115094895457531</v>
      </c>
      <c r="X82" s="122">
        <f t="shared" si="33"/>
        <v>58.913458158623477</v>
      </c>
      <c r="Y82" s="122">
        <f t="shared" si="33"/>
        <v>55.825517616273224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7.4986364311059539</v>
      </c>
      <c r="D83" s="98">
        <v>65.853542869809374</v>
      </c>
      <c r="E83" s="98">
        <v>111.23167412095542</v>
      </c>
      <c r="F83" s="98">
        <v>156.18453854059658</v>
      </c>
      <c r="G83" s="98">
        <v>165.77096194707738</v>
      </c>
      <c r="H83" s="98">
        <v>100.73686545697041</v>
      </c>
      <c r="I83" s="98">
        <v>108.67085329885778</v>
      </c>
      <c r="J83" s="98">
        <v>117.2436946670487</v>
      </c>
      <c r="K83" s="98">
        <v>96.843272408407742</v>
      </c>
      <c r="L83" s="98">
        <v>60.674668277960862</v>
      </c>
      <c r="M83" s="98">
        <v>39.50006454936517</v>
      </c>
      <c r="N83" s="98">
        <v>52.409238107121297</v>
      </c>
      <c r="O83" s="98">
        <v>66.9872175052312</v>
      </c>
      <c r="P83" s="98">
        <v>103.12523285254599</v>
      </c>
      <c r="Q83" s="98">
        <v>59.814166606177679</v>
      </c>
      <c r="R83" s="98">
        <v>59.864620990742445</v>
      </c>
      <c r="S83" s="98">
        <v>56.102807243099932</v>
      </c>
      <c r="T83" s="98">
        <v>74.555488196226307</v>
      </c>
      <c r="U83" s="98">
        <v>59.747006158722371</v>
      </c>
      <c r="V83" s="98">
        <v>79.071337176732811</v>
      </c>
      <c r="W83" s="98">
        <v>83.039123315378447</v>
      </c>
      <c r="X83" s="98">
        <v>58.858295318100126</v>
      </c>
      <c r="Y83" s="98">
        <v>55.77288047859777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6.5349957164750495E-3</v>
      </c>
      <c r="D84" s="98">
        <v>5.6233786017229462E-2</v>
      </c>
      <c r="E84" s="98">
        <v>9.4665027566968762E-2</v>
      </c>
      <c r="F84" s="98">
        <v>0.14642636366989009</v>
      </c>
      <c r="G84" s="98">
        <v>0.1488267262644295</v>
      </c>
      <c r="H84" s="98">
        <v>8.6309688573689522E-2</v>
      </c>
      <c r="I84" s="98">
        <v>8.5291567065021931E-2</v>
      </c>
      <c r="J84" s="98">
        <v>0.10894552543168548</v>
      </c>
      <c r="K84" s="98">
        <v>9.1457331395232114E-2</v>
      </c>
      <c r="L84" s="98">
        <v>5.3166589505077605E-2</v>
      </c>
      <c r="M84" s="98">
        <v>3.7135152092189892E-2</v>
      </c>
      <c r="N84" s="98">
        <v>4.1857072747656932E-2</v>
      </c>
      <c r="O84" s="98">
        <v>6.3506020740937155E-2</v>
      </c>
      <c r="P84" s="98">
        <v>0.10083522686485993</v>
      </c>
      <c r="Q84" s="98">
        <v>5.2124793601498978E-2</v>
      </c>
      <c r="R84" s="98">
        <v>5.2582815194475406E-2</v>
      </c>
      <c r="S84" s="98">
        <v>5.0492810996349405E-2</v>
      </c>
      <c r="T84" s="98">
        <v>6.7361358471789784E-2</v>
      </c>
      <c r="U84" s="98">
        <v>5.4623846239780609E-2</v>
      </c>
      <c r="V84" s="98">
        <v>7.2220208337079067E-2</v>
      </c>
      <c r="W84" s="98">
        <v>7.5971580079086817E-2</v>
      </c>
      <c r="X84" s="98">
        <v>5.5162840523348612E-2</v>
      </c>
      <c r="Y84" s="98">
        <v>5.263713767545123E-2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3.1954215425320336E-2</v>
      </c>
      <c r="D85" s="122">
        <f t="shared" si="34"/>
        <v>0.37811258396106923</v>
      </c>
      <c r="E85" s="122">
        <f t="shared" si="34"/>
        <v>0.74588658511339345</v>
      </c>
      <c r="F85" s="122">
        <f t="shared" si="34"/>
        <v>0.27290006080213702</v>
      </c>
      <c r="G85" s="122">
        <f t="shared" si="34"/>
        <v>0.49114276541172164</v>
      </c>
      <c r="H85" s="122">
        <f t="shared" si="34"/>
        <v>0.41571925230073054</v>
      </c>
      <c r="I85" s="122">
        <f t="shared" si="34"/>
        <v>1.0796424250058565</v>
      </c>
      <c r="J85" s="122">
        <f t="shared" si="34"/>
        <v>0.27402199436373881</v>
      </c>
      <c r="K85" s="122">
        <f t="shared" si="34"/>
        <v>0.2196177056200366</v>
      </c>
      <c r="L85" s="122">
        <f t="shared" si="34"/>
        <v>0.37594544495020704</v>
      </c>
      <c r="M85" s="122">
        <f t="shared" si="34"/>
        <v>8.7086353206258182E-2</v>
      </c>
      <c r="N85" s="122">
        <f t="shared" si="34"/>
        <v>0.39375516016550122</v>
      </c>
      <c r="O85" s="122">
        <f t="shared" si="34"/>
        <v>6.3287105036599609E-2</v>
      </c>
      <c r="P85" s="122">
        <f t="shared" si="34"/>
        <v>0.43160463834431956</v>
      </c>
      <c r="Q85" s="122">
        <f t="shared" si="34"/>
        <v>0.71131207688721121</v>
      </c>
      <c r="R85" s="122">
        <f t="shared" si="34"/>
        <v>0.37505962301615814</v>
      </c>
      <c r="S85" s="122">
        <f t="shared" si="34"/>
        <v>0.47117339768950944</v>
      </c>
      <c r="T85" s="122">
        <f t="shared" si="34"/>
        <v>0.54507757756552089</v>
      </c>
      <c r="U85" s="122">
        <f t="shared" si="34"/>
        <v>0.20821011927135225</v>
      </c>
      <c r="V85" s="122">
        <f t="shared" si="34"/>
        <v>8.6390862972384269E-2</v>
      </c>
      <c r="W85" s="122">
        <f t="shared" si="34"/>
        <v>2.8668993060839938E-2</v>
      </c>
      <c r="X85" s="122">
        <f t="shared" si="34"/>
        <v>0.14730960350880831</v>
      </c>
      <c r="Y85" s="122">
        <f t="shared" si="34"/>
        <v>0.14608955681241104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3.1954215425320336E-2</v>
      </c>
      <c r="D86" s="98">
        <v>0.37811258396106923</v>
      </c>
      <c r="E86" s="98">
        <v>0.74588658511339345</v>
      </c>
      <c r="F86" s="98">
        <v>0.27290006080213702</v>
      </c>
      <c r="G86" s="98">
        <v>0.49114276541172164</v>
      </c>
      <c r="H86" s="98">
        <v>0.41571925230073054</v>
      </c>
      <c r="I86" s="98">
        <v>1.0796424250058565</v>
      </c>
      <c r="J86" s="98">
        <v>0.27402199436373881</v>
      </c>
      <c r="K86" s="98">
        <v>0.2196177056200366</v>
      </c>
      <c r="L86" s="98">
        <v>0.37594544495020704</v>
      </c>
      <c r="M86" s="98">
        <v>8.7086353206258182E-2</v>
      </c>
      <c r="N86" s="98">
        <v>0.39375516016550122</v>
      </c>
      <c r="O86" s="98">
        <v>6.3287105036599609E-2</v>
      </c>
      <c r="P86" s="98">
        <v>0.43160463834431956</v>
      </c>
      <c r="Q86" s="98">
        <v>0.71131207688721121</v>
      </c>
      <c r="R86" s="98">
        <v>0.37505962301615814</v>
      </c>
      <c r="S86" s="98">
        <v>0.47117339768950944</v>
      </c>
      <c r="T86" s="98">
        <v>0.54507757756552089</v>
      </c>
      <c r="U86" s="98">
        <v>0.20821011927135225</v>
      </c>
      <c r="V86" s="98">
        <v>8.6390862972384269E-2</v>
      </c>
      <c r="W86" s="98">
        <v>2.8668993060839938E-2</v>
      </c>
      <c r="X86" s="98">
        <v>0.14730960350880831</v>
      </c>
      <c r="Y86" s="98">
        <v>0.14608955681241104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1.0629364759216822</v>
      </c>
      <c r="D87" s="122">
        <v>9.3508303490207219</v>
      </c>
      <c r="E87" s="122">
        <v>16.029866328129561</v>
      </c>
      <c r="F87" s="122">
        <v>16.198245407552644</v>
      </c>
      <c r="G87" s="122">
        <v>28.140688598306269</v>
      </c>
      <c r="H87" s="122">
        <v>14.354874437194312</v>
      </c>
      <c r="I87" s="122">
        <v>18.593103867139103</v>
      </c>
      <c r="J87" s="122">
        <v>13.40228779166042</v>
      </c>
      <c r="K87" s="122">
        <v>12.294431901472798</v>
      </c>
      <c r="L87" s="122">
        <v>7.0024322050089323</v>
      </c>
      <c r="M87" s="122">
        <v>5.0879133484295958</v>
      </c>
      <c r="N87" s="122">
        <v>6.6259555319341636</v>
      </c>
      <c r="O87" s="122">
        <v>9.0259366489642794</v>
      </c>
      <c r="P87" s="122">
        <v>14.893209722388137</v>
      </c>
      <c r="Q87" s="122">
        <v>9.0997617581895618</v>
      </c>
      <c r="R87" s="122">
        <v>9.0218088474778977</v>
      </c>
      <c r="S87" s="122">
        <v>9.1297486708599571</v>
      </c>
      <c r="T87" s="122">
        <v>12.225143305455282</v>
      </c>
      <c r="U87" s="122">
        <v>10.190557337283314</v>
      </c>
      <c r="V87" s="122">
        <v>14.01197550923122</v>
      </c>
      <c r="W87" s="122">
        <v>15.702936609740433</v>
      </c>
      <c r="X87" s="122">
        <v>12.520328741771721</v>
      </c>
      <c r="Y87" s="122">
        <v>13.118049665008474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1.0629364759216822</v>
      </c>
      <c r="D88" s="98">
        <v>6.643600584433516</v>
      </c>
      <c r="E88" s="98">
        <v>10.687197210526334</v>
      </c>
      <c r="F88" s="98">
        <v>13.493425225391359</v>
      </c>
      <c r="G88" s="98">
        <v>11.586256264533867</v>
      </c>
      <c r="H88" s="98">
        <v>11.188681147849771</v>
      </c>
      <c r="I88" s="98">
        <v>13.989194237534667</v>
      </c>
      <c r="J88" s="98">
        <v>10.109823790635792</v>
      </c>
      <c r="K88" s="98">
        <v>8.9067722619486869</v>
      </c>
      <c r="L88" s="98">
        <v>5.3852842781995713</v>
      </c>
      <c r="M88" s="98">
        <v>1.989809163577515</v>
      </c>
      <c r="N88" s="98">
        <v>3.415527198288582</v>
      </c>
      <c r="O88" s="98">
        <v>4.6092966720572122</v>
      </c>
      <c r="P88" s="98">
        <v>7.999624855023538</v>
      </c>
      <c r="Q88" s="98">
        <v>3.3457128238541736</v>
      </c>
      <c r="R88" s="98">
        <v>5.326271509165065</v>
      </c>
      <c r="S88" s="98">
        <v>5.7731817201854225</v>
      </c>
      <c r="T88" s="98">
        <v>10.640409227427986</v>
      </c>
      <c r="U88" s="98">
        <v>8.9024145576711415</v>
      </c>
      <c r="V88" s="98">
        <v>11.770255101689928</v>
      </c>
      <c r="W88" s="98">
        <v>11.138464658126878</v>
      </c>
      <c r="X88" s="98">
        <v>8.840114200668225</v>
      </c>
      <c r="Y88" s="98">
        <v>9.62877594430595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2.7072297645872059</v>
      </c>
      <c r="E92" s="101">
        <v>5.3426691176032275</v>
      </c>
      <c r="F92" s="101">
        <v>2.7048201821612849</v>
      </c>
      <c r="G92" s="101">
        <v>16.5544323337724</v>
      </c>
      <c r="H92" s="101">
        <v>1.5141513259562125</v>
      </c>
      <c r="I92" s="101">
        <v>2.3406038069537227</v>
      </c>
      <c r="J92" s="101">
        <v>1.2575297219213593</v>
      </c>
      <c r="K92" s="101">
        <v>0.21469795174632753</v>
      </c>
      <c r="L92" s="101">
        <v>0.49672178791825827</v>
      </c>
      <c r="M92" s="101">
        <v>2.068259144240546</v>
      </c>
      <c r="N92" s="101">
        <v>1.5577768117310529</v>
      </c>
      <c r="O92" s="101">
        <v>2.8654557192572909</v>
      </c>
      <c r="P92" s="101">
        <v>3.0489906143876278</v>
      </c>
      <c r="Q92" s="101">
        <v>3.0497943939371055</v>
      </c>
      <c r="R92" s="101">
        <v>2.1379698336513329</v>
      </c>
      <c r="S92" s="101">
        <v>1.7795591752411102</v>
      </c>
      <c r="T92" s="101">
        <v>1.5847340780272952</v>
      </c>
      <c r="U92" s="101">
        <v>1.1448486304469594</v>
      </c>
      <c r="V92" s="101">
        <v>1.3968508450513342</v>
      </c>
      <c r="W92" s="101">
        <v>2.1426842247634301</v>
      </c>
      <c r="X92" s="101">
        <v>2.149628177838113</v>
      </c>
      <c r="Y92" s="101">
        <v>1.8122911872343055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1.6520419633883283</v>
      </c>
      <c r="I96" s="101">
        <v>2.263305822650715</v>
      </c>
      <c r="J96" s="101">
        <v>2.0349342791032674</v>
      </c>
      <c r="K96" s="101">
        <v>3.172961687777784</v>
      </c>
      <c r="L96" s="101">
        <v>1.1204261388911025</v>
      </c>
      <c r="M96" s="101">
        <v>1.0298450406115343</v>
      </c>
      <c r="N96" s="101">
        <v>1.652651521914529</v>
      </c>
      <c r="O96" s="101">
        <v>1.5511842576497767</v>
      </c>
      <c r="P96" s="101">
        <v>3.8445942529769717</v>
      </c>
      <c r="Q96" s="101">
        <v>2.7042545403982841</v>
      </c>
      <c r="R96" s="101">
        <v>1.5575675046614998</v>
      </c>
      <c r="S96" s="101">
        <v>1.5770077754334244</v>
      </c>
      <c r="T96" s="101">
        <v>0</v>
      </c>
      <c r="U96" s="101">
        <v>0.14329414916521299</v>
      </c>
      <c r="V96" s="101">
        <v>0.84486956248995715</v>
      </c>
      <c r="W96" s="101">
        <v>2.4217877268501251</v>
      </c>
      <c r="X96" s="101">
        <v>1.5305863632653824</v>
      </c>
      <c r="Y96" s="101">
        <v>1.6769825334682189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0.48726464648968737</v>
      </c>
      <c r="D100" s="122">
        <v>4.861959045877259</v>
      </c>
      <c r="E100" s="122">
        <v>8.8058409295594231</v>
      </c>
      <c r="F100" s="122">
        <v>7.2522524607377834</v>
      </c>
      <c r="G100" s="122">
        <v>18.245994986294999</v>
      </c>
      <c r="H100" s="122">
        <v>7.070135757002209</v>
      </c>
      <c r="I100" s="122">
        <v>11.175439891996495</v>
      </c>
      <c r="J100" s="122">
        <v>4.9874545401177972</v>
      </c>
      <c r="K100" s="122">
        <v>5.8193945672872989</v>
      </c>
      <c r="L100" s="122">
        <v>2.8087339032952623</v>
      </c>
      <c r="M100" s="122">
        <v>2.0245990094350947</v>
      </c>
      <c r="N100" s="122">
        <v>2.3573487995018017</v>
      </c>
      <c r="O100" s="122">
        <v>3.405052997353871</v>
      </c>
      <c r="P100" s="122">
        <v>5.6267115662973772</v>
      </c>
      <c r="Q100" s="122">
        <v>3.9207214673978243</v>
      </c>
      <c r="R100" s="122">
        <v>4.0915321561952966</v>
      </c>
      <c r="S100" s="122">
        <v>4.3122348086685287</v>
      </c>
      <c r="T100" s="122">
        <v>6.1617415692893616</v>
      </c>
      <c r="U100" s="122">
        <v>5.3130791712806849</v>
      </c>
      <c r="V100" s="122">
        <v>6.729303728906098</v>
      </c>
      <c r="W100" s="122">
        <v>7.4645088100041912</v>
      </c>
      <c r="X100" s="122">
        <v>6.325397100720096</v>
      </c>
      <c r="Y100" s="122">
        <v>6.4976438846253597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9.4115801903261308E-3</v>
      </c>
      <c r="D101" s="98">
        <v>0.2273971804440324</v>
      </c>
      <c r="E101" s="98">
        <v>0.66931700750838485</v>
      </c>
      <c r="F101" s="98">
        <v>1.1573783817682841</v>
      </c>
      <c r="G101" s="98">
        <v>2.3079814558429441</v>
      </c>
      <c r="H101" s="98">
        <v>1.6152675554227833</v>
      </c>
      <c r="I101" s="98">
        <v>0.69450171333915611</v>
      </c>
      <c r="J101" s="98">
        <v>1.6171954614847057</v>
      </c>
      <c r="K101" s="98">
        <v>0.53489774571130699</v>
      </c>
      <c r="L101" s="98">
        <v>0.61515876464133989</v>
      </c>
      <c r="M101" s="98">
        <v>0.2926605078574776</v>
      </c>
      <c r="N101" s="98">
        <v>0.52220001857483855</v>
      </c>
      <c r="O101" s="98">
        <v>0.53541591795409782</v>
      </c>
      <c r="P101" s="98">
        <v>0.82053503252209081</v>
      </c>
      <c r="Q101" s="98">
        <v>0.29571649818808449</v>
      </c>
      <c r="R101" s="98">
        <v>0.5211876359887726</v>
      </c>
      <c r="S101" s="98">
        <v>0.41438134159113788</v>
      </c>
      <c r="T101" s="98">
        <v>1.0997211362580459</v>
      </c>
      <c r="U101" s="98">
        <v>1.0883096329641209</v>
      </c>
      <c r="V101" s="98">
        <v>1.5381394718993151</v>
      </c>
      <c r="W101" s="98">
        <v>1.2097644746275273</v>
      </c>
      <c r="X101" s="98">
        <v>0.6860531469105845</v>
      </c>
      <c r="Y101" s="98">
        <v>0.76390717743701864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0.45272232244393867</v>
      </c>
      <c r="D102" s="98">
        <v>4.5208822853047179</v>
      </c>
      <c r="E102" s="98">
        <v>7.6708055353527493</v>
      </c>
      <c r="F102" s="98">
        <v>5.9960795024256024</v>
      </c>
      <c r="G102" s="98">
        <v>15.717303613801317</v>
      </c>
      <c r="H102" s="98">
        <v>4.8422026237042104</v>
      </c>
      <c r="I102" s="98">
        <v>10.46125501842624</v>
      </c>
      <c r="J102" s="98">
        <v>3.3480272891134115</v>
      </c>
      <c r="K102" s="98">
        <v>5.2768093894567309</v>
      </c>
      <c r="L102" s="98">
        <v>2.1250529205527453</v>
      </c>
      <c r="M102" s="98">
        <v>1.7012299325719049</v>
      </c>
      <c r="N102" s="98">
        <v>1.7736902450442522</v>
      </c>
      <c r="O102" s="98">
        <v>2.8696370793997734</v>
      </c>
      <c r="P102" s="98">
        <v>4.8061765337752869</v>
      </c>
      <c r="Q102" s="98">
        <v>3.5757229520485194</v>
      </c>
      <c r="R102" s="98">
        <v>3.5061887196882204</v>
      </c>
      <c r="S102" s="98">
        <v>3.8356605804006287</v>
      </c>
      <c r="T102" s="98">
        <v>5.0259362725431629</v>
      </c>
      <c r="U102" s="98">
        <v>4.2036735076836598</v>
      </c>
      <c r="V102" s="98">
        <v>5.146653482618472</v>
      </c>
      <c r="W102" s="98">
        <v>6.2254455017327963</v>
      </c>
      <c r="X102" s="98">
        <v>5.5683244527590521</v>
      </c>
      <c r="Y102" s="98">
        <v>5.6376274445152426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2.5130743855422574E-2</v>
      </c>
      <c r="D103" s="33">
        <v>0.11367958012850894</v>
      </c>
      <c r="E103" s="33">
        <v>0.46571838669828852</v>
      </c>
      <c r="F103" s="33">
        <v>9.8794576543896964E-2</v>
      </c>
      <c r="G103" s="33">
        <v>0.22070991665073594</v>
      </c>
      <c r="H103" s="33">
        <v>0.61266557787521525</v>
      </c>
      <c r="I103" s="33">
        <v>1.9683160231100682E-2</v>
      </c>
      <c r="J103" s="33">
        <v>2.2231789519679288E-2</v>
      </c>
      <c r="K103" s="33">
        <v>7.6874321192611306E-3</v>
      </c>
      <c r="L103" s="33">
        <v>6.8522218101177201E-2</v>
      </c>
      <c r="M103" s="33">
        <v>3.0708569005712179E-2</v>
      </c>
      <c r="N103" s="33">
        <v>6.1458535882710635E-2</v>
      </c>
      <c r="O103" s="33">
        <v>0</v>
      </c>
      <c r="P103" s="33">
        <v>0</v>
      </c>
      <c r="Q103" s="33">
        <v>4.928201716122018E-2</v>
      </c>
      <c r="R103" s="33">
        <v>6.4155800518303219E-2</v>
      </c>
      <c r="S103" s="33">
        <v>6.2192886676762232E-2</v>
      </c>
      <c r="T103" s="33">
        <v>3.6084160488153653E-2</v>
      </c>
      <c r="U103" s="33">
        <v>2.1096030632904203E-2</v>
      </c>
      <c r="V103" s="33">
        <v>4.4510774388310907E-2</v>
      </c>
      <c r="W103" s="33">
        <v>2.9298833643867483E-2</v>
      </c>
      <c r="X103" s="33">
        <v>7.1019501050459552E-2</v>
      </c>
      <c r="Y103" s="33">
        <v>9.6109262673098772E-2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0.36577041995917764</v>
      </c>
      <c r="D105" s="117">
        <f t="shared" si="35"/>
        <v>0.8997446716008527</v>
      </c>
      <c r="E105" s="117">
        <f t="shared" si="35"/>
        <v>0.34387663882296898</v>
      </c>
      <c r="F105" s="117">
        <f t="shared" si="35"/>
        <v>0.12603371850182099</v>
      </c>
      <c r="G105" s="117">
        <f t="shared" si="35"/>
        <v>9.1168521783336204E-2</v>
      </c>
      <c r="H105" s="117">
        <f t="shared" si="35"/>
        <v>0.2958818732681846</v>
      </c>
      <c r="I105" s="117">
        <f t="shared" si="35"/>
        <v>0.46387391520877552</v>
      </c>
      <c r="J105" s="117">
        <f t="shared" si="35"/>
        <v>0.55752786631377949</v>
      </c>
      <c r="K105" s="117">
        <f t="shared" si="35"/>
        <v>0.77759466686839207</v>
      </c>
      <c r="L105" s="117">
        <f t="shared" si="35"/>
        <v>0.80337188760973877</v>
      </c>
      <c r="M105" s="117">
        <f t="shared" si="35"/>
        <v>6.8601352500048993E-2</v>
      </c>
      <c r="N105" s="117">
        <f t="shared" si="35"/>
        <v>0</v>
      </c>
      <c r="O105" s="117">
        <f t="shared" si="35"/>
        <v>0</v>
      </c>
      <c r="P105" s="117">
        <f t="shared" si="35"/>
        <v>1.0854045532518153E-3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5.7247880312331238E-2</v>
      </c>
      <c r="T105" s="117">
        <f t="shared" si="36"/>
        <v>1.3050810238348297E-2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0.29112268484884385</v>
      </c>
      <c r="D106" s="122">
        <f t="shared" si="38"/>
        <v>0.7515505574419673</v>
      </c>
      <c r="E106" s="122">
        <f t="shared" si="38"/>
        <v>0.27874659481559982</v>
      </c>
      <c r="F106" s="122">
        <f t="shared" si="38"/>
        <v>0.10961652301673712</v>
      </c>
      <c r="G106" s="122">
        <f t="shared" si="38"/>
        <v>7.0535318160912117E-2</v>
      </c>
      <c r="H106" s="122">
        <f t="shared" si="38"/>
        <v>0.24329788500376343</v>
      </c>
      <c r="I106" s="122">
        <f t="shared" si="38"/>
        <v>0.35929137528111754</v>
      </c>
      <c r="J106" s="122">
        <f t="shared" si="38"/>
        <v>0.47874427940268816</v>
      </c>
      <c r="K106" s="122">
        <f t="shared" si="38"/>
        <v>0.64981307872566696</v>
      </c>
      <c r="L106" s="122">
        <f t="shared" si="38"/>
        <v>0.69258378622408934</v>
      </c>
      <c r="M106" s="122">
        <f t="shared" si="38"/>
        <v>5.8347348301771941E-2</v>
      </c>
      <c r="N106" s="122">
        <f t="shared" si="38"/>
        <v>0</v>
      </c>
      <c r="O106" s="122">
        <f t="shared" si="38"/>
        <v>0</v>
      </c>
      <c r="P106" s="122">
        <f t="shared" si="38"/>
        <v>8.8533388667065213E-4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4.5044691738434881E-2</v>
      </c>
      <c r="T106" s="122">
        <f t="shared" si="39"/>
        <v>1.0445747973450839E-2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0.29094919757895016</v>
      </c>
      <c r="D107" s="98">
        <v>0.75111705117394001</v>
      </c>
      <c r="E107" s="98">
        <v>0.27858826942911186</v>
      </c>
      <c r="F107" s="98">
        <v>0.10954875053845151</v>
      </c>
      <c r="G107" s="98">
        <v>7.049404048375961E-2</v>
      </c>
      <c r="H107" s="98">
        <v>0.24316355275979579</v>
      </c>
      <c r="I107" s="98">
        <v>0.35911167125286375</v>
      </c>
      <c r="J107" s="98">
        <v>0.47846389277914692</v>
      </c>
      <c r="K107" s="98">
        <v>0.6494303580352252</v>
      </c>
      <c r="L107" s="98">
        <v>0.69220910293614579</v>
      </c>
      <c r="M107" s="98">
        <v>5.8313762329591935E-2</v>
      </c>
      <c r="N107" s="98">
        <v>0</v>
      </c>
      <c r="O107" s="98">
        <v>0</v>
      </c>
      <c r="P107" s="98">
        <v>8.8480914321390565E-4</v>
      </c>
      <c r="Q107" s="98">
        <v>0</v>
      </c>
      <c r="R107" s="98">
        <v>0</v>
      </c>
      <c r="S107" s="98">
        <v>4.5020777995460184E-2</v>
      </c>
      <c r="T107" s="98">
        <v>1.0440253880002191E-2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1.7348726989367281E-4</v>
      </c>
      <c r="D108" s="98">
        <v>4.3350626802728131E-4</v>
      </c>
      <c r="E108" s="98">
        <v>1.5832538648797941E-4</v>
      </c>
      <c r="F108" s="98">
        <v>6.7772478285606393E-5</v>
      </c>
      <c r="G108" s="98">
        <v>4.1277677152508116E-5</v>
      </c>
      <c r="H108" s="98">
        <v>1.3433224396764543E-4</v>
      </c>
      <c r="I108" s="98">
        <v>1.7970402825377699E-4</v>
      </c>
      <c r="J108" s="98">
        <v>2.8038662354123176E-4</v>
      </c>
      <c r="K108" s="98">
        <v>3.8272069044177203E-4</v>
      </c>
      <c r="L108" s="98">
        <v>3.7468328794354065E-4</v>
      </c>
      <c r="M108" s="98">
        <v>3.3585972180002575E-5</v>
      </c>
      <c r="N108" s="98">
        <v>0</v>
      </c>
      <c r="O108" s="98">
        <v>0</v>
      </c>
      <c r="P108" s="98">
        <v>5.2474345674648761E-7</v>
      </c>
      <c r="Q108" s="98">
        <v>0</v>
      </c>
      <c r="R108" s="98">
        <v>0</v>
      </c>
      <c r="S108" s="98">
        <v>2.391374297469928E-5</v>
      </c>
      <c r="T108" s="98">
        <v>5.4940934486484473E-6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2.4491300325986663E-3</v>
      </c>
      <c r="D109" s="122">
        <f t="shared" si="41"/>
        <v>4.0868939809045463E-3</v>
      </c>
      <c r="E109" s="122">
        <f t="shared" si="41"/>
        <v>2.2778806188385294E-3</v>
      </c>
      <c r="F109" s="122">
        <f t="shared" si="41"/>
        <v>2.7317323403617324E-4</v>
      </c>
      <c r="G109" s="122">
        <f t="shared" si="41"/>
        <v>3.0683957480506145E-4</v>
      </c>
      <c r="H109" s="122">
        <f t="shared" si="41"/>
        <v>1.2526237514539908E-3</v>
      </c>
      <c r="I109" s="122">
        <f t="shared" si="41"/>
        <v>4.4553451746534379E-3</v>
      </c>
      <c r="J109" s="122">
        <f t="shared" si="41"/>
        <v>1.6206748304781438E-3</v>
      </c>
      <c r="K109" s="122">
        <f t="shared" si="41"/>
        <v>1.8848252607662438E-3</v>
      </c>
      <c r="L109" s="122">
        <f t="shared" si="41"/>
        <v>4.5995294207098877E-3</v>
      </c>
      <c r="M109" s="122">
        <f t="shared" si="41"/>
        <v>1.5529565659923194E-4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4.6010984727103767E-4</v>
      </c>
      <c r="T109" s="122">
        <f t="shared" si="41"/>
        <v>7.9128631424188264E-5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2.4491300325986663E-3</v>
      </c>
      <c r="D110" s="98">
        <v>4.0868939809045463E-3</v>
      </c>
      <c r="E110" s="98">
        <v>2.2778806188385294E-3</v>
      </c>
      <c r="F110" s="98">
        <v>2.7317323403617324E-4</v>
      </c>
      <c r="G110" s="98">
        <v>3.0683957480506145E-4</v>
      </c>
      <c r="H110" s="98">
        <v>1.2526237514539908E-3</v>
      </c>
      <c r="I110" s="98">
        <v>4.4553451746534379E-3</v>
      </c>
      <c r="J110" s="98">
        <v>1.6206748304781438E-3</v>
      </c>
      <c r="K110" s="98">
        <v>1.8848252607662438E-3</v>
      </c>
      <c r="L110" s="98">
        <v>4.5995294207098877E-3</v>
      </c>
      <c r="M110" s="98">
        <v>1.5529565659923194E-4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4.6010984727103767E-4</v>
      </c>
      <c r="T110" s="98">
        <v>7.9128631424188264E-5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3.495942201955235E-2</v>
      </c>
      <c r="D111" s="122">
        <v>9.1492542378371816E-2</v>
      </c>
      <c r="E111" s="122">
        <v>3.5841951015822118E-2</v>
      </c>
      <c r="F111" s="122">
        <v>9.0041006141273541E-3</v>
      </c>
      <c r="G111" s="122">
        <v>9.007655430121591E-3</v>
      </c>
      <c r="H111" s="122">
        <v>3.0579265265980576E-2</v>
      </c>
      <c r="I111" s="122">
        <v>5.326879101893725E-2</v>
      </c>
      <c r="J111" s="122">
        <v>4.9327588536633132E-2</v>
      </c>
      <c r="K111" s="122">
        <v>7.52754231939914E-2</v>
      </c>
      <c r="L111" s="122">
        <v>7.2268039949164989E-2</v>
      </c>
      <c r="M111" s="122">
        <v>6.5142556934050053E-3</v>
      </c>
      <c r="N111" s="122">
        <v>0</v>
      </c>
      <c r="O111" s="122">
        <v>0</v>
      </c>
      <c r="P111" s="122">
        <v>1.1655688220814019E-4</v>
      </c>
      <c r="Q111" s="122">
        <v>0</v>
      </c>
      <c r="R111" s="122">
        <v>0</v>
      </c>
      <c r="S111" s="122">
        <v>7.5962675351691246E-3</v>
      </c>
      <c r="T111" s="122">
        <v>1.6399645885695007E-3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3.1500457717516993E-2</v>
      </c>
      <c r="D112" s="98">
        <v>9.1265252078831349E-2</v>
      </c>
      <c r="E112" s="98">
        <v>3.4526421159461446E-2</v>
      </c>
      <c r="F112" s="98">
        <v>8.7904275897525107E-3</v>
      </c>
      <c r="G112" s="98">
        <v>8.7351204797459607E-3</v>
      </c>
      <c r="H112" s="98">
        <v>2.9388711648549115E-2</v>
      </c>
      <c r="I112" s="98">
        <v>5.1811073116884564E-2</v>
      </c>
      <c r="J112" s="98">
        <v>4.6971658835789985E-2</v>
      </c>
      <c r="K112" s="98">
        <v>7.1004231287172911E-2</v>
      </c>
      <c r="L112" s="98">
        <v>7.0506037695589718E-2</v>
      </c>
      <c r="M112" s="98">
        <v>6.0882157552060046E-3</v>
      </c>
      <c r="N112" s="98">
        <v>0</v>
      </c>
      <c r="O112" s="98">
        <v>0</v>
      </c>
      <c r="P112" s="98">
        <v>1.1655688220814019E-4</v>
      </c>
      <c r="Q112" s="98">
        <v>0</v>
      </c>
      <c r="R112" s="98">
        <v>0</v>
      </c>
      <c r="S112" s="98">
        <v>5.4008334094460949E-3</v>
      </c>
      <c r="T112" s="98">
        <v>1.4041336262572048E-3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3.4589643020353552E-3</v>
      </c>
      <c r="D116" s="101">
        <v>2.2729029954047042E-4</v>
      </c>
      <c r="E116" s="101">
        <v>1.3155298563606722E-3</v>
      </c>
      <c r="F116" s="101">
        <v>2.1367302437484302E-4</v>
      </c>
      <c r="G116" s="101">
        <v>2.7253495037563025E-4</v>
      </c>
      <c r="H116" s="101">
        <v>1.1905536174314591E-3</v>
      </c>
      <c r="I116" s="101">
        <v>1.4577179020526885E-3</v>
      </c>
      <c r="J116" s="101">
        <v>2.3559297008431462E-3</v>
      </c>
      <c r="K116" s="101">
        <v>4.2711919068184872E-3</v>
      </c>
      <c r="L116" s="101">
        <v>1.7620022535752766E-3</v>
      </c>
      <c r="M116" s="101">
        <v>4.2603993819900066E-4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2.1954341257230301E-3</v>
      </c>
      <c r="T116" s="101">
        <v>2.358309623122959E-4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3.7239183058182822E-2</v>
      </c>
      <c r="D120" s="122">
        <v>5.261467779960901E-2</v>
      </c>
      <c r="E120" s="122">
        <v>2.7010212372708502E-2</v>
      </c>
      <c r="F120" s="122">
        <v>7.1399216369203503E-3</v>
      </c>
      <c r="G120" s="122">
        <v>1.131870861749743E-2</v>
      </c>
      <c r="H120" s="122">
        <v>2.0752099246986636E-2</v>
      </c>
      <c r="I120" s="122">
        <v>4.6858403734067224E-2</v>
      </c>
      <c r="J120" s="122">
        <v>2.783532354398011E-2</v>
      </c>
      <c r="K120" s="122">
        <v>5.0621339687967441E-2</v>
      </c>
      <c r="L120" s="122">
        <v>3.3920532015774579E-2</v>
      </c>
      <c r="M120" s="122">
        <v>3.5844528482728193E-3</v>
      </c>
      <c r="N120" s="122">
        <v>0</v>
      </c>
      <c r="O120" s="122">
        <v>0</v>
      </c>
      <c r="P120" s="122">
        <v>8.3513784373023006E-5</v>
      </c>
      <c r="Q120" s="122">
        <v>0</v>
      </c>
      <c r="R120" s="122">
        <v>0</v>
      </c>
      <c r="S120" s="122">
        <v>4.146811191456194E-3</v>
      </c>
      <c r="T120" s="122">
        <v>8.8596904490376919E-4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3.5296302020620743E-2</v>
      </c>
      <c r="D121" s="98">
        <v>5.1313674253442965E-2</v>
      </c>
      <c r="E121" s="98">
        <v>2.5486181655397493E-2</v>
      </c>
      <c r="F121" s="98">
        <v>7.0128546574426695E-3</v>
      </c>
      <c r="G121" s="98">
        <v>1.117518079005426E-2</v>
      </c>
      <c r="H121" s="98">
        <v>1.8435119637786303E-2</v>
      </c>
      <c r="I121" s="98">
        <v>4.6764450701937868E-2</v>
      </c>
      <c r="J121" s="98">
        <v>2.7662313508807507E-2</v>
      </c>
      <c r="K121" s="98">
        <v>5.0561281624535714E-2</v>
      </c>
      <c r="L121" s="98">
        <v>3.2847477146181199E-2</v>
      </c>
      <c r="M121" s="98">
        <v>3.5166635127193706E-3</v>
      </c>
      <c r="N121" s="98">
        <v>0</v>
      </c>
      <c r="O121" s="98">
        <v>0</v>
      </c>
      <c r="P121" s="98">
        <v>8.3513784373023006E-5</v>
      </c>
      <c r="Q121" s="98">
        <v>0</v>
      </c>
      <c r="R121" s="98">
        <v>0</v>
      </c>
      <c r="S121" s="98">
        <v>4.0716536244752126E-3</v>
      </c>
      <c r="T121" s="98">
        <v>8.8596904490376919E-4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1.9428810375620811E-3</v>
      </c>
      <c r="D122" s="33">
        <v>1.3010035461660471E-3</v>
      </c>
      <c r="E122" s="33">
        <v>1.524030717311007E-3</v>
      </c>
      <c r="F122" s="33">
        <v>1.2706697947768099E-4</v>
      </c>
      <c r="G122" s="33">
        <v>1.4352782744317082E-4</v>
      </c>
      <c r="H122" s="33">
        <v>2.3169796092003324E-3</v>
      </c>
      <c r="I122" s="33">
        <v>9.3953032129358866E-5</v>
      </c>
      <c r="J122" s="33">
        <v>1.7301003517260143E-4</v>
      </c>
      <c r="K122" s="33">
        <v>6.0058063431727583E-5</v>
      </c>
      <c r="L122" s="33">
        <v>1.073054869593379E-3</v>
      </c>
      <c r="M122" s="33">
        <v>6.778933555344851E-5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7.5157566980981559E-5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74.123183515614869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30.365491060307093</v>
      </c>
      <c r="J124" s="117">
        <f t="shared" si="42"/>
        <v>29.092670475378998</v>
      </c>
      <c r="K124" s="117">
        <f t="shared" si="42"/>
        <v>50.901760150827194</v>
      </c>
      <c r="L124" s="117">
        <f t="shared" si="42"/>
        <v>47.249456822161726</v>
      </c>
      <c r="M124" s="117">
        <f t="shared" si="42"/>
        <v>58.233949318948618</v>
      </c>
      <c r="N124" s="117">
        <f t="shared" si="42"/>
        <v>35.292446680297012</v>
      </c>
      <c r="O124" s="117">
        <f t="shared" si="42"/>
        <v>44.538951129591894</v>
      </c>
      <c r="P124" s="117">
        <f t="shared" si="42"/>
        <v>0</v>
      </c>
      <c r="Q124" s="117">
        <f t="shared" si="42"/>
        <v>6.8907694154618868</v>
      </c>
      <c r="R124" s="117">
        <f t="shared" ref="R124:V124" si="43">R125+R128+R130+R139</f>
        <v>9.9652354983328113</v>
      </c>
      <c r="S124" s="117">
        <f t="shared" si="43"/>
        <v>8.1298139856006681</v>
      </c>
      <c r="T124" s="117">
        <f t="shared" si="43"/>
        <v>6.8553732449559885E-4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0.92115237323789179</v>
      </c>
      <c r="X124" s="117">
        <f t="shared" si="44"/>
        <v>10.217132293300374</v>
      </c>
      <c r="Y124" s="117">
        <f t="shared" si="44"/>
        <v>17.513519496213043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61.291373884194023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23.487443859116031</v>
      </c>
      <c r="J125" s="122">
        <f t="shared" si="45"/>
        <v>24.973857049735489</v>
      </c>
      <c r="K125" s="122">
        <f t="shared" si="45"/>
        <v>42.354036779095992</v>
      </c>
      <c r="L125" s="122">
        <f t="shared" si="45"/>
        <v>40.145345669012997</v>
      </c>
      <c r="M125" s="122">
        <f t="shared" si="45"/>
        <v>49.364419232836894</v>
      </c>
      <c r="N125" s="122">
        <f t="shared" si="45"/>
        <v>29.649149557707347</v>
      </c>
      <c r="O125" s="122">
        <f t="shared" si="45"/>
        <v>37.076711005576399</v>
      </c>
      <c r="P125" s="122">
        <f t="shared" si="45"/>
        <v>0</v>
      </c>
      <c r="Q125" s="122">
        <f t="shared" si="45"/>
        <v>5.4320234187902061</v>
      </c>
      <c r="R125" s="122">
        <f t="shared" ref="R125:V125" si="46">SUM(R126:R127)</f>
        <v>7.9159384565558817</v>
      </c>
      <c r="S125" s="122">
        <f t="shared" si="46"/>
        <v>6.30566710638678</v>
      </c>
      <c r="T125" s="122">
        <f t="shared" si="46"/>
        <v>5.3701372300506514E-4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0.6998507141418735</v>
      </c>
      <c r="X125" s="122">
        <f t="shared" si="47"/>
        <v>7.4235114739955526</v>
      </c>
      <c r="Y125" s="122">
        <f t="shared" si="47"/>
        <v>12.482105162195147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61.254151807258403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23.475551731289503</v>
      </c>
      <c r="J126" s="98">
        <v>24.959054641586182</v>
      </c>
      <c r="K126" s="98">
        <v>42.328785879191805</v>
      </c>
      <c r="L126" s="98">
        <v>40.123345000293632</v>
      </c>
      <c r="M126" s="98">
        <v>49.335513145566622</v>
      </c>
      <c r="N126" s="98">
        <v>29.634358780161897</v>
      </c>
      <c r="O126" s="98">
        <v>37.054526780578726</v>
      </c>
      <c r="P126" s="98">
        <v>0</v>
      </c>
      <c r="Q126" s="98">
        <v>5.428954842925342</v>
      </c>
      <c r="R126" s="98">
        <v>7.9114310342152407</v>
      </c>
      <c r="S126" s="98">
        <v>6.3019975233876222</v>
      </c>
      <c r="T126" s="98">
        <v>5.3670098952171368E-4</v>
      </c>
      <c r="U126" s="98">
        <v>0</v>
      </c>
      <c r="V126" s="98">
        <v>0</v>
      </c>
      <c r="W126" s="98">
        <v>0.69943852880284596</v>
      </c>
      <c r="X126" s="98">
        <v>7.4190534369730701</v>
      </c>
      <c r="Y126" s="98">
        <v>12.47458866673445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3.7222076935619901E-2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1.1892127826527363E-2</v>
      </c>
      <c r="J127" s="98">
        <v>1.4802408149306782E-2</v>
      </c>
      <c r="K127" s="98">
        <v>2.525089990418623E-2</v>
      </c>
      <c r="L127" s="98">
        <v>2.2000668719366082E-2</v>
      </c>
      <c r="M127" s="98">
        <v>2.8906087270273884E-2</v>
      </c>
      <c r="N127" s="98">
        <v>1.4790777545449069E-2</v>
      </c>
      <c r="O127" s="98">
        <v>2.2184224997676225E-2</v>
      </c>
      <c r="P127" s="98">
        <v>0</v>
      </c>
      <c r="Q127" s="98">
        <v>3.0685758648639262E-3</v>
      </c>
      <c r="R127" s="98">
        <v>4.5074223406411434E-3</v>
      </c>
      <c r="S127" s="98">
        <v>3.6695829991578608E-3</v>
      </c>
      <c r="T127" s="98">
        <v>3.1273348335140517E-7</v>
      </c>
      <c r="U127" s="98">
        <v>0</v>
      </c>
      <c r="V127" s="98">
        <v>0</v>
      </c>
      <c r="W127" s="98">
        <v>4.1218533902759194E-4</v>
      </c>
      <c r="X127" s="98">
        <v>4.458037022482186E-3</v>
      </c>
      <c r="Y127" s="98">
        <v>7.5164954606964573E-3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0.3197963092565862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0.27576051068810259</v>
      </c>
      <c r="J128" s="122">
        <f t="shared" si="48"/>
        <v>7.7835041200595076E-2</v>
      </c>
      <c r="K128" s="122">
        <f t="shared" si="48"/>
        <v>0.1196686226882719</v>
      </c>
      <c r="L128" s="122">
        <f t="shared" si="48"/>
        <v>0.31408970446479823</v>
      </c>
      <c r="M128" s="122">
        <f t="shared" si="48"/>
        <v>0.12285611944294794</v>
      </c>
      <c r="N128" s="122">
        <f t="shared" si="48"/>
        <v>0.2883820209268026</v>
      </c>
      <c r="O128" s="122">
        <f t="shared" si="48"/>
        <v>4.3789042002793814E-2</v>
      </c>
      <c r="P128" s="122">
        <f t="shared" si="48"/>
        <v>0</v>
      </c>
      <c r="Q128" s="122">
        <f t="shared" si="48"/>
        <v>8.2736072323621901E-2</v>
      </c>
      <c r="R128" s="122">
        <f t="shared" si="48"/>
        <v>6.2920411832437184E-2</v>
      </c>
      <c r="S128" s="122">
        <f t="shared" si="48"/>
        <v>6.7594319380908804E-2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3.1098568743961972E-4</v>
      </c>
      <c r="X128" s="122">
        <f t="shared" si="48"/>
        <v>2.424763665821205E-2</v>
      </c>
      <c r="Y128" s="122">
        <f t="shared" si="48"/>
        <v>4.1762437908099775E-2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0.3197963092565862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0.27576051068810259</v>
      </c>
      <c r="J129" s="98">
        <v>7.7835041200595076E-2</v>
      </c>
      <c r="K129" s="98">
        <v>0.1196686226882719</v>
      </c>
      <c r="L129" s="98">
        <v>0.31408970446479823</v>
      </c>
      <c r="M129" s="98">
        <v>0.12285611944294794</v>
      </c>
      <c r="N129" s="98">
        <v>0.2883820209268026</v>
      </c>
      <c r="O129" s="98">
        <v>4.3789042002793814E-2</v>
      </c>
      <c r="P129" s="98">
        <v>0</v>
      </c>
      <c r="Q129" s="98">
        <v>8.2736072323621901E-2</v>
      </c>
      <c r="R129" s="98">
        <v>6.2920411832437184E-2</v>
      </c>
      <c r="S129" s="98">
        <v>6.7594319380908804E-2</v>
      </c>
      <c r="T129" s="98">
        <v>0</v>
      </c>
      <c r="U129" s="98">
        <v>0</v>
      </c>
      <c r="V129" s="98">
        <v>0</v>
      </c>
      <c r="W129" s="98">
        <v>3.1098568743961972E-4</v>
      </c>
      <c r="X129" s="98">
        <v>2.424763665821205E-2</v>
      </c>
      <c r="Y129" s="98">
        <v>4.1762437908099775E-2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7.6298249306500567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3.7034450154661811</v>
      </c>
      <c r="J130" s="122">
        <v>2.7084436256456392</v>
      </c>
      <c r="K130" s="122">
        <v>5.221781293472632</v>
      </c>
      <c r="L130" s="122">
        <v>4.4774868920812105</v>
      </c>
      <c r="M130" s="122">
        <v>5.8788425528076109</v>
      </c>
      <c r="N130" s="122">
        <v>3.6490817494762862</v>
      </c>
      <c r="O130" s="122">
        <v>5.0672021730699122</v>
      </c>
      <c r="P130" s="122">
        <v>0</v>
      </c>
      <c r="Q130" s="122">
        <v>0.91887732985543558</v>
      </c>
      <c r="R130" s="122">
        <v>1.3022241270907209</v>
      </c>
      <c r="S130" s="122">
        <v>1.1382557108483975</v>
      </c>
      <c r="T130" s="122">
        <v>9.3150536184048212E-5</v>
      </c>
      <c r="U130" s="122">
        <v>0</v>
      </c>
      <c r="V130" s="122">
        <v>0</v>
      </c>
      <c r="W130" s="122">
        <v>0.14401505839974935</v>
      </c>
      <c r="X130" s="122">
        <v>1.7292602996224218</v>
      </c>
      <c r="Y130" s="122">
        <v>3.1454403307753749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7.1378218483285476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3.5741056816113246</v>
      </c>
      <c r="J131" s="98">
        <v>2.5911379592911574</v>
      </c>
      <c r="K131" s="98">
        <v>4.8302998602632998</v>
      </c>
      <c r="L131" s="98">
        <v>4.3834788894934</v>
      </c>
      <c r="M131" s="98">
        <v>5.8461439875508372</v>
      </c>
      <c r="N131" s="98">
        <v>3.6188939972184047</v>
      </c>
      <c r="O131" s="98">
        <v>4.9462125984200425</v>
      </c>
      <c r="P131" s="98">
        <v>0</v>
      </c>
      <c r="Q131" s="98">
        <v>0.66119062533296125</v>
      </c>
      <c r="R131" s="98">
        <v>1.1178008870290144</v>
      </c>
      <c r="S131" s="98">
        <v>0.96701184904200121</v>
      </c>
      <c r="T131" s="98">
        <v>9.3150536184048212E-5</v>
      </c>
      <c r="U131" s="98">
        <v>0</v>
      </c>
      <c r="V131" s="98">
        <v>0</v>
      </c>
      <c r="W131" s="98">
        <v>0.11947471869650007</v>
      </c>
      <c r="X131" s="98">
        <v>1.5991032048908769</v>
      </c>
      <c r="Y131" s="98">
        <v>2.9639890460694223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0.49200308232150891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0.12933933385485671</v>
      </c>
      <c r="J135" s="101">
        <v>0.11730566635448166</v>
      </c>
      <c r="K135" s="101">
        <v>0.39148143320933193</v>
      </c>
      <c r="L135" s="101">
        <v>9.4008002587810349E-2</v>
      </c>
      <c r="M135" s="101">
        <v>3.2698565256773296E-2</v>
      </c>
      <c r="N135" s="101">
        <v>3.0187752257881492E-2</v>
      </c>
      <c r="O135" s="101">
        <v>0.12098957464986985</v>
      </c>
      <c r="P135" s="101">
        <v>0</v>
      </c>
      <c r="Q135" s="101">
        <v>0.25768670452247439</v>
      </c>
      <c r="R135" s="101">
        <v>0.18442324006170646</v>
      </c>
      <c r="S135" s="101">
        <v>0.17124386180639639</v>
      </c>
      <c r="T135" s="101">
        <v>0</v>
      </c>
      <c r="U135" s="101">
        <v>0</v>
      </c>
      <c r="V135" s="101">
        <v>0</v>
      </c>
      <c r="W135" s="101">
        <v>2.4540339703249262E-2</v>
      </c>
      <c r="X135" s="101">
        <v>0.13015709473154499</v>
      </c>
      <c r="Y135" s="101">
        <v>0.18145128470595276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4.8821883915141981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2.8988416750367803</v>
      </c>
      <c r="J139" s="122">
        <v>1.3325347587972773</v>
      </c>
      <c r="K139" s="122">
        <v>3.2062734555702952</v>
      </c>
      <c r="L139" s="122">
        <v>2.3125345566027233</v>
      </c>
      <c r="M139" s="122">
        <v>2.8678314138611616</v>
      </c>
      <c r="N139" s="122">
        <v>1.7058333521865721</v>
      </c>
      <c r="O139" s="122">
        <v>2.3512489089427899</v>
      </c>
      <c r="P139" s="122">
        <v>0</v>
      </c>
      <c r="Q139" s="122">
        <v>0.45713259449262278</v>
      </c>
      <c r="R139" s="122">
        <v>0.68415250285377238</v>
      </c>
      <c r="S139" s="122">
        <v>0.6182968489845817</v>
      </c>
      <c r="T139" s="122">
        <v>5.5373065306485575E-5</v>
      </c>
      <c r="U139" s="122">
        <v>0</v>
      </c>
      <c r="V139" s="122">
        <v>0</v>
      </c>
      <c r="W139" s="122">
        <v>7.6975615008829282E-2</v>
      </c>
      <c r="X139" s="122">
        <v>1.0401128830241868</v>
      </c>
      <c r="Y139" s="122">
        <v>1.844211565334422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4.6253479656573502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2.8933923991732775</v>
      </c>
      <c r="J140" s="98">
        <v>1.3237400820093368</v>
      </c>
      <c r="K140" s="98">
        <v>3.2015889266226205</v>
      </c>
      <c r="L140" s="98">
        <v>2.2403026345238088</v>
      </c>
      <c r="M140" s="98">
        <v>2.8170233068638519</v>
      </c>
      <c r="N140" s="98">
        <v>1.6487159351082752</v>
      </c>
      <c r="O140" s="98">
        <v>2.3512489089427899</v>
      </c>
      <c r="P140" s="98">
        <v>0</v>
      </c>
      <c r="Q140" s="98">
        <v>0.45093892325807522</v>
      </c>
      <c r="R140" s="98">
        <v>0.67185320430881268</v>
      </c>
      <c r="S140" s="98">
        <v>0.60841362892658268</v>
      </c>
      <c r="T140" s="98">
        <v>5.5373065306485575E-5</v>
      </c>
      <c r="U140" s="98">
        <v>0</v>
      </c>
      <c r="V140" s="98">
        <v>0</v>
      </c>
      <c r="W140" s="98">
        <v>7.6597565542456794E-2</v>
      </c>
      <c r="X140" s="98">
        <v>1.0270129531643046</v>
      </c>
      <c r="Y140" s="98">
        <v>1.8132925557843007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0.25684042585684819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5.4492758635028161E-3</v>
      </c>
      <c r="J141" s="33">
        <v>8.7946767879405734E-3</v>
      </c>
      <c r="K141" s="33">
        <v>4.6845289476747515E-3</v>
      </c>
      <c r="L141" s="33">
        <v>7.223192207891431E-2</v>
      </c>
      <c r="M141" s="33">
        <v>5.080810699730965E-2</v>
      </c>
      <c r="N141" s="33">
        <v>5.7117417078296949E-2</v>
      </c>
      <c r="O141" s="33">
        <v>0</v>
      </c>
      <c r="P141" s="33">
        <v>0</v>
      </c>
      <c r="Q141" s="33">
        <v>6.1936712345475632E-3</v>
      </c>
      <c r="R141" s="33">
        <v>1.2299298544959683E-2</v>
      </c>
      <c r="S141" s="33">
        <v>9.8832200579990741E-3</v>
      </c>
      <c r="T141" s="33">
        <v>0</v>
      </c>
      <c r="U141" s="33">
        <v>0</v>
      </c>
      <c r="V141" s="33">
        <v>0</v>
      </c>
      <c r="W141" s="33">
        <v>3.7804946637248364E-4</v>
      </c>
      <c r="X141" s="33">
        <v>1.309992985988225E-2</v>
      </c>
      <c r="Y141" s="33">
        <v>3.0919009550121196E-2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2.9370684161473788</v>
      </c>
      <c r="V143" s="117">
        <f t="shared" si="50"/>
        <v>2.0545581663208852</v>
      </c>
      <c r="W143" s="117">
        <f t="shared" ref="W143:Y143" si="51">W144+W146+W148+W157</f>
        <v>2.7710240409352394</v>
      </c>
      <c r="X143" s="117">
        <f t="shared" si="51"/>
        <v>2.9221484290364632</v>
      </c>
      <c r="Y143" s="117">
        <f t="shared" si="51"/>
        <v>2.8236109240699214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1.4020356120232231</v>
      </c>
      <c r="V144" s="122">
        <f t="shared" si="52"/>
        <v>0.94760183199556258</v>
      </c>
      <c r="W144" s="122">
        <f t="shared" si="52"/>
        <v>1.1624758449043548</v>
      </c>
      <c r="X144" s="122">
        <f t="shared" si="52"/>
        <v>1.1239639406434687</v>
      </c>
      <c r="Y144" s="122">
        <f t="shared" si="52"/>
        <v>1.1398307194801025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1.4020356120232231</v>
      </c>
      <c r="V145" s="98">
        <v>0.94760183199556258</v>
      </c>
      <c r="W145" s="98">
        <v>1.1624758449043548</v>
      </c>
      <c r="X145" s="98">
        <v>1.1239639406434687</v>
      </c>
      <c r="Y145" s="98">
        <v>1.1398307194801025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0.13105853555746896</v>
      </c>
      <c r="V146" s="122">
        <f t="shared" si="53"/>
        <v>4.647952064211909E-2</v>
      </c>
      <c r="W146" s="122">
        <f t="shared" si="53"/>
        <v>2.0194633078110303E-2</v>
      </c>
      <c r="X146" s="122">
        <f t="shared" si="53"/>
        <v>0.12636214662499473</v>
      </c>
      <c r="Y146" s="122">
        <f t="shared" si="53"/>
        <v>0.11829005200217825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0.13105853555746896</v>
      </c>
      <c r="V147" s="98">
        <v>4.647952064211909E-2</v>
      </c>
      <c r="W147" s="98">
        <v>2.0194633078110303E-2</v>
      </c>
      <c r="X147" s="98">
        <v>0.12636214662499473</v>
      </c>
      <c r="Y147" s="98">
        <v>0.11829005200217825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0.89851930003619884</v>
      </c>
      <c r="V148" s="122">
        <v>0.6991631534169036</v>
      </c>
      <c r="W148" s="122">
        <v>1.0589797017405851</v>
      </c>
      <c r="X148" s="122">
        <v>1.10828607945693</v>
      </c>
      <c r="Y148" s="122">
        <v>1.0371130967995947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0.79854137749314569</v>
      </c>
      <c r="V149" s="98">
        <v>0.43570301032793007</v>
      </c>
      <c r="W149" s="98">
        <v>0.49716004061160818</v>
      </c>
      <c r="X149" s="98">
        <v>0.64732893946437131</v>
      </c>
      <c r="Y149" s="98">
        <v>0.53867662157431861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9.9977922543053113E-2</v>
      </c>
      <c r="V153" s="101">
        <v>0.26346014308897353</v>
      </c>
      <c r="W153" s="101">
        <v>0.56181966112897697</v>
      </c>
      <c r="X153" s="101">
        <v>0.46095713999255861</v>
      </c>
      <c r="Y153" s="101">
        <v>0.49843647522527612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0.50545496853048832</v>
      </c>
      <c r="V157" s="122">
        <v>0.36131366026630002</v>
      </c>
      <c r="W157" s="122">
        <v>0.52937386121218921</v>
      </c>
      <c r="X157" s="122">
        <v>0.56353626231106968</v>
      </c>
      <c r="Y157" s="122">
        <v>0.52837705578804617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0.5029249331106691</v>
      </c>
      <c r="V158" s="98">
        <v>0.35821693413534461</v>
      </c>
      <c r="W158" s="98">
        <v>0.52687873473413083</v>
      </c>
      <c r="X158" s="98">
        <v>0.5564226505473947</v>
      </c>
      <c r="Y158" s="98">
        <v>0.5195328638982768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2.5300354198191984E-3</v>
      </c>
      <c r="V159" s="33">
        <v>3.0967261309554112E-3</v>
      </c>
      <c r="W159" s="33">
        <v>2.4951264780583922E-3</v>
      </c>
      <c r="X159" s="33">
        <v>7.1136117636749312E-3</v>
      </c>
      <c r="Y159" s="33">
        <v>8.8441918897693862E-3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0.29073522020731851</v>
      </c>
      <c r="E161" s="117">
        <f t="shared" si="54"/>
        <v>0.36868645850755249</v>
      </c>
      <c r="F161" s="117">
        <f t="shared" si="54"/>
        <v>0.35594289285048197</v>
      </c>
      <c r="G161" s="117">
        <f t="shared" si="54"/>
        <v>1.1160542032008414</v>
      </c>
      <c r="H161" s="117">
        <f t="shared" si="54"/>
        <v>0.74259148167310518</v>
      </c>
      <c r="I161" s="117">
        <f t="shared" si="54"/>
        <v>1.6604142793781107</v>
      </c>
      <c r="J161" s="117">
        <f t="shared" si="54"/>
        <v>1.4529215681637966</v>
      </c>
      <c r="K161" s="117">
        <f t="shared" si="54"/>
        <v>2.4534208422058481</v>
      </c>
      <c r="L161" s="117">
        <f t="shared" si="54"/>
        <v>1.1476546362378908</v>
      </c>
      <c r="M161" s="117">
        <f t="shared" si="54"/>
        <v>0.92710858187766043</v>
      </c>
      <c r="N161" s="117">
        <f t="shared" si="54"/>
        <v>0.20933912696320434</v>
      </c>
      <c r="O161" s="117">
        <f t="shared" si="54"/>
        <v>0.8329856489628561</v>
      </c>
      <c r="P161" s="117">
        <f t="shared" si="54"/>
        <v>0.63522699610553324</v>
      </c>
      <c r="Q161" s="117">
        <f t="shared" si="54"/>
        <v>1.0021079482727304</v>
      </c>
      <c r="R161" s="117">
        <f t="shared" ref="R161:V161" si="55">R162+R164+R166+R175</f>
        <v>1.4060647752520798</v>
      </c>
      <c r="S161" s="117">
        <f t="shared" si="55"/>
        <v>3.1422829274379942</v>
      </c>
      <c r="T161" s="117">
        <f t="shared" si="55"/>
        <v>6.4130543319756006</v>
      </c>
      <c r="U161" s="117">
        <f t="shared" si="55"/>
        <v>5.3577616679438886</v>
      </c>
      <c r="V161" s="117">
        <f t="shared" si="55"/>
        <v>3.1843663206643384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0.23081164987682251</v>
      </c>
      <c r="E162" s="122">
        <f t="shared" si="57"/>
        <v>0.28355364626328744</v>
      </c>
      <c r="F162" s="122">
        <f t="shared" si="57"/>
        <v>0.29126913613057204</v>
      </c>
      <c r="G162" s="122">
        <f t="shared" si="57"/>
        <v>0.81382788329085054</v>
      </c>
      <c r="H162" s="122">
        <f t="shared" si="57"/>
        <v>0.55669883037486689</v>
      </c>
      <c r="I162" s="122">
        <f t="shared" si="57"/>
        <v>1.2002528699964461</v>
      </c>
      <c r="J162" s="122">
        <f t="shared" si="57"/>
        <v>1.201825654080372</v>
      </c>
      <c r="K162" s="122">
        <f t="shared" si="57"/>
        <v>1.9926400806381441</v>
      </c>
      <c r="L162" s="122">
        <f t="shared" si="57"/>
        <v>0.95584300145571666</v>
      </c>
      <c r="M162" s="122">
        <f t="shared" si="57"/>
        <v>0.76730790887191258</v>
      </c>
      <c r="N162" s="122">
        <f t="shared" si="57"/>
        <v>0.16800239300714023</v>
      </c>
      <c r="O162" s="122">
        <f t="shared" si="57"/>
        <v>0.69039408197179108</v>
      </c>
      <c r="P162" s="122">
        <f t="shared" si="57"/>
        <v>0.51460507390247301</v>
      </c>
      <c r="Q162" s="122">
        <f t="shared" si="57"/>
        <v>0.79653287473883816</v>
      </c>
      <c r="R162" s="122">
        <f t="shared" si="57"/>
        <v>1.0555895323459663</v>
      </c>
      <c r="S162" s="122">
        <f t="shared" si="57"/>
        <v>2.2617421537855997</v>
      </c>
      <c r="T162" s="122">
        <f t="shared" si="57"/>
        <v>4.9985624381639902</v>
      </c>
      <c r="U162" s="122">
        <f t="shared" si="57"/>
        <v>4.0741582749135627</v>
      </c>
      <c r="V162" s="122">
        <f t="shared" si="57"/>
        <v>2.4840208237570973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0.23081164987682251</v>
      </c>
      <c r="E163" s="33">
        <v>0.28355364626328744</v>
      </c>
      <c r="F163" s="33">
        <v>0.29126913613057204</v>
      </c>
      <c r="G163" s="33">
        <v>0.81382788329085054</v>
      </c>
      <c r="H163" s="33">
        <v>0.55669883037486689</v>
      </c>
      <c r="I163" s="33">
        <v>1.2002528699964461</v>
      </c>
      <c r="J163" s="33">
        <v>1.201825654080372</v>
      </c>
      <c r="K163" s="33">
        <v>1.9926400806381441</v>
      </c>
      <c r="L163" s="33">
        <v>0.95584300145571666</v>
      </c>
      <c r="M163" s="33">
        <v>0.76730790887191258</v>
      </c>
      <c r="N163" s="33">
        <v>0.16800239300714023</v>
      </c>
      <c r="O163" s="33">
        <v>0.69039408197179108</v>
      </c>
      <c r="P163" s="33">
        <v>0.51460507390247301</v>
      </c>
      <c r="Q163" s="33">
        <v>0.79653287473883816</v>
      </c>
      <c r="R163" s="33">
        <v>1.0555895323459663</v>
      </c>
      <c r="S163" s="33">
        <v>2.2617421537855997</v>
      </c>
      <c r="T163" s="33">
        <v>4.9985624381639902</v>
      </c>
      <c r="U163" s="33">
        <v>4.0741582749135627</v>
      </c>
      <c r="V163" s="33">
        <v>2.4840208237570973</v>
      </c>
      <c r="W163" s="33">
        <v>0</v>
      </c>
      <c r="X163" s="33">
        <v>0</v>
      </c>
      <c r="Y163" s="33">
        <v>0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1.4764171972901237E-3</v>
      </c>
      <c r="E164" s="122">
        <f t="shared" si="58"/>
        <v>2.2561865177067341E-3</v>
      </c>
      <c r="F164" s="122">
        <f t="shared" si="58"/>
        <v>1.9425652198127874E-3</v>
      </c>
      <c r="G164" s="122">
        <f t="shared" si="58"/>
        <v>5.4310604740495866E-3</v>
      </c>
      <c r="H164" s="122">
        <f t="shared" si="58"/>
        <v>6.7755557465011334E-3</v>
      </c>
      <c r="I164" s="122">
        <f t="shared" si="58"/>
        <v>2.7384072780796735E-2</v>
      </c>
      <c r="J164" s="122">
        <f t="shared" si="58"/>
        <v>1.5396410889542368E-2</v>
      </c>
      <c r="K164" s="122">
        <f t="shared" si="58"/>
        <v>1.8208123273817298E-2</v>
      </c>
      <c r="L164" s="122">
        <f t="shared" si="58"/>
        <v>1.4908819501611362E-2</v>
      </c>
      <c r="M164" s="122">
        <f t="shared" si="58"/>
        <v>8.2479248727147635E-3</v>
      </c>
      <c r="N164" s="122">
        <f t="shared" si="58"/>
        <v>4.5625482969333404E-3</v>
      </c>
      <c r="O164" s="122">
        <f t="shared" si="58"/>
        <v>3.4873187628745171E-3</v>
      </c>
      <c r="P164" s="122">
        <f t="shared" si="58"/>
        <v>6.0070520649659585E-3</v>
      </c>
      <c r="Q164" s="122">
        <f t="shared" si="58"/>
        <v>1.7656118702404345E-2</v>
      </c>
      <c r="R164" s="122">
        <f t="shared" si="58"/>
        <v>3.1695782679376124E-2</v>
      </c>
      <c r="S164" s="122">
        <f t="shared" si="58"/>
        <v>7.4621451593775576E-2</v>
      </c>
      <c r="T164" s="122">
        <f t="shared" si="58"/>
        <v>0.12967204474638852</v>
      </c>
      <c r="U164" s="122">
        <f t="shared" si="58"/>
        <v>8.4073488036211369E-2</v>
      </c>
      <c r="V164" s="122">
        <f t="shared" si="58"/>
        <v>1.5145446460274882E-2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1.4764171972901237E-3</v>
      </c>
      <c r="E165" s="98">
        <v>2.2561865177067341E-3</v>
      </c>
      <c r="F165" s="98">
        <v>1.9425652198127874E-3</v>
      </c>
      <c r="G165" s="98">
        <v>5.4310604740495866E-3</v>
      </c>
      <c r="H165" s="98">
        <v>6.7755557465011334E-3</v>
      </c>
      <c r="I165" s="98">
        <v>2.7384072780796735E-2</v>
      </c>
      <c r="J165" s="98">
        <v>1.5396410889542368E-2</v>
      </c>
      <c r="K165" s="98">
        <v>1.8208123273817298E-2</v>
      </c>
      <c r="L165" s="98">
        <v>1.4908819501611362E-2</v>
      </c>
      <c r="M165" s="98">
        <v>8.2479248727147635E-3</v>
      </c>
      <c r="N165" s="98">
        <v>4.5625482969333404E-3</v>
      </c>
      <c r="O165" s="98">
        <v>3.4873187628745171E-3</v>
      </c>
      <c r="P165" s="98">
        <v>6.0070520649659585E-3</v>
      </c>
      <c r="Q165" s="98">
        <v>1.7656118702404345E-2</v>
      </c>
      <c r="R165" s="98">
        <v>3.1695782679376124E-2</v>
      </c>
      <c r="S165" s="98">
        <v>7.4621451593775576E-2</v>
      </c>
      <c r="T165" s="98">
        <v>0.12967204474638852</v>
      </c>
      <c r="U165" s="98">
        <v>8.4073488036211369E-2</v>
      </c>
      <c r="V165" s="98">
        <v>1.5145446460274882E-2</v>
      </c>
      <c r="W165" s="98">
        <v>0</v>
      </c>
      <c r="X165" s="98">
        <v>0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3.9542096730066784E-2</v>
      </c>
      <c r="E166" s="122">
        <v>5.6000199084324305E-2</v>
      </c>
      <c r="F166" s="122">
        <v>4.2750899916927598E-2</v>
      </c>
      <c r="G166" s="122">
        <v>0.19131649553581023</v>
      </c>
      <c r="H166" s="122">
        <v>0.12386696538076403</v>
      </c>
      <c r="I166" s="122">
        <v>0.28090598274600204</v>
      </c>
      <c r="J166" s="122">
        <v>0.16848390323322304</v>
      </c>
      <c r="K166" s="122">
        <v>0.31333976056847745</v>
      </c>
      <c r="L166" s="122">
        <v>0.12619002412879662</v>
      </c>
      <c r="M166" s="122">
        <v>0.10957418575531051</v>
      </c>
      <c r="N166" s="122">
        <v>2.7535425687038526E-2</v>
      </c>
      <c r="O166" s="122">
        <v>0.10164869270213586</v>
      </c>
      <c r="P166" s="122">
        <v>8.3213687213837567E-2</v>
      </c>
      <c r="Q166" s="122">
        <v>0.13153169594372324</v>
      </c>
      <c r="R166" s="122">
        <v>0.21647769805634975</v>
      </c>
      <c r="S166" s="122">
        <v>0.54954357608567106</v>
      </c>
      <c r="T166" s="122">
        <v>0.82626881571423161</v>
      </c>
      <c r="U166" s="122">
        <v>0.76767604246059351</v>
      </c>
      <c r="V166" s="122">
        <v>0.45175244022863414</v>
      </c>
      <c r="W166" s="122">
        <v>0</v>
      </c>
      <c r="X166" s="122">
        <v>0</v>
      </c>
      <c r="Y166" s="122">
        <v>0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3.9542096730066784E-2</v>
      </c>
      <c r="E167" s="98">
        <v>5.6000199084324305E-2</v>
      </c>
      <c r="F167" s="98">
        <v>4.2750899916927598E-2</v>
      </c>
      <c r="G167" s="98">
        <v>0.19131649553581023</v>
      </c>
      <c r="H167" s="98">
        <v>5.9279431635107398E-2</v>
      </c>
      <c r="I167" s="98">
        <v>0.14282034147882916</v>
      </c>
      <c r="J167" s="98">
        <v>6.4332177708448929E-2</v>
      </c>
      <c r="K167" s="98">
        <v>1.9828791721794581E-2</v>
      </c>
      <c r="L167" s="98">
        <v>3.8815441789740272E-2</v>
      </c>
      <c r="M167" s="98">
        <v>7.3147771039295956E-2</v>
      </c>
      <c r="N167" s="98">
        <v>1.3336948989475617E-2</v>
      </c>
      <c r="O167" s="98">
        <v>6.5981245840035507E-2</v>
      </c>
      <c r="P167" s="98">
        <v>3.6836965815480592E-2</v>
      </c>
      <c r="Q167" s="98">
        <v>6.9657769716575432E-2</v>
      </c>
      <c r="R167" s="98">
        <v>0.12523672665740027</v>
      </c>
      <c r="S167" s="98">
        <v>0.29130563704749957</v>
      </c>
      <c r="T167" s="98">
        <v>0.82626881571423161</v>
      </c>
      <c r="U167" s="98">
        <v>0.68228765838818961</v>
      </c>
      <c r="V167" s="98">
        <v>0.28148829878328957</v>
      </c>
      <c r="W167" s="98">
        <v>0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6.4587533745656636E-2</v>
      </c>
      <c r="I171" s="101">
        <v>0.13808564126717288</v>
      </c>
      <c r="J171" s="101">
        <v>0.1041517255247741</v>
      </c>
      <c r="K171" s="101">
        <v>0.29351096884668287</v>
      </c>
      <c r="L171" s="101">
        <v>8.7374582339056359E-2</v>
      </c>
      <c r="M171" s="101">
        <v>3.6426414716014557E-2</v>
      </c>
      <c r="N171" s="101">
        <v>1.4198476697562907E-2</v>
      </c>
      <c r="O171" s="101">
        <v>3.5667446862100362E-2</v>
      </c>
      <c r="P171" s="101">
        <v>4.6376721398356968E-2</v>
      </c>
      <c r="Q171" s="101">
        <v>6.187392622714781E-2</v>
      </c>
      <c r="R171" s="101">
        <v>9.1240971398949502E-2</v>
      </c>
      <c r="S171" s="101">
        <v>0.25823793903817149</v>
      </c>
      <c r="T171" s="101">
        <v>0</v>
      </c>
      <c r="U171" s="101">
        <v>8.5388384072403956E-2</v>
      </c>
      <c r="V171" s="101">
        <v>0.17026414144534455</v>
      </c>
      <c r="W171" s="101">
        <v>0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1.8905056403139053E-2</v>
      </c>
      <c r="E175" s="122">
        <v>2.687642664223398E-2</v>
      </c>
      <c r="F175" s="122">
        <v>1.9980291583169538E-2</v>
      </c>
      <c r="G175" s="122">
        <v>0.10547876390013083</v>
      </c>
      <c r="H175" s="122">
        <v>5.5250130170973091E-2</v>
      </c>
      <c r="I175" s="122">
        <v>0.15187135385486572</v>
      </c>
      <c r="J175" s="122">
        <v>6.7215599960659247E-2</v>
      </c>
      <c r="K175" s="122">
        <v>0.12923287772540926</v>
      </c>
      <c r="L175" s="122">
        <v>5.0712791151766252E-2</v>
      </c>
      <c r="M175" s="122">
        <v>4.1978562377722552E-2</v>
      </c>
      <c r="N175" s="122">
        <v>9.2387599720922305E-3</v>
      </c>
      <c r="O175" s="122">
        <v>3.7455555526054597E-2</v>
      </c>
      <c r="P175" s="122">
        <v>3.1401182924256643E-2</v>
      </c>
      <c r="Q175" s="122">
        <v>5.6387258887764649E-2</v>
      </c>
      <c r="R175" s="122">
        <v>0.10230176217038772</v>
      </c>
      <c r="S175" s="122">
        <v>0.25637574597294766</v>
      </c>
      <c r="T175" s="122">
        <v>0.45855103335099034</v>
      </c>
      <c r="U175" s="122">
        <v>0.43185386253352021</v>
      </c>
      <c r="V175" s="122">
        <v>0.23344761021833202</v>
      </c>
      <c r="W175" s="122">
        <v>0</v>
      </c>
      <c r="X175" s="122">
        <v>0</v>
      </c>
      <c r="Y175" s="122">
        <v>0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1.8447947049080711E-2</v>
      </c>
      <c r="E176" s="98">
        <v>2.5352395924922971E-2</v>
      </c>
      <c r="F176" s="98">
        <v>1.9662624134475334E-2</v>
      </c>
      <c r="G176" s="98">
        <v>0.10400760366883834</v>
      </c>
      <c r="H176" s="98">
        <v>4.9071517879772202E-2</v>
      </c>
      <c r="I176" s="98">
        <v>0.15158949475847763</v>
      </c>
      <c r="J176" s="98">
        <v>6.6783074872727749E-2</v>
      </c>
      <c r="K176" s="98">
        <v>0.12905270353511408</v>
      </c>
      <c r="L176" s="98">
        <v>4.911853820265609E-2</v>
      </c>
      <c r="M176" s="98">
        <v>4.1232879686634617E-2</v>
      </c>
      <c r="N176" s="98">
        <v>8.9461002774126556E-3</v>
      </c>
      <c r="O176" s="98">
        <v>3.7455555526054597E-2</v>
      </c>
      <c r="P176" s="98">
        <v>3.1401182924256643E-2</v>
      </c>
      <c r="Q176" s="98">
        <v>5.5629759528143724E-2</v>
      </c>
      <c r="R176" s="98">
        <v>0.1004550206471205</v>
      </c>
      <c r="S176" s="98">
        <v>0.25227965857248413</v>
      </c>
      <c r="T176" s="98">
        <v>0.45527734294992439</v>
      </c>
      <c r="U176" s="98">
        <v>0.42969589114602735</v>
      </c>
      <c r="V176" s="98">
        <v>0.23143287273554175</v>
      </c>
      <c r="W176" s="98">
        <v>0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4.5710935405834089E-4</v>
      </c>
      <c r="E177" s="33">
        <v>1.524030717311007E-3</v>
      </c>
      <c r="F177" s="33">
        <v>3.1766744869420245E-4</v>
      </c>
      <c r="G177" s="33">
        <v>1.471160231292501E-3</v>
      </c>
      <c r="H177" s="33">
        <v>6.1786122912008863E-3</v>
      </c>
      <c r="I177" s="33">
        <v>2.8185909638807664E-4</v>
      </c>
      <c r="J177" s="33">
        <v>4.3252508793150361E-4</v>
      </c>
      <c r="K177" s="33">
        <v>1.8017419029518276E-4</v>
      </c>
      <c r="L177" s="33">
        <v>1.5942529491101631E-3</v>
      </c>
      <c r="M177" s="33">
        <v>7.4568269108793352E-4</v>
      </c>
      <c r="N177" s="33">
        <v>2.9265969467957446E-4</v>
      </c>
      <c r="O177" s="33">
        <v>0</v>
      </c>
      <c r="P177" s="33">
        <v>0</v>
      </c>
      <c r="Q177" s="33">
        <v>7.5749935962092496E-4</v>
      </c>
      <c r="R177" s="33">
        <v>1.8467415232672195E-3</v>
      </c>
      <c r="S177" s="33">
        <v>4.0960874004634948E-3</v>
      </c>
      <c r="T177" s="33">
        <v>3.2736904010659284E-3</v>
      </c>
      <c r="U177" s="33">
        <v>2.1579713874928458E-3</v>
      </c>
      <c r="V177" s="33">
        <v>2.0147374827902674E-3</v>
      </c>
      <c r="W177" s="33">
        <v>0</v>
      </c>
      <c r="X177" s="33">
        <v>0</v>
      </c>
      <c r="Y177" s="33">
        <v>0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0.48234833708670505</v>
      </c>
      <c r="E3" s="117">
        <f t="shared" si="0"/>
        <v>0</v>
      </c>
      <c r="F3" s="117">
        <f t="shared" si="0"/>
        <v>1.1116569173009496</v>
      </c>
      <c r="G3" s="117">
        <f t="shared" si="0"/>
        <v>0</v>
      </c>
      <c r="H3" s="117">
        <f t="shared" si="0"/>
        <v>0</v>
      </c>
      <c r="I3" s="117">
        <f t="shared" si="0"/>
        <v>0.26699826226213164</v>
      </c>
      <c r="J3" s="117">
        <f t="shared" si="0"/>
        <v>3.4543765484621387</v>
      </c>
      <c r="K3" s="117">
        <f t="shared" si="0"/>
        <v>0</v>
      </c>
      <c r="L3" s="117">
        <f t="shared" si="0"/>
        <v>0</v>
      </c>
      <c r="M3" s="117">
        <f t="shared" si="0"/>
        <v>0.69496874904774097</v>
      </c>
      <c r="N3" s="117">
        <f t="shared" si="0"/>
        <v>2.190498556846852</v>
      </c>
      <c r="O3" s="117">
        <f t="shared" si="0"/>
        <v>1.9975097684021073</v>
      </c>
      <c r="P3" s="117">
        <f t="shared" si="0"/>
        <v>9.2886160583144015</v>
      </c>
      <c r="Q3" s="117">
        <f t="shared" si="0"/>
        <v>2.8939031578705201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1.7677540714484186E-2</v>
      </c>
      <c r="V3" s="117">
        <f t="shared" si="1"/>
        <v>0.61605064292353906</v>
      </c>
      <c r="W3" s="117">
        <f t="shared" ref="W3:Y3" si="2">W4+W7+W9+W19</f>
        <v>0.57441197203352512</v>
      </c>
      <c r="X3" s="117">
        <f t="shared" si="2"/>
        <v>0.80284169615828549</v>
      </c>
      <c r="Y3" s="117">
        <f t="shared" si="2"/>
        <v>1.3831252219857499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0.39026409217009911</v>
      </c>
      <c r="E4" s="122">
        <f t="shared" si="3"/>
        <v>0</v>
      </c>
      <c r="F4" s="122">
        <f t="shared" si="3"/>
        <v>0.96795836993749973</v>
      </c>
      <c r="G4" s="122">
        <f t="shared" si="3"/>
        <v>0</v>
      </c>
      <c r="H4" s="122">
        <f t="shared" si="3"/>
        <v>0</v>
      </c>
      <c r="I4" s="122">
        <f t="shared" si="3"/>
        <v>0.19188922894672428</v>
      </c>
      <c r="J4" s="122">
        <f t="shared" si="3"/>
        <v>2.9592304183126794</v>
      </c>
      <c r="K4" s="122">
        <f t="shared" si="3"/>
        <v>0</v>
      </c>
      <c r="L4" s="122">
        <f t="shared" si="3"/>
        <v>0</v>
      </c>
      <c r="M4" s="122">
        <f t="shared" si="3"/>
        <v>0.58671166197752189</v>
      </c>
      <c r="N4" s="122">
        <f t="shared" si="3"/>
        <v>1.8041588432674991</v>
      </c>
      <c r="O4" s="122">
        <f t="shared" si="3"/>
        <v>1.6566523559638817</v>
      </c>
      <c r="P4" s="122">
        <f t="shared" si="3"/>
        <v>7.5231687064372528</v>
      </c>
      <c r="Q4" s="122">
        <f t="shared" si="3"/>
        <v>2.2662056809953741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1.3681461769168965E-2</v>
      </c>
      <c r="V4" s="122">
        <f t="shared" si="4"/>
        <v>0.48189849339320356</v>
      </c>
      <c r="W4" s="122">
        <f t="shared" ref="W4:Y4" si="5">SUM(W5:W6)</f>
        <v>0.44277439184286099</v>
      </c>
      <c r="X4" s="122">
        <f t="shared" si="5"/>
        <v>0.57750408290023025</v>
      </c>
      <c r="Y4" s="122">
        <f t="shared" si="5"/>
        <v>1.048007739368775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0.38960931258261439</v>
      </c>
      <c r="E5" s="98">
        <v>0</v>
      </c>
      <c r="F5" s="98">
        <v>0.96624959664149146</v>
      </c>
      <c r="G5" s="98">
        <v>0</v>
      </c>
      <c r="H5" s="98">
        <v>0</v>
      </c>
      <c r="I5" s="98">
        <v>0.19162245163718658</v>
      </c>
      <c r="J5" s="98">
        <v>2.9544561902177766</v>
      </c>
      <c r="K5" s="98">
        <v>0</v>
      </c>
      <c r="L5" s="98">
        <v>0</v>
      </c>
      <c r="M5" s="98">
        <v>0.58580542525744173</v>
      </c>
      <c r="N5" s="98">
        <v>1.801825044714592</v>
      </c>
      <c r="O5" s="98">
        <v>1.6541387547255471</v>
      </c>
      <c r="P5" s="98">
        <v>7.5115130920773874</v>
      </c>
      <c r="Q5" s="98">
        <v>2.2631126569647226</v>
      </c>
      <c r="R5" s="98">
        <v>0</v>
      </c>
      <c r="S5" s="98">
        <v>0</v>
      </c>
      <c r="T5" s="98">
        <v>0</v>
      </c>
      <c r="U5" s="98">
        <v>1.3663249512345255E-2</v>
      </c>
      <c r="V5" s="98">
        <v>0.48126670081975342</v>
      </c>
      <c r="W5" s="98">
        <v>0.442199451750454</v>
      </c>
      <c r="X5" s="98">
        <v>0.57674322940077205</v>
      </c>
      <c r="Y5" s="98">
        <v>1.0466297022490465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6.5477958748471504E-4</v>
      </c>
      <c r="E6" s="98">
        <v>0</v>
      </c>
      <c r="F6" s="98">
        <v>1.7087732960083192E-3</v>
      </c>
      <c r="G6" s="98">
        <v>0</v>
      </c>
      <c r="H6" s="98">
        <v>0</v>
      </c>
      <c r="I6" s="98">
        <v>2.6677730953770406E-4</v>
      </c>
      <c r="J6" s="98">
        <v>4.774228094902651E-3</v>
      </c>
      <c r="K6" s="98">
        <v>0</v>
      </c>
      <c r="L6" s="98">
        <v>0</v>
      </c>
      <c r="M6" s="98">
        <v>9.0623672008012556E-4</v>
      </c>
      <c r="N6" s="98">
        <v>2.3337985529071283E-3</v>
      </c>
      <c r="O6" s="98">
        <v>2.5136012383347298E-3</v>
      </c>
      <c r="P6" s="98">
        <v>1.1655614359865202E-2</v>
      </c>
      <c r="Q6" s="98">
        <v>3.093024030651515E-3</v>
      </c>
      <c r="R6" s="98">
        <v>0</v>
      </c>
      <c r="S6" s="98">
        <v>0</v>
      </c>
      <c r="T6" s="98">
        <v>0</v>
      </c>
      <c r="U6" s="98">
        <v>1.821225682371035E-5</v>
      </c>
      <c r="V6" s="98">
        <v>6.3179257345012598E-4</v>
      </c>
      <c r="W6" s="98">
        <v>5.7494009240696827E-4</v>
      </c>
      <c r="X6" s="98">
        <v>7.608534994582427E-4</v>
      </c>
      <c r="Y6" s="98">
        <v>1.378037119728499E-3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7.7109756575759582E-3</v>
      </c>
      <c r="E7" s="122">
        <f t="shared" si="6"/>
        <v>0</v>
      </c>
      <c r="F7" s="122">
        <f t="shared" si="6"/>
        <v>4.9681516673368096E-3</v>
      </c>
      <c r="G7" s="122">
        <f t="shared" si="6"/>
        <v>0</v>
      </c>
      <c r="H7" s="122">
        <f t="shared" si="6"/>
        <v>0</v>
      </c>
      <c r="I7" s="122">
        <f t="shared" si="6"/>
        <v>1.3524978982309668E-2</v>
      </c>
      <c r="J7" s="122">
        <f t="shared" si="6"/>
        <v>1.8110298487417471E-2</v>
      </c>
      <c r="K7" s="122">
        <f t="shared" si="6"/>
        <v>0</v>
      </c>
      <c r="L7" s="122">
        <f t="shared" si="6"/>
        <v>0</v>
      </c>
      <c r="M7" s="122">
        <f t="shared" si="6"/>
        <v>6.0004083716600322E-3</v>
      </c>
      <c r="N7" s="122">
        <f t="shared" si="6"/>
        <v>7.0436521405768962E-2</v>
      </c>
      <c r="O7" s="122">
        <f t="shared" si="6"/>
        <v>1.2776166243952274E-2</v>
      </c>
      <c r="P7" s="122">
        <f t="shared" si="6"/>
        <v>0.1452407142928584</v>
      </c>
      <c r="Q7" s="122">
        <f t="shared" si="6"/>
        <v>0.1178138742775094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2.6590976362938411E-4</v>
      </c>
      <c r="V7" s="122">
        <f t="shared" si="6"/>
        <v>2.5659318419830948E-3</v>
      </c>
      <c r="W7" s="122">
        <f t="shared" si="6"/>
        <v>8.2227777119018761E-4</v>
      </c>
      <c r="X7" s="122">
        <f t="shared" si="6"/>
        <v>7.9232885607850977E-3</v>
      </c>
      <c r="Y7" s="122">
        <f t="shared" si="6"/>
        <v>1.2875849001339914E-2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7.7109756575759582E-3</v>
      </c>
      <c r="E8" s="98">
        <v>0</v>
      </c>
      <c r="F8" s="98">
        <v>4.9681516673368096E-3</v>
      </c>
      <c r="G8" s="98">
        <v>0</v>
      </c>
      <c r="H8" s="98">
        <v>0</v>
      </c>
      <c r="I8" s="98">
        <v>1.3524978982309668E-2</v>
      </c>
      <c r="J8" s="98">
        <v>1.8110298487417471E-2</v>
      </c>
      <c r="K8" s="98">
        <v>0</v>
      </c>
      <c r="L8" s="98">
        <v>0</v>
      </c>
      <c r="M8" s="98">
        <v>6.0004083716600322E-3</v>
      </c>
      <c r="N8" s="98">
        <v>7.0436521405768962E-2</v>
      </c>
      <c r="O8" s="98">
        <v>1.2776166243952274E-2</v>
      </c>
      <c r="P8" s="98">
        <v>0.1452407142928584</v>
      </c>
      <c r="Q8" s="98">
        <v>0.1178138742775094</v>
      </c>
      <c r="R8" s="98">
        <v>0</v>
      </c>
      <c r="S8" s="98">
        <v>0</v>
      </c>
      <c r="T8" s="98">
        <v>0</v>
      </c>
      <c r="U8" s="98">
        <v>2.6590976362938411E-4</v>
      </c>
      <c r="V8" s="98">
        <v>2.5659318419830948E-3</v>
      </c>
      <c r="W8" s="98">
        <v>8.2227777119018761E-4</v>
      </c>
      <c r="X8" s="98">
        <v>7.9232885607850977E-3</v>
      </c>
      <c r="Y8" s="98">
        <v>1.2875849001339914E-2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5.5666900408252624E-2</v>
      </c>
      <c r="E9" s="122">
        <v>0</v>
      </c>
      <c r="F9" s="122">
        <v>9.1850521205880192E-2</v>
      </c>
      <c r="G9" s="122">
        <v>0</v>
      </c>
      <c r="H9" s="122">
        <v>0</v>
      </c>
      <c r="I9" s="122">
        <v>3.4094589153797837E-2</v>
      </c>
      <c r="J9" s="122">
        <v>0.34574467793644742</v>
      </c>
      <c r="K9" s="122">
        <v>0</v>
      </c>
      <c r="L9" s="122">
        <v>0</v>
      </c>
      <c r="M9" s="122">
        <v>7.5021447121541573E-2</v>
      </c>
      <c r="N9" s="122">
        <v>0.23746816147572369</v>
      </c>
      <c r="O9" s="122">
        <v>0.24207135300570162</v>
      </c>
      <c r="P9" s="122">
        <v>1.2210221445281684</v>
      </c>
      <c r="Q9" s="122">
        <v>0.38514056815664971</v>
      </c>
      <c r="R9" s="122">
        <v>0</v>
      </c>
      <c r="S9" s="122">
        <v>0</v>
      </c>
      <c r="T9" s="122">
        <v>0</v>
      </c>
      <c r="U9" s="122">
        <v>2.637536928647855E-3</v>
      </c>
      <c r="V9" s="122">
        <v>9.6008658891070242E-2</v>
      </c>
      <c r="W9" s="122">
        <v>9.5597541586260076E-2</v>
      </c>
      <c r="X9" s="122">
        <v>0.16112284390599813</v>
      </c>
      <c r="Y9" s="122">
        <v>0.22431791001680251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5.1068343885922345E-2</v>
      </c>
      <c r="E10" s="98">
        <v>0</v>
      </c>
      <c r="F10" s="98">
        <v>8.7337364647424073E-2</v>
      </c>
      <c r="G10" s="98">
        <v>0</v>
      </c>
      <c r="H10" s="98">
        <v>0</v>
      </c>
      <c r="I10" s="98">
        <v>3.0491120244168345E-2</v>
      </c>
      <c r="J10" s="98">
        <v>0.33913636844070727</v>
      </c>
      <c r="K10" s="98">
        <v>0</v>
      </c>
      <c r="L10" s="98">
        <v>0</v>
      </c>
      <c r="M10" s="98">
        <v>7.4083483155053476E-2</v>
      </c>
      <c r="N10" s="98">
        <v>0.2306125911621571</v>
      </c>
      <c r="O10" s="98">
        <v>0.23239310711254091</v>
      </c>
      <c r="P10" s="98">
        <v>1.191535060419781</v>
      </c>
      <c r="Q10" s="98">
        <v>0.3716776739133747</v>
      </c>
      <c r="R10" s="98">
        <v>0</v>
      </c>
      <c r="S10" s="98">
        <v>0</v>
      </c>
      <c r="T10" s="98">
        <v>0</v>
      </c>
      <c r="U10" s="98">
        <v>2.637536928647855E-3</v>
      </c>
      <c r="V10" s="98">
        <v>9.2473076125657319E-2</v>
      </c>
      <c r="W10" s="98">
        <v>7.6413489321554952E-3</v>
      </c>
      <c r="X10" s="98">
        <v>2.8418563277141286E-2</v>
      </c>
      <c r="Y10" s="98">
        <v>1.3126647185596986E-2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4.5985565223302782E-3</v>
      </c>
      <c r="E11" s="98">
        <v>0</v>
      </c>
      <c r="F11" s="98">
        <v>4.5131565584561259E-3</v>
      </c>
      <c r="G11" s="98">
        <v>0</v>
      </c>
      <c r="H11" s="98">
        <v>0</v>
      </c>
      <c r="I11" s="98">
        <v>1.749533408593527E-3</v>
      </c>
      <c r="J11" s="98">
        <v>2.4159178170686598E-3</v>
      </c>
      <c r="K11" s="98">
        <v>0</v>
      </c>
      <c r="L11" s="98">
        <v>0</v>
      </c>
      <c r="M11" s="98">
        <v>6.2069852863481196E-4</v>
      </c>
      <c r="N11" s="98">
        <v>3.3751397517439536E-3</v>
      </c>
      <c r="O11" s="98">
        <v>6.4355694351832587E-3</v>
      </c>
      <c r="P11" s="98">
        <v>1.3867384445974493E-2</v>
      </c>
      <c r="Q11" s="98">
        <v>7.6814746228415463E-3</v>
      </c>
      <c r="R11" s="98">
        <v>0</v>
      </c>
      <c r="S11" s="98">
        <v>0</v>
      </c>
      <c r="T11" s="98">
        <v>0</v>
      </c>
      <c r="U11" s="98">
        <v>0</v>
      </c>
      <c r="V11" s="98">
        <v>2.3930848478804401E-3</v>
      </c>
      <c r="W11" s="98">
        <v>4.6227808461253697E-2</v>
      </c>
      <c r="X11" s="98">
        <v>8.4176314493679016E-2</v>
      </c>
      <c r="Y11" s="98">
        <v>0.12006727527780839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1.8539355010359635E-3</v>
      </c>
      <c r="J15" s="101">
        <v>4.192391678671482E-3</v>
      </c>
      <c r="K15" s="101">
        <v>0</v>
      </c>
      <c r="L15" s="101">
        <v>0</v>
      </c>
      <c r="M15" s="101">
        <v>3.1726543785329003E-4</v>
      </c>
      <c r="N15" s="101">
        <v>3.4804305618226514E-3</v>
      </c>
      <c r="O15" s="101">
        <v>3.2426764579774735E-3</v>
      </c>
      <c r="P15" s="101">
        <v>1.5619699662412938E-2</v>
      </c>
      <c r="Q15" s="101">
        <v>5.7814196204334731E-3</v>
      </c>
      <c r="R15" s="101">
        <v>0</v>
      </c>
      <c r="S15" s="101">
        <v>0</v>
      </c>
      <c r="T15" s="101">
        <v>0</v>
      </c>
      <c r="U15" s="101">
        <v>0</v>
      </c>
      <c r="V15" s="101">
        <v>1.1424979175324902E-3</v>
      </c>
      <c r="W15" s="101">
        <v>4.1728384192850874E-2</v>
      </c>
      <c r="X15" s="101">
        <v>4.8527966135177805E-2</v>
      </c>
      <c r="Y15" s="101">
        <v>9.1123987553397165E-2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2.8706368850777365E-2</v>
      </c>
      <c r="E19" s="122">
        <v>0</v>
      </c>
      <c r="F19" s="122">
        <v>4.6879874490233106E-2</v>
      </c>
      <c r="G19" s="122">
        <v>0</v>
      </c>
      <c r="H19" s="122">
        <v>0</v>
      </c>
      <c r="I19" s="122">
        <v>2.7489465179299861E-2</v>
      </c>
      <c r="J19" s="122">
        <v>0.13129115372559449</v>
      </c>
      <c r="K19" s="122">
        <v>0</v>
      </c>
      <c r="L19" s="122">
        <v>0</v>
      </c>
      <c r="M19" s="122">
        <v>2.7235231577017485E-2</v>
      </c>
      <c r="N19" s="122">
        <v>7.8435030697859912E-2</v>
      </c>
      <c r="O19" s="122">
        <v>8.6009893188571607E-2</v>
      </c>
      <c r="P19" s="122">
        <v>0.3991844930561223</v>
      </c>
      <c r="Q19" s="122">
        <v>0.1247430344409869</v>
      </c>
      <c r="R19" s="122">
        <v>0</v>
      </c>
      <c r="S19" s="122">
        <v>0</v>
      </c>
      <c r="T19" s="122">
        <v>0</v>
      </c>
      <c r="U19" s="122">
        <v>1.0926322530379836E-3</v>
      </c>
      <c r="V19" s="122">
        <v>3.5577558797282222E-2</v>
      </c>
      <c r="W19" s="122">
        <v>3.5217760833213867E-2</v>
      </c>
      <c r="X19" s="122">
        <v>5.6291480791272094E-2</v>
      </c>
      <c r="Y19" s="122">
        <v>9.7923723598832543E-2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1.6410169795222612E-2</v>
      </c>
      <c r="E20" s="98">
        <v>0</v>
      </c>
      <c r="F20" s="98">
        <v>4.0766030426736585E-2</v>
      </c>
      <c r="G20" s="98">
        <v>0</v>
      </c>
      <c r="H20" s="98">
        <v>0</v>
      </c>
      <c r="I20" s="98">
        <v>3.6251524494333863E-3</v>
      </c>
      <c r="J20" s="98">
        <v>0.13002895878151272</v>
      </c>
      <c r="K20" s="98">
        <v>0</v>
      </c>
      <c r="L20" s="98">
        <v>0</v>
      </c>
      <c r="M20" s="98">
        <v>2.665307433865197E-2</v>
      </c>
      <c r="N20" s="98">
        <v>7.5031851988486845E-2</v>
      </c>
      <c r="O20" s="98">
        <v>6.7775012023314707E-2</v>
      </c>
      <c r="P20" s="98">
        <v>0.33731415424100841</v>
      </c>
      <c r="Q20" s="98">
        <v>7.6194102554594342E-2</v>
      </c>
      <c r="R20" s="98">
        <v>0</v>
      </c>
      <c r="S20" s="98">
        <v>0</v>
      </c>
      <c r="T20" s="98">
        <v>0</v>
      </c>
      <c r="U20" s="98">
        <v>1.0926322530379836E-3</v>
      </c>
      <c r="V20" s="98">
        <v>3.2711810055236844E-2</v>
      </c>
      <c r="W20" s="98">
        <v>3.0145942097315394E-2</v>
      </c>
      <c r="X20" s="98">
        <v>4.5960854052240097E-2</v>
      </c>
      <c r="Y20" s="98">
        <v>6.0470944983345938E-2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1.190467093024377E-2</v>
      </c>
      <c r="E21" s="98">
        <v>0</v>
      </c>
      <c r="F21" s="98">
        <v>5.9955309153615285E-3</v>
      </c>
      <c r="G21" s="98">
        <v>0</v>
      </c>
      <c r="H21" s="98">
        <v>0</v>
      </c>
      <c r="I21" s="98">
        <v>2.37939370992961E-2</v>
      </c>
      <c r="J21" s="98">
        <v>1.2405514420248751E-3</v>
      </c>
      <c r="K21" s="98">
        <v>0</v>
      </c>
      <c r="L21" s="98">
        <v>0</v>
      </c>
      <c r="M21" s="98">
        <v>5.5650692920013146E-4</v>
      </c>
      <c r="N21" s="98">
        <v>3.2548248425178969E-3</v>
      </c>
      <c r="O21" s="98">
        <v>1.8234881165256903E-2</v>
      </c>
      <c r="P21" s="98">
        <v>6.1870338815113883E-2</v>
      </c>
      <c r="Q21" s="98">
        <v>4.7644586659644238E-2</v>
      </c>
      <c r="R21" s="98">
        <v>0</v>
      </c>
      <c r="S21" s="98">
        <v>0</v>
      </c>
      <c r="T21" s="98">
        <v>0</v>
      </c>
      <c r="U21" s="98">
        <v>0</v>
      </c>
      <c r="V21" s="98">
        <v>2.8340293484695675E-3</v>
      </c>
      <c r="W21" s="98">
        <v>5.0393241711118655E-3</v>
      </c>
      <c r="X21" s="98">
        <v>1.0128396440379816E-2</v>
      </c>
      <c r="Y21" s="98">
        <v>3.6549134954240448E-2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3.9152812531098347E-4</v>
      </c>
      <c r="E22" s="33">
        <v>0</v>
      </c>
      <c r="F22" s="33">
        <v>1.1831314813499181E-4</v>
      </c>
      <c r="G22" s="33">
        <v>0</v>
      </c>
      <c r="H22" s="33">
        <v>0</v>
      </c>
      <c r="I22" s="33">
        <v>7.0375630570374646E-5</v>
      </c>
      <c r="J22" s="33">
        <v>2.1643502056923137E-5</v>
      </c>
      <c r="K22" s="33">
        <v>0</v>
      </c>
      <c r="L22" s="33">
        <v>0</v>
      </c>
      <c r="M22" s="33">
        <v>2.5650309165381308E-5</v>
      </c>
      <c r="N22" s="33">
        <v>1.4835386685517319E-4</v>
      </c>
      <c r="O22" s="33">
        <v>0</v>
      </c>
      <c r="P22" s="33">
        <v>0</v>
      </c>
      <c r="Q22" s="33">
        <v>9.0434522674832571E-4</v>
      </c>
      <c r="R22" s="33">
        <v>0</v>
      </c>
      <c r="S22" s="33">
        <v>0</v>
      </c>
      <c r="T22" s="33">
        <v>0</v>
      </c>
      <c r="U22" s="33">
        <v>0</v>
      </c>
      <c r="V22" s="33">
        <v>3.1719393575810173E-5</v>
      </c>
      <c r="W22" s="33">
        <v>3.2494564786607413E-5</v>
      </c>
      <c r="X22" s="33">
        <v>2.0223029865218601E-4</v>
      </c>
      <c r="Y22" s="33">
        <v>9.0364366124616674E-4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1.0144983586698643E-2</v>
      </c>
      <c r="D24" s="117">
        <f t="shared" si="7"/>
        <v>1.0371357922736819E-2</v>
      </c>
      <c r="E24" s="117">
        <f t="shared" si="7"/>
        <v>1.3137494121250506E-2</v>
      </c>
      <c r="F24" s="117">
        <f t="shared" si="7"/>
        <v>1.2292828461653509E-2</v>
      </c>
      <c r="G24" s="117">
        <f t="shared" si="7"/>
        <v>1.5222879780041308E-2</v>
      </c>
      <c r="H24" s="117">
        <f t="shared" si="7"/>
        <v>1.2824534210192905E-2</v>
      </c>
      <c r="I24" s="117">
        <f t="shared" si="7"/>
        <v>1.1769762848824123E-2</v>
      </c>
      <c r="J24" s="117">
        <f t="shared" si="7"/>
        <v>1.0627539463775242E-2</v>
      </c>
      <c r="K24" s="117">
        <f t="shared" si="7"/>
        <v>1.1681305784482919E-2</v>
      </c>
      <c r="L24" s="117">
        <f t="shared" si="7"/>
        <v>1.183564995904972E-2</v>
      </c>
      <c r="M24" s="117">
        <f t="shared" si="7"/>
        <v>1.3299786882285888E-2</v>
      </c>
      <c r="N24" s="117">
        <f t="shared" si="7"/>
        <v>1.3308575890300035E-2</v>
      </c>
      <c r="O24" s="117">
        <f t="shared" si="7"/>
        <v>1.2877610421874078E-2</v>
      </c>
      <c r="P24" s="117">
        <f t="shared" si="7"/>
        <v>1.1774049793989924E-2</v>
      </c>
      <c r="Q24" s="117">
        <f t="shared" si="7"/>
        <v>6.2521186060674628E-3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1.791715380657922E-3</v>
      </c>
      <c r="V24" s="117">
        <f t="shared" si="8"/>
        <v>5.3211277221816584E-3</v>
      </c>
      <c r="W24" s="117">
        <f t="shared" ref="W24:Y24" si="9">W25+W28+W30+W39</f>
        <v>9.1148094675164298E-3</v>
      </c>
      <c r="X24" s="117">
        <f t="shared" si="9"/>
        <v>1.1449738465917795E-2</v>
      </c>
      <c r="Y24" s="117">
        <f t="shared" si="9"/>
        <v>1.0058108081684126E-2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8.325441961865741E-3</v>
      </c>
      <c r="D25" s="122">
        <f t="shared" si="10"/>
        <v>8.3340974531900518E-3</v>
      </c>
      <c r="E25" s="122">
        <f t="shared" si="10"/>
        <v>1.0290920161200586E-2</v>
      </c>
      <c r="F25" s="122">
        <f t="shared" si="10"/>
        <v>1.0647359925602236E-2</v>
      </c>
      <c r="G25" s="122">
        <f t="shared" si="10"/>
        <v>1.1399749064642438E-2</v>
      </c>
      <c r="H25" s="122">
        <f t="shared" si="10"/>
        <v>1.0424097030562579E-2</v>
      </c>
      <c r="I25" s="122">
        <f t="shared" si="10"/>
        <v>8.8532138094839074E-3</v>
      </c>
      <c r="J25" s="122">
        <f t="shared" si="10"/>
        <v>9.2032815219817345E-3</v>
      </c>
      <c r="K25" s="122">
        <f t="shared" si="10"/>
        <v>9.6034968078262395E-3</v>
      </c>
      <c r="L25" s="122">
        <f t="shared" si="10"/>
        <v>9.9632024956458742E-3</v>
      </c>
      <c r="M25" s="122">
        <f t="shared" si="10"/>
        <v>1.1257171228249409E-2</v>
      </c>
      <c r="N25" s="122">
        <f t="shared" si="10"/>
        <v>1.0993461887897649E-2</v>
      </c>
      <c r="O25" s="122">
        <f t="shared" si="10"/>
        <v>1.0821009262879372E-2</v>
      </c>
      <c r="P25" s="122">
        <f t="shared" si="10"/>
        <v>9.5835472052404353E-3</v>
      </c>
      <c r="Q25" s="122">
        <f t="shared" si="10"/>
        <v>4.8763061654048118E-3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1.4204471538362552E-3</v>
      </c>
      <c r="V25" s="122">
        <f t="shared" si="11"/>
        <v>4.187233773140113E-3</v>
      </c>
      <c r="W25" s="122">
        <f t="shared" ref="W25:Y25" si="12">SUM(W26:W27)</f>
        <v>7.0868405785877372E-3</v>
      </c>
      <c r="X25" s="122">
        <f t="shared" si="12"/>
        <v>8.5791429525512893E-3</v>
      </c>
      <c r="Y25" s="122">
        <f t="shared" si="12"/>
        <v>7.3556976508806224E-3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8.2891218527289551E-3</v>
      </c>
      <c r="D26" s="98">
        <v>8.2992281302806149E-3</v>
      </c>
      <c r="E26" s="98">
        <v>1.0248910368678641E-2</v>
      </c>
      <c r="F26" s="98">
        <v>1.0600493566243676E-2</v>
      </c>
      <c r="G26" s="98">
        <v>1.1352674081764805E-2</v>
      </c>
      <c r="H26" s="98">
        <v>1.038383977397433E-2</v>
      </c>
      <c r="I26" s="98">
        <v>8.8225070125496699E-3</v>
      </c>
      <c r="J26" s="98">
        <v>9.1662512097744186E-3</v>
      </c>
      <c r="K26" s="98">
        <v>9.5649785490002515E-3</v>
      </c>
      <c r="L26" s="98">
        <v>9.9268045038191782E-3</v>
      </c>
      <c r="M26" s="98">
        <v>1.1213802053288568E-2</v>
      </c>
      <c r="N26" s="98">
        <v>1.0957978815916839E-2</v>
      </c>
      <c r="O26" s="98">
        <v>1.0780056285459794E-2</v>
      </c>
      <c r="P26" s="98">
        <v>9.5465138928265744E-3</v>
      </c>
      <c r="Q26" s="98">
        <v>4.8597016297486318E-3</v>
      </c>
      <c r="R26" s="98">
        <v>0</v>
      </c>
      <c r="S26" s="98">
        <v>0</v>
      </c>
      <c r="T26" s="98">
        <v>0</v>
      </c>
      <c r="U26" s="98">
        <v>1.4157294568422848E-3</v>
      </c>
      <c r="V26" s="98">
        <v>4.1735365373619226E-3</v>
      </c>
      <c r="W26" s="98">
        <v>7.0638797423872223E-3</v>
      </c>
      <c r="X26" s="98">
        <v>8.5509414350351289E-3</v>
      </c>
      <c r="Y26" s="98">
        <v>7.3315650261090073E-3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3.6320109136785375E-5</v>
      </c>
      <c r="D27" s="98">
        <v>3.4869322909436367E-5</v>
      </c>
      <c r="E27" s="98">
        <v>4.2009792521944233E-5</v>
      </c>
      <c r="F27" s="98">
        <v>4.6866359358559154E-5</v>
      </c>
      <c r="G27" s="98">
        <v>4.7074982877632151E-5</v>
      </c>
      <c r="H27" s="98">
        <v>4.0257256588248198E-5</v>
      </c>
      <c r="I27" s="98">
        <v>3.0706796934237433E-5</v>
      </c>
      <c r="J27" s="98">
        <v>3.7030312207315816E-5</v>
      </c>
      <c r="K27" s="98">
        <v>3.8518258825987979E-5</v>
      </c>
      <c r="L27" s="98">
        <v>3.6397991826695213E-5</v>
      </c>
      <c r="M27" s="98">
        <v>4.336917496084129E-5</v>
      </c>
      <c r="N27" s="98">
        <v>3.5483071980810085E-5</v>
      </c>
      <c r="O27" s="98">
        <v>4.0952977419578227E-5</v>
      </c>
      <c r="P27" s="98">
        <v>3.7033312413860504E-5</v>
      </c>
      <c r="Q27" s="98">
        <v>1.6604535656179618E-5</v>
      </c>
      <c r="R27" s="98">
        <v>0</v>
      </c>
      <c r="S27" s="98">
        <v>0</v>
      </c>
      <c r="T27" s="98">
        <v>0</v>
      </c>
      <c r="U27" s="98">
        <v>4.7176969939704297E-6</v>
      </c>
      <c r="V27" s="98">
        <v>1.3697235778190533E-5</v>
      </c>
      <c r="W27" s="98">
        <v>2.2960836200514651E-5</v>
      </c>
      <c r="X27" s="98">
        <v>2.8201517516159765E-5</v>
      </c>
      <c r="Y27" s="98">
        <v>2.4132624771615267E-5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1.440042286086006E-4</v>
      </c>
      <c r="D28" s="122">
        <f t="shared" si="13"/>
        <v>1.8469402772637025E-4</v>
      </c>
      <c r="E28" s="122">
        <f t="shared" si="13"/>
        <v>2.9150193133534625E-4</v>
      </c>
      <c r="F28" s="122">
        <f t="shared" si="13"/>
        <v>7.0470236416124966E-5</v>
      </c>
      <c r="G28" s="122">
        <f t="shared" si="13"/>
        <v>1.475951995342867E-4</v>
      </c>
      <c r="H28" s="122">
        <f t="shared" si="13"/>
        <v>1.8899512909415931E-4</v>
      </c>
      <c r="I28" s="122">
        <f t="shared" si="13"/>
        <v>3.7310286847750811E-4</v>
      </c>
      <c r="J28" s="122">
        <f t="shared" si="13"/>
        <v>1.1354419114368321E-4</v>
      </c>
      <c r="K28" s="122">
        <f t="shared" si="13"/>
        <v>9.7847879757466651E-5</v>
      </c>
      <c r="L28" s="122">
        <f t="shared" si="13"/>
        <v>3.0056219011764384E-4</v>
      </c>
      <c r="M28" s="122">
        <f t="shared" si="13"/>
        <v>1.0170183680779716E-4</v>
      </c>
      <c r="N28" s="122">
        <f t="shared" si="13"/>
        <v>4.4439445681873163E-4</v>
      </c>
      <c r="O28" s="122">
        <f t="shared" si="13"/>
        <v>5.5069682086001176E-5</v>
      </c>
      <c r="P28" s="122">
        <f t="shared" si="13"/>
        <v>2.2894185733426606E-4</v>
      </c>
      <c r="Q28" s="122">
        <f t="shared" si="13"/>
        <v>3.1396102405732013E-4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1.2380138376226715E-4</v>
      </c>
      <c r="Y28" s="122">
        <f t="shared" si="13"/>
        <v>1.1394556638353908E-4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1.440042286086006E-4</v>
      </c>
      <c r="D29" s="98">
        <v>1.8469402772637025E-4</v>
      </c>
      <c r="E29" s="98">
        <v>2.9150193133534625E-4</v>
      </c>
      <c r="F29" s="98">
        <v>7.0470236416124966E-5</v>
      </c>
      <c r="G29" s="98">
        <v>1.475951995342867E-4</v>
      </c>
      <c r="H29" s="98">
        <v>1.8899512909415931E-4</v>
      </c>
      <c r="I29" s="98">
        <v>3.7310286847750811E-4</v>
      </c>
      <c r="J29" s="98">
        <v>1.1354419114368321E-4</v>
      </c>
      <c r="K29" s="98">
        <v>9.7847879757466651E-5</v>
      </c>
      <c r="L29" s="98">
        <v>3.0056219011764384E-4</v>
      </c>
      <c r="M29" s="98">
        <v>1.0170183680779716E-4</v>
      </c>
      <c r="N29" s="98">
        <v>4.4439445681873163E-4</v>
      </c>
      <c r="O29" s="98">
        <v>5.5069682086001176E-5</v>
      </c>
      <c r="P29" s="98">
        <v>2.2894185733426606E-4</v>
      </c>
      <c r="Q29" s="98">
        <v>3.1396102405732013E-4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1.2380138376226715E-4</v>
      </c>
      <c r="Y29" s="98">
        <v>1.1394556638353908E-4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1.0900625117831696E-3</v>
      </c>
      <c r="D30" s="122">
        <v>1.2101464532448102E-3</v>
      </c>
      <c r="E30" s="122">
        <v>1.6661957967962005E-3</v>
      </c>
      <c r="F30" s="122">
        <v>1.0414976673360291E-3</v>
      </c>
      <c r="G30" s="122">
        <v>2.3010879289977193E-3</v>
      </c>
      <c r="H30" s="122">
        <v>1.495563665358081E-3</v>
      </c>
      <c r="I30" s="122">
        <v>1.6370104718419036E-3</v>
      </c>
      <c r="J30" s="122">
        <v>9.3411777717798922E-4</v>
      </c>
      <c r="K30" s="122">
        <v>1.4090127114988937E-3</v>
      </c>
      <c r="L30" s="122">
        <v>1.1222814745557048E-3</v>
      </c>
      <c r="M30" s="122">
        <v>1.4097026575376468E-3</v>
      </c>
      <c r="N30" s="122">
        <v>1.4100579829257511E-3</v>
      </c>
      <c r="O30" s="122">
        <v>1.5055049167138914E-3</v>
      </c>
      <c r="P30" s="122">
        <v>1.4804538977051607E-3</v>
      </c>
      <c r="Q30" s="122">
        <v>7.870844808519035E-4</v>
      </c>
      <c r="R30" s="122">
        <v>0</v>
      </c>
      <c r="S30" s="122">
        <v>0</v>
      </c>
      <c r="T30" s="122">
        <v>0</v>
      </c>
      <c r="U30" s="122">
        <v>2.6703793403572038E-4</v>
      </c>
      <c r="V30" s="122">
        <v>8.2246215250642799E-4</v>
      </c>
      <c r="W30" s="122">
        <v>1.4752688185486825E-3</v>
      </c>
      <c r="X30" s="122">
        <v>2.0040450573097193E-3</v>
      </c>
      <c r="Y30" s="122">
        <v>1.8827401668670011E-3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1.0900625117831696E-3</v>
      </c>
      <c r="D31" s="98">
        <v>1.2101464532448102E-3</v>
      </c>
      <c r="E31" s="98">
        <v>1.6661957967962005E-3</v>
      </c>
      <c r="F31" s="98">
        <v>1.0414976673360291E-3</v>
      </c>
      <c r="G31" s="98">
        <v>2.3010879289977193E-3</v>
      </c>
      <c r="H31" s="98">
        <v>7.173578028458953E-4</v>
      </c>
      <c r="I31" s="98">
        <v>7.8729003386708725E-4</v>
      </c>
      <c r="J31" s="98">
        <v>3.5981754722299187E-4</v>
      </c>
      <c r="K31" s="98">
        <v>7.5906057505017229E-5</v>
      </c>
      <c r="L31" s="98">
        <v>3.2683465275578591E-4</v>
      </c>
      <c r="M31" s="98">
        <v>9.6553104454304086E-4</v>
      </c>
      <c r="N31" s="98">
        <v>7.1397187056122086E-4</v>
      </c>
      <c r="O31" s="98">
        <v>1.0010885788062844E-3</v>
      </c>
      <c r="P31" s="98">
        <v>7.1851732880696853E-4</v>
      </c>
      <c r="Q31" s="98">
        <v>4.7029436466376805E-4</v>
      </c>
      <c r="R31" s="98">
        <v>0</v>
      </c>
      <c r="S31" s="98">
        <v>0</v>
      </c>
      <c r="T31" s="98">
        <v>0</v>
      </c>
      <c r="U31" s="98">
        <v>2.6703793403572038E-4</v>
      </c>
      <c r="V31" s="98">
        <v>5.7764117017803729E-4</v>
      </c>
      <c r="W31" s="98">
        <v>7.9398907662458649E-4</v>
      </c>
      <c r="X31" s="98">
        <v>1.2617434720679937E-3</v>
      </c>
      <c r="Y31" s="98">
        <v>1.0625422590956493E-3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7.7820586251218572E-4</v>
      </c>
      <c r="I35" s="101">
        <v>8.4972043797481645E-4</v>
      </c>
      <c r="J35" s="101">
        <v>5.7430022995499735E-4</v>
      </c>
      <c r="K35" s="101">
        <v>1.3331066539938765E-3</v>
      </c>
      <c r="L35" s="101">
        <v>7.9544682179991881E-4</v>
      </c>
      <c r="M35" s="101">
        <v>4.4417161299460602E-4</v>
      </c>
      <c r="N35" s="101">
        <v>6.9608611236453028E-4</v>
      </c>
      <c r="O35" s="101">
        <v>5.0441633790760689E-4</v>
      </c>
      <c r="P35" s="101">
        <v>7.6193656889819218E-4</v>
      </c>
      <c r="Q35" s="101">
        <v>3.1679011618813546E-4</v>
      </c>
      <c r="R35" s="101">
        <v>0</v>
      </c>
      <c r="S35" s="101">
        <v>0</v>
      </c>
      <c r="T35" s="101">
        <v>0</v>
      </c>
      <c r="U35" s="101">
        <v>0</v>
      </c>
      <c r="V35" s="101">
        <v>2.4482098232839075E-4</v>
      </c>
      <c r="W35" s="101">
        <v>6.8127974192409586E-4</v>
      </c>
      <c r="X35" s="101">
        <v>7.4230158524172564E-4</v>
      </c>
      <c r="Y35" s="101">
        <v>8.2019790777135173E-4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5.8547488444113166E-4</v>
      </c>
      <c r="D39" s="122">
        <v>6.4241998857558671E-4</v>
      </c>
      <c r="E39" s="122">
        <v>8.8887623191837223E-4</v>
      </c>
      <c r="F39" s="122">
        <v>5.3350063229911911E-4</v>
      </c>
      <c r="G39" s="122">
        <v>1.3744475868668624E-3</v>
      </c>
      <c r="H39" s="122">
        <v>7.1587838517808472E-4</v>
      </c>
      <c r="I39" s="122">
        <v>9.0643569902080384E-4</v>
      </c>
      <c r="J39" s="122">
        <v>3.7659597347183707E-4</v>
      </c>
      <c r="K39" s="122">
        <v>5.7094838540031978E-4</v>
      </c>
      <c r="L39" s="122">
        <v>4.4960379873049692E-4</v>
      </c>
      <c r="M39" s="122">
        <v>5.3121115969103456E-4</v>
      </c>
      <c r="N39" s="122">
        <v>4.6066156265790314E-4</v>
      </c>
      <c r="O39" s="122">
        <v>4.9602656019481219E-4</v>
      </c>
      <c r="P39" s="122">
        <v>4.811068337100613E-4</v>
      </c>
      <c r="Q39" s="122">
        <v>2.7476693575342697E-4</v>
      </c>
      <c r="R39" s="122">
        <v>0</v>
      </c>
      <c r="S39" s="122">
        <v>0</v>
      </c>
      <c r="T39" s="122">
        <v>0</v>
      </c>
      <c r="U39" s="122">
        <v>1.0423029278594642E-4</v>
      </c>
      <c r="V39" s="122">
        <v>3.1143179653511725E-4</v>
      </c>
      <c r="W39" s="122">
        <v>5.5270007038001122E-4</v>
      </c>
      <c r="X39" s="122">
        <v>7.4274907229451978E-4</v>
      </c>
      <c r="Y39" s="122">
        <v>7.0572469755296333E-4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5.5417305686807951E-4</v>
      </c>
      <c r="D40" s="98">
        <v>6.1631811355485446E-4</v>
      </c>
      <c r="E40" s="98">
        <v>8.416565068321794E-4</v>
      </c>
      <c r="F40" s="98">
        <v>5.3350063229911911E-4</v>
      </c>
      <c r="G40" s="98">
        <v>1.3476716153504272E-3</v>
      </c>
      <c r="H40" s="98">
        <v>6.1089698603468759E-4</v>
      </c>
      <c r="I40" s="98">
        <v>9.0643569902080384E-4</v>
      </c>
      <c r="J40" s="98">
        <v>3.7659597347183707E-4</v>
      </c>
      <c r="K40" s="98">
        <v>5.7094838540031978E-4</v>
      </c>
      <c r="L40" s="98">
        <v>4.2648312732007751E-4</v>
      </c>
      <c r="M40" s="98">
        <v>5.3121115969103456E-4</v>
      </c>
      <c r="N40" s="98">
        <v>4.2357309594410981E-4</v>
      </c>
      <c r="O40" s="98">
        <v>4.9602656019481219E-4</v>
      </c>
      <c r="P40" s="98">
        <v>4.811068337100613E-4</v>
      </c>
      <c r="Q40" s="98">
        <v>2.7476693575342697E-4</v>
      </c>
      <c r="R40" s="98">
        <v>0</v>
      </c>
      <c r="S40" s="98">
        <v>0</v>
      </c>
      <c r="T40" s="98">
        <v>0</v>
      </c>
      <c r="U40" s="98">
        <v>1.0423029278594642E-4</v>
      </c>
      <c r="V40" s="98">
        <v>3.1143179653511725E-4</v>
      </c>
      <c r="W40" s="98">
        <v>5.5270007038001122E-4</v>
      </c>
      <c r="X40" s="98">
        <v>7.4274907229451978E-4</v>
      </c>
      <c r="Y40" s="98">
        <v>6.7456457130309554E-4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3.1301827573052137E-5</v>
      </c>
      <c r="D41" s="33">
        <v>2.6101875020732229E-5</v>
      </c>
      <c r="E41" s="33">
        <v>4.7219725086192873E-5</v>
      </c>
      <c r="F41" s="33">
        <v>0</v>
      </c>
      <c r="G41" s="33">
        <v>2.6775971516435202E-5</v>
      </c>
      <c r="H41" s="33">
        <v>1.0498139914339717E-4</v>
      </c>
      <c r="I41" s="33">
        <v>0</v>
      </c>
      <c r="J41" s="33">
        <v>0</v>
      </c>
      <c r="K41" s="33">
        <v>0</v>
      </c>
      <c r="L41" s="33">
        <v>2.3120671410419414E-5</v>
      </c>
      <c r="M41" s="33">
        <v>0</v>
      </c>
      <c r="N41" s="33">
        <v>3.7088466713793299E-5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3.1160126249867819E-5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4.6210957911315438</v>
      </c>
      <c r="F43" s="117">
        <f t="shared" si="14"/>
        <v>22.208190040758584</v>
      </c>
      <c r="G43" s="117">
        <f t="shared" si="14"/>
        <v>7.8094517927551861</v>
      </c>
      <c r="H43" s="117">
        <f t="shared" si="14"/>
        <v>3.66517851434058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1.238989551747345</v>
      </c>
      <c r="P43" s="117">
        <f t="shared" si="14"/>
        <v>0.73327136293859585</v>
      </c>
      <c r="Q43" s="117">
        <f t="shared" si="14"/>
        <v>0.52551927624906325</v>
      </c>
      <c r="R43" s="117">
        <f t="shared" ref="R43:V43" si="15">R44+R47+R49+R58</f>
        <v>0</v>
      </c>
      <c r="S43" s="117">
        <f t="shared" si="15"/>
        <v>0.51050229913144396</v>
      </c>
      <c r="T43" s="117">
        <f t="shared" si="15"/>
        <v>0.86352263507663662</v>
      </c>
      <c r="U43" s="117">
        <f t="shared" si="15"/>
        <v>2.1288312238002849</v>
      </c>
      <c r="V43" s="117">
        <f t="shared" si="15"/>
        <v>2.6850788915846913</v>
      </c>
      <c r="W43" s="117">
        <f t="shared" ref="W43:Y43" si="16">W44+W47+W49+W58</f>
        <v>1.5646098584332619</v>
      </c>
      <c r="X43" s="117">
        <f t="shared" si="16"/>
        <v>1.9818914647490655</v>
      </c>
      <c r="Y43" s="117">
        <f t="shared" si="16"/>
        <v>0.18190098844477234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3.2652203018914872</v>
      </c>
      <c r="F44" s="122">
        <f t="shared" si="17"/>
        <v>20.453166471053287</v>
      </c>
      <c r="G44" s="122">
        <f t="shared" si="17"/>
        <v>6.1815568768723272</v>
      </c>
      <c r="H44" s="122">
        <f t="shared" si="17"/>
        <v>2.840594959238532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0.99199571785129947</v>
      </c>
      <c r="P44" s="122">
        <f t="shared" si="17"/>
        <v>0.60145505761896945</v>
      </c>
      <c r="Q44" s="122">
        <f t="shared" si="17"/>
        <v>0.42274349968372638</v>
      </c>
      <c r="R44" s="122">
        <f t="shared" ref="R44:V44" si="18">SUM(R45:R46)</f>
        <v>0</v>
      </c>
      <c r="S44" s="122">
        <f t="shared" si="18"/>
        <v>0.38123271783305041</v>
      </c>
      <c r="T44" s="122">
        <f t="shared" si="18"/>
        <v>0.66924559564138075</v>
      </c>
      <c r="U44" s="122">
        <f t="shared" si="18"/>
        <v>1.7251813815205197</v>
      </c>
      <c r="V44" s="122">
        <f t="shared" si="18"/>
        <v>2.0942554367955006</v>
      </c>
      <c r="W44" s="122">
        <f t="shared" ref="W44:Y44" si="19">SUM(W45:W46)</f>
        <v>1.1967428702738045</v>
      </c>
      <c r="X44" s="122">
        <f t="shared" si="19"/>
        <v>1.5185202454799294</v>
      </c>
      <c r="Y44" s="122">
        <f t="shared" si="19"/>
        <v>0.12975931722787282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3.2518909566752963</v>
      </c>
      <c r="F45" s="98">
        <v>20.363138007983498</v>
      </c>
      <c r="G45" s="98">
        <v>6.1560302900601291</v>
      </c>
      <c r="H45" s="98">
        <v>2.8296247466817923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0.98824143049726831</v>
      </c>
      <c r="P45" s="98">
        <v>0.59913087925633557</v>
      </c>
      <c r="Q45" s="98">
        <v>0.42130399624078907</v>
      </c>
      <c r="R45" s="98">
        <v>0</v>
      </c>
      <c r="S45" s="98">
        <v>0.37994025992478808</v>
      </c>
      <c r="T45" s="98">
        <v>0.66701073781807274</v>
      </c>
      <c r="U45" s="98">
        <v>1.7194515780599178</v>
      </c>
      <c r="V45" s="98">
        <v>2.0874047300875174</v>
      </c>
      <c r="W45" s="98">
        <v>1.1928655124140111</v>
      </c>
      <c r="X45" s="98">
        <v>1.5135285376207184</v>
      </c>
      <c r="Y45" s="98">
        <v>0.12933360194403346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1.3329345216190896E-2</v>
      </c>
      <c r="F46" s="98">
        <v>9.0028463069787526E-2</v>
      </c>
      <c r="G46" s="98">
        <v>2.5526586812198521E-2</v>
      </c>
      <c r="H46" s="98">
        <v>1.0970212556739642E-2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3.7542873540312056E-3</v>
      </c>
      <c r="P46" s="98">
        <v>2.3241783626338336E-3</v>
      </c>
      <c r="Q46" s="98">
        <v>1.4395034429372964E-3</v>
      </c>
      <c r="R46" s="98">
        <v>0</v>
      </c>
      <c r="S46" s="98">
        <v>1.2924579082623097E-3</v>
      </c>
      <c r="T46" s="98">
        <v>2.2348578233079893E-3</v>
      </c>
      <c r="U46" s="98">
        <v>5.7298034606019102E-3</v>
      </c>
      <c r="V46" s="98">
        <v>6.8507067079833436E-3</v>
      </c>
      <c r="W46" s="98">
        <v>3.8773578597934861E-3</v>
      </c>
      <c r="X46" s="98">
        <v>4.9917078592110614E-3</v>
      </c>
      <c r="Y46" s="98">
        <v>4.257152838393721E-4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0.14162135497375575</v>
      </c>
      <c r="F47" s="122">
        <f t="shared" si="20"/>
        <v>0.11380943181204181</v>
      </c>
      <c r="G47" s="122">
        <f t="shared" si="20"/>
        <v>8.8225030521619896E-2</v>
      </c>
      <c r="H47" s="122">
        <f t="shared" si="20"/>
        <v>5.3060382493185239E-2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6.1678043936321319E-3</v>
      </c>
      <c r="P47" s="122">
        <f t="shared" si="20"/>
        <v>1.2820744010718898E-2</v>
      </c>
      <c r="Q47" s="122">
        <f t="shared" si="20"/>
        <v>2.2369722964084064E-2</v>
      </c>
      <c r="R47" s="122">
        <f t="shared" si="20"/>
        <v>0</v>
      </c>
      <c r="S47" s="122">
        <f t="shared" si="20"/>
        <v>1.8268720076907833E-2</v>
      </c>
      <c r="T47" s="122">
        <f t="shared" si="20"/>
        <v>2.5286885271313998E-2</v>
      </c>
      <c r="U47" s="122">
        <f t="shared" si="20"/>
        <v>2.6258589158401676E-2</v>
      </c>
      <c r="V47" s="122">
        <f t="shared" si="20"/>
        <v>1.2154413988340978E-2</v>
      </c>
      <c r="W47" s="122">
        <f t="shared" si="20"/>
        <v>2.2612638707730152E-3</v>
      </c>
      <c r="X47" s="122">
        <f t="shared" si="20"/>
        <v>1.6403683348500397E-2</v>
      </c>
      <c r="Y47" s="122">
        <f t="shared" si="20"/>
        <v>1.8801018453283946E-3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0.14162135497375575</v>
      </c>
      <c r="F48" s="98">
        <v>0.11380943181204181</v>
      </c>
      <c r="G48" s="98">
        <v>8.8225030521619896E-2</v>
      </c>
      <c r="H48" s="98">
        <v>5.3060382493185239E-2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6.1678043936321319E-3</v>
      </c>
      <c r="P48" s="98">
        <v>1.2820744010718898E-2</v>
      </c>
      <c r="Q48" s="98">
        <v>2.2369722964084064E-2</v>
      </c>
      <c r="R48" s="98">
        <v>0</v>
      </c>
      <c r="S48" s="98">
        <v>1.8268720076907833E-2</v>
      </c>
      <c r="T48" s="98">
        <v>2.5286885271313998E-2</v>
      </c>
      <c r="U48" s="98">
        <v>2.6258589158401676E-2</v>
      </c>
      <c r="V48" s="98">
        <v>1.2154413988340978E-2</v>
      </c>
      <c r="W48" s="98">
        <v>2.2612638707730152E-3</v>
      </c>
      <c r="X48" s="98">
        <v>1.6403683348500397E-2</v>
      </c>
      <c r="Y48" s="98">
        <v>1.8801018453283946E-3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0.77682852416238057</v>
      </c>
      <c r="F49" s="122">
        <v>0.90074205010187292</v>
      </c>
      <c r="G49" s="122">
        <v>0.75236173607722745</v>
      </c>
      <c r="H49" s="122">
        <v>0.56091349223517206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0.18137370321620669</v>
      </c>
      <c r="P49" s="122">
        <v>9.0441870728215398E-2</v>
      </c>
      <c r="Q49" s="122">
        <v>5.9635739372416507E-2</v>
      </c>
      <c r="R49" s="122">
        <v>0</v>
      </c>
      <c r="S49" s="122">
        <v>8.2667290708911989E-2</v>
      </c>
      <c r="T49" s="122">
        <v>0.1203634577473951</v>
      </c>
      <c r="U49" s="122">
        <v>0.26206659824111039</v>
      </c>
      <c r="V49" s="122">
        <v>0.41880709376976705</v>
      </c>
      <c r="W49" s="122">
        <v>0.26459201976977076</v>
      </c>
      <c r="X49" s="122">
        <v>0.32772614988422188</v>
      </c>
      <c r="Y49" s="122">
        <v>3.6580826686602286E-2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0.77682852416238057</v>
      </c>
      <c r="F54" s="101">
        <v>0.90074205010187292</v>
      </c>
      <c r="G54" s="101">
        <v>0.75236173607722745</v>
      </c>
      <c r="H54" s="101">
        <v>0.56091349223517206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0.18137370321620669</v>
      </c>
      <c r="P54" s="101">
        <v>9.0441870728215398E-2</v>
      </c>
      <c r="Q54" s="101">
        <v>5.9635739372416507E-2</v>
      </c>
      <c r="R54" s="101">
        <v>0</v>
      </c>
      <c r="S54" s="101">
        <v>8.2667290708911989E-2</v>
      </c>
      <c r="T54" s="101">
        <v>0.1203634577473951</v>
      </c>
      <c r="U54" s="101">
        <v>0.26206659824111039</v>
      </c>
      <c r="V54" s="101">
        <v>0.41880709376976705</v>
      </c>
      <c r="W54" s="101">
        <v>0.26459201976977076</v>
      </c>
      <c r="X54" s="101">
        <v>0.32772614988422188</v>
      </c>
      <c r="Y54" s="101">
        <v>3.6580826686602286E-2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0.43742561010392084</v>
      </c>
      <c r="F58" s="122">
        <v>0.74047208779138374</v>
      </c>
      <c r="G58" s="122">
        <v>0.78730814928401227</v>
      </c>
      <c r="H58" s="122">
        <v>0.21060968037369054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5.9452326286206766E-2</v>
      </c>
      <c r="P58" s="122">
        <v>2.8553690580692136E-2</v>
      </c>
      <c r="Q58" s="122">
        <v>2.077031422883626E-2</v>
      </c>
      <c r="R58" s="122">
        <v>0</v>
      </c>
      <c r="S58" s="122">
        <v>2.8333570512573712E-2</v>
      </c>
      <c r="T58" s="122">
        <v>4.8626696416546801E-2</v>
      </c>
      <c r="U58" s="122">
        <v>0.1153246548802528</v>
      </c>
      <c r="V58" s="122">
        <v>0.15986194703108236</v>
      </c>
      <c r="W58" s="122">
        <v>0.10101370451891371</v>
      </c>
      <c r="X58" s="122">
        <v>0.11924138603641399</v>
      </c>
      <c r="Y58" s="122">
        <v>1.3680742684968845E-2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0.40541063649548209</v>
      </c>
      <c r="F59" s="98">
        <v>0.72492574012644584</v>
      </c>
      <c r="G59" s="98">
        <v>0.77317043632333449</v>
      </c>
      <c r="H59" s="98">
        <v>0.18079496301696577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5.9452326286206766E-2</v>
      </c>
      <c r="P59" s="98">
        <v>2.8553690580692136E-2</v>
      </c>
      <c r="Q59" s="98">
        <v>2.0387706632904276E-2</v>
      </c>
      <c r="R59" s="98">
        <v>0</v>
      </c>
      <c r="S59" s="98">
        <v>2.7727136804835236E-2</v>
      </c>
      <c r="T59" s="98">
        <v>4.8142566226934504E-2</v>
      </c>
      <c r="U59" s="98">
        <v>0.11451434834082647</v>
      </c>
      <c r="V59" s="98">
        <v>0.15792706402295795</v>
      </c>
      <c r="W59" s="98">
        <v>0.10033131865839495</v>
      </c>
      <c r="X59" s="98">
        <v>0.11708426285079067</v>
      </c>
      <c r="Y59" s="98">
        <v>1.3337981296220299E-2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3.2014973608438767E-2</v>
      </c>
      <c r="F60" s="33">
        <v>1.5546347664937924E-2</v>
      </c>
      <c r="G60" s="33">
        <v>1.4137712960677784E-2</v>
      </c>
      <c r="H60" s="33">
        <v>2.9814717356724793E-2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3.8260759593198386E-4</v>
      </c>
      <c r="R60" s="33">
        <v>0</v>
      </c>
      <c r="S60" s="33">
        <v>6.0643370773847587E-4</v>
      </c>
      <c r="T60" s="33">
        <v>4.8413018961229596E-4</v>
      </c>
      <c r="U60" s="33">
        <v>8.10306539426339E-4</v>
      </c>
      <c r="V60" s="33">
        <v>1.9348830081244207E-3</v>
      </c>
      <c r="W60" s="33">
        <v>6.8238586051875584E-4</v>
      </c>
      <c r="X60" s="33">
        <v>2.1571231856233174E-3</v>
      </c>
      <c r="Y60" s="33">
        <v>3.4276138874854602E-4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41.328812778364039</v>
      </c>
      <c r="D62" s="117">
        <f t="shared" si="21"/>
        <v>54.993626372005103</v>
      </c>
      <c r="E62" s="117">
        <f t="shared" si="21"/>
        <v>45.181782816884457</v>
      </c>
      <c r="F62" s="117">
        <f t="shared" si="21"/>
        <v>38.415071948161483</v>
      </c>
      <c r="G62" s="117">
        <f t="shared" si="21"/>
        <v>24.5153881874989</v>
      </c>
      <c r="H62" s="117">
        <f t="shared" si="21"/>
        <v>40.841919047067101</v>
      </c>
      <c r="I62" s="117">
        <f t="shared" si="21"/>
        <v>8.0090423636914405</v>
      </c>
      <c r="J62" s="117">
        <f t="shared" si="21"/>
        <v>19.028971231078987</v>
      </c>
      <c r="K62" s="117">
        <f t="shared" si="21"/>
        <v>28.473725873381824</v>
      </c>
      <c r="L62" s="117">
        <f t="shared" si="21"/>
        <v>46.737783422371997</v>
      </c>
      <c r="M62" s="117">
        <f t="shared" si="21"/>
        <v>62.806038245528541</v>
      </c>
      <c r="N62" s="117">
        <f t="shared" si="21"/>
        <v>58.343049995743208</v>
      </c>
      <c r="O62" s="117">
        <f t="shared" si="21"/>
        <v>50.464067991902979</v>
      </c>
      <c r="P62" s="117">
        <f t="shared" si="21"/>
        <v>37.298830618918629</v>
      </c>
      <c r="Q62" s="117">
        <f t="shared" si="21"/>
        <v>57.059842382704957</v>
      </c>
      <c r="R62" s="117">
        <f t="shared" ref="R62:V62" si="22">R63+R66+R68+R77</f>
        <v>53.651513855286275</v>
      </c>
      <c r="S62" s="117">
        <f t="shared" si="22"/>
        <v>58.263862568082679</v>
      </c>
      <c r="T62" s="117">
        <f t="shared" si="22"/>
        <v>55.454838219702225</v>
      </c>
      <c r="U62" s="117">
        <f t="shared" si="22"/>
        <v>45.537169250594069</v>
      </c>
      <c r="V62" s="117">
        <f t="shared" si="22"/>
        <v>55.827803961329089</v>
      </c>
      <c r="W62" s="117">
        <f t="shared" ref="W62:Y62" si="23">W63+W66+W68+W77</f>
        <v>61.394891805217192</v>
      </c>
      <c r="X62" s="117">
        <f t="shared" si="23"/>
        <v>28.553336157017814</v>
      </c>
      <c r="Y62" s="117">
        <f t="shared" si="23"/>
        <v>22.455944016390916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33.824308617420051</v>
      </c>
      <c r="D63" s="122">
        <f t="shared" si="24"/>
        <v>44.295902442643282</v>
      </c>
      <c r="E63" s="122">
        <f t="shared" si="24"/>
        <v>35.614776209745905</v>
      </c>
      <c r="F63" s="122">
        <f t="shared" si="24"/>
        <v>33.262876385907695</v>
      </c>
      <c r="G63" s="122">
        <f t="shared" si="24"/>
        <v>19.315778783854721</v>
      </c>
      <c r="H63" s="122">
        <f t="shared" si="24"/>
        <v>32.953620496277331</v>
      </c>
      <c r="I63" s="122">
        <f t="shared" si="24"/>
        <v>6.0981220053316658</v>
      </c>
      <c r="J63" s="122">
        <f t="shared" si="24"/>
        <v>16.257856033545597</v>
      </c>
      <c r="K63" s="122">
        <f t="shared" si="24"/>
        <v>23.740947599863187</v>
      </c>
      <c r="L63" s="122">
        <f t="shared" si="24"/>
        <v>39.10632318612317</v>
      </c>
      <c r="M63" s="122">
        <f t="shared" si="24"/>
        <v>53.042315221670727</v>
      </c>
      <c r="N63" s="122">
        <f t="shared" si="24"/>
        <v>48.276663273494663</v>
      </c>
      <c r="O63" s="122">
        <f t="shared" si="24"/>
        <v>42.394800815838224</v>
      </c>
      <c r="P63" s="122">
        <f t="shared" si="24"/>
        <v>30.344618648083731</v>
      </c>
      <c r="Q63" s="122">
        <f t="shared" si="24"/>
        <v>44.319904879467124</v>
      </c>
      <c r="R63" s="122">
        <f t="shared" ref="R63:V63" si="25">SUM(R64:R65)</f>
        <v>42.468911023957823</v>
      </c>
      <c r="S63" s="122">
        <f t="shared" si="25"/>
        <v>45.039664090192879</v>
      </c>
      <c r="T63" s="122">
        <f t="shared" si="25"/>
        <v>42.947046681930864</v>
      </c>
      <c r="U63" s="122">
        <f t="shared" si="25"/>
        <v>35.459839235281038</v>
      </c>
      <c r="V63" s="122">
        <f t="shared" si="25"/>
        <v>43.843364217585787</v>
      </c>
      <c r="W63" s="122">
        <f t="shared" ref="W63:Y63" si="26">SUM(W64:W65)</f>
        <v>47.774010641967102</v>
      </c>
      <c r="X63" s="122">
        <f t="shared" si="26"/>
        <v>21.223924695017853</v>
      </c>
      <c r="Y63" s="122">
        <f t="shared" si="26"/>
        <v>16.358609381343598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33.676748573630412</v>
      </c>
      <c r="D64" s="98">
        <v>44.110571261371071</v>
      </c>
      <c r="E64" s="98">
        <v>35.46938888423464</v>
      </c>
      <c r="F64" s="98">
        <v>33.116463572882303</v>
      </c>
      <c r="G64" s="98">
        <v>19.236014751299098</v>
      </c>
      <c r="H64" s="98">
        <v>32.826355530118548</v>
      </c>
      <c r="I64" s="98">
        <v>6.0769710653309472</v>
      </c>
      <c r="J64" s="98">
        <v>16.192440944014123</v>
      </c>
      <c r="K64" s="98">
        <v>23.645726038100339</v>
      </c>
      <c r="L64" s="98">
        <v>38.963458315884644</v>
      </c>
      <c r="M64" s="98">
        <v>52.837965354147705</v>
      </c>
      <c r="N64" s="98">
        <v>48.120842992731916</v>
      </c>
      <c r="O64" s="98">
        <v>42.234354292012171</v>
      </c>
      <c r="P64" s="98">
        <v>30.227359170104695</v>
      </c>
      <c r="Q64" s="98">
        <v>44.168989121537372</v>
      </c>
      <c r="R64" s="98">
        <v>42.325662197511512</v>
      </c>
      <c r="S64" s="98">
        <v>44.886970296308327</v>
      </c>
      <c r="T64" s="98">
        <v>42.803630656647798</v>
      </c>
      <c r="U64" s="98">
        <v>35.342067323446685</v>
      </c>
      <c r="V64" s="98">
        <v>43.699944258363637</v>
      </c>
      <c r="W64" s="98">
        <v>47.619226401962308</v>
      </c>
      <c r="X64" s="98">
        <v>21.15415701689912</v>
      </c>
      <c r="Y64" s="98">
        <v>16.304939940221569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0.14756004378963894</v>
      </c>
      <c r="D65" s="98">
        <v>0.18533118127220888</v>
      </c>
      <c r="E65" s="98">
        <v>0.14538732551126418</v>
      </c>
      <c r="F65" s="98">
        <v>0.1464128130253948</v>
      </c>
      <c r="G65" s="98">
        <v>7.9764032555624684E-2</v>
      </c>
      <c r="H65" s="98">
        <v>0.12726496615878058</v>
      </c>
      <c r="I65" s="98">
        <v>2.1150940000718228E-2</v>
      </c>
      <c r="J65" s="98">
        <v>6.5415089531473042E-2</v>
      </c>
      <c r="K65" s="98">
        <v>9.5221561762848891E-2</v>
      </c>
      <c r="L65" s="98">
        <v>0.14286487023852668</v>
      </c>
      <c r="M65" s="98">
        <v>0.2043498675230212</v>
      </c>
      <c r="N65" s="98">
        <v>0.15582028076274437</v>
      </c>
      <c r="O65" s="98">
        <v>0.16044652382605523</v>
      </c>
      <c r="P65" s="98">
        <v>0.11725947797903595</v>
      </c>
      <c r="Q65" s="98">
        <v>0.15091575792975429</v>
      </c>
      <c r="R65" s="98">
        <v>0.14324882644631043</v>
      </c>
      <c r="S65" s="98">
        <v>0.15269379388455304</v>
      </c>
      <c r="T65" s="98">
        <v>0.14341602528306871</v>
      </c>
      <c r="U65" s="98">
        <v>0.11777191183435226</v>
      </c>
      <c r="V65" s="98">
        <v>0.14341995922214767</v>
      </c>
      <c r="W65" s="98">
        <v>0.15478424000479582</v>
      </c>
      <c r="X65" s="98">
        <v>6.9767678118733786E-2</v>
      </c>
      <c r="Y65" s="98">
        <v>5.3669441122029787E-2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0.58609721043700447</v>
      </c>
      <c r="D66" s="122">
        <f t="shared" si="27"/>
        <v>0.94752653574321066</v>
      </c>
      <c r="E66" s="122">
        <f t="shared" si="27"/>
        <v>0.97653146997341</v>
      </c>
      <c r="F66" s="122">
        <f t="shared" si="27"/>
        <v>0.25552507724486917</v>
      </c>
      <c r="G66" s="122">
        <f t="shared" si="27"/>
        <v>0.2761137195287669</v>
      </c>
      <c r="H66" s="122">
        <f t="shared" si="27"/>
        <v>0.5225242831630772</v>
      </c>
      <c r="I66" s="122">
        <f t="shared" si="27"/>
        <v>0.2746969869165653</v>
      </c>
      <c r="J66" s="122">
        <f t="shared" si="27"/>
        <v>0.18263583145461448</v>
      </c>
      <c r="K66" s="122">
        <f t="shared" si="27"/>
        <v>0.25841625043946942</v>
      </c>
      <c r="L66" s="122">
        <f t="shared" si="27"/>
        <v>1.206005787847046</v>
      </c>
      <c r="M66" s="122">
        <f t="shared" si="27"/>
        <v>0.54232504477757826</v>
      </c>
      <c r="N66" s="122">
        <f t="shared" si="27"/>
        <v>1.7301387190095272</v>
      </c>
      <c r="O66" s="122">
        <f t="shared" si="27"/>
        <v>0.19703932250371226</v>
      </c>
      <c r="P66" s="122">
        <f t="shared" si="27"/>
        <v>0.71292494373890458</v>
      </c>
      <c r="Q66" s="122">
        <f t="shared" si="27"/>
        <v>2.8535917476569832</v>
      </c>
      <c r="R66" s="122">
        <f t="shared" si="27"/>
        <v>1.4381138988333131</v>
      </c>
      <c r="S66" s="122">
        <f t="shared" si="27"/>
        <v>1.985758923738153</v>
      </c>
      <c r="T66" s="122">
        <f t="shared" si="27"/>
        <v>1.5996883251882754</v>
      </c>
      <c r="U66" s="122">
        <f t="shared" si="27"/>
        <v>0.65513518014189509</v>
      </c>
      <c r="V66" s="122">
        <f t="shared" si="27"/>
        <v>0.23923938200384487</v>
      </c>
      <c r="W66" s="122">
        <f t="shared" si="27"/>
        <v>7.5855124392294776E-2</v>
      </c>
      <c r="X66" s="122">
        <f t="shared" si="27"/>
        <v>0.27694369547619163</v>
      </c>
      <c r="Y66" s="122">
        <f t="shared" si="27"/>
        <v>0.21524317489850528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0.58609721043700447</v>
      </c>
      <c r="D67" s="98">
        <v>0.94752653574321066</v>
      </c>
      <c r="E67" s="98">
        <v>0.97653146997341</v>
      </c>
      <c r="F67" s="98">
        <v>0.25552507724486917</v>
      </c>
      <c r="G67" s="98">
        <v>0.2761137195287669</v>
      </c>
      <c r="H67" s="98">
        <v>0.5225242831630772</v>
      </c>
      <c r="I67" s="98">
        <v>0.2746969869165653</v>
      </c>
      <c r="J67" s="98">
        <v>0.18263583145461448</v>
      </c>
      <c r="K67" s="98">
        <v>0.25841625043946942</v>
      </c>
      <c r="L67" s="98">
        <v>1.206005787847046</v>
      </c>
      <c r="M67" s="98">
        <v>0.54232504477757826</v>
      </c>
      <c r="N67" s="98">
        <v>1.7301387190095272</v>
      </c>
      <c r="O67" s="98">
        <v>0.19703932250371226</v>
      </c>
      <c r="P67" s="98">
        <v>0.71292494373890458</v>
      </c>
      <c r="Q67" s="98">
        <v>2.8535917476569832</v>
      </c>
      <c r="R67" s="98">
        <v>1.4381138988333131</v>
      </c>
      <c r="S67" s="98">
        <v>1.985758923738153</v>
      </c>
      <c r="T67" s="98">
        <v>1.5996883251882754</v>
      </c>
      <c r="U67" s="98">
        <v>0.65513518014189509</v>
      </c>
      <c r="V67" s="98">
        <v>0.23923938200384487</v>
      </c>
      <c r="W67" s="98">
        <v>7.5855124392294776E-2</v>
      </c>
      <c r="X67" s="98">
        <v>0.27694369547619163</v>
      </c>
      <c r="Y67" s="98">
        <v>0.21524317489850528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4.538130045040111</v>
      </c>
      <c r="D68" s="122">
        <v>6.3327246955085457</v>
      </c>
      <c r="E68" s="122">
        <v>5.3869635545916994</v>
      </c>
      <c r="F68" s="122">
        <v>3.2197960788086464</v>
      </c>
      <c r="G68" s="122">
        <v>2.8802155202413275</v>
      </c>
      <c r="H68" s="122">
        <v>4.9039930653649098</v>
      </c>
      <c r="I68" s="122">
        <v>1.0472579291724204</v>
      </c>
      <c r="J68" s="122">
        <v>1.9107625709612308</v>
      </c>
      <c r="K68" s="122">
        <v>3.1119769808112987</v>
      </c>
      <c r="L68" s="122">
        <v>4.6763385312280379</v>
      </c>
      <c r="M68" s="122">
        <v>6.7374793283088321</v>
      </c>
      <c r="N68" s="122">
        <v>6.277969532419446</v>
      </c>
      <c r="O68" s="122">
        <v>5.9985918439423731</v>
      </c>
      <c r="P68" s="122">
        <v>4.7296648837393844</v>
      </c>
      <c r="Q68" s="122">
        <v>7.2619262245144398</v>
      </c>
      <c r="R68" s="122">
        <v>7.1355168236501809</v>
      </c>
      <c r="S68" s="122">
        <v>8.1529082712785836</v>
      </c>
      <c r="T68" s="122">
        <v>7.8217485771986137</v>
      </c>
      <c r="U68" s="122">
        <v>6.6771886439772299</v>
      </c>
      <c r="V68" s="122">
        <v>8.5640839879135822</v>
      </c>
      <c r="W68" s="122">
        <v>9.9311528395233388</v>
      </c>
      <c r="X68" s="122">
        <v>5.1126001455876287</v>
      </c>
      <c r="Y68" s="122">
        <v>4.2663539690371675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4.3327156380440037</v>
      </c>
      <c r="D69" s="98">
        <v>6.1236763254391624</v>
      </c>
      <c r="E69" s="98">
        <v>5.2251903062783276</v>
      </c>
      <c r="F69" s="98">
        <v>3.1762277116277802</v>
      </c>
      <c r="G69" s="98">
        <v>2.8802155202413275</v>
      </c>
      <c r="H69" s="98">
        <v>4.11610286323035</v>
      </c>
      <c r="I69" s="98">
        <v>1.0472579291724204</v>
      </c>
      <c r="J69" s="98">
        <v>1.9107625709612308</v>
      </c>
      <c r="K69" s="98">
        <v>2.9821167091046012</v>
      </c>
      <c r="L69" s="98">
        <v>4.4930798211287488</v>
      </c>
      <c r="M69" s="98">
        <v>6.578465890856763</v>
      </c>
      <c r="N69" s="98">
        <v>6.1227423293621559</v>
      </c>
      <c r="O69" s="98">
        <v>5.833575641969742</v>
      </c>
      <c r="P69" s="98">
        <v>4.332086382088308</v>
      </c>
      <c r="Q69" s="98">
        <v>7.1066990675822534</v>
      </c>
      <c r="R69" s="98">
        <v>6.961067269007942</v>
      </c>
      <c r="S69" s="98">
        <v>7.8718209476013072</v>
      </c>
      <c r="T69" s="98">
        <v>7.5449207187614311</v>
      </c>
      <c r="U69" s="98">
        <v>6.449043971456673</v>
      </c>
      <c r="V69" s="98">
        <v>8.2180703328894573</v>
      </c>
      <c r="W69" s="98">
        <v>9.9311528395233388</v>
      </c>
      <c r="X69" s="98">
        <v>4.2934703462733843</v>
      </c>
      <c r="Y69" s="98">
        <v>4.2663539690371675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0.20541440699610758</v>
      </c>
      <c r="D73" s="101">
        <v>0.20904837006938304</v>
      </c>
      <c r="E73" s="101">
        <v>0.161773248313372</v>
      </c>
      <c r="F73" s="101">
        <v>4.3568367180866152E-2</v>
      </c>
      <c r="G73" s="101">
        <v>0</v>
      </c>
      <c r="H73" s="101">
        <v>0.78789020213455951</v>
      </c>
      <c r="I73" s="101">
        <v>0</v>
      </c>
      <c r="J73" s="101">
        <v>0</v>
      </c>
      <c r="K73" s="101">
        <v>0.12986027170669759</v>
      </c>
      <c r="L73" s="101">
        <v>0.18325871009928904</v>
      </c>
      <c r="M73" s="101">
        <v>0.159013437452069</v>
      </c>
      <c r="N73" s="101">
        <v>0.15522720305729024</v>
      </c>
      <c r="O73" s="101">
        <v>0.16501620197263142</v>
      </c>
      <c r="P73" s="101">
        <v>0.39757850165107667</v>
      </c>
      <c r="Q73" s="101">
        <v>0.15522715693218639</v>
      </c>
      <c r="R73" s="101">
        <v>0.17444955464223885</v>
      </c>
      <c r="S73" s="101">
        <v>0.28108732367727585</v>
      </c>
      <c r="T73" s="101">
        <v>0.27682785843718299</v>
      </c>
      <c r="U73" s="101">
        <v>0.22814467252055726</v>
      </c>
      <c r="V73" s="101">
        <v>0.34601365502412551</v>
      </c>
      <c r="W73" s="101">
        <v>0</v>
      </c>
      <c r="X73" s="101">
        <v>0.81912979931424423</v>
      </c>
      <c r="Y73" s="101">
        <v>0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2.3802769054668729</v>
      </c>
      <c r="D77" s="122">
        <v>3.4174726981100649</v>
      </c>
      <c r="E77" s="122">
        <v>3.2035115825734399</v>
      </c>
      <c r="F77" s="122">
        <v>1.6768744062002714</v>
      </c>
      <c r="G77" s="122">
        <v>2.0432801638740847</v>
      </c>
      <c r="H77" s="122">
        <v>2.4617812022617831</v>
      </c>
      <c r="I77" s="122">
        <v>0.5889654422707884</v>
      </c>
      <c r="J77" s="122">
        <v>0.67771679511754457</v>
      </c>
      <c r="K77" s="122">
        <v>1.3623850422678672</v>
      </c>
      <c r="L77" s="122">
        <v>1.7491159171737414</v>
      </c>
      <c r="M77" s="122">
        <v>2.4839186507714048</v>
      </c>
      <c r="N77" s="122">
        <v>2.0582784708195705</v>
      </c>
      <c r="O77" s="122">
        <v>1.8736360096186742</v>
      </c>
      <c r="P77" s="122">
        <v>1.5116221433566146</v>
      </c>
      <c r="Q77" s="122">
        <v>2.6244195310664065</v>
      </c>
      <c r="R77" s="122">
        <v>2.608972108844958</v>
      </c>
      <c r="S77" s="122">
        <v>3.085531282873061</v>
      </c>
      <c r="T77" s="122">
        <v>3.0863546353844735</v>
      </c>
      <c r="U77" s="122">
        <v>2.745006191193903</v>
      </c>
      <c r="V77" s="122">
        <v>3.1811163738258705</v>
      </c>
      <c r="W77" s="122">
        <v>3.6138731993344573</v>
      </c>
      <c r="X77" s="122">
        <v>1.9398676209361396</v>
      </c>
      <c r="Y77" s="122">
        <v>1.6157374911116458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2.0433127316429665</v>
      </c>
      <c r="D78" s="98">
        <v>3.1907257098049642</v>
      </c>
      <c r="E78" s="98">
        <v>2.7765980480691703</v>
      </c>
      <c r="F78" s="98">
        <v>1.4470156220036092</v>
      </c>
      <c r="G78" s="98">
        <v>1.7824286493609731</v>
      </c>
      <c r="H78" s="98">
        <v>1.956243274686754</v>
      </c>
      <c r="I78" s="98">
        <v>0.56859169722066494</v>
      </c>
      <c r="J78" s="98">
        <v>0.66542328594921218</v>
      </c>
      <c r="K78" s="98">
        <v>1.3412177670519472</v>
      </c>
      <c r="L78" s="98">
        <v>1.7458327818334618</v>
      </c>
      <c r="M78" s="98">
        <v>2.4733250730861025</v>
      </c>
      <c r="N78" s="98">
        <v>2.0450378882027462</v>
      </c>
      <c r="O78" s="98">
        <v>1.8653848569198137</v>
      </c>
      <c r="P78" s="98">
        <v>1.4664965714308573</v>
      </c>
      <c r="Q78" s="98">
        <v>2.5838979084063372</v>
      </c>
      <c r="R78" s="98">
        <v>2.576081072827062</v>
      </c>
      <c r="S78" s="98">
        <v>3.0513890651273847</v>
      </c>
      <c r="T78" s="98">
        <v>3.0552190125650327</v>
      </c>
      <c r="U78" s="98">
        <v>2.7074204340189736</v>
      </c>
      <c r="V78" s="98">
        <v>3.1277960732249337</v>
      </c>
      <c r="W78" s="98">
        <v>3.5327667656270854</v>
      </c>
      <c r="X78" s="98">
        <v>1.9036683974773982</v>
      </c>
      <c r="Y78" s="98">
        <v>1.6098793873766706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0.33696417382390631</v>
      </c>
      <c r="D79" s="33">
        <v>0.22674698830510084</v>
      </c>
      <c r="E79" s="33">
        <v>0.42691353450426978</v>
      </c>
      <c r="F79" s="33">
        <v>0.22985878419666206</v>
      </c>
      <c r="G79" s="33">
        <v>0.26085151451311173</v>
      </c>
      <c r="H79" s="33">
        <v>0.50553792757502902</v>
      </c>
      <c r="I79" s="33">
        <v>2.037374505012346E-2</v>
      </c>
      <c r="J79" s="33">
        <v>1.2293509168332339E-2</v>
      </c>
      <c r="K79" s="33">
        <v>2.1167275215920014E-2</v>
      </c>
      <c r="L79" s="33">
        <v>3.2831353402795571E-3</v>
      </c>
      <c r="M79" s="33">
        <v>1.0593577685302478E-2</v>
      </c>
      <c r="N79" s="33">
        <v>1.3240582616824207E-2</v>
      </c>
      <c r="O79" s="33">
        <v>8.2511526988604273E-3</v>
      </c>
      <c r="P79" s="33">
        <v>4.5125571925757349E-2</v>
      </c>
      <c r="Q79" s="33">
        <v>4.0521622660069201E-2</v>
      </c>
      <c r="R79" s="33">
        <v>3.2891036017896169E-2</v>
      </c>
      <c r="S79" s="33">
        <v>3.414221774567619E-2</v>
      </c>
      <c r="T79" s="33">
        <v>3.1135622819440788E-2</v>
      </c>
      <c r="U79" s="33">
        <v>3.7585757174929416E-2</v>
      </c>
      <c r="V79" s="33">
        <v>5.3320300600936905E-2</v>
      </c>
      <c r="W79" s="33">
        <v>8.1106433707372111E-2</v>
      </c>
      <c r="X79" s="33">
        <v>3.6199223458741298E-2</v>
      </c>
      <c r="Y79" s="33">
        <v>5.8581037349751492E-3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4.6285184091739158</v>
      </c>
      <c r="D81" s="117">
        <f t="shared" si="28"/>
        <v>42.024151194187063</v>
      </c>
      <c r="E81" s="117">
        <f t="shared" si="28"/>
        <v>73.1702138775413</v>
      </c>
      <c r="F81" s="117">
        <f t="shared" si="28"/>
        <v>96.635124078887728</v>
      </c>
      <c r="G81" s="117">
        <f t="shared" si="28"/>
        <v>116.89646552936468</v>
      </c>
      <c r="H81" s="117">
        <f t="shared" si="28"/>
        <v>69.210676938438041</v>
      </c>
      <c r="I81" s="117">
        <f t="shared" si="28"/>
        <v>81.459153050423538</v>
      </c>
      <c r="J81" s="117">
        <f t="shared" si="28"/>
        <v>79.164008299949714</v>
      </c>
      <c r="K81" s="117">
        <f t="shared" si="28"/>
        <v>68.355913682684829</v>
      </c>
      <c r="L81" s="117">
        <f t="shared" si="28"/>
        <v>43.373728061983584</v>
      </c>
      <c r="M81" s="117">
        <f t="shared" si="28"/>
        <v>28.581323030574286</v>
      </c>
      <c r="N81" s="117">
        <f t="shared" si="28"/>
        <v>39.147085480965366</v>
      </c>
      <c r="O81" s="117">
        <f t="shared" si="28"/>
        <v>49.952554773153039</v>
      </c>
      <c r="P81" s="117">
        <f t="shared" si="28"/>
        <v>79.811150872380253</v>
      </c>
      <c r="Q81" s="117">
        <f t="shared" si="28"/>
        <v>49.307345673470202</v>
      </c>
      <c r="R81" s="117">
        <f t="shared" ref="R81:V81" si="29">R82+R85+R87+R100</f>
        <v>49.052221748785094</v>
      </c>
      <c r="S81" s="117">
        <f t="shared" si="29"/>
        <v>48.004393657608077</v>
      </c>
      <c r="T81" s="117">
        <f t="shared" si="29"/>
        <v>65.011043661033213</v>
      </c>
      <c r="U81" s="117">
        <f t="shared" si="29"/>
        <v>52.669631727927161</v>
      </c>
      <c r="V81" s="117">
        <f t="shared" si="29"/>
        <v>70.19111977677457</v>
      </c>
      <c r="W81" s="117">
        <f t="shared" ref="W81:Y81" si="30">W82+W85+W87+W100</f>
        <v>75.323749786067438</v>
      </c>
      <c r="X81" s="117">
        <f t="shared" si="30"/>
        <v>56.132910243437635</v>
      </c>
      <c r="Y81" s="117">
        <f t="shared" si="30"/>
        <v>54.907930226040591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3.7351427207728514</v>
      </c>
      <c r="D82" s="122">
        <f t="shared" si="31"/>
        <v>33.516664032862771</v>
      </c>
      <c r="E82" s="122">
        <f t="shared" si="31"/>
        <v>57.831999845130937</v>
      </c>
      <c r="F82" s="122">
        <f t="shared" si="31"/>
        <v>82.945247696036262</v>
      </c>
      <c r="G82" s="122">
        <f t="shared" si="31"/>
        <v>89.877022821844179</v>
      </c>
      <c r="H82" s="122">
        <f t="shared" si="31"/>
        <v>55.742485310364522</v>
      </c>
      <c r="I82" s="122">
        <f t="shared" si="31"/>
        <v>61.349044520039186</v>
      </c>
      <c r="J82" s="122">
        <f t="shared" si="31"/>
        <v>67.528175526576931</v>
      </c>
      <c r="K82" s="122">
        <f t="shared" si="31"/>
        <v>56.868907793018252</v>
      </c>
      <c r="L82" s="122">
        <f t="shared" si="31"/>
        <v>36.303404148258707</v>
      </c>
      <c r="M82" s="122">
        <f t="shared" si="31"/>
        <v>24.041871532054461</v>
      </c>
      <c r="N82" s="122">
        <f t="shared" si="31"/>
        <v>32.357894753558625</v>
      </c>
      <c r="O82" s="122">
        <f t="shared" si="31"/>
        <v>41.855246279264627</v>
      </c>
      <c r="P82" s="122">
        <f t="shared" si="31"/>
        <v>65.08455065812494</v>
      </c>
      <c r="Q82" s="122">
        <f t="shared" si="31"/>
        <v>38.190942653473776</v>
      </c>
      <c r="R82" s="122">
        <f t="shared" ref="R82:V82" si="32">SUM(R83:R84)</f>
        <v>38.894130919424441</v>
      </c>
      <c r="S82" s="122">
        <f t="shared" si="32"/>
        <v>37.15857117015765</v>
      </c>
      <c r="T82" s="122">
        <f t="shared" si="32"/>
        <v>50.32866763274594</v>
      </c>
      <c r="U82" s="122">
        <f t="shared" si="32"/>
        <v>41.034676330809027</v>
      </c>
      <c r="V82" s="122">
        <f t="shared" si="32"/>
        <v>55.085816219916403</v>
      </c>
      <c r="W82" s="122">
        <f t="shared" ref="W82:Y82" si="33">SUM(W83:W84)</f>
        <v>58.507435141691616</v>
      </c>
      <c r="X82" s="122">
        <f t="shared" si="33"/>
        <v>41.869776046625745</v>
      </c>
      <c r="Y82" s="122">
        <f t="shared" si="33"/>
        <v>40.030944647529573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3.7286077250563765</v>
      </c>
      <c r="D83" s="98">
        <v>33.46043024684554</v>
      </c>
      <c r="E83" s="98">
        <v>57.737334817563969</v>
      </c>
      <c r="F83" s="98">
        <v>82.798821332366373</v>
      </c>
      <c r="G83" s="98">
        <v>89.728196095579747</v>
      </c>
      <c r="H83" s="98">
        <v>55.65617562179083</v>
      </c>
      <c r="I83" s="98">
        <v>61.263752952974166</v>
      </c>
      <c r="J83" s="98">
        <v>67.419230001145252</v>
      </c>
      <c r="K83" s="98">
        <v>56.777450461623019</v>
      </c>
      <c r="L83" s="98">
        <v>36.250237558753632</v>
      </c>
      <c r="M83" s="98">
        <v>24.004736379962271</v>
      </c>
      <c r="N83" s="98">
        <v>32.316037680810972</v>
      </c>
      <c r="O83" s="98">
        <v>41.791740258523689</v>
      </c>
      <c r="P83" s="98">
        <v>64.98371543126008</v>
      </c>
      <c r="Q83" s="98">
        <v>38.138817859872276</v>
      </c>
      <c r="R83" s="98">
        <v>38.841548104229965</v>
      </c>
      <c r="S83" s="98">
        <v>37.108078359161297</v>
      </c>
      <c r="T83" s="98">
        <v>50.261306274274148</v>
      </c>
      <c r="U83" s="98">
        <v>40.980052484569249</v>
      </c>
      <c r="V83" s="98">
        <v>55.013596011579324</v>
      </c>
      <c r="W83" s="98">
        <v>58.431463561612532</v>
      </c>
      <c r="X83" s="98">
        <v>41.814613206102393</v>
      </c>
      <c r="Y83" s="98">
        <v>39.978307509854119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6.5349957164750495E-3</v>
      </c>
      <c r="D84" s="98">
        <v>5.6233786017229462E-2</v>
      </c>
      <c r="E84" s="98">
        <v>9.4665027566968762E-2</v>
      </c>
      <c r="F84" s="98">
        <v>0.14642636366989009</v>
      </c>
      <c r="G84" s="98">
        <v>0.1488267262644295</v>
      </c>
      <c r="H84" s="98">
        <v>8.6309688573689522E-2</v>
      </c>
      <c r="I84" s="98">
        <v>8.5291567065021931E-2</v>
      </c>
      <c r="J84" s="98">
        <v>0.10894552543168548</v>
      </c>
      <c r="K84" s="98">
        <v>9.1457331395232114E-2</v>
      </c>
      <c r="L84" s="98">
        <v>5.3166589505077605E-2</v>
      </c>
      <c r="M84" s="98">
        <v>3.7135152092189892E-2</v>
      </c>
      <c r="N84" s="98">
        <v>4.1857072747656932E-2</v>
      </c>
      <c r="O84" s="98">
        <v>6.3506020740937155E-2</v>
      </c>
      <c r="P84" s="98">
        <v>0.10083522686485993</v>
      </c>
      <c r="Q84" s="98">
        <v>5.2124793601498978E-2</v>
      </c>
      <c r="R84" s="98">
        <v>5.2582815194475406E-2</v>
      </c>
      <c r="S84" s="98">
        <v>5.0492810996349405E-2</v>
      </c>
      <c r="T84" s="98">
        <v>6.7361358471789784E-2</v>
      </c>
      <c r="U84" s="98">
        <v>5.4623846239780609E-2</v>
      </c>
      <c r="V84" s="98">
        <v>7.2220208337079067E-2</v>
      </c>
      <c r="W84" s="98">
        <v>7.5971580079086817E-2</v>
      </c>
      <c r="X84" s="98">
        <v>5.5162840523348612E-2</v>
      </c>
      <c r="Y84" s="98">
        <v>5.263713767545123E-2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6.6385949388564888E-2</v>
      </c>
      <c r="D85" s="122">
        <f t="shared" si="34"/>
        <v>0.81593204098817207</v>
      </c>
      <c r="E85" s="122">
        <f t="shared" si="34"/>
        <v>1.6704032338619788</v>
      </c>
      <c r="F85" s="122">
        <f t="shared" si="34"/>
        <v>0.63359789561737945</v>
      </c>
      <c r="G85" s="122">
        <f t="shared" si="34"/>
        <v>1.1812412806727803</v>
      </c>
      <c r="H85" s="122">
        <f t="shared" si="34"/>
        <v>1.0349373269196165</v>
      </c>
      <c r="I85" s="122">
        <f t="shared" si="34"/>
        <v>2.7801760244601512</v>
      </c>
      <c r="J85" s="122">
        <f t="shared" si="34"/>
        <v>0.72952142809816456</v>
      </c>
      <c r="K85" s="122">
        <f t="shared" si="34"/>
        <v>0.60425958144223535</v>
      </c>
      <c r="L85" s="122">
        <f t="shared" si="34"/>
        <v>1.0686488669632828</v>
      </c>
      <c r="M85" s="122">
        <f t="shared" si="34"/>
        <v>0.25664458518447614</v>
      </c>
      <c r="N85" s="122">
        <f t="shared" si="34"/>
        <v>1.208086330861722</v>
      </c>
      <c r="O85" s="122">
        <f t="shared" si="34"/>
        <v>0.20287670880482833</v>
      </c>
      <c r="P85" s="122">
        <f t="shared" si="34"/>
        <v>1.444256812807484</v>
      </c>
      <c r="Q85" s="122">
        <f t="shared" si="34"/>
        <v>2.4569804840165732</v>
      </c>
      <c r="R85" s="122">
        <f t="shared" si="34"/>
        <v>1.3042821703919114</v>
      </c>
      <c r="S85" s="122">
        <f t="shared" si="34"/>
        <v>1.6397449984567989</v>
      </c>
      <c r="T85" s="122">
        <f t="shared" si="34"/>
        <v>1.8985145415961469</v>
      </c>
      <c r="U85" s="122">
        <f t="shared" si="34"/>
        <v>0.72586717726731143</v>
      </c>
      <c r="V85" s="122">
        <f t="shared" si="34"/>
        <v>0.30196966308811579</v>
      </c>
      <c r="W85" s="122">
        <f t="shared" si="34"/>
        <v>0.10107164270879387</v>
      </c>
      <c r="X85" s="122">
        <f t="shared" si="34"/>
        <v>0.52497976784389389</v>
      </c>
      <c r="Y85" s="122">
        <f t="shared" si="34"/>
        <v>0.52694127174067629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6.6385949388564888E-2</v>
      </c>
      <c r="D86" s="98">
        <v>0.81593204098817207</v>
      </c>
      <c r="E86" s="98">
        <v>1.6704032338619788</v>
      </c>
      <c r="F86" s="98">
        <v>0.63359789561737945</v>
      </c>
      <c r="G86" s="98">
        <v>1.1812412806727803</v>
      </c>
      <c r="H86" s="98">
        <v>1.0349373269196165</v>
      </c>
      <c r="I86" s="98">
        <v>2.7801760244601512</v>
      </c>
      <c r="J86" s="98">
        <v>0.72952142809816456</v>
      </c>
      <c r="K86" s="98">
        <v>0.60425958144223535</v>
      </c>
      <c r="L86" s="98">
        <v>1.0686488669632828</v>
      </c>
      <c r="M86" s="98">
        <v>0.25664458518447614</v>
      </c>
      <c r="N86" s="98">
        <v>1.208086330861722</v>
      </c>
      <c r="O86" s="98">
        <v>0.20287670880482833</v>
      </c>
      <c r="P86" s="98">
        <v>1.444256812807484</v>
      </c>
      <c r="Q86" s="98">
        <v>2.4569804840165732</v>
      </c>
      <c r="R86" s="98">
        <v>1.3042821703919114</v>
      </c>
      <c r="S86" s="98">
        <v>1.6397449984567989</v>
      </c>
      <c r="T86" s="98">
        <v>1.8985145415961469</v>
      </c>
      <c r="U86" s="98">
        <v>0.72586717726731143</v>
      </c>
      <c r="V86" s="98">
        <v>0.30196966308811579</v>
      </c>
      <c r="W86" s="98">
        <v>0.10107164270879387</v>
      </c>
      <c r="X86" s="98">
        <v>0.52497976784389389</v>
      </c>
      <c r="Y86" s="98">
        <v>0.52694127174067629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0.54447996428249823</v>
      </c>
      <c r="D87" s="122">
        <v>4.8936988376798318</v>
      </c>
      <c r="E87" s="122">
        <v>8.5518614783476785</v>
      </c>
      <c r="F87" s="122">
        <v>8.8890458936102643</v>
      </c>
      <c r="G87" s="122">
        <v>15.350572801929687</v>
      </c>
      <c r="H87" s="122">
        <v>8.2755687379567426</v>
      </c>
      <c r="I87" s="122">
        <v>10.915962574289978</v>
      </c>
      <c r="J87" s="122">
        <v>8.0421258380334972</v>
      </c>
      <c r="K87" s="122">
        <v>7.538631789174616</v>
      </c>
      <c r="L87" s="122">
        <v>4.3758790009069628</v>
      </c>
      <c r="M87" s="122">
        <v>3.1131154632134805</v>
      </c>
      <c r="N87" s="122">
        <v>4.2145028361470542</v>
      </c>
      <c r="O87" s="122">
        <v>5.9357810008914047</v>
      </c>
      <c r="P87" s="122">
        <v>10.043932285479956</v>
      </c>
      <c r="Q87" s="122">
        <v>6.3870158910339807</v>
      </c>
      <c r="R87" s="122">
        <v>6.4676482961035733</v>
      </c>
      <c r="S87" s="122">
        <v>6.671386506843783</v>
      </c>
      <c r="T87" s="122">
        <v>9.1510564580219302</v>
      </c>
      <c r="U87" s="122">
        <v>7.7593922701195623</v>
      </c>
      <c r="V87" s="122">
        <v>10.793595246826627</v>
      </c>
      <c r="W87" s="122">
        <v>12.250272161252326</v>
      </c>
      <c r="X87" s="122">
        <v>9.9314966747207638</v>
      </c>
      <c r="Y87" s="122">
        <v>10.43409567810995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0.54447996428249823</v>
      </c>
      <c r="D88" s="98">
        <v>3.493498883952924</v>
      </c>
      <c r="E88" s="98">
        <v>5.7665616524685355</v>
      </c>
      <c r="F88" s="98">
        <v>7.4675999582046488</v>
      </c>
      <c r="G88" s="98">
        <v>6.5737632231465879</v>
      </c>
      <c r="H88" s="98">
        <v>6.5052462670994782</v>
      </c>
      <c r="I88" s="98">
        <v>8.3307808255774152</v>
      </c>
      <c r="J88" s="98">
        <v>6.1633218960059502</v>
      </c>
      <c r="K88" s="98">
        <v>5.5553056683774784</v>
      </c>
      <c r="L88" s="98">
        <v>3.4342063431989884</v>
      </c>
      <c r="M88" s="98">
        <v>1.2944668828967099</v>
      </c>
      <c r="N88" s="98">
        <v>2.2600030941198579</v>
      </c>
      <c r="O88" s="98">
        <v>3.091835195487024</v>
      </c>
      <c r="P88" s="98">
        <v>5.428774683082044</v>
      </c>
      <c r="Q88" s="98">
        <v>2.3018192500833377</v>
      </c>
      <c r="R88" s="98">
        <v>3.7391160196781836</v>
      </c>
      <c r="S88" s="98">
        <v>4.1439703142493194</v>
      </c>
      <c r="T88" s="98">
        <v>7.8070433245590811</v>
      </c>
      <c r="U88" s="98">
        <v>6.6627663390769687</v>
      </c>
      <c r="V88" s="98">
        <v>8.9543163184853967</v>
      </c>
      <c r="W88" s="98">
        <v>8.584053956323844</v>
      </c>
      <c r="X88" s="98">
        <v>6.8783041872217101</v>
      </c>
      <c r="Y88" s="98">
        <v>7.5591943089310432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1.4001999537269076</v>
      </c>
      <c r="E92" s="101">
        <v>2.7852998258791439</v>
      </c>
      <c r="F92" s="101">
        <v>1.4214459354056159</v>
      </c>
      <c r="G92" s="101">
        <v>8.7768095787830998</v>
      </c>
      <c r="H92" s="101">
        <v>0.81044877310751251</v>
      </c>
      <c r="I92" s="101">
        <v>1.2658748977878467</v>
      </c>
      <c r="J92" s="101">
        <v>0.68827956533083723</v>
      </c>
      <c r="K92" s="101">
        <v>0.11917251028287705</v>
      </c>
      <c r="L92" s="101">
        <v>0.28022803127281087</v>
      </c>
      <c r="M92" s="101">
        <v>1.2051206765960782</v>
      </c>
      <c r="N92" s="101">
        <v>0.95522945627722633</v>
      </c>
      <c r="O92" s="101">
        <v>1.8849782875651759</v>
      </c>
      <c r="P92" s="101">
        <v>2.1707127020587329</v>
      </c>
      <c r="Q92" s="101">
        <v>2.3198837184922576</v>
      </c>
      <c r="R92" s="101">
        <v>1.6938708932043569</v>
      </c>
      <c r="S92" s="101">
        <v>1.4622870758707796</v>
      </c>
      <c r="T92" s="101">
        <v>1.3440131334628487</v>
      </c>
      <c r="U92" s="101">
        <v>0.99667458246598695</v>
      </c>
      <c r="V92" s="101">
        <v>1.240773233542424</v>
      </c>
      <c r="W92" s="101">
        <v>1.9265703839253023</v>
      </c>
      <c r="X92" s="101">
        <v>1.9369564786918085</v>
      </c>
      <c r="Y92" s="101">
        <v>1.6347621326286217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0.95987369774975262</v>
      </c>
      <c r="I96" s="101">
        <v>1.3193068509247172</v>
      </c>
      <c r="J96" s="101">
        <v>1.1905243766967095</v>
      </c>
      <c r="K96" s="101">
        <v>1.8641536105142609</v>
      </c>
      <c r="L96" s="101">
        <v>0.66144462643516344</v>
      </c>
      <c r="M96" s="101">
        <v>0.61352790372069232</v>
      </c>
      <c r="N96" s="101">
        <v>0.9992702857499699</v>
      </c>
      <c r="O96" s="101">
        <v>0.95896751783920497</v>
      </c>
      <c r="P96" s="101">
        <v>2.4444449003391795</v>
      </c>
      <c r="Q96" s="101">
        <v>1.7653129224583854</v>
      </c>
      <c r="R96" s="101">
        <v>1.0346613832210323</v>
      </c>
      <c r="S96" s="101">
        <v>1.0651291167236834</v>
      </c>
      <c r="T96" s="101">
        <v>0</v>
      </c>
      <c r="U96" s="101">
        <v>9.9951348576606508E-2</v>
      </c>
      <c r="V96" s="101">
        <v>0.59850569479880589</v>
      </c>
      <c r="W96" s="101">
        <v>1.7396478210031789</v>
      </c>
      <c r="X96" s="101">
        <v>1.1162360088072449</v>
      </c>
      <c r="Y96" s="101">
        <v>1.2401392365502837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0.28250977473000077</v>
      </c>
      <c r="D100" s="122">
        <v>2.7978562826562903</v>
      </c>
      <c r="E100" s="122">
        <v>5.1159493202007056</v>
      </c>
      <c r="F100" s="122">
        <v>4.1672325936238215</v>
      </c>
      <c r="G100" s="122">
        <v>10.487628624918026</v>
      </c>
      <c r="H100" s="122">
        <v>4.1576855631971679</v>
      </c>
      <c r="I100" s="122">
        <v>6.4139699316342211</v>
      </c>
      <c r="J100" s="122">
        <v>2.8641855072411135</v>
      </c>
      <c r="K100" s="122">
        <v>3.344114519049719</v>
      </c>
      <c r="L100" s="122">
        <v>1.6257960458546379</v>
      </c>
      <c r="M100" s="122">
        <v>1.1696914501218698</v>
      </c>
      <c r="N100" s="122">
        <v>1.366601560397962</v>
      </c>
      <c r="O100" s="122">
        <v>1.9586507841921812</v>
      </c>
      <c r="P100" s="122">
        <v>3.2384111159678803</v>
      </c>
      <c r="Q100" s="122">
        <v>2.272406644945868</v>
      </c>
      <c r="R100" s="122">
        <v>2.3861603628651622</v>
      </c>
      <c r="S100" s="122">
        <v>2.5346909821498489</v>
      </c>
      <c r="T100" s="122">
        <v>3.6328050286691971</v>
      </c>
      <c r="U100" s="122">
        <v>3.1496959497312584</v>
      </c>
      <c r="V100" s="122">
        <v>4.0097386469434237</v>
      </c>
      <c r="W100" s="122">
        <v>4.4649708404146979</v>
      </c>
      <c r="X100" s="122">
        <v>3.8066577542472317</v>
      </c>
      <c r="Y100" s="122">
        <v>3.9159486286603924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5.378039796572252E-3</v>
      </c>
      <c r="D101" s="98">
        <v>0.1299607020786635</v>
      </c>
      <c r="E101" s="98">
        <v>0.38258182878372549</v>
      </c>
      <c r="F101" s="98">
        <v>0.6616576526956377</v>
      </c>
      <c r="G101" s="98">
        <v>1.319640938819985</v>
      </c>
      <c r="H101" s="98">
        <v>0.92370526934360442</v>
      </c>
      <c r="I101" s="98">
        <v>0.39721693417852433</v>
      </c>
      <c r="J101" s="98">
        <v>0.92508668610310674</v>
      </c>
      <c r="K101" s="98">
        <v>0.30602448255011933</v>
      </c>
      <c r="L101" s="98">
        <v>0.3519963130524934</v>
      </c>
      <c r="M101" s="98">
        <v>0.16748069424647555</v>
      </c>
      <c r="N101" s="98">
        <v>0.29885829122572505</v>
      </c>
      <c r="O101" s="98">
        <v>0.30643355280804246</v>
      </c>
      <c r="P101" s="98">
        <v>0.46966534330816312</v>
      </c>
      <c r="Q101" s="98">
        <v>0.16933843504909304</v>
      </c>
      <c r="R101" s="98">
        <v>0.29879209819133851</v>
      </c>
      <c r="S101" s="98">
        <v>0.23794277096290253</v>
      </c>
      <c r="T101" s="98">
        <v>0.6325847307573359</v>
      </c>
      <c r="U101" s="98">
        <v>0.62702366408895882</v>
      </c>
      <c r="V101" s="98">
        <v>0.88719660890679897</v>
      </c>
      <c r="W101" s="98">
        <v>0.69817063507663224</v>
      </c>
      <c r="X101" s="98">
        <v>0.39619186793899053</v>
      </c>
      <c r="Y101" s="98">
        <v>0.44118128468408407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0.25850714752746251</v>
      </c>
      <c r="D102" s="98">
        <v>2.5835082186355991</v>
      </c>
      <c r="E102" s="98">
        <v>4.3870580276348417</v>
      </c>
      <c r="F102" s="98">
        <v>3.4319841627882188</v>
      </c>
      <c r="G102" s="98">
        <v>9.003288685300447</v>
      </c>
      <c r="H102" s="98">
        <v>2.7759464493909221</v>
      </c>
      <c r="I102" s="98">
        <v>6.0020093028512038</v>
      </c>
      <c r="J102" s="98">
        <v>1.922411681052119</v>
      </c>
      <c r="K102" s="98">
        <v>3.0323068748610988</v>
      </c>
      <c r="L102" s="98">
        <v>1.2221250321998571</v>
      </c>
      <c r="M102" s="98">
        <v>0.9789715757715588</v>
      </c>
      <c r="N102" s="98">
        <v>1.0210118011128575</v>
      </c>
      <c r="O102" s="98">
        <v>1.6522172313841388</v>
      </c>
      <c r="P102" s="98">
        <v>2.7687457726597171</v>
      </c>
      <c r="Q102" s="98">
        <v>2.0645987552512501</v>
      </c>
      <c r="R102" s="98">
        <v>2.0365393237813989</v>
      </c>
      <c r="S102" s="98">
        <v>2.2465658218715872</v>
      </c>
      <c r="T102" s="98">
        <v>2.9705370656612571</v>
      </c>
      <c r="U102" s="98">
        <v>2.5050013699555791</v>
      </c>
      <c r="V102" s="98">
        <v>3.0847008015006834</v>
      </c>
      <c r="W102" s="98">
        <v>3.7416169176284453</v>
      </c>
      <c r="X102" s="98">
        <v>3.3488867603686505</v>
      </c>
      <c r="Y102" s="98">
        <v>3.3907908037329144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1.8624587405966023E-2</v>
      </c>
      <c r="D103" s="33">
        <v>8.4387361942027297E-2</v>
      </c>
      <c r="E103" s="33">
        <v>0.34630946378213856</v>
      </c>
      <c r="F103" s="33">
        <v>7.359077813996491E-2</v>
      </c>
      <c r="G103" s="33">
        <v>0.16469900079759292</v>
      </c>
      <c r="H103" s="33">
        <v>0.45803384446264184</v>
      </c>
      <c r="I103" s="33">
        <v>1.4743694604493486E-2</v>
      </c>
      <c r="J103" s="33">
        <v>1.6687140085887741E-2</v>
      </c>
      <c r="K103" s="33">
        <v>5.7831616385010907E-3</v>
      </c>
      <c r="L103" s="33">
        <v>5.1674700602287398E-2</v>
      </c>
      <c r="M103" s="33">
        <v>2.3239180103835466E-2</v>
      </c>
      <c r="N103" s="33">
        <v>4.6731468059379555E-2</v>
      </c>
      <c r="O103" s="33">
        <v>0</v>
      </c>
      <c r="P103" s="33">
        <v>0</v>
      </c>
      <c r="Q103" s="33">
        <v>3.8469454645524925E-2</v>
      </c>
      <c r="R103" s="33">
        <v>5.0828940892424949E-2</v>
      </c>
      <c r="S103" s="33">
        <v>5.0182389315358879E-2</v>
      </c>
      <c r="T103" s="33">
        <v>2.9683232250603896E-2</v>
      </c>
      <c r="U103" s="33">
        <v>1.7670915686720547E-2</v>
      </c>
      <c r="V103" s="33">
        <v>3.7841236535941541E-2</v>
      </c>
      <c r="W103" s="33">
        <v>2.518328770962075E-2</v>
      </c>
      <c r="X103" s="33">
        <v>6.1579125939590647E-2</v>
      </c>
      <c r="Y103" s="33">
        <v>8.3976540243393794E-2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0.25276073920406505</v>
      </c>
      <c r="D105" s="117">
        <f t="shared" si="35"/>
        <v>0.63119870679654333</v>
      </c>
      <c r="E105" s="117">
        <f t="shared" si="35"/>
        <v>0.24363583594022101</v>
      </c>
      <c r="F105" s="117">
        <f t="shared" si="35"/>
        <v>8.894982720264015E-2</v>
      </c>
      <c r="G105" s="117">
        <f t="shared" si="35"/>
        <v>6.4584607156922241E-2</v>
      </c>
      <c r="H105" s="117">
        <f t="shared" si="35"/>
        <v>0.21441648875484301</v>
      </c>
      <c r="I105" s="117">
        <f t="shared" si="35"/>
        <v>0.34175400480474982</v>
      </c>
      <c r="J105" s="117">
        <f t="shared" si="35"/>
        <v>0.40930549092136731</v>
      </c>
      <c r="K105" s="117">
        <f t="shared" si="35"/>
        <v>0.57362352911806958</v>
      </c>
      <c r="L105" s="117">
        <f t="shared" si="35"/>
        <v>0.60629088136180387</v>
      </c>
      <c r="M105" s="117">
        <f t="shared" si="35"/>
        <v>5.1552563381759765E-2</v>
      </c>
      <c r="N105" s="117">
        <f t="shared" si="35"/>
        <v>0</v>
      </c>
      <c r="O105" s="117">
        <f t="shared" si="35"/>
        <v>0</v>
      </c>
      <c r="P105" s="117">
        <f t="shared" si="35"/>
        <v>8.284153513656268E-4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4.5562189321168962E-2</v>
      </c>
      <c r="T105" s="117">
        <f t="shared" si="36"/>
        <v>1.0433657241822346E-2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0.19814331090534229</v>
      </c>
      <c r="D106" s="122">
        <f t="shared" si="38"/>
        <v>0.51632643364278719</v>
      </c>
      <c r="E106" s="122">
        <f t="shared" si="38"/>
        <v>0.193287426697104</v>
      </c>
      <c r="F106" s="122">
        <f t="shared" si="38"/>
        <v>7.6713551014074011E-2</v>
      </c>
      <c r="G106" s="122">
        <f t="shared" si="38"/>
        <v>4.9814212994288537E-2</v>
      </c>
      <c r="H106" s="122">
        <f t="shared" si="38"/>
        <v>0.17338067539463964</v>
      </c>
      <c r="I106" s="122">
        <f t="shared" si="38"/>
        <v>0.25833754003566872</v>
      </c>
      <c r="J106" s="122">
        <f t="shared" si="38"/>
        <v>0.34730611690237279</v>
      </c>
      <c r="K106" s="122">
        <f t="shared" si="38"/>
        <v>0.47557491601681229</v>
      </c>
      <c r="L106" s="122">
        <f t="shared" si="38"/>
        <v>0.5113105294155601</v>
      </c>
      <c r="M106" s="122">
        <f t="shared" si="38"/>
        <v>4.3454569208991357E-2</v>
      </c>
      <c r="N106" s="122">
        <f t="shared" si="38"/>
        <v>0</v>
      </c>
      <c r="O106" s="122">
        <f t="shared" si="38"/>
        <v>0</v>
      </c>
      <c r="P106" s="122">
        <f t="shared" si="38"/>
        <v>6.7687130463085364E-4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3.5173196607426106E-2</v>
      </c>
      <c r="T106" s="122">
        <f t="shared" si="39"/>
        <v>8.2042691712299939E-3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0.19796982363544863</v>
      </c>
      <c r="D107" s="98">
        <v>0.51589292737475989</v>
      </c>
      <c r="E107" s="98">
        <v>0.19312910131061603</v>
      </c>
      <c r="F107" s="98">
        <v>7.6645778535788398E-2</v>
      </c>
      <c r="G107" s="98">
        <v>4.977293531713603E-2</v>
      </c>
      <c r="H107" s="98">
        <v>0.173246343150672</v>
      </c>
      <c r="I107" s="98">
        <v>0.25815783600741493</v>
      </c>
      <c r="J107" s="98">
        <v>0.34702573027883155</v>
      </c>
      <c r="K107" s="98">
        <v>0.47519219532637053</v>
      </c>
      <c r="L107" s="98">
        <v>0.51093584612761656</v>
      </c>
      <c r="M107" s="98">
        <v>4.3420983236811352E-2</v>
      </c>
      <c r="N107" s="98">
        <v>0</v>
      </c>
      <c r="O107" s="98">
        <v>0</v>
      </c>
      <c r="P107" s="98">
        <v>6.7634656117410716E-4</v>
      </c>
      <c r="Q107" s="98">
        <v>0</v>
      </c>
      <c r="R107" s="98">
        <v>0</v>
      </c>
      <c r="S107" s="98">
        <v>3.514928286445141E-2</v>
      </c>
      <c r="T107" s="98">
        <v>8.1987750777813458E-3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1.7348726989367281E-4</v>
      </c>
      <c r="D108" s="98">
        <v>4.3350626802728131E-4</v>
      </c>
      <c r="E108" s="98">
        <v>1.5832538648797941E-4</v>
      </c>
      <c r="F108" s="98">
        <v>6.7772478285606393E-5</v>
      </c>
      <c r="G108" s="98">
        <v>4.1277677152508116E-5</v>
      </c>
      <c r="H108" s="98">
        <v>1.3433224396764543E-4</v>
      </c>
      <c r="I108" s="98">
        <v>1.7970402825377699E-4</v>
      </c>
      <c r="J108" s="98">
        <v>2.8038662354123176E-4</v>
      </c>
      <c r="K108" s="98">
        <v>3.8272069044177203E-4</v>
      </c>
      <c r="L108" s="98">
        <v>3.7468328794354065E-4</v>
      </c>
      <c r="M108" s="98">
        <v>3.3585972180002575E-5</v>
      </c>
      <c r="N108" s="98">
        <v>0</v>
      </c>
      <c r="O108" s="98">
        <v>0</v>
      </c>
      <c r="P108" s="98">
        <v>5.2474345674648761E-7</v>
      </c>
      <c r="Q108" s="98">
        <v>0</v>
      </c>
      <c r="R108" s="98">
        <v>0</v>
      </c>
      <c r="S108" s="98">
        <v>2.391374297469928E-5</v>
      </c>
      <c r="T108" s="98">
        <v>5.4940934486484473E-6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5.0881494108372212E-3</v>
      </c>
      <c r="D109" s="122">
        <f t="shared" si="41"/>
        <v>8.8191398239341797E-3</v>
      </c>
      <c r="E109" s="122">
        <f t="shared" si="41"/>
        <v>5.1012837983685586E-3</v>
      </c>
      <c r="F109" s="122">
        <f t="shared" si="41"/>
        <v>6.3423212774512468E-4</v>
      </c>
      <c r="G109" s="122">
        <f t="shared" si="41"/>
        <v>7.3797599767143373E-4</v>
      </c>
      <c r="H109" s="122">
        <f t="shared" si="41"/>
        <v>3.1184196300536289E-3</v>
      </c>
      <c r="I109" s="122">
        <f t="shared" si="41"/>
        <v>1.1472913205683374E-2</v>
      </c>
      <c r="J109" s="122">
        <f t="shared" si="41"/>
        <v>4.3146792634599614E-3</v>
      </c>
      <c r="K109" s="122">
        <f t="shared" si="41"/>
        <v>5.1859376271457328E-3</v>
      </c>
      <c r="L109" s="122">
        <f t="shared" si="41"/>
        <v>1.3074455270117509E-2</v>
      </c>
      <c r="M109" s="122">
        <f t="shared" si="41"/>
        <v>4.5765826563508717E-4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1.6012423971791725E-3</v>
      </c>
      <c r="T109" s="122">
        <f t="shared" si="41"/>
        <v>2.7560637897889917E-4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5.0881494108372212E-3</v>
      </c>
      <c r="D110" s="98">
        <v>8.8191398239341797E-3</v>
      </c>
      <c r="E110" s="98">
        <v>5.1012837983685586E-3</v>
      </c>
      <c r="F110" s="98">
        <v>6.3423212774512468E-4</v>
      </c>
      <c r="G110" s="98">
        <v>7.3797599767143373E-4</v>
      </c>
      <c r="H110" s="98">
        <v>3.1184196300536289E-3</v>
      </c>
      <c r="I110" s="98">
        <v>1.1472913205683374E-2</v>
      </c>
      <c r="J110" s="98">
        <v>4.3146792634599614E-3</v>
      </c>
      <c r="K110" s="98">
        <v>5.1859376271457328E-3</v>
      </c>
      <c r="L110" s="98">
        <v>1.3074455270117509E-2</v>
      </c>
      <c r="M110" s="98">
        <v>4.5765826563508717E-4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1.6012423971791725E-3</v>
      </c>
      <c r="T110" s="98">
        <v>2.7560637897889917E-4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2.7934995751322918E-2</v>
      </c>
      <c r="D111" s="122">
        <v>7.5763596867023872E-2</v>
      </c>
      <c r="E111" s="122">
        <v>2.9537891628904359E-2</v>
      </c>
      <c r="F111" s="122">
        <v>7.4934364040625066E-3</v>
      </c>
      <c r="G111" s="122">
        <v>7.5238741059820017E-3</v>
      </c>
      <c r="H111" s="122">
        <v>2.5616682785883589E-2</v>
      </c>
      <c r="I111" s="122">
        <v>4.5042679241811566E-2</v>
      </c>
      <c r="J111" s="122">
        <v>4.1671344744410276E-2</v>
      </c>
      <c r="K111" s="122">
        <v>6.3762565577883429E-2</v>
      </c>
      <c r="L111" s="122">
        <v>6.2205979360760479E-2</v>
      </c>
      <c r="M111" s="122">
        <v>5.5653737280748098E-3</v>
      </c>
      <c r="N111" s="122">
        <v>0</v>
      </c>
      <c r="O111" s="122">
        <v>0</v>
      </c>
      <c r="P111" s="122">
        <v>1.0343336336376706E-4</v>
      </c>
      <c r="Q111" s="122">
        <v>0</v>
      </c>
      <c r="R111" s="122">
        <v>0</v>
      </c>
      <c r="S111" s="122">
        <v>6.3423188031721273E-3</v>
      </c>
      <c r="T111" s="122">
        <v>1.4301371915244289E-3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2.5952231205028445E-2</v>
      </c>
      <c r="D112" s="98">
        <v>7.5632996052736462E-2</v>
      </c>
      <c r="E112" s="98">
        <v>2.8780010141916671E-2</v>
      </c>
      <c r="F112" s="98">
        <v>7.3700132675728006E-3</v>
      </c>
      <c r="G112" s="98">
        <v>7.3660028596903545E-3</v>
      </c>
      <c r="H112" s="98">
        <v>2.4924944241428312E-2</v>
      </c>
      <c r="I112" s="98">
        <v>4.4192958803836752E-2</v>
      </c>
      <c r="J112" s="98">
        <v>4.0293024192518283E-2</v>
      </c>
      <c r="K112" s="98">
        <v>6.1253188346836129E-2</v>
      </c>
      <c r="L112" s="98">
        <v>6.1165779670714432E-2</v>
      </c>
      <c r="M112" s="98">
        <v>5.311561377792178E-3</v>
      </c>
      <c r="N112" s="98">
        <v>0</v>
      </c>
      <c r="O112" s="98">
        <v>0</v>
      </c>
      <c r="P112" s="98">
        <v>1.0343336336376706E-4</v>
      </c>
      <c r="Q112" s="98">
        <v>0</v>
      </c>
      <c r="R112" s="98">
        <v>0</v>
      </c>
      <c r="S112" s="98">
        <v>4.8594974451647375E-3</v>
      </c>
      <c r="T112" s="98">
        <v>1.2682495550114562E-3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1.9827645462944746E-3</v>
      </c>
      <c r="D116" s="101">
        <v>1.3060081428741132E-4</v>
      </c>
      <c r="E116" s="101">
        <v>7.5788148698768831E-4</v>
      </c>
      <c r="F116" s="101">
        <v>1.2342313648970582E-4</v>
      </c>
      <c r="G116" s="101">
        <v>1.5787124629164736E-4</v>
      </c>
      <c r="H116" s="101">
        <v>6.9173854445527623E-4</v>
      </c>
      <c r="I116" s="101">
        <v>8.4972043797481645E-4</v>
      </c>
      <c r="J116" s="101">
        <v>1.3783205518919938E-3</v>
      </c>
      <c r="K116" s="101">
        <v>2.5093772310472969E-3</v>
      </c>
      <c r="L116" s="101">
        <v>1.0401996900460478E-3</v>
      </c>
      <c r="M116" s="101">
        <v>2.5381235028263207E-4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1.4828213580073896E-3</v>
      </c>
      <c r="T116" s="101">
        <v>1.6188763651297255E-4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2.1594283136562656E-2</v>
      </c>
      <c r="D120" s="122">
        <v>3.0289536462798063E-2</v>
      </c>
      <c r="E120" s="122">
        <v>1.5709233815844097E-2</v>
      </c>
      <c r="F120" s="122">
        <v>4.1086076567585081E-3</v>
      </c>
      <c r="G120" s="122">
        <v>6.5085440589802684E-3</v>
      </c>
      <c r="H120" s="122">
        <v>1.2300710944266151E-2</v>
      </c>
      <c r="I120" s="122">
        <v>2.6900872321586167E-2</v>
      </c>
      <c r="J120" s="122">
        <v>1.6013350011124312E-2</v>
      </c>
      <c r="K120" s="122">
        <v>2.9100109896228177E-2</v>
      </c>
      <c r="L120" s="122">
        <v>1.9699917315365755E-2</v>
      </c>
      <c r="M120" s="122">
        <v>2.0749621790585133E-3</v>
      </c>
      <c r="N120" s="122">
        <v>0</v>
      </c>
      <c r="O120" s="122">
        <v>0</v>
      </c>
      <c r="P120" s="122">
        <v>4.811068337100613E-5</v>
      </c>
      <c r="Q120" s="122">
        <v>0</v>
      </c>
      <c r="R120" s="122">
        <v>0</v>
      </c>
      <c r="S120" s="122">
        <v>2.4454315133915581E-3</v>
      </c>
      <c r="T120" s="122">
        <v>5.2364450008902236E-4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2.0154399068202256E-2</v>
      </c>
      <c r="D121" s="98">
        <v>2.932376708703097E-2</v>
      </c>
      <c r="E121" s="98">
        <v>1.4575960413775469E-2</v>
      </c>
      <c r="F121" s="98">
        <v>4.0139571382505146E-3</v>
      </c>
      <c r="G121" s="98">
        <v>6.4014401729145277E-3</v>
      </c>
      <c r="H121" s="98">
        <v>1.0568517858400097E-2</v>
      </c>
      <c r="I121" s="98">
        <v>2.6830496691015792E-2</v>
      </c>
      <c r="J121" s="98">
        <v>1.5883488998782773E-2</v>
      </c>
      <c r="K121" s="98">
        <v>2.9054928945927389E-2</v>
      </c>
      <c r="L121" s="98">
        <v>1.8890693816001076E-2</v>
      </c>
      <c r="M121" s="98">
        <v>2.0236615607277506E-3</v>
      </c>
      <c r="N121" s="98">
        <v>0</v>
      </c>
      <c r="O121" s="98">
        <v>0</v>
      </c>
      <c r="P121" s="98">
        <v>4.811068337100613E-5</v>
      </c>
      <c r="Q121" s="98">
        <v>0</v>
      </c>
      <c r="R121" s="98">
        <v>0</v>
      </c>
      <c r="S121" s="98">
        <v>2.3847881426177103E-3</v>
      </c>
      <c r="T121" s="98">
        <v>5.2364450008902236E-4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1.4398840683603983E-3</v>
      </c>
      <c r="D122" s="33">
        <v>9.6576937576709236E-4</v>
      </c>
      <c r="E122" s="33">
        <v>1.133273402068629E-3</v>
      </c>
      <c r="F122" s="33">
        <v>9.4650518507993455E-5</v>
      </c>
      <c r="G122" s="33">
        <v>1.0710388606574081E-4</v>
      </c>
      <c r="H122" s="33">
        <v>1.7321930858660529E-3</v>
      </c>
      <c r="I122" s="33">
        <v>7.0375630570374646E-5</v>
      </c>
      <c r="J122" s="33">
        <v>1.2986101234153881E-4</v>
      </c>
      <c r="K122" s="33">
        <v>4.5180950300789771E-5</v>
      </c>
      <c r="L122" s="33">
        <v>8.0922349936467968E-4</v>
      </c>
      <c r="M122" s="33">
        <v>5.1300618330762616E-5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6.0643370773847594E-5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51.655275861106439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22.333038171521554</v>
      </c>
      <c r="J124" s="117">
        <f t="shared" si="42"/>
        <v>21.412188392537185</v>
      </c>
      <c r="K124" s="117">
        <f t="shared" si="42"/>
        <v>37.598644726529663</v>
      </c>
      <c r="L124" s="117">
        <f t="shared" si="42"/>
        <v>35.80543797375217</v>
      </c>
      <c r="M124" s="117">
        <f t="shared" si="42"/>
        <v>44.143618724906666</v>
      </c>
      <c r="N124" s="117">
        <f t="shared" si="42"/>
        <v>27.699592693532558</v>
      </c>
      <c r="O124" s="117">
        <f t="shared" si="42"/>
        <v>34.89216593316425</v>
      </c>
      <c r="P124" s="117">
        <f t="shared" si="42"/>
        <v>0</v>
      </c>
      <c r="Q124" s="117">
        <f t="shared" si="42"/>
        <v>5.7825660058727779</v>
      </c>
      <c r="R124" s="117">
        <f t="shared" ref="R124:V124" si="43">R125+R128+R130+R139</f>
        <v>8.3816306683387314</v>
      </c>
      <c r="S124" s="117">
        <f t="shared" si="43"/>
        <v>6.9688952425970134</v>
      </c>
      <c r="T124" s="117">
        <f t="shared" si="43"/>
        <v>5.8326688433509206E-4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0.81032327583578534</v>
      </c>
      <c r="X124" s="117">
        <f t="shared" si="44"/>
        <v>9.062334582780899</v>
      </c>
      <c r="Y124" s="117">
        <f t="shared" si="44"/>
        <v>15.598450922076601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42.512084992272321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17.095794002771513</v>
      </c>
      <c r="J125" s="122">
        <f t="shared" si="45"/>
        <v>18.33527873124012</v>
      </c>
      <c r="K125" s="122">
        <f t="shared" si="45"/>
        <v>31.377176361750237</v>
      </c>
      <c r="L125" s="122">
        <f t="shared" si="45"/>
        <v>30.0231527062144</v>
      </c>
      <c r="M125" s="122">
        <f t="shared" si="45"/>
        <v>37.399589421298813</v>
      </c>
      <c r="N125" s="122">
        <f t="shared" si="45"/>
        <v>22.853431566824305</v>
      </c>
      <c r="O125" s="122">
        <f t="shared" si="45"/>
        <v>29.219962896143297</v>
      </c>
      <c r="P125" s="122">
        <f t="shared" si="45"/>
        <v>0</v>
      </c>
      <c r="Q125" s="122">
        <f t="shared" si="45"/>
        <v>4.4935172822509086</v>
      </c>
      <c r="R125" s="122">
        <f t="shared" ref="R125:V125" si="46">SUM(R126:R127)</f>
        <v>6.6635370320176834</v>
      </c>
      <c r="S125" s="122">
        <f t="shared" si="46"/>
        <v>5.3973551707570318</v>
      </c>
      <c r="T125" s="122">
        <f t="shared" si="46"/>
        <v>4.670014626166359E-4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0.63445435197422073</v>
      </c>
      <c r="X125" s="122">
        <f t="shared" si="47"/>
        <v>6.7630329031835288</v>
      </c>
      <c r="Y125" s="122">
        <f t="shared" si="47"/>
        <v>11.425187751711032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42.474862915336701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17.083901874944985</v>
      </c>
      <c r="J126" s="98">
        <v>18.320476323090812</v>
      </c>
      <c r="K126" s="98">
        <v>31.351925461846051</v>
      </c>
      <c r="L126" s="98">
        <v>30.001152037495036</v>
      </c>
      <c r="M126" s="98">
        <v>37.370683334028541</v>
      </c>
      <c r="N126" s="98">
        <v>22.838640789278855</v>
      </c>
      <c r="O126" s="98">
        <v>29.19777867114562</v>
      </c>
      <c r="P126" s="98">
        <v>0</v>
      </c>
      <c r="Q126" s="98">
        <v>4.4904487063860445</v>
      </c>
      <c r="R126" s="98">
        <v>6.6590296096770425</v>
      </c>
      <c r="S126" s="98">
        <v>5.393685587757874</v>
      </c>
      <c r="T126" s="98">
        <v>4.666887291332845E-4</v>
      </c>
      <c r="U126" s="98">
        <v>0</v>
      </c>
      <c r="V126" s="98">
        <v>0</v>
      </c>
      <c r="W126" s="98">
        <v>0.63404216663519319</v>
      </c>
      <c r="X126" s="98">
        <v>6.7585748661610463</v>
      </c>
      <c r="Y126" s="98">
        <v>11.417671256250335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3.7222076935619901E-2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1.1892127826527363E-2</v>
      </c>
      <c r="J127" s="98">
        <v>1.4802408149306782E-2</v>
      </c>
      <c r="K127" s="98">
        <v>2.525089990418623E-2</v>
      </c>
      <c r="L127" s="98">
        <v>2.2000668719366082E-2</v>
      </c>
      <c r="M127" s="98">
        <v>2.8906087270273884E-2</v>
      </c>
      <c r="N127" s="98">
        <v>1.4790777545449069E-2</v>
      </c>
      <c r="O127" s="98">
        <v>2.2184224997676225E-2</v>
      </c>
      <c r="P127" s="98">
        <v>0</v>
      </c>
      <c r="Q127" s="98">
        <v>3.0685758648639262E-3</v>
      </c>
      <c r="R127" s="98">
        <v>4.5074223406411434E-3</v>
      </c>
      <c r="S127" s="98">
        <v>3.6695829991578608E-3</v>
      </c>
      <c r="T127" s="98">
        <v>3.1273348335140517E-7</v>
      </c>
      <c r="U127" s="98">
        <v>0</v>
      </c>
      <c r="V127" s="98">
        <v>0</v>
      </c>
      <c r="W127" s="98">
        <v>4.1218533902759194E-4</v>
      </c>
      <c r="X127" s="98">
        <v>4.458037022482186E-3</v>
      </c>
      <c r="Y127" s="98">
        <v>7.5164954606964573E-3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0.66438750939054692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0.71010803442981718</v>
      </c>
      <c r="J128" s="122">
        <f t="shared" si="48"/>
        <v>0.20721814883722184</v>
      </c>
      <c r="K128" s="122">
        <f t="shared" si="48"/>
        <v>0.32925811538387528</v>
      </c>
      <c r="L128" s="122">
        <f t="shared" si="48"/>
        <v>0.8928199857444612</v>
      </c>
      <c r="M128" s="122">
        <f t="shared" si="48"/>
        <v>0.36205853903575785</v>
      </c>
      <c r="N128" s="122">
        <f t="shared" si="48"/>
        <v>0.88478936352609472</v>
      </c>
      <c r="O128" s="122">
        <f t="shared" si="48"/>
        <v>0.14037261963721701</v>
      </c>
      <c r="P128" s="122">
        <f t="shared" si="48"/>
        <v>0</v>
      </c>
      <c r="Q128" s="122">
        <f t="shared" si="48"/>
        <v>0.28578302214817569</v>
      </c>
      <c r="R128" s="122">
        <f t="shared" si="48"/>
        <v>0.21880780086857965</v>
      </c>
      <c r="S128" s="122">
        <f t="shared" si="48"/>
        <v>0.23523706489468568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1.0963703615869168E-3</v>
      </c>
      <c r="X128" s="122">
        <f t="shared" si="48"/>
        <v>8.6413365866062464E-2</v>
      </c>
      <c r="Y128" s="122">
        <f t="shared" si="48"/>
        <v>0.15063603875903864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0.66438750939054692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0.71010803442981718</v>
      </c>
      <c r="J129" s="98">
        <v>0.20721814883722184</v>
      </c>
      <c r="K129" s="98">
        <v>0.32925811538387528</v>
      </c>
      <c r="L129" s="98">
        <v>0.8928199857444612</v>
      </c>
      <c r="M129" s="98">
        <v>0.36205853903575785</v>
      </c>
      <c r="N129" s="98">
        <v>0.88478936352609472</v>
      </c>
      <c r="O129" s="98">
        <v>0.14037261963721701</v>
      </c>
      <c r="P129" s="98">
        <v>0</v>
      </c>
      <c r="Q129" s="98">
        <v>0.28578302214817569</v>
      </c>
      <c r="R129" s="98">
        <v>0.21880780086857965</v>
      </c>
      <c r="S129" s="98">
        <v>0.23523706489468568</v>
      </c>
      <c r="T129" s="98">
        <v>0</v>
      </c>
      <c r="U129" s="98">
        <v>0</v>
      </c>
      <c r="V129" s="98">
        <v>0</v>
      </c>
      <c r="W129" s="98">
        <v>1.0963703615869168E-3</v>
      </c>
      <c r="X129" s="98">
        <v>8.6413365866062464E-2</v>
      </c>
      <c r="Y129" s="98">
        <v>0.15063603875903864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5.647355657947557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2.8630080085604459</v>
      </c>
      <c r="J130" s="122">
        <v>2.1030088063447083</v>
      </c>
      <c r="K130" s="122">
        <v>4.0489001213837943</v>
      </c>
      <c r="L130" s="122">
        <v>3.5465874523164058</v>
      </c>
      <c r="M130" s="122">
        <v>4.7224668579122264</v>
      </c>
      <c r="N130" s="122">
        <v>2.968869913895428</v>
      </c>
      <c r="O130" s="122">
        <v>4.1780794533625318</v>
      </c>
      <c r="P130" s="122">
        <v>0</v>
      </c>
      <c r="Q130" s="122">
        <v>0.73806178444151449</v>
      </c>
      <c r="R130" s="122">
        <v>1.0993013174566297</v>
      </c>
      <c r="S130" s="122">
        <v>0.97197746083097936</v>
      </c>
      <c r="T130" s="122">
        <v>8.3537640462892244E-5</v>
      </c>
      <c r="U130" s="122">
        <v>0</v>
      </c>
      <c r="V130" s="122">
        <v>0</v>
      </c>
      <c r="W130" s="122">
        <v>0.1284109431663413</v>
      </c>
      <c r="X130" s="122">
        <v>1.5838663357011793</v>
      </c>
      <c r="Y130" s="122">
        <v>2.9049937004806305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5.3653272288826308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2.7876146315183168</v>
      </c>
      <c r="J131" s="98">
        <v>2.0343799288650861</v>
      </c>
      <c r="K131" s="98">
        <v>3.8189000145506151</v>
      </c>
      <c r="L131" s="98">
        <v>3.4910897394415961</v>
      </c>
      <c r="M131" s="98">
        <v>4.7029867600280344</v>
      </c>
      <c r="N131" s="98">
        <v>2.9506169891712024</v>
      </c>
      <c r="O131" s="98">
        <v>4.1032817163985182</v>
      </c>
      <c r="P131" s="98">
        <v>0</v>
      </c>
      <c r="Q131" s="98">
        <v>0.56984623274561452</v>
      </c>
      <c r="R131" s="98">
        <v>0.97679259530540652</v>
      </c>
      <c r="S131" s="98">
        <v>0.85631739490640291</v>
      </c>
      <c r="T131" s="98">
        <v>8.3537640462892244E-5</v>
      </c>
      <c r="U131" s="98">
        <v>0</v>
      </c>
      <c r="V131" s="98">
        <v>0</v>
      </c>
      <c r="W131" s="98">
        <v>0.11078282984405532</v>
      </c>
      <c r="X131" s="98">
        <v>1.4889445204883935</v>
      </c>
      <c r="Y131" s="98">
        <v>2.7708093227692374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0.28202842906492609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7.5393377042129159E-2</v>
      </c>
      <c r="J135" s="101">
        <v>6.8628877479622194E-2</v>
      </c>
      <c r="K135" s="101">
        <v>0.23000010683317879</v>
      </c>
      <c r="L135" s="101">
        <v>5.5497712874809729E-2</v>
      </c>
      <c r="M135" s="101">
        <v>1.948009788419201E-2</v>
      </c>
      <c r="N135" s="101">
        <v>1.8252924724225458E-2</v>
      </c>
      <c r="O135" s="101">
        <v>7.479773696401372E-2</v>
      </c>
      <c r="P135" s="101">
        <v>0</v>
      </c>
      <c r="Q135" s="101">
        <v>0.16821555169589994</v>
      </c>
      <c r="R135" s="101">
        <v>0.12250872215122317</v>
      </c>
      <c r="S135" s="101">
        <v>0.11566006592457642</v>
      </c>
      <c r="T135" s="101">
        <v>0</v>
      </c>
      <c r="U135" s="101">
        <v>0</v>
      </c>
      <c r="V135" s="101">
        <v>0</v>
      </c>
      <c r="W135" s="101">
        <v>1.7628113322285983E-2</v>
      </c>
      <c r="X135" s="101">
        <v>9.4921815212785671E-2</v>
      </c>
      <c r="Y135" s="101">
        <v>0.13418437771139313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2.8314477014960175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1.664128125759782</v>
      </c>
      <c r="J139" s="122">
        <v>0.76668270611513811</v>
      </c>
      <c r="K139" s="122">
        <v>1.843310128011759</v>
      </c>
      <c r="L139" s="122">
        <v>1.3428778294769019</v>
      </c>
      <c r="M139" s="122">
        <v>1.6595039066598714</v>
      </c>
      <c r="N139" s="122">
        <v>0.99250184928672802</v>
      </c>
      <c r="O139" s="122">
        <v>1.3537509640212033</v>
      </c>
      <c r="P139" s="122">
        <v>0</v>
      </c>
      <c r="Q139" s="122">
        <v>0.26520391703217883</v>
      </c>
      <c r="R139" s="122">
        <v>0.39998451799583917</v>
      </c>
      <c r="S139" s="122">
        <v>0.36432554611431661</v>
      </c>
      <c r="T139" s="122">
        <v>3.2727781255563898E-5</v>
      </c>
      <c r="U139" s="122">
        <v>0</v>
      </c>
      <c r="V139" s="122">
        <v>0</v>
      </c>
      <c r="W139" s="122">
        <v>4.6361610333636408E-2</v>
      </c>
      <c r="X139" s="122">
        <v>0.62902197803012705</v>
      </c>
      <c r="Y139" s="122">
        <v>1.1176334311258993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2.6411012880242875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1.6600463391867002</v>
      </c>
      <c r="J140" s="98">
        <v>0.76008143798777661</v>
      </c>
      <c r="K140" s="98">
        <v>1.8397860138882973</v>
      </c>
      <c r="L140" s="98">
        <v>1.2884055276339539</v>
      </c>
      <c r="M140" s="98">
        <v>1.6210540932209647</v>
      </c>
      <c r="N140" s="98">
        <v>0.94907125476487608</v>
      </c>
      <c r="O140" s="98">
        <v>1.3537509640212033</v>
      </c>
      <c r="P140" s="98">
        <v>0</v>
      </c>
      <c r="Q140" s="98">
        <v>0.2603691483199474</v>
      </c>
      <c r="R140" s="98">
        <v>0.39024010963822403</v>
      </c>
      <c r="S140" s="98">
        <v>0.35635094285755564</v>
      </c>
      <c r="T140" s="98">
        <v>3.2727781255563898E-5</v>
      </c>
      <c r="U140" s="98">
        <v>0</v>
      </c>
      <c r="V140" s="98">
        <v>0</v>
      </c>
      <c r="W140" s="98">
        <v>4.6036664685770334E-2</v>
      </c>
      <c r="X140" s="98">
        <v>0.61766337625582923</v>
      </c>
      <c r="Y140" s="98">
        <v>1.090617601667264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0.19034641347173006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4.0817865730817309E-3</v>
      </c>
      <c r="J141" s="33">
        <v>6.6012681273615575E-3</v>
      </c>
      <c r="K141" s="33">
        <v>3.5241141234616021E-3</v>
      </c>
      <c r="L141" s="33">
        <v>5.447230184294815E-2</v>
      </c>
      <c r="M141" s="33">
        <v>3.844981343890657E-2</v>
      </c>
      <c r="N141" s="33">
        <v>4.3430594521851953E-2</v>
      </c>
      <c r="O141" s="33">
        <v>0</v>
      </c>
      <c r="P141" s="33">
        <v>0</v>
      </c>
      <c r="Q141" s="33">
        <v>4.8347687122314324E-3</v>
      </c>
      <c r="R141" s="33">
        <v>9.7444083576151454E-3</v>
      </c>
      <c r="S141" s="33">
        <v>7.9746032567609582E-3</v>
      </c>
      <c r="T141" s="33">
        <v>0</v>
      </c>
      <c r="U141" s="33">
        <v>0</v>
      </c>
      <c r="V141" s="33">
        <v>0</v>
      </c>
      <c r="W141" s="33">
        <v>3.249456478660742E-4</v>
      </c>
      <c r="X141" s="33">
        <v>1.1358601774297783E-2</v>
      </c>
      <c r="Y141" s="33">
        <v>2.7015829458635399E-2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5.9445558107972234</v>
      </c>
      <c r="V143" s="117">
        <f t="shared" si="50"/>
        <v>3.9502280819251916</v>
      </c>
      <c r="W143" s="117">
        <f t="shared" ref="W143:Y143" si="51">W144+W146+W148+W157</f>
        <v>4.9743197231897156</v>
      </c>
      <c r="X143" s="117">
        <f t="shared" si="51"/>
        <v>5.394971920474724</v>
      </c>
      <c r="Y143" s="117">
        <f t="shared" si="51"/>
        <v>5.4242909139522348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4.4209143378283811</v>
      </c>
      <c r="V144" s="122">
        <f t="shared" si="52"/>
        <v>2.9967755118686372</v>
      </c>
      <c r="W144" s="122">
        <f t="shared" si="52"/>
        <v>3.73372596573742</v>
      </c>
      <c r="X144" s="122">
        <f t="shared" si="52"/>
        <v>3.6843783318938002</v>
      </c>
      <c r="Y144" s="122">
        <f t="shared" si="52"/>
        <v>3.8229116344370517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4.4209143378283811</v>
      </c>
      <c r="V145" s="98">
        <v>2.9967755118686372</v>
      </c>
      <c r="W145" s="98">
        <v>3.73372596573742</v>
      </c>
      <c r="X145" s="98">
        <v>3.6843783318938002</v>
      </c>
      <c r="Y145" s="98">
        <v>3.8229116344370517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0.4568994513561892</v>
      </c>
      <c r="V146" s="122">
        <f t="shared" si="53"/>
        <v>0.16246400031082439</v>
      </c>
      <c r="W146" s="122">
        <f t="shared" si="53"/>
        <v>7.1195550355550405E-2</v>
      </c>
      <c r="X146" s="122">
        <f t="shared" si="53"/>
        <v>0.45032753343524667</v>
      </c>
      <c r="Y146" s="122">
        <f t="shared" si="53"/>
        <v>0.42666917332316212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0.4568994513561892</v>
      </c>
      <c r="V147" s="98">
        <v>0.16246400031082439</v>
      </c>
      <c r="W147" s="98">
        <v>7.1195550355550405E-2</v>
      </c>
      <c r="X147" s="98">
        <v>0.45032753343524667</v>
      </c>
      <c r="Y147" s="98">
        <v>0.42666917332316212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0.76492592316516783</v>
      </c>
      <c r="V148" s="122">
        <v>0.57365477954762811</v>
      </c>
      <c r="W148" s="122">
        <v>0.85058893726192841</v>
      </c>
      <c r="X148" s="122">
        <v>0.91945581264663612</v>
      </c>
      <c r="Y148" s="122">
        <v>0.85450568823887885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0.69518875493965859</v>
      </c>
      <c r="V149" s="98">
        <v>0.38701958401928488</v>
      </c>
      <c r="W149" s="98">
        <v>0.44701585013964218</v>
      </c>
      <c r="X149" s="98">
        <v>0.5832859822302896</v>
      </c>
      <c r="Y149" s="98">
        <v>0.48590874848643351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6.9737168225509197E-2</v>
      </c>
      <c r="V153" s="101">
        <v>0.18663519552834318</v>
      </c>
      <c r="W153" s="101">
        <v>0.40357308712228623</v>
      </c>
      <c r="X153" s="101">
        <v>0.33616983041634646</v>
      </c>
      <c r="Y153" s="101">
        <v>0.3685969397524454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0.30181609844748575</v>
      </c>
      <c r="V157" s="122">
        <v>0.21733379019810212</v>
      </c>
      <c r="W157" s="122">
        <v>0.31880926983481656</v>
      </c>
      <c r="X157" s="122">
        <v>0.34081024249904079</v>
      </c>
      <c r="Y157" s="122">
        <v>0.32020441795314208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0.29969683519052454</v>
      </c>
      <c r="V158" s="98">
        <v>0.21470108053130987</v>
      </c>
      <c r="W158" s="98">
        <v>0.31666462855890049</v>
      </c>
      <c r="X158" s="98">
        <v>0.33464221839014913</v>
      </c>
      <c r="Y158" s="98">
        <v>0.31247670664317484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2.1192632569611942E-3</v>
      </c>
      <c r="V159" s="33">
        <v>2.6327096667922451E-3</v>
      </c>
      <c r="W159" s="33">
        <v>2.14464127591609E-3</v>
      </c>
      <c r="X159" s="33">
        <v>6.1680241088916746E-3</v>
      </c>
      <c r="Y159" s="33">
        <v>7.7277113099672202E-3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0.18211368016815746</v>
      </c>
      <c r="E161" s="117">
        <f t="shared" si="54"/>
        <v>0.23286124810766454</v>
      </c>
      <c r="F161" s="117">
        <f t="shared" si="54"/>
        <v>0.22813229239148819</v>
      </c>
      <c r="G161" s="117">
        <f t="shared" si="54"/>
        <v>0.70985800337574056</v>
      </c>
      <c r="H161" s="117">
        <f t="shared" si="54"/>
        <v>0.48786997631334467</v>
      </c>
      <c r="I161" s="117">
        <f t="shared" si="54"/>
        <v>1.1179638568424095</v>
      </c>
      <c r="J161" s="117">
        <f t="shared" si="54"/>
        <v>0.9863308586269377</v>
      </c>
      <c r="K161" s="117">
        <f t="shared" si="54"/>
        <v>1.6631392891129564</v>
      </c>
      <c r="L161" s="117">
        <f t="shared" si="54"/>
        <v>0.80087392716054195</v>
      </c>
      <c r="M161" s="117">
        <f t="shared" si="54"/>
        <v>0.64271407472846176</v>
      </c>
      <c r="N161" s="117">
        <f t="shared" si="54"/>
        <v>0.15265983464946636</v>
      </c>
      <c r="O161" s="117">
        <f t="shared" si="54"/>
        <v>0.57855276346197337</v>
      </c>
      <c r="P161" s="117">
        <f t="shared" si="54"/>
        <v>0.4536987883338312</v>
      </c>
      <c r="Q161" s="117">
        <f t="shared" si="54"/>
        <v>0.75242651348912482</v>
      </c>
      <c r="R161" s="117">
        <f t="shared" ref="R161:V161" si="55">R162+R164+R166+R175</f>
        <v>1.1052854657996773</v>
      </c>
      <c r="S161" s="117">
        <f t="shared" si="55"/>
        <v>2.5616073337303322</v>
      </c>
      <c r="T161" s="117">
        <f t="shared" si="55"/>
        <v>5.4504205552218492</v>
      </c>
      <c r="U161" s="117">
        <f t="shared" si="55"/>
        <v>4.6366046434511166</v>
      </c>
      <c r="V161" s="117">
        <f t="shared" si="55"/>
        <v>2.7356660839111968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0.14759462523343772</v>
      </c>
      <c r="E162" s="122">
        <f t="shared" si="57"/>
        <v>0.18298118028487834</v>
      </c>
      <c r="F162" s="122">
        <f t="shared" si="57"/>
        <v>0.18966465556402759</v>
      </c>
      <c r="G162" s="122">
        <f t="shared" si="57"/>
        <v>0.53468774147927944</v>
      </c>
      <c r="H162" s="122">
        <f t="shared" si="57"/>
        <v>0.36899506980221697</v>
      </c>
      <c r="I162" s="122">
        <f t="shared" si="57"/>
        <v>0.80253018282802102</v>
      </c>
      <c r="J162" s="122">
        <f t="shared" si="57"/>
        <v>0.8105264503927202</v>
      </c>
      <c r="K162" s="122">
        <f t="shared" si="57"/>
        <v>1.3552981354994194</v>
      </c>
      <c r="L162" s="122">
        <f t="shared" si="57"/>
        <v>0.65556455934884372</v>
      </c>
      <c r="M162" s="122">
        <f t="shared" si="57"/>
        <v>0.5297933422148049</v>
      </c>
      <c r="N162" s="122">
        <f t="shared" si="57"/>
        <v>0.11652583604844051</v>
      </c>
      <c r="O162" s="122">
        <f t="shared" si="57"/>
        <v>0.48035373234803086</v>
      </c>
      <c r="P162" s="122">
        <f t="shared" si="57"/>
        <v>0.35979524859456996</v>
      </c>
      <c r="Q162" s="122">
        <f t="shared" si="57"/>
        <v>0.56535078889538448</v>
      </c>
      <c r="R162" s="122">
        <f t="shared" si="57"/>
        <v>0.77541864600897548</v>
      </c>
      <c r="S162" s="122">
        <f t="shared" si="57"/>
        <v>1.7370618748241999</v>
      </c>
      <c r="T162" s="122">
        <f t="shared" si="57"/>
        <v>4.0262311429927999</v>
      </c>
      <c r="U162" s="122">
        <f t="shared" si="57"/>
        <v>3.432096945201379</v>
      </c>
      <c r="V162" s="122">
        <f t="shared" si="57"/>
        <v>2.1716510452962119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0.14759462523343772</v>
      </c>
      <c r="E163" s="33">
        <v>0.18298118028487834</v>
      </c>
      <c r="F163" s="33">
        <v>0.18966465556402759</v>
      </c>
      <c r="G163" s="33">
        <v>0.53468774147927944</v>
      </c>
      <c r="H163" s="33">
        <v>0.36899506980221697</v>
      </c>
      <c r="I163" s="33">
        <v>0.80253018282802102</v>
      </c>
      <c r="J163" s="33">
        <v>0.8105264503927202</v>
      </c>
      <c r="K163" s="33">
        <v>1.3552981354994194</v>
      </c>
      <c r="L163" s="33">
        <v>0.65556455934884372</v>
      </c>
      <c r="M163" s="33">
        <v>0.5297933422148049</v>
      </c>
      <c r="N163" s="33">
        <v>0.11652583604844051</v>
      </c>
      <c r="O163" s="33">
        <v>0.48035373234803086</v>
      </c>
      <c r="P163" s="33">
        <v>0.35979524859456996</v>
      </c>
      <c r="Q163" s="33">
        <v>0.56535078889538448</v>
      </c>
      <c r="R163" s="33">
        <v>0.77541864600897548</v>
      </c>
      <c r="S163" s="33">
        <v>1.7370618748241999</v>
      </c>
      <c r="T163" s="33">
        <v>4.0262311429927999</v>
      </c>
      <c r="U163" s="33">
        <v>3.432096945201379</v>
      </c>
      <c r="V163" s="33">
        <v>2.1716510452962119</v>
      </c>
      <c r="W163" s="33">
        <v>0</v>
      </c>
      <c r="X163" s="33">
        <v>0</v>
      </c>
      <c r="Y163" s="33">
        <v>0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3.185971978279886E-3</v>
      </c>
      <c r="E164" s="122">
        <f t="shared" si="58"/>
        <v>5.0527001431460014E-3</v>
      </c>
      <c r="F164" s="122">
        <f t="shared" si="58"/>
        <v>4.5100951306319978E-3</v>
      </c>
      <c r="G164" s="122">
        <f t="shared" si="58"/>
        <v>1.3062175158784373E-2</v>
      </c>
      <c r="H164" s="122">
        <f t="shared" si="58"/>
        <v>1.6867815271653725E-2</v>
      </c>
      <c r="I164" s="122">
        <f t="shared" si="58"/>
        <v>7.0516442142249017E-2</v>
      </c>
      <c r="J164" s="122">
        <f t="shared" si="58"/>
        <v>4.0989453002869637E-2</v>
      </c>
      <c r="K164" s="122">
        <f t="shared" si="58"/>
        <v>5.0098114435822926E-2</v>
      </c>
      <c r="L164" s="122">
        <f t="shared" si="58"/>
        <v>4.2379268806587787E-2</v>
      </c>
      <c r="M164" s="122">
        <f t="shared" si="58"/>
        <v>2.430673899706352E-2</v>
      </c>
      <c r="N164" s="122">
        <f t="shared" si="58"/>
        <v>1.3998425389790046E-2</v>
      </c>
      <c r="O164" s="122">
        <f t="shared" si="58"/>
        <v>1.117914546345824E-2</v>
      </c>
      <c r="P164" s="122">
        <f t="shared" si="58"/>
        <v>2.0101095073948558E-2</v>
      </c>
      <c r="Q164" s="122">
        <f t="shared" si="58"/>
        <v>6.0986928923134447E-2</v>
      </c>
      <c r="R164" s="122">
        <f t="shared" si="58"/>
        <v>0.11022312637355274</v>
      </c>
      <c r="S164" s="122">
        <f t="shared" si="58"/>
        <v>0.2596924033243313</v>
      </c>
      <c r="T164" s="122">
        <f t="shared" si="58"/>
        <v>0.45164995355167098</v>
      </c>
      <c r="U164" s="122">
        <f t="shared" si="58"/>
        <v>0.29309903696048867</v>
      </c>
      <c r="V164" s="122">
        <f t="shared" si="58"/>
        <v>5.2939225371440697E-2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3.185971978279886E-3</v>
      </c>
      <c r="E165" s="98">
        <v>5.0527001431460014E-3</v>
      </c>
      <c r="F165" s="98">
        <v>4.5100951306319978E-3</v>
      </c>
      <c r="G165" s="98">
        <v>1.3062175158784373E-2</v>
      </c>
      <c r="H165" s="98">
        <v>1.6867815271653725E-2</v>
      </c>
      <c r="I165" s="98">
        <v>7.0516442142249017E-2</v>
      </c>
      <c r="J165" s="98">
        <v>4.0989453002869637E-2</v>
      </c>
      <c r="K165" s="98">
        <v>5.0098114435822926E-2</v>
      </c>
      <c r="L165" s="98">
        <v>4.2379268806587787E-2</v>
      </c>
      <c r="M165" s="98">
        <v>2.430673899706352E-2</v>
      </c>
      <c r="N165" s="98">
        <v>1.3998425389790046E-2</v>
      </c>
      <c r="O165" s="98">
        <v>1.117914546345824E-2</v>
      </c>
      <c r="P165" s="98">
        <v>2.0101095073948558E-2</v>
      </c>
      <c r="Q165" s="98">
        <v>6.0986928923134447E-2</v>
      </c>
      <c r="R165" s="98">
        <v>0.11022312637355274</v>
      </c>
      <c r="S165" s="98">
        <v>0.2596924033243313</v>
      </c>
      <c r="T165" s="98">
        <v>0.45164995355167098</v>
      </c>
      <c r="U165" s="98">
        <v>0.29309903696048867</v>
      </c>
      <c r="V165" s="98">
        <v>5.2939225371440697E-2</v>
      </c>
      <c r="W165" s="98">
        <v>0</v>
      </c>
      <c r="X165" s="98">
        <v>0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2.0451475059837292E-2</v>
      </c>
      <c r="E166" s="122">
        <v>2.9194648091689951E-2</v>
      </c>
      <c r="F166" s="122">
        <v>2.2466592538248627E-2</v>
      </c>
      <c r="G166" s="122">
        <v>0.10143195591021946</v>
      </c>
      <c r="H166" s="122">
        <v>6.9256103470267172E-2</v>
      </c>
      <c r="I166" s="122">
        <v>0.15773359965938227</v>
      </c>
      <c r="J166" s="122">
        <v>9.6143971519332294E-2</v>
      </c>
      <c r="K166" s="122">
        <v>0.18344764493425891</v>
      </c>
      <c r="L166" s="122">
        <v>7.3479588717509328E-2</v>
      </c>
      <c r="M166" s="122">
        <v>6.4322254915422136E-2</v>
      </c>
      <c r="N166" s="122">
        <v>1.6763285297106224E-2</v>
      </c>
      <c r="O166" s="122">
        <v>6.5454540438205019E-2</v>
      </c>
      <c r="P166" s="122">
        <v>5.5712827717814391E-2</v>
      </c>
      <c r="Q166" s="122">
        <v>9.3377238232771817E-2</v>
      </c>
      <c r="R166" s="122">
        <v>0.15983214110929245</v>
      </c>
      <c r="S166" s="122">
        <v>0.41378651855803311</v>
      </c>
      <c r="T166" s="122">
        <v>0.70075866701441258</v>
      </c>
      <c r="U166" s="122">
        <v>0.65354196844946377</v>
      </c>
      <c r="V166" s="122">
        <v>0.37065124381370901</v>
      </c>
      <c r="W166" s="122">
        <v>0</v>
      </c>
      <c r="X166" s="122">
        <v>0</v>
      </c>
      <c r="Y166" s="122">
        <v>0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2.0451475059837292E-2</v>
      </c>
      <c r="E167" s="98">
        <v>2.9194648091689951E-2</v>
      </c>
      <c r="F167" s="98">
        <v>2.2466592538248627E-2</v>
      </c>
      <c r="G167" s="98">
        <v>0.10143195591021946</v>
      </c>
      <c r="H167" s="98">
        <v>3.1729287433568447E-2</v>
      </c>
      <c r="I167" s="98">
        <v>7.7241899989404214E-2</v>
      </c>
      <c r="J167" s="98">
        <v>3.5210717121107057E-2</v>
      </c>
      <c r="K167" s="98">
        <v>1.1006378338227499E-2</v>
      </c>
      <c r="L167" s="98">
        <v>2.1897921734637664E-2</v>
      </c>
      <c r="M167" s="98">
        <v>4.262129896625709E-2</v>
      </c>
      <c r="N167" s="98">
        <v>8.1782232446103494E-3</v>
      </c>
      <c r="O167" s="98">
        <v>4.3404340523958203E-2</v>
      </c>
      <c r="P167" s="98">
        <v>2.6225882501454356E-2</v>
      </c>
      <c r="Q167" s="98">
        <v>5.2986498418784542E-2</v>
      </c>
      <c r="R167" s="98">
        <v>9.9222562781845186E-2</v>
      </c>
      <c r="S167" s="98">
        <v>0.23936965632241386</v>
      </c>
      <c r="T167" s="98">
        <v>0.70075866701441258</v>
      </c>
      <c r="U167" s="98">
        <v>0.59398137794012051</v>
      </c>
      <c r="V167" s="98">
        <v>0.25003610651992181</v>
      </c>
      <c r="W167" s="98">
        <v>0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3.7526816036698725E-2</v>
      </c>
      <c r="I171" s="101">
        <v>8.0491699669978073E-2</v>
      </c>
      <c r="J171" s="101">
        <v>6.093325439822523E-2</v>
      </c>
      <c r="K171" s="101">
        <v>0.1724412665960314</v>
      </c>
      <c r="L171" s="101">
        <v>5.1581666982871664E-2</v>
      </c>
      <c r="M171" s="101">
        <v>2.1700955949165043E-2</v>
      </c>
      <c r="N171" s="101">
        <v>8.5850620524958732E-3</v>
      </c>
      <c r="O171" s="101">
        <v>2.205019991424682E-2</v>
      </c>
      <c r="P171" s="101">
        <v>2.9486945216360035E-2</v>
      </c>
      <c r="Q171" s="101">
        <v>4.0390739813987275E-2</v>
      </c>
      <c r="R171" s="101">
        <v>6.0609578327447247E-2</v>
      </c>
      <c r="S171" s="101">
        <v>0.17441686223561925</v>
      </c>
      <c r="T171" s="101">
        <v>0</v>
      </c>
      <c r="U171" s="101">
        <v>5.9560590509343266E-2</v>
      </c>
      <c r="V171" s="101">
        <v>0.12061513729378719</v>
      </c>
      <c r="W171" s="101">
        <v>0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1.0881607896602554E-2</v>
      </c>
      <c r="E175" s="122">
        <v>1.5632719587950268E-2</v>
      </c>
      <c r="F175" s="122">
        <v>1.1490949158579972E-2</v>
      </c>
      <c r="G175" s="122">
        <v>6.0676130827457306E-2</v>
      </c>
      <c r="H175" s="122">
        <v>3.2750987769206839E-2</v>
      </c>
      <c r="I175" s="122">
        <v>8.7183632212757239E-2</v>
      </c>
      <c r="J175" s="122">
        <v>3.8670983712015605E-2</v>
      </c>
      <c r="K175" s="122">
        <v>7.4295394243455021E-2</v>
      </c>
      <c r="L175" s="122">
        <v>2.945051028760106E-2</v>
      </c>
      <c r="M175" s="122">
        <v>2.4291738601171266E-2</v>
      </c>
      <c r="N175" s="122">
        <v>5.3722879141295697E-3</v>
      </c>
      <c r="O175" s="122">
        <v>2.1565345212279211E-2</v>
      </c>
      <c r="P175" s="122">
        <v>1.8089616947498301E-2</v>
      </c>
      <c r="Q175" s="122">
        <v>3.2711557437834132E-2</v>
      </c>
      <c r="R175" s="122">
        <v>5.9811552307856626E-2</v>
      </c>
      <c r="S175" s="122">
        <v>0.15106653702376802</v>
      </c>
      <c r="T175" s="122">
        <v>0.27178079166296482</v>
      </c>
      <c r="U175" s="122">
        <v>0.25786669283978508</v>
      </c>
      <c r="V175" s="122">
        <v>0.140424569429835</v>
      </c>
      <c r="W175" s="122">
        <v>0</v>
      </c>
      <c r="X175" s="122">
        <v>0</v>
      </c>
      <c r="Y175" s="122">
        <v>0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1.0542283521333035E-2</v>
      </c>
      <c r="E176" s="98">
        <v>1.4499446185881637E-2</v>
      </c>
      <c r="F176" s="98">
        <v>1.1254322862309988E-2</v>
      </c>
      <c r="G176" s="98">
        <v>5.957831599528346E-2</v>
      </c>
      <c r="H176" s="98">
        <v>2.8131806206897363E-2</v>
      </c>
      <c r="I176" s="98">
        <v>8.6972505321046112E-2</v>
      </c>
      <c r="J176" s="98">
        <v>3.8346331181161757E-2</v>
      </c>
      <c r="K176" s="98">
        <v>7.4159851392552656E-2</v>
      </c>
      <c r="L176" s="98">
        <v>2.8248235374259249E-2</v>
      </c>
      <c r="M176" s="98">
        <v>2.3727431799532878E-2</v>
      </c>
      <c r="N176" s="98">
        <v>5.14975711384681E-3</v>
      </c>
      <c r="O176" s="98">
        <v>2.1565345212279211E-2</v>
      </c>
      <c r="P176" s="98">
        <v>1.8089616947498301E-2</v>
      </c>
      <c r="Q176" s="98">
        <v>3.2120254789575614E-2</v>
      </c>
      <c r="R176" s="98">
        <v>5.8348427929836334E-2</v>
      </c>
      <c r="S176" s="98">
        <v>0.14776147331659331</v>
      </c>
      <c r="T176" s="98">
        <v>0.26908781748324639</v>
      </c>
      <c r="U176" s="98">
        <v>0.25605908594414173</v>
      </c>
      <c r="V176" s="98">
        <v>0.13871172217674124</v>
      </c>
      <c r="W176" s="98">
        <v>0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3.3932437526951897E-4</v>
      </c>
      <c r="E177" s="33">
        <v>1.133273402068629E-3</v>
      </c>
      <c r="F177" s="33">
        <v>2.3662629626998362E-4</v>
      </c>
      <c r="G177" s="33">
        <v>1.0978148321738432E-3</v>
      </c>
      <c r="H177" s="33">
        <v>4.619181562309475E-3</v>
      </c>
      <c r="I177" s="33">
        <v>2.1112689171112395E-4</v>
      </c>
      <c r="J177" s="33">
        <v>3.2465253085384708E-4</v>
      </c>
      <c r="K177" s="33">
        <v>1.3554285090236931E-4</v>
      </c>
      <c r="L177" s="33">
        <v>1.2022749133418099E-3</v>
      </c>
      <c r="M177" s="33">
        <v>5.6430680163838869E-4</v>
      </c>
      <c r="N177" s="33">
        <v>2.2253080028275979E-4</v>
      </c>
      <c r="O177" s="33">
        <v>0</v>
      </c>
      <c r="P177" s="33">
        <v>0</v>
      </c>
      <c r="Q177" s="33">
        <v>5.9130264825852047E-4</v>
      </c>
      <c r="R177" s="33">
        <v>1.4631243780202918E-3</v>
      </c>
      <c r="S177" s="33">
        <v>3.3050637071746938E-3</v>
      </c>
      <c r="T177" s="33">
        <v>2.6929741797183967E-3</v>
      </c>
      <c r="U177" s="33">
        <v>1.8076068956433715E-3</v>
      </c>
      <c r="V177" s="33">
        <v>1.7128472530937495E-3</v>
      </c>
      <c r="W177" s="33">
        <v>0</v>
      </c>
      <c r="X177" s="33">
        <v>0</v>
      </c>
      <c r="Y177" s="33">
        <v>0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>
        <f>IF(RES_hhdet_in_tes!D3=0,"",RES_hhdet_in_tes!D3/RES_hhdet_in_fec!D3)</f>
        <v>0.58022870627713785</v>
      </c>
      <c r="E3" s="119" t="str">
        <f>IF(RES_hhdet_in_tes!E3=0,"",RES_hhdet_in_tes!E3/RES_hhdet_in_fec!E3)</f>
        <v/>
      </c>
      <c r="F3" s="119">
        <f>IF(RES_hhdet_in_tes!F3=0,"",RES_hhdet_in_tes!F3/RES_hhdet_in_fec!F3)</f>
        <v>0.58481518358377915</v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>
        <f>IF(RES_hhdet_in_tes!I3=0,"",RES_hhdet_in_tes!I3/RES_hhdet_in_fec!I3)</f>
        <v>0.62314416457705502</v>
      </c>
      <c r="J3" s="119">
        <f>IF(RES_hhdet_in_tes!J3=0,"",RES_hhdet_in_tes!J3/RES_hhdet_in_fec!J3)</f>
        <v>0.60910087344110597</v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>
        <f>IF(RES_hhdet_in_tes!M3=0,"",RES_hhdet_in_tes!M3/RES_hhdet_in_fec!M3)</f>
        <v>0.62972079418253391</v>
      </c>
      <c r="N3" s="119">
        <f>IF(RES_hhdet_in_tes!N3=0,"",RES_hhdet_in_tes!N3/RES_hhdet_in_fec!N3)</f>
        <v>0.64787059886379061</v>
      </c>
      <c r="O3" s="119">
        <f>IF(RES_hhdet_in_tes!O3=0,"",RES_hhdet_in_tes!O3/RES_hhdet_in_fec!O3)</f>
        <v>0.63970377594630856</v>
      </c>
      <c r="P3" s="119">
        <f>IF(RES_hhdet_in_tes!P3=0,"",RES_hhdet_in_tes!P3/RES_hhdet_in_fec!P3)</f>
        <v>0.65011590900937299</v>
      </c>
      <c r="Q3" s="119">
        <f>IF(RES_hhdet_in_tes!Q3=0,"",RES_hhdet_in_tes!Q3/RES_hhdet_in_fec!Q3)</f>
        <v>0.67255067846230088</v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0.73544325655276077</v>
      </c>
      <c r="V3" s="119">
        <f>IF(RES_hhdet_in_tes!V3=0,"",RES_hhdet_in_tes!V3/RES_hhdet_in_fec!V3)</f>
        <v>0.74598205610905277</v>
      </c>
      <c r="W3" s="119">
        <f>IF(RES_hhdet_in_tes!W3=0,"",RES_hhdet_in_tes!W3/RES_hhdet_in_fec!W3)</f>
        <v>0.76021966869428892</v>
      </c>
      <c r="X3" s="119">
        <f>IF(RES_hhdet_in_tes!X3=0,"",RES_hhdet_in_tes!X3/RES_hhdet_in_fec!X3)</f>
        <v>0.77312608974020958</v>
      </c>
      <c r="Y3" s="119">
        <f>IF(RES_hhdet_in_tes!Y3=0,"",RES_hhdet_in_tes!Y3/RES_hhdet_in_fec!Y3)</f>
        <v>0.77625416452254958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>
        <f>IF(RES_hhdet_in_tes!D4=0,"",RES_hhdet_in_tes!D4/RES_hhdet_in_fec!D4)</f>
        <v>0.56920664376547592</v>
      </c>
      <c r="E4" s="124" t="str">
        <f>IF(RES_hhdet_in_tes!E4=0,"",RES_hhdet_in_tes!E4/RES_hhdet_in_fec!E4)</f>
        <v/>
      </c>
      <c r="F4" s="124">
        <f>IF(RES_hhdet_in_tes!F4=0,"",RES_hhdet_in_tes!F4/RES_hhdet_in_fec!F4)</f>
        <v>0.58021344393780194</v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>
        <f>IF(RES_hhdet_in_tes!I4=0,"",RES_hhdet_in_tes!I4/RES_hhdet_in_fec!I4)</f>
        <v>0.598070608329347</v>
      </c>
      <c r="J4" s="124">
        <f>IF(RES_hhdet_in_tes!J4=0,"",RES_hhdet_in_tes!J4/RES_hhdet_in_fec!J4)</f>
        <v>0.60448299010522299</v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>
        <f>IF(RES_hhdet_in_tes!M4=0,"",RES_hhdet_in_tes!M4/RES_hhdet_in_fec!M4)</f>
        <v>0.62432496816566307</v>
      </c>
      <c r="N4" s="124">
        <f>IF(RES_hhdet_in_tes!N4=0,"",RES_hhdet_in_tes!N4/RES_hhdet_in_fec!N4)</f>
        <v>0.63048301489430647</v>
      </c>
      <c r="O4" s="124">
        <f>IF(RES_hhdet_in_tes!O4=0,"",RES_hhdet_in_tes!O4/RES_hhdet_in_fec!O4)</f>
        <v>0.63608917841182244</v>
      </c>
      <c r="P4" s="124">
        <f>IF(RES_hhdet_in_tes!P4=0,"",RES_hhdet_in_tes!P4/RES_hhdet_in_fec!P4)</f>
        <v>0.64162662663835723</v>
      </c>
      <c r="Q4" s="124">
        <f>IF(RES_hhdet_in_tes!Q4=0,"",RES_hhdet_in_tes!Q4/RES_hhdet_in_fec!Q4)</f>
        <v>0.65059393671169918</v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0.7373821050421312</v>
      </c>
      <c r="V4" s="124">
        <f>IF(RES_hhdet_in_tes!V4=0,"",RES_hhdet_in_tes!V4/RES_hhdet_in_fec!V4)</f>
        <v>0.7549696601033109</v>
      </c>
      <c r="W4" s="124">
        <f>IF(RES_hhdet_in_tes!W4=0,"",RES_hhdet_in_tes!W4/RES_hhdet_in_fec!W4)</f>
        <v>0.76737433763208895</v>
      </c>
      <c r="X4" s="124">
        <f>IF(RES_hhdet_in_tes!X4=0,"",RES_hhdet_in_tes!X4/RES_hhdet_in_fec!X4)</f>
        <v>0.77472019267156511</v>
      </c>
      <c r="Y4" s="124">
        <f>IF(RES_hhdet_in_tes!Y4=0,"",RES_hhdet_in_tes!Y4/RES_hhdet_in_fec!Y4)</f>
        <v>0.78084858718422623</v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>
        <f>IF(RES_hhdet_in_tes!D5=0,"",RES_hhdet_in_tes!D5/RES_hhdet_in_fec!D5)</f>
        <v>0.56879483987267609</v>
      </c>
      <c r="E5" s="111" t="str">
        <f>IF(RES_hhdet_in_tes!E5=0,"",RES_hhdet_in_tes!E5/RES_hhdet_in_fec!E5)</f>
        <v/>
      </c>
      <c r="F5" s="111">
        <f>IF(RES_hhdet_in_tes!F5=0,"",RES_hhdet_in_tes!F5/RES_hhdet_in_fec!F5)</f>
        <v>0.57978302720533337</v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>
        <f>IF(RES_hhdet_in_tes!I5=0,"",RES_hhdet_in_tes!I5/RES_hhdet_in_fec!I5)</f>
        <v>0.59773613478466425</v>
      </c>
      <c r="J5" s="111">
        <f>IF(RES_hhdet_in_tes!J5=0,"",RES_hhdet_in_tes!J5/RES_hhdet_in_fec!J5)</f>
        <v>0.60409689226075858</v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>
        <f>IF(RES_hhdet_in_tes!M5=0,"",RES_hhdet_in_tes!M5/RES_hhdet_in_fec!M5)</f>
        <v>0.6239623421338637</v>
      </c>
      <c r="N5" s="111">
        <f>IF(RES_hhdet_in_tes!N5=0,"",RES_hhdet_in_tes!N5/RES_hhdet_in_fec!N5)</f>
        <v>0.63018140142331491</v>
      </c>
      <c r="O5" s="111">
        <f>IF(RES_hhdet_in_tes!O5=0,"",RES_hhdet_in_tes!O5/RES_hhdet_in_fec!O5)</f>
        <v>0.63573762013507584</v>
      </c>
      <c r="P5" s="111">
        <f>IF(RES_hhdet_in_tes!P5=0,"",RES_hhdet_in_tes!P5/RES_hhdet_in_fec!P5)</f>
        <v>0.64127002411208411</v>
      </c>
      <c r="Q5" s="111">
        <f>IF(RES_hhdet_in_tes!Q5=0,"",RES_hhdet_in_tes!Q5/RES_hhdet_in_fec!Q5)</f>
        <v>0.65028340194711021</v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0.73712407238370814</v>
      </c>
      <c r="V5" s="111">
        <f>IF(RES_hhdet_in_tes!V5=0,"",RES_hhdet_in_tes!V5/RES_hhdet_in_fec!V5)</f>
        <v>0.75472688821960321</v>
      </c>
      <c r="W5" s="111">
        <f>IF(RES_hhdet_in_tes!W5=0,"",RES_hhdet_in_tes!W5/RES_hhdet_in_fec!W5)</f>
        <v>0.76714231093715013</v>
      </c>
      <c r="X5" s="111">
        <f>IF(RES_hhdet_in_tes!X5=0,"",RES_hhdet_in_tes!X5/RES_hhdet_in_fec!X5)</f>
        <v>0.77449001847887011</v>
      </c>
      <c r="Y5" s="111">
        <f>IF(RES_hhdet_in_tes!Y5=0,"",RES_hhdet_in_tes!Y5/RES_hhdet_in_fec!Y5)</f>
        <v>0.78062334295693758</v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>
        <f>IF(RES_hhdet_in_tes!D6=0,"",RES_hhdet_in_tes!D6/RES_hhdet_in_fec!D6)</f>
        <v>1</v>
      </c>
      <c r="E6" s="111" t="str">
        <f>IF(RES_hhdet_in_tes!E6=0,"",RES_hhdet_in_tes!E6/RES_hhdet_in_fec!E6)</f>
        <v/>
      </c>
      <c r="F6" s="111">
        <f>IF(RES_hhdet_in_tes!F6=0,"",RES_hhdet_in_tes!F6/RES_hhdet_in_fec!F6)</f>
        <v>1</v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2.1579076592493971</v>
      </c>
      <c r="E7" s="124" t="str">
        <f>IF(RES_hhdet_in_tes!E7=0,"",RES_hhdet_in_tes!E7/RES_hhdet_in_fec!E7)</f>
        <v/>
      </c>
      <c r="F7" s="124">
        <f>IF(RES_hhdet_in_tes!F7=0,"",RES_hhdet_in_tes!F7/RES_hhdet_in_fec!F7)</f>
        <v>2.3217213428060104</v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>
        <f>IF(RES_hhdet_in_tes!I7=0,"",RES_hhdet_in_tes!I7/RES_hhdet_in_fec!I7)</f>
        <v>2.575089640854999</v>
      </c>
      <c r="J7" s="124">
        <f>IF(RES_hhdet_in_tes!J7=0,"",RES_hhdet_in_tes!J7/RES_hhdet_in_fec!J7)</f>
        <v>2.6622732594588463</v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>
        <f>IF(RES_hhdet_in_tes!M7=0,"",RES_hhdet_in_tes!M7/RES_hhdet_in_fec!M7)</f>
        <v>2.9470126573865212</v>
      </c>
      <c r="N7" s="124">
        <f>IF(RES_hhdet_in_tes!N7=0,"",RES_hhdet_in_tes!N7/RES_hhdet_in_fec!N7)</f>
        <v>3.0681155527052524</v>
      </c>
      <c r="O7" s="124">
        <f>IF(RES_hhdet_in_tes!O7=0,"",RES_hhdet_in_tes!O7/RES_hhdet_in_fec!O7)</f>
        <v>3.2056563290026077</v>
      </c>
      <c r="P7" s="124">
        <f>IF(RES_hhdet_in_tes!P7=0,"",RES_hhdet_in_tes!P7/RES_hhdet_in_fec!P7)</f>
        <v>3.3462495174931481</v>
      </c>
      <c r="Q7" s="124">
        <f>IF(RES_hhdet_in_tes!Q7=0,"",RES_hhdet_in_tes!Q7/RES_hhdet_in_fec!Q7)</f>
        <v>3.4541526340570803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>
        <f>IF(RES_hhdet_in_tes!U7=0,"",RES_hhdet_in_tes!U7/RES_hhdet_in_fec!U7)</f>
        <v>3.4862242997964796</v>
      </c>
      <c r="V7" s="124">
        <f>IF(RES_hhdet_in_tes!V7=0,"",RES_hhdet_in_tes!V7/RES_hhdet_in_fec!V7)</f>
        <v>3.4953888952891177</v>
      </c>
      <c r="W7" s="124">
        <f>IF(RES_hhdet_in_tes!W7=0,"",RES_hhdet_in_tes!W7/RES_hhdet_in_fec!W7)</f>
        <v>3.5254688748329794</v>
      </c>
      <c r="X7" s="124">
        <f>IF(RES_hhdet_in_tes!X7=0,"",RES_hhdet_in_tes!X7/RES_hhdet_in_fec!X7)</f>
        <v>3.5637850848773951</v>
      </c>
      <c r="Y7" s="124">
        <f>IF(RES_hhdet_in_tes!Y7=0,"",RES_hhdet_in_tes!Y7/RES_hhdet_in_fec!Y7)</f>
        <v>3.6069742645417486</v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2.1579076592493971</v>
      </c>
      <c r="E8" s="111" t="str">
        <f>IF(RES_hhdet_in_tes!E8=0,"",RES_hhdet_in_tes!E8/RES_hhdet_in_fec!E8)</f>
        <v/>
      </c>
      <c r="F8" s="111">
        <f>IF(RES_hhdet_in_tes!F8=0,"",RES_hhdet_in_tes!F8/RES_hhdet_in_fec!F8)</f>
        <v>2.3217213428060104</v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>
        <f>IF(RES_hhdet_in_tes!I8=0,"",RES_hhdet_in_tes!I8/RES_hhdet_in_fec!I8)</f>
        <v>2.575089640854999</v>
      </c>
      <c r="J8" s="111">
        <f>IF(RES_hhdet_in_tes!J8=0,"",RES_hhdet_in_tes!J8/RES_hhdet_in_fec!J8)</f>
        <v>2.6622732594588463</v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>
        <f>IF(RES_hhdet_in_tes!M8=0,"",RES_hhdet_in_tes!M8/RES_hhdet_in_fec!M8)</f>
        <v>2.9470126573865212</v>
      </c>
      <c r="N8" s="111">
        <f>IF(RES_hhdet_in_tes!N8=0,"",RES_hhdet_in_tes!N8/RES_hhdet_in_fec!N8)</f>
        <v>3.0681155527052524</v>
      </c>
      <c r="O8" s="111">
        <f>IF(RES_hhdet_in_tes!O8=0,"",RES_hhdet_in_tes!O8/RES_hhdet_in_fec!O8)</f>
        <v>3.2056563290026077</v>
      </c>
      <c r="P8" s="111">
        <f>IF(RES_hhdet_in_tes!P8=0,"",RES_hhdet_in_tes!P8/RES_hhdet_in_fec!P8)</f>
        <v>3.3462495174931481</v>
      </c>
      <c r="Q8" s="111">
        <f>IF(RES_hhdet_in_tes!Q8=0,"",RES_hhdet_in_tes!Q8/RES_hhdet_in_fec!Q8)</f>
        <v>3.4541526340570803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>
        <f>IF(RES_hhdet_in_tes!U8=0,"",RES_hhdet_in_tes!U8/RES_hhdet_in_fec!U8)</f>
        <v>3.4862242997964796</v>
      </c>
      <c r="V8" s="111">
        <f>IF(RES_hhdet_in_tes!V8=0,"",RES_hhdet_in_tes!V8/RES_hhdet_in_fec!V8)</f>
        <v>3.4953888952891177</v>
      </c>
      <c r="W8" s="111">
        <f>IF(RES_hhdet_in_tes!W8=0,"",RES_hhdet_in_tes!W8/RES_hhdet_in_fec!W8)</f>
        <v>3.5254688748329794</v>
      </c>
      <c r="X8" s="111">
        <f>IF(RES_hhdet_in_tes!X8=0,"",RES_hhdet_in_tes!X8/RES_hhdet_in_fec!X8)</f>
        <v>3.5637850848773951</v>
      </c>
      <c r="Y8" s="111">
        <f>IF(RES_hhdet_in_tes!Y8=0,"",RES_hhdet_in_tes!Y8/RES_hhdet_in_fec!Y8)</f>
        <v>3.6069742645417486</v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>
        <f>IF(RES_hhdet_in_tes!D9=0,"",RES_hhdet_in_tes!D9/RES_hhdet_in_fec!D9)</f>
        <v>0.60229956641118443</v>
      </c>
      <c r="E9" s="124" t="str">
        <f>IF(RES_hhdet_in_tes!E9=0,"",RES_hhdet_in_tes!E9/RES_hhdet_in_fec!E9)</f>
        <v/>
      </c>
      <c r="F9" s="124">
        <f>IF(RES_hhdet_in_tes!F9=0,"",RES_hhdet_in_tes!F9/RES_hhdet_in_fec!F9)</f>
        <v>0.61427272191272597</v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>
        <f>IF(RES_hhdet_in_tes!I9=0,"",RES_hhdet_in_tes!I9/RES_hhdet_in_fec!I9)</f>
        <v>0.62486362745651669</v>
      </c>
      <c r="J9" s="124">
        <f>IF(RES_hhdet_in_tes!J9=0,"",RES_hhdet_in_tes!J9/RES_hhdet_in_fec!J9)</f>
        <v>0.63666115805551227</v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>
        <f>IF(RES_hhdet_in_tes!M9=0,"",RES_hhdet_in_tes!M9/RES_hhdet_in_fec!M9)</f>
        <v>0.65222934027017954</v>
      </c>
      <c r="N9" s="124">
        <f>IF(RES_hhdet_in_tes!N9=0,"",RES_hhdet_in_tes!N9/RES_hhdet_in_fec!N9)</f>
        <v>0.65633296492835014</v>
      </c>
      <c r="O9" s="124">
        <f>IF(RES_hhdet_in_tes!O9=0,"",RES_hhdet_in_tes!O9/RES_hhdet_in_fec!O9)</f>
        <v>0.66132623846295024</v>
      </c>
      <c r="P9" s="124">
        <f>IF(RES_hhdet_in_tes!P9=0,"",RES_hhdet_in_tes!P9/RES_hhdet_in_fec!P9)</f>
        <v>0.66633635454862072</v>
      </c>
      <c r="Q9" s="124">
        <f>IF(RES_hhdet_in_tes!Q9=0,"",RES_hhdet_in_tes!Q9/RES_hhdet_in_fec!Q9)</f>
        <v>0.67432060307295638</v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0.73887138735423452</v>
      </c>
      <c r="V9" s="124">
        <f>IF(RES_hhdet_in_tes!V9=0,"",RES_hhdet_in_tes!V9/RES_hhdet_in_fec!V9)</f>
        <v>0.75453161579481431</v>
      </c>
      <c r="W9" s="124">
        <f>IF(RES_hhdet_in_tes!W9=0,"",RES_hhdet_in_tes!W9/RES_hhdet_in_fec!W9)</f>
        <v>0.79973028472410068</v>
      </c>
      <c r="X9" s="124">
        <f>IF(RES_hhdet_in_tes!X9=0,"",RES_hhdet_in_tes!X9/RES_hhdet_in_fec!X9)</f>
        <v>0.81821451356990227</v>
      </c>
      <c r="Y9" s="124">
        <f>IF(RES_hhdet_in_tes!Y9=0,"",RES_hhdet_in_tes!Y9/RES_hhdet_in_fec!Y9)</f>
        <v>0.82087576748791391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>
        <f>IF(RES_hhdet_in_tes!D10=0,"",RES_hhdet_in_tes!D10/RES_hhdet_in_fec!D10)</f>
        <v>0.6113566365402584</v>
      </c>
      <c r="E10" s="111" t="str">
        <f>IF(RES_hhdet_in_tes!E10=0,"",RES_hhdet_in_tes!E10/RES_hhdet_in_fec!E10)</f>
        <v/>
      </c>
      <c r="F10" s="111">
        <f>IF(RES_hhdet_in_tes!F10=0,"",RES_hhdet_in_tes!F10/RES_hhdet_in_fec!F10)</f>
        <v>0.61968053815092639</v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>
        <f>IF(RES_hhdet_in_tes!I10=0,"",RES_hhdet_in_tes!I10/RES_hhdet_in_fec!I10)</f>
        <v>0.63328058851154823</v>
      </c>
      <c r="J10" s="111">
        <f>IF(RES_hhdet_in_tes!J10=0,"",RES_hhdet_in_tes!J10/RES_hhdet_in_fec!J10)</f>
        <v>0.63809906473491695</v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>
        <f>IF(RES_hhdet_in_tes!M10=0,"",RES_hhdet_in_tes!M10/RES_hhdet_in_fec!M10)</f>
        <v>0.65314777524460532</v>
      </c>
      <c r="N10" s="111">
        <f>IF(RES_hhdet_in_tes!N10=0,"",RES_hhdet_in_tes!N10/RES_hhdet_in_fec!N10)</f>
        <v>0.65785891058195523</v>
      </c>
      <c r="O10" s="111">
        <f>IF(RES_hhdet_in_tes!O10=0,"",RES_hhdet_in_tes!O10/RES_hhdet_in_fec!O10)</f>
        <v>0.66206792308637397</v>
      </c>
      <c r="P10" s="111">
        <f>IF(RES_hhdet_in_tes!P10=0,"",RES_hhdet_in_tes!P10/RES_hhdet_in_fec!P10)</f>
        <v>0.66625889517129822</v>
      </c>
      <c r="Q10" s="111">
        <f>IF(RES_hhdet_in_tes!Q10=0,"",RES_hhdet_in_tes!Q10/RES_hhdet_in_fec!Q10)</f>
        <v>0.67308681573791906</v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0.73887138735423452</v>
      </c>
      <c r="V10" s="111">
        <f>IF(RES_hhdet_in_tes!V10=0,"",RES_hhdet_in_tes!V10/RES_hhdet_in_fec!V10)</f>
        <v>0.75220608057094218</v>
      </c>
      <c r="W10" s="111">
        <f>IF(RES_hhdet_in_tes!W10=0,"",RES_hhdet_in_tes!W10/RES_hhdet_in_fec!W10)</f>
        <v>0.7616111584083548</v>
      </c>
      <c r="X10" s="111">
        <f>IF(RES_hhdet_in_tes!X10=0,"",RES_hhdet_in_tes!X10/RES_hhdet_in_fec!X10)</f>
        <v>0.76890588843785712</v>
      </c>
      <c r="Y10" s="111">
        <f>IF(RES_hhdet_in_tes!Y10=0,"",RES_hhdet_in_tes!Y10/RES_hhdet_in_fec!Y10)</f>
        <v>0.77499499119498294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>
        <f>IF(RES_hhdet_in_tes!D11=0,"",RES_hhdet_in_tes!D11/RES_hhdet_in_fec!D11)</f>
        <v>0.51720765338896457</v>
      </c>
      <c r="E11" s="111" t="str">
        <f>IF(RES_hhdet_in_tes!E11=0,"",RES_hhdet_in_tes!E11/RES_hhdet_in_fec!E11)</f>
        <v/>
      </c>
      <c r="F11" s="111">
        <f>IF(RES_hhdet_in_tes!F11=0,"",RES_hhdet_in_tes!F11/RES_hhdet_in_fec!F11)</f>
        <v>0.52552326575358899</v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>
        <f>IF(RES_hhdet_in_tes!I11=0,"",RES_hhdet_in_tes!I11/RES_hhdet_in_fec!I11)</f>
        <v>0.5408326236277351</v>
      </c>
      <c r="J11" s="111">
        <f>IF(RES_hhdet_in_tes!J11=0,"",RES_hhdet_in_tes!J11/RES_hhdet_in_fec!J11)</f>
        <v>0.54732667811558844</v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>
        <f>IF(RES_hhdet_in_tes!M11=0,"",RES_hhdet_in_tes!M11/RES_hhdet_in_fec!M11)</f>
        <v>0.5826739265009232</v>
      </c>
      <c r="N11" s="111">
        <f>IF(RES_hhdet_in_tes!N11=0,"",RES_hhdet_in_tes!N11/RES_hhdet_in_fec!N11)</f>
        <v>0.61320045919527066</v>
      </c>
      <c r="O11" s="111">
        <f>IF(RES_hhdet_in_tes!O11=0,"",RES_hhdet_in_tes!O11/RES_hhdet_in_fec!O11)</f>
        <v>0.65782844763476267</v>
      </c>
      <c r="P11" s="111">
        <f>IF(RES_hhdet_in_tes!P11=0,"",RES_hhdet_in_tes!P11/RES_hhdet_in_fec!P11)</f>
        <v>0.7119446979651356</v>
      </c>
      <c r="Q11" s="111">
        <f>IF(RES_hhdet_in_tes!Q11=0,"",RES_hhdet_in_tes!Q11/RES_hhdet_in_fec!Q11)</f>
        <v>0.76066889069771815</v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>
        <f>IF(RES_hhdet_in_tes!V11=0,"",RES_hhdet_in_tes!V11/RES_hhdet_in_fec!V11)</f>
        <v>0.88826465469677662</v>
      </c>
      <c r="W11" s="111">
        <f>IF(RES_hhdet_in_tes!W11=0,"",RES_hhdet_in_tes!W11/RES_hhdet_in_fec!W11)</f>
        <v>0.89913873526464749</v>
      </c>
      <c r="X11" s="111">
        <f>IF(RES_hhdet_in_tes!X11=0,"",RES_hhdet_in_tes!X11/RES_hhdet_in_fec!X11)</f>
        <v>0.90106582089922682</v>
      </c>
      <c r="Y11" s="111">
        <f>IF(RES_hhdet_in_tes!Y11=0,"",RES_hhdet_in_tes!Y11/RES_hhdet_in_fec!Y11)</f>
        <v>0.90204164989810132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>
        <f>IF(RES_hhdet_in_tes!I15=0,"",RES_hhdet_in_tes!I15/RES_hhdet_in_fec!I15)</f>
        <v>0.58291143765078335</v>
      </c>
      <c r="J15" s="112">
        <f>IF(RES_hhdet_in_tes!J15=0,"",RES_hhdet_in_tes!J15/RES_hhdet_in_fec!J15)</f>
        <v>0.58504315786617778</v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>
        <f>IF(RES_hhdet_in_tes!M15=0,"",RES_hhdet_in_tes!M15/RES_hhdet_in_fec!M15)</f>
        <v>0.59574778682856222</v>
      </c>
      <c r="N15" s="112">
        <f>IF(RES_hhdet_in_tes!N15=0,"",RES_hhdet_in_tes!N15/RES_hhdet_in_fec!N15)</f>
        <v>0.60464669804821058</v>
      </c>
      <c r="O15" s="112">
        <f>IF(RES_hhdet_in_tes!O15=0,"",RES_hhdet_in_tes!O15/RES_hhdet_in_fec!O15)</f>
        <v>0.61821638087802122</v>
      </c>
      <c r="P15" s="112">
        <f>IF(RES_hhdet_in_tes!P15=0,"",RES_hhdet_in_tes!P15/RES_hhdet_in_fec!P15)</f>
        <v>0.63581349278831722</v>
      </c>
      <c r="Q15" s="112">
        <f>IF(RES_hhdet_in_tes!Q15=0,"",RES_hhdet_in_tes!Q15/RES_hhdet_in_fec!Q15)</f>
        <v>0.65279096182949892</v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>
        <f>IF(RES_hhdet_in_tes!V15=0,"",RES_hhdet_in_tes!V15/RES_hhdet_in_fec!V15)</f>
        <v>0.70840011449213525</v>
      </c>
      <c r="W15" s="112">
        <f>IF(RES_hhdet_in_tes!W15=0,"",RES_hhdet_in_tes!W15/RES_hhdet_in_fec!W15)</f>
        <v>0.71833208241823698</v>
      </c>
      <c r="X15" s="112">
        <f>IF(RES_hhdet_in_tes!X15=0,"",RES_hhdet_in_tes!X15/RES_hhdet_in_fec!X15)</f>
        <v>0.72928652416962969</v>
      </c>
      <c r="Y15" s="112">
        <f>IF(RES_hhdet_in_tes!Y15=0,"",RES_hhdet_in_tes!Y15/RES_hhdet_in_fec!Y15)</f>
        <v>0.73950635251132513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>
        <f>IF(RES_hhdet_in_tes!D19=0,"",RES_hhdet_in_tes!D19/RES_hhdet_in_fec!D19)</f>
        <v>0.57780426397245044</v>
      </c>
      <c r="E19" s="124" t="str">
        <f>IF(RES_hhdet_in_tes!E19=0,"",RES_hhdet_in_tes!E19/RES_hhdet_in_fec!E19)</f>
        <v/>
      </c>
      <c r="F19" s="124">
        <f>IF(RES_hhdet_in_tes!F19=0,"",RES_hhdet_in_tes!F19/RES_hhdet_in_fec!F19)</f>
        <v>0.57932288776930652</v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>
        <f>IF(RES_hhdet_in_tes!I19=0,"",RES_hhdet_in_tes!I19/RES_hhdet_in_fec!I19)</f>
        <v>0.57501051867105935</v>
      </c>
      <c r="J19" s="124">
        <f>IF(RES_hhdet_in_tes!J19=0,"",RES_hhdet_in_tes!J19/RES_hhdet_in_fec!J19)</f>
        <v>0.58109748947511775</v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>
        <f>IF(RES_hhdet_in_tes!M19=0,"",RES_hhdet_in_tes!M19/RES_hhdet_in_fec!M19)</f>
        <v>0.58193381356611629</v>
      </c>
      <c r="N19" s="124">
        <f>IF(RES_hhdet_in_tes!N19=0,"",RES_hhdet_in_tes!N19/RES_hhdet_in_fec!N19)</f>
        <v>0.58205299900564089</v>
      </c>
      <c r="O19" s="124">
        <f>IF(RES_hhdet_in_tes!O19=0,"",RES_hhdet_in_tes!O19/RES_hhdet_in_fec!O19)</f>
        <v>0.58077345635531652</v>
      </c>
      <c r="P19" s="124">
        <f>IF(RES_hhdet_in_tes!P19=0,"",RES_hhdet_in_tes!P19/RES_hhdet_in_fec!P19)</f>
        <v>0.5813632962590265</v>
      </c>
      <c r="Q19" s="124">
        <f>IF(RES_hhdet_in_tes!Q19=0,"",RES_hhdet_in_tes!Q19/RES_hhdet_in_fec!Q19)</f>
        <v>0.58201755131365562</v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0.59494658064933426</v>
      </c>
      <c r="V19" s="124">
        <f>IF(RES_hhdet_in_tes!V19=0,"",RES_hhdet_in_tes!V19/RES_hhdet_in_fec!V19)</f>
        <v>0.5974762408241604</v>
      </c>
      <c r="W19" s="124">
        <f>IF(RES_hhdet_in_tes!W19=0,"",RES_hhdet_in_tes!W19/RES_hhdet_in_fec!W19)</f>
        <v>0.59876688192979288</v>
      </c>
      <c r="X19" s="124">
        <f>IF(RES_hhdet_in_tes!X19=0,"",RES_hhdet_in_tes!X19/RES_hhdet_in_fec!X19)</f>
        <v>0.59976029454575042</v>
      </c>
      <c r="Y19" s="124">
        <f>IF(RES_hhdet_in_tes!Y19=0,"",RES_hhdet_in_tes!Y19/RES_hhdet_in_fec!Y19)</f>
        <v>0.60142881925207892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>
        <f>IF(RES_hhdet_in_tes!D20=0,"",RES_hhdet_in_tes!D20/RES_hhdet_in_fec!D20)</f>
        <v>0.57940606355933943</v>
      </c>
      <c r="E20" s="111" t="str">
        <f>IF(RES_hhdet_in_tes!E20=0,"",RES_hhdet_in_tes!E20/RES_hhdet_in_fec!E20)</f>
        <v/>
      </c>
      <c r="F20" s="111">
        <f>IF(RES_hhdet_in_tes!F20=0,"",RES_hhdet_in_tes!F20/RES_hhdet_in_fec!F20)</f>
        <v>0.57998472700374981</v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>
        <f>IF(RES_hhdet_in_tes!I20=0,"",RES_hhdet_in_tes!I20/RES_hhdet_in_fec!I20)</f>
        <v>0.58085286903057953</v>
      </c>
      <c r="J20" s="111">
        <f>IF(RES_hhdet_in_tes!J20=0,"",RES_hhdet_in_tes!J20/RES_hhdet_in_fec!J20)</f>
        <v>0.58114232173630631</v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>
        <f>IF(RES_hhdet_in_tes!M20=0,"",RES_hhdet_in_tes!M20/RES_hhdet_in_fec!M20)</f>
        <v>0.58194135069070019</v>
      </c>
      <c r="N20" s="111">
        <f>IF(RES_hhdet_in_tes!N20=0,"",RES_hhdet_in_tes!N20/RES_hhdet_in_fec!N20)</f>
        <v>0.58206427824255791</v>
      </c>
      <c r="O20" s="111">
        <f>IF(RES_hhdet_in_tes!O20=0,"",RES_hhdet_in_tes!O20/RES_hhdet_in_fec!O20)</f>
        <v>0.5821377488111511</v>
      </c>
      <c r="P20" s="111">
        <f>IF(RES_hhdet_in_tes!P20=0,"",RES_hhdet_in_tes!P20/RES_hhdet_in_fec!P20)</f>
        <v>0.58234275628721921</v>
      </c>
      <c r="Q20" s="111">
        <f>IF(RES_hhdet_in_tes!Q20=0,"",RES_hhdet_in_tes!Q20/RES_hhdet_in_fec!Q20)</f>
        <v>0.58317718460548462</v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>
        <f>IF(RES_hhdet_in_tes!U20=0,"",RES_hhdet_in_tes!U20/RES_hhdet_in_fec!U20)</f>
        <v>0.59494658064933426</v>
      </c>
      <c r="V20" s="111">
        <f>IF(RES_hhdet_in_tes!V20=0,"",RES_hhdet_in_tes!V20/RES_hhdet_in_fec!V20)</f>
        <v>0.5971415031635563</v>
      </c>
      <c r="W20" s="111">
        <f>IF(RES_hhdet_in_tes!W20=0,"",RES_hhdet_in_tes!W20/RES_hhdet_in_fec!W20)</f>
        <v>0.59819639958867021</v>
      </c>
      <c r="X20" s="111">
        <f>IF(RES_hhdet_in_tes!X20=0,"",RES_hhdet_in_tes!X20/RES_hhdet_in_fec!X20)</f>
        <v>0.59858487021150308</v>
      </c>
      <c r="Y20" s="111">
        <f>IF(RES_hhdet_in_tes!Y20=0,"",RES_hhdet_in_tes!Y20/RES_hhdet_in_fec!Y20)</f>
        <v>0.59862371727378649</v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>
        <f>IF(RES_hhdet_in_tes!D21=0,"",RES_hhdet_in_tes!D21/RES_hhdet_in_fec!D21)</f>
        <v>0.57146106790556805</v>
      </c>
      <c r="E21" s="111" t="str">
        <f>IF(RES_hhdet_in_tes!E21=0,"",RES_hhdet_in_tes!E21/RES_hhdet_in_fec!E21)</f>
        <v/>
      </c>
      <c r="F21" s="111">
        <f>IF(RES_hhdet_in_tes!F21=0,"",RES_hhdet_in_tes!F21/RES_hhdet_in_fec!F21)</f>
        <v>0.57237135721764087</v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>
        <f>IF(RES_hhdet_in_tes!I21=0,"",RES_hhdet_in_tes!I21/RES_hhdet_in_fec!I21)</f>
        <v>0.57373702220999179</v>
      </c>
      <c r="J21" s="111">
        <f>IF(RES_hhdet_in_tes!J21=0,"",RES_hhdet_in_tes!J21/RES_hhdet_in_fec!J21)</f>
        <v>0.57419235718391992</v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>
        <f>IF(RES_hhdet_in_tes!M21=0,"",RES_hhdet_in_tes!M21/RES_hhdet_in_fec!M21)</f>
        <v>0.57544930113682979</v>
      </c>
      <c r="N21" s="111">
        <f>IF(RES_hhdet_in_tes!N21=0,"",RES_hhdet_in_tes!N21/RES_hhdet_in_fec!N21)</f>
        <v>0.5756426771616957</v>
      </c>
      <c r="O21" s="111">
        <f>IF(RES_hhdet_in_tes!O21=0,"",RES_hhdet_in_tes!O21/RES_hhdet_in_fec!O21)</f>
        <v>0.57575825293201333</v>
      </c>
      <c r="P21" s="111">
        <f>IF(RES_hhdet_in_tes!P21=0,"",RES_hhdet_in_tes!P21/RES_hhdet_in_fec!P21)</f>
        <v>0.57608074801298381</v>
      </c>
      <c r="Q21" s="111">
        <f>IF(RES_hhdet_in_tes!Q21=0,"",RES_hhdet_in_tes!Q21/RES_hhdet_in_fec!Q21)</f>
        <v>0.57739337832883519</v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>
        <f>IF(RES_hhdet_in_tes!V21=0,"",RES_hhdet_in_tes!V21/RES_hhdet_in_fec!V21)</f>
        <v>0.59936049938440283</v>
      </c>
      <c r="W21" s="111">
        <f>IF(RES_hhdet_in_tes!W21=0,"",RES_hhdet_in_tes!W21/RES_hhdet_in_fec!W21)</f>
        <v>0.60101994573512851</v>
      </c>
      <c r="X21" s="111">
        <f>IF(RES_hhdet_in_tes!X21=0,"",RES_hhdet_in_tes!X21/RES_hhdet_in_fec!X21)</f>
        <v>0.60141731840164392</v>
      </c>
      <c r="Y21" s="111">
        <f>IF(RES_hhdet_in_tes!Y21=0,"",RES_hhdet_in_tes!Y21/RES_hhdet_in_fec!Y21)</f>
        <v>0.60145705566829544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>
        <f>IF(RES_hhdet_in_tes!D22=0,"",RES_hhdet_in_tes!D22/RES_hhdet_in_fec!D22)</f>
        <v>0.7423264745227921</v>
      </c>
      <c r="E22" s="45" t="str">
        <f>IF(RES_hhdet_in_tes!E22=0,"",RES_hhdet_in_tes!E22/RES_hhdet_in_fec!E22)</f>
        <v/>
      </c>
      <c r="F22" s="45">
        <f>IF(RES_hhdet_in_tes!F22=0,"",RES_hhdet_in_tes!F22/RES_hhdet_in_fec!F22)</f>
        <v>0.74488682187191357</v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>
        <f>IF(RES_hhdet_in_tes!I22=0,"",RES_hhdet_in_tes!I22/RES_hhdet_in_fec!I22)</f>
        <v>0.74905119052973446</v>
      </c>
      <c r="J22" s="45">
        <f>IF(RES_hhdet_in_tes!J22=0,"",RES_hhdet_in_tes!J22/RES_hhdet_in_fec!J22)</f>
        <v>0.75059815005519481</v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>
        <f>IF(RES_hhdet_in_tes!M22=0,"",RES_hhdet_in_tes!M22/RES_hhdet_in_fec!M22)</f>
        <v>0.75676532174171607</v>
      </c>
      <c r="N22" s="45">
        <f>IF(RES_hhdet_in_tes!N22=0,"",RES_hhdet_in_tes!N22/RES_hhdet_in_fec!N22)</f>
        <v>0.76037392346220756</v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>
        <f>IF(RES_hhdet_in_tes!Q22=0,"",RES_hhdet_in_tes!Q22/RES_hhdet_in_fec!Q22)</f>
        <v>0.78059821536275065</v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0.85015902455022507</v>
      </c>
      <c r="W22" s="45">
        <f>IF(RES_hhdet_in_tes!W22=0,"",RES_hhdet_in_tes!W22/RES_hhdet_in_fec!W22)</f>
        <v>0.85953208976603224</v>
      </c>
      <c r="X22" s="45">
        <f>IF(RES_hhdet_in_tes!X22=0,"",RES_hhdet_in_tes!X22/RES_hhdet_in_fec!X22)</f>
        <v>0.86707348022395292</v>
      </c>
      <c r="Y22" s="45">
        <f>IF(RES_hhdet_in_tes!Y22=0,"",RES_hhdet_in_tes!Y22/RES_hhdet_in_fec!Y22)</f>
        <v>0.87376115379250574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0.54410000368071076</v>
      </c>
      <c r="D24" s="119">
        <f>IF(RES_hhdet_in_tes!D24=0,"",RES_hhdet_in_tes!D24/RES_hhdet_in_fec!D24)</f>
        <v>0.5499170853756985</v>
      </c>
      <c r="E24" s="119">
        <f>IF(RES_hhdet_in_tes!E24=0,"",RES_hhdet_in_tes!E24/RES_hhdet_in_fec!E24)</f>
        <v>0.55655839628187065</v>
      </c>
      <c r="F24" s="119">
        <f>IF(RES_hhdet_in_tes!F24=0,"",RES_hhdet_in_tes!F24/RES_hhdet_in_fec!F24)</f>
        <v>0.55480546060851799</v>
      </c>
      <c r="G24" s="119">
        <f>IF(RES_hhdet_in_tes!G24=0,"",RES_hhdet_in_tes!G24/RES_hhdet_in_fec!G24)</f>
        <v>0.56031456644516098</v>
      </c>
      <c r="H24" s="119">
        <f>IF(RES_hhdet_in_tes!H24=0,"",RES_hhdet_in_tes!H24/RES_hhdet_in_fec!H24)</f>
        <v>0.57208732068926138</v>
      </c>
      <c r="I24" s="119">
        <f>IF(RES_hhdet_in_tes!I24=0,"",RES_hhdet_in_tes!I24/RES_hhdet_in_fec!I24)</f>
        <v>0.58388600581933148</v>
      </c>
      <c r="J24" s="119">
        <f>IF(RES_hhdet_in_tes!J24=0,"",RES_hhdet_in_tes!J24/RES_hhdet_in_fec!J24)</f>
        <v>0.58097856094118472</v>
      </c>
      <c r="K24" s="119">
        <f>IF(RES_hhdet_in_tes!K24=0,"",RES_hhdet_in_tes!K24/RES_hhdet_in_fec!K24)</f>
        <v>0.58742139996189913</v>
      </c>
      <c r="L24" s="119">
        <f>IF(RES_hhdet_in_tes!L24=0,"",RES_hhdet_in_tes!L24/RES_hhdet_in_fec!L24)</f>
        <v>0.60226272460082153</v>
      </c>
      <c r="M24" s="119">
        <f>IF(RES_hhdet_in_tes!M24=0,"",RES_hhdet_in_tes!M24/RES_hhdet_in_fec!M24)</f>
        <v>0.60574797490404186</v>
      </c>
      <c r="N24" s="119">
        <f>IF(RES_hhdet_in_tes!N24=0,"",RES_hhdet_in_tes!N24/RES_hhdet_in_fec!N24)</f>
        <v>0.64051336132346992</v>
      </c>
      <c r="O24" s="119">
        <f>IF(RES_hhdet_in_tes!O24=0,"",RES_hhdet_in_tes!O24/RES_hhdet_in_fec!O24)</f>
        <v>0.65466156659341324</v>
      </c>
      <c r="P24" s="119">
        <f>IF(RES_hhdet_in_tes!P24=0,"",RES_hhdet_in_tes!P24/RES_hhdet_in_fec!P24)</f>
        <v>0.69486974534721391</v>
      </c>
      <c r="Q24" s="119">
        <f>IF(RES_hhdet_in_tes!Q24=0,"",RES_hhdet_in_tes!Q24/RES_hhdet_in_fec!Q24)</f>
        <v>0.74113509656628662</v>
      </c>
      <c r="R24" s="119" t="str">
        <f>IF(RES_hhdet_in_tes!R24=0,"",RES_hhdet_in_tes!R24/RES_hhdet_in_fec!R24)</f>
        <v/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>
        <f>IF(RES_hhdet_in_tes!U24=0,"",RES_hhdet_in_tes!U24/RES_hhdet_in_fec!U24)</f>
        <v>0.74480976335634208</v>
      </c>
      <c r="V24" s="119">
        <f>IF(RES_hhdet_in_tes!V24=0,"",RES_hhdet_in_tes!V24/RES_hhdet_in_fec!V24)</f>
        <v>0.74173956510017924</v>
      </c>
      <c r="W24" s="119">
        <f>IF(RES_hhdet_in_tes!W24=0,"",RES_hhdet_in_tes!W24/RES_hhdet_in_fec!W24)</f>
        <v>0.74142759757743082</v>
      </c>
      <c r="X24" s="119">
        <f>IF(RES_hhdet_in_tes!X24=0,"",RES_hhdet_in_tes!X24/RES_hhdet_in_fec!X24)</f>
        <v>0.75296108849647214</v>
      </c>
      <c r="Y24" s="119">
        <f>IF(RES_hhdet_in_tes!Y24=0,"",RES_hhdet_in_tes!Y24/RES_hhdet_in_fec!Y24)</f>
        <v>0.7547096918709576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0.53918046369814443</v>
      </c>
      <c r="D25" s="124">
        <f>IF(RES_hhdet_in_tes!D25=0,"",RES_hhdet_in_tes!D25/RES_hhdet_in_fec!D25)</f>
        <v>0.54397125855371775</v>
      </c>
      <c r="E25" s="124">
        <f>IF(RES_hhdet_in_tes!E25=0,"",RES_hhdet_in_tes!E25/RES_hhdet_in_fec!E25)</f>
        <v>0.54903853383114098</v>
      </c>
      <c r="F25" s="124">
        <f>IF(RES_hhdet_in_tes!F25=0,"",RES_hhdet_in_tes!F25/RES_hhdet_in_fec!F25)</f>
        <v>0.55418237921952107</v>
      </c>
      <c r="G25" s="124">
        <f>IF(RES_hhdet_in_tes!G25=0,"",RES_hhdet_in_tes!G25/RES_hhdet_in_fec!G25)</f>
        <v>0.55940567172700761</v>
      </c>
      <c r="H25" s="124">
        <f>IF(RES_hhdet_in_tes!H25=0,"",RES_hhdet_in_tes!H25/RES_hhdet_in_fec!H25)</f>
        <v>0.56482225325572688</v>
      </c>
      <c r="I25" s="124">
        <f>IF(RES_hhdet_in_tes!I25=0,"",RES_hhdet_in_tes!I25/RES_hhdet_in_fec!I25)</f>
        <v>0.57045921514951725</v>
      </c>
      <c r="J25" s="124">
        <f>IF(RES_hhdet_in_tes!J25=0,"",RES_hhdet_in_tes!J25/RES_hhdet_in_fec!J25)</f>
        <v>0.57683050533195501</v>
      </c>
      <c r="K25" s="124">
        <f>IF(RES_hhdet_in_tes!K25=0,"",RES_hhdet_in_tes!K25/RES_hhdet_in_fec!K25)</f>
        <v>0.5837712301605813</v>
      </c>
      <c r="L25" s="124">
        <f>IF(RES_hhdet_in_tes!L25=0,"",RES_hhdet_in_tes!L25/RES_hhdet_in_fec!L25)</f>
        <v>0.5913844414560262</v>
      </c>
      <c r="M25" s="124">
        <f>IF(RES_hhdet_in_tes!M25=0,"",RES_hhdet_in_tes!M25/RES_hhdet_in_fec!M25)</f>
        <v>0.60536418659532532</v>
      </c>
      <c r="N25" s="124">
        <f>IF(RES_hhdet_in_tes!N25=0,"",RES_hhdet_in_tes!N25/RES_hhdet_in_fec!N25)</f>
        <v>0.62701642503613164</v>
      </c>
      <c r="O25" s="124">
        <f>IF(RES_hhdet_in_tes!O25=0,"",RES_hhdet_in_tes!O25/RES_hhdet_in_fec!O25)</f>
        <v>0.65764380774407238</v>
      </c>
      <c r="P25" s="124">
        <f>IF(RES_hhdet_in_tes!P25=0,"",RES_hhdet_in_tes!P25/RES_hhdet_in_fec!P25)</f>
        <v>0.69279811300230931</v>
      </c>
      <c r="Q25" s="124">
        <f>IF(RES_hhdet_in_tes!Q25=0,"",RES_hhdet_in_tes!Q25/RES_hhdet_in_fec!Q25)</f>
        <v>0.72075526266441792</v>
      </c>
      <c r="R25" s="124" t="str">
        <f>IF(RES_hhdet_in_tes!R25=0,"",RES_hhdet_in_tes!R25/RES_hhdet_in_fec!R25)</f>
        <v/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>
        <f>IF(RES_hhdet_in_tes!U25=0,"",RES_hhdet_in_tes!U25/RES_hhdet_in_fec!U25)</f>
        <v>0.73829611113540539</v>
      </c>
      <c r="V25" s="124">
        <f>IF(RES_hhdet_in_tes!V25=0,"",RES_hhdet_in_tes!V25/RES_hhdet_in_fec!V25)</f>
        <v>0.74001069160367561</v>
      </c>
      <c r="W25" s="124">
        <f>IF(RES_hhdet_in_tes!W25=0,"",RES_hhdet_in_tes!W25/RES_hhdet_in_fec!W25)</f>
        <v>0.74265955441234588</v>
      </c>
      <c r="X25" s="124">
        <f>IF(RES_hhdet_in_tes!X25=0,"",RES_hhdet_in_tes!X25/RES_hhdet_in_fec!X25)</f>
        <v>0.74481942403845502</v>
      </c>
      <c r="Y25" s="124">
        <f>IF(RES_hhdet_in_tes!Y25=0,"",RES_hhdet_in_tes!Y25/RES_hhdet_in_fec!Y25)</f>
        <v>0.7466748340383994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0.53809396895868766</v>
      </c>
      <c r="D26" s="111">
        <f>IF(RES_hhdet_in_tes!D26=0,"",RES_hhdet_in_tes!D26/RES_hhdet_in_fec!D26)</f>
        <v>0.54293099672291167</v>
      </c>
      <c r="E26" s="111">
        <f>IF(RES_hhdet_in_tes!E26=0,"",RES_hhdet_in_tes!E26/RES_hhdet_in_fec!E26)</f>
        <v>0.54802552539407567</v>
      </c>
      <c r="F26" s="111">
        <f>IF(RES_hhdet_in_tes!F26=0,"",RES_hhdet_in_tes!F26/RES_hhdet_in_fec!F26)</f>
        <v>0.55309222005294723</v>
      </c>
      <c r="G26" s="111">
        <f>IF(RES_hhdet_in_tes!G26=0,"",RES_hhdet_in_tes!G26/RES_hhdet_in_fec!G26)</f>
        <v>0.55838551934016045</v>
      </c>
      <c r="H26" s="111">
        <f>IF(RES_hhdet_in_tes!H26=0,"",RES_hhdet_in_tes!H26/RES_hhdet_in_fec!H26)</f>
        <v>0.5638709202280473</v>
      </c>
      <c r="I26" s="111">
        <f>IF(RES_hhdet_in_tes!I26=0,"",RES_hhdet_in_tes!I26/RES_hhdet_in_fec!I26)</f>
        <v>0.56960764051418566</v>
      </c>
      <c r="J26" s="111">
        <f>IF(RES_hhdet_in_tes!J26=0,"",RES_hhdet_in_tes!J26/RES_hhdet_in_fec!J26)</f>
        <v>0.57584607184191716</v>
      </c>
      <c r="K26" s="111">
        <f>IF(RES_hhdet_in_tes!K26=0,"",RES_hhdet_in_tes!K26/RES_hhdet_in_fec!K26)</f>
        <v>0.58279437518317689</v>
      </c>
      <c r="L26" s="111">
        <f>IF(RES_hhdet_in_tes!L26=0,"",RES_hhdet_in_tes!L26/RES_hhdet_in_fec!L26)</f>
        <v>0.59049972815831353</v>
      </c>
      <c r="M26" s="111">
        <f>IF(RES_hhdet_in_tes!M26=0,"",RES_hhdet_in_tes!M26/RES_hhdet_in_fec!M26)</f>
        <v>0.60444165943939721</v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0.65678958938491405</v>
      </c>
      <c r="P26" s="111">
        <f>IF(RES_hhdet_in_tes!P26=0,"",RES_hhdet_in_tes!P26/RES_hhdet_in_fec!P26)</f>
        <v>0.69197347930236996</v>
      </c>
      <c r="Q26" s="111">
        <f>IF(RES_hhdet_in_tes!Q26=0,"",RES_hhdet_in_tes!Q26/RES_hhdet_in_fec!Q26)</f>
        <v>0.72006823254350083</v>
      </c>
      <c r="R26" s="111" t="str">
        <f>IF(RES_hhdet_in_tes!R26=0,"",RES_hhdet_in_tes!R26/RES_hhdet_in_fec!R26)</f>
        <v/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>
        <f>IF(RES_hhdet_in_tes!U26=0,"",RES_hhdet_in_tes!U26/RES_hhdet_in_fec!U26)</f>
        <v>0.73765281350043876</v>
      </c>
      <c r="V26" s="111">
        <f>IF(RES_hhdet_in_tes!V26=0,"",RES_hhdet_in_tes!V26/RES_hhdet_in_fec!V26)</f>
        <v>0.73937980430461026</v>
      </c>
      <c r="W26" s="111">
        <f>IF(RES_hhdet_in_tes!W26=0,"",RES_hhdet_in_tes!W26/RES_hhdet_in_fec!W26)</f>
        <v>0.74203885819257098</v>
      </c>
      <c r="X26" s="111">
        <f>IF(RES_hhdet_in_tes!X26=0,"",RES_hhdet_in_tes!X26/RES_hhdet_in_fec!X26)</f>
        <v>0.74419311049256509</v>
      </c>
      <c r="Y26" s="111">
        <f>IF(RES_hhdet_in_tes!Y26=0,"",RES_hhdet_in_tes!Y26/RES_hhdet_in_fec!Y26)</f>
        <v>0.74605274043573522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 t="str">
        <f>IF(RES_hhdet_in_tes!R27=0,"",RES_hhdet_in_tes!R27/RES_hhdet_in_fec!R27)</f>
        <v/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2.0775333865954049</v>
      </c>
      <c r="D28" s="124">
        <f>IF(RES_hhdet_in_tes!D28=0,"",RES_hhdet_in_tes!D28/RES_hhdet_in_fec!D28)</f>
        <v>2.1579076592493971</v>
      </c>
      <c r="E28" s="124">
        <f>IF(RES_hhdet_in_tes!E28=0,"",RES_hhdet_in_tes!E28/RES_hhdet_in_fec!E28)</f>
        <v>2.2394868968021937</v>
      </c>
      <c r="F28" s="124">
        <f>IF(RES_hhdet_in_tes!F28=0,"",RES_hhdet_in_tes!F28/RES_hhdet_in_fec!F28)</f>
        <v>2.3217213428060104</v>
      </c>
      <c r="G28" s="124">
        <f>IF(RES_hhdet_in_tes!G28=0,"",RES_hhdet_in_tes!G28/RES_hhdet_in_fec!G28)</f>
        <v>2.405087408103332</v>
      </c>
      <c r="H28" s="124">
        <f>IF(RES_hhdet_in_tes!H28=0,"",RES_hhdet_in_tes!H28/RES_hhdet_in_fec!H28)</f>
        <v>2.4895102191970286</v>
      </c>
      <c r="I28" s="124">
        <f>IF(RES_hhdet_in_tes!I28=0,"",RES_hhdet_in_tes!I28/RES_hhdet_in_fec!I28)</f>
        <v>2.575089640854999</v>
      </c>
      <c r="J28" s="124">
        <f>IF(RES_hhdet_in_tes!J28=0,"",RES_hhdet_in_tes!J28/RES_hhdet_in_fec!J28)</f>
        <v>2.6622732594588463</v>
      </c>
      <c r="K28" s="124">
        <f>IF(RES_hhdet_in_tes!K28=0,"",RES_hhdet_in_tes!K28/RES_hhdet_in_fec!K28)</f>
        <v>2.7514156007424675</v>
      </c>
      <c r="L28" s="124">
        <f>IF(RES_hhdet_in_tes!L28=0,"",RES_hhdet_in_tes!L28/RES_hhdet_in_fec!L28)</f>
        <v>2.842563678633804</v>
      </c>
      <c r="M28" s="124">
        <f>IF(RES_hhdet_in_tes!M28=0,"",RES_hhdet_in_tes!M28/RES_hhdet_in_fec!M28)</f>
        <v>2.9470126573865212</v>
      </c>
      <c r="N28" s="124">
        <f>IF(RES_hhdet_in_tes!N28=0,"",RES_hhdet_in_tes!N28/RES_hhdet_in_fec!N28)</f>
        <v>3.0681155527052528</v>
      </c>
      <c r="O28" s="124">
        <f>IF(RES_hhdet_in_tes!O28=0,"",RES_hhdet_in_tes!O28/RES_hhdet_in_fec!O28)</f>
        <v>3.2056563290026077</v>
      </c>
      <c r="P28" s="124">
        <f>IF(RES_hhdet_in_tes!P28=0,"",RES_hhdet_in_tes!P28/RES_hhdet_in_fec!P28)</f>
        <v>3.3462495174931481</v>
      </c>
      <c r="Q28" s="124">
        <f>IF(RES_hhdet_in_tes!Q28=0,"",RES_hhdet_in_tes!Q28/RES_hhdet_in_fec!Q28)</f>
        <v>3.4541526340570803</v>
      </c>
      <c r="R28" s="124" t="str">
        <f>IF(RES_hhdet_in_tes!R28=0,"",RES_hhdet_in_tes!R28/RES_hhdet_in_fec!R28)</f>
        <v/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 t="str">
        <f>IF(RES_hhdet_in_tes!U28=0,"",RES_hhdet_in_tes!U28/RES_hhdet_in_fec!U28)</f>
        <v/>
      </c>
      <c r="V28" s="124" t="str">
        <f>IF(RES_hhdet_in_tes!V28=0,"",RES_hhdet_in_tes!V28/RES_hhdet_in_fec!V28)</f>
        <v/>
      </c>
      <c r="W28" s="124" t="str">
        <f>IF(RES_hhdet_in_tes!W28=0,"",RES_hhdet_in_tes!W28/RES_hhdet_in_fec!W28)</f>
        <v/>
      </c>
      <c r="X28" s="124">
        <f>IF(RES_hhdet_in_tes!X28=0,"",RES_hhdet_in_tes!X28/RES_hhdet_in_fec!X28)</f>
        <v>3.5637850848773951</v>
      </c>
      <c r="Y28" s="124">
        <f>IF(RES_hhdet_in_tes!Y28=0,"",RES_hhdet_in_tes!Y28/RES_hhdet_in_fec!Y28)</f>
        <v>3.6069742645417486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2.0775333865954049</v>
      </c>
      <c r="D29" s="111">
        <f>IF(RES_hhdet_in_tes!D29=0,"",RES_hhdet_in_tes!D29/RES_hhdet_in_fec!D29)</f>
        <v>2.1579076592493971</v>
      </c>
      <c r="E29" s="111">
        <f>IF(RES_hhdet_in_tes!E29=0,"",RES_hhdet_in_tes!E29/RES_hhdet_in_fec!E29)</f>
        <v>2.2394868968021937</v>
      </c>
      <c r="F29" s="111">
        <f>IF(RES_hhdet_in_tes!F29=0,"",RES_hhdet_in_tes!F29/RES_hhdet_in_fec!F29)</f>
        <v>2.3217213428060104</v>
      </c>
      <c r="G29" s="111">
        <f>IF(RES_hhdet_in_tes!G29=0,"",RES_hhdet_in_tes!G29/RES_hhdet_in_fec!G29)</f>
        <v>2.405087408103332</v>
      </c>
      <c r="H29" s="111">
        <f>IF(RES_hhdet_in_tes!H29=0,"",RES_hhdet_in_tes!H29/RES_hhdet_in_fec!H29)</f>
        <v>2.4895102191970286</v>
      </c>
      <c r="I29" s="111">
        <f>IF(RES_hhdet_in_tes!I29=0,"",RES_hhdet_in_tes!I29/RES_hhdet_in_fec!I29)</f>
        <v>2.575089640854999</v>
      </c>
      <c r="J29" s="111">
        <f>IF(RES_hhdet_in_tes!J29=0,"",RES_hhdet_in_tes!J29/RES_hhdet_in_fec!J29)</f>
        <v>2.6622732594588463</v>
      </c>
      <c r="K29" s="111">
        <f>IF(RES_hhdet_in_tes!K29=0,"",RES_hhdet_in_tes!K29/RES_hhdet_in_fec!K29)</f>
        <v>2.7514156007424675</v>
      </c>
      <c r="L29" s="111">
        <f>IF(RES_hhdet_in_tes!L29=0,"",RES_hhdet_in_tes!L29/RES_hhdet_in_fec!L29)</f>
        <v>2.842563678633804</v>
      </c>
      <c r="M29" s="111">
        <f>IF(RES_hhdet_in_tes!M29=0,"",RES_hhdet_in_tes!M29/RES_hhdet_in_fec!M29)</f>
        <v>2.9470126573865212</v>
      </c>
      <c r="N29" s="111">
        <f>IF(RES_hhdet_in_tes!N29=0,"",RES_hhdet_in_tes!N29/RES_hhdet_in_fec!N29)</f>
        <v>3.0681155527052528</v>
      </c>
      <c r="O29" s="111">
        <f>IF(RES_hhdet_in_tes!O29=0,"",RES_hhdet_in_tes!O29/RES_hhdet_in_fec!O29)</f>
        <v>3.2056563290026077</v>
      </c>
      <c r="P29" s="111">
        <f>IF(RES_hhdet_in_tes!P29=0,"",RES_hhdet_in_tes!P29/RES_hhdet_in_fec!P29)</f>
        <v>3.3462495174931481</v>
      </c>
      <c r="Q29" s="111">
        <f>IF(RES_hhdet_in_tes!Q29=0,"",RES_hhdet_in_tes!Q29/RES_hhdet_in_fec!Q29)</f>
        <v>3.4541526340570803</v>
      </c>
      <c r="R29" s="111" t="str">
        <f>IF(RES_hhdet_in_tes!R29=0,"",RES_hhdet_in_tes!R29/RES_hhdet_in_fec!R29)</f>
        <v/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 t="str">
        <f>IF(RES_hhdet_in_tes!U29=0,"",RES_hhdet_in_tes!U29/RES_hhdet_in_fec!U29)</f>
        <v/>
      </c>
      <c r="V29" s="111" t="str">
        <f>IF(RES_hhdet_in_tes!V29=0,"",RES_hhdet_in_tes!V29/RES_hhdet_in_fec!V29)</f>
        <v/>
      </c>
      <c r="W29" s="111" t="str">
        <f>IF(RES_hhdet_in_tes!W29=0,"",RES_hhdet_in_tes!W29/RES_hhdet_in_fec!W29)</f>
        <v/>
      </c>
      <c r="X29" s="111">
        <f>IF(RES_hhdet_in_tes!X29=0,"",RES_hhdet_in_tes!X29/RES_hhdet_in_fec!X29)</f>
        <v>3.5637850848773951</v>
      </c>
      <c r="Y29" s="111">
        <f>IF(RES_hhdet_in_tes!Y29=0,"",RES_hhdet_in_tes!Y29/RES_hhdet_in_fec!Y29)</f>
        <v>3.6069742645417486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0.51358739100762829</v>
      </c>
      <c r="D30" s="124">
        <f>IF(RES_hhdet_in_tes!D30=0,"",RES_hhdet_in_tes!D30/RES_hhdet_in_fec!D30)</f>
        <v>0.51720765338896457</v>
      </c>
      <c r="E30" s="124">
        <f>IF(RES_hhdet_in_tes!E30=0,"",RES_hhdet_in_tes!E30/RES_hhdet_in_fec!E30)</f>
        <v>0.5213311482648314</v>
      </c>
      <c r="F30" s="124">
        <f>IF(RES_hhdet_in_tes!F30=0,"",RES_hhdet_in_tes!F30/RES_hhdet_in_fec!F30)</f>
        <v>0.52552326575358899</v>
      </c>
      <c r="G30" s="124">
        <f>IF(RES_hhdet_in_tes!G30=0,"",RES_hhdet_in_tes!G30/RES_hhdet_in_fec!G30)</f>
        <v>0.53017883077015504</v>
      </c>
      <c r="H30" s="124">
        <f>IF(RES_hhdet_in_tes!H30=0,"",RES_hhdet_in_tes!H30/RES_hhdet_in_fec!H30)</f>
        <v>0.55812872854003193</v>
      </c>
      <c r="I30" s="124">
        <f>IF(RES_hhdet_in_tes!I30=0,"",RES_hhdet_in_tes!I30/RES_hhdet_in_fec!I30)</f>
        <v>0.56188660324793538</v>
      </c>
      <c r="J30" s="124">
        <f>IF(RES_hhdet_in_tes!J30=0,"",RES_hhdet_in_tes!J30/RES_hhdet_in_fec!J30)</f>
        <v>0.56991536391659425</v>
      </c>
      <c r="K30" s="124">
        <f>IF(RES_hhdet_in_tes!K30=0,"",RES_hhdet_in_tes!K30/RES_hhdet_in_fec!K30)</f>
        <v>0.58566814338637885</v>
      </c>
      <c r="L30" s="124">
        <f>IF(RES_hhdet_in_tes!L30=0,"",RES_hhdet_in_tes!L30/RES_hhdet_in_fec!L30)</f>
        <v>0.58247431329925092</v>
      </c>
      <c r="M30" s="124">
        <f>IF(RES_hhdet_in_tes!M30=0,"",RES_hhdet_in_tes!M30/RES_hhdet_in_fec!M30)</f>
        <v>0.58673091386683229</v>
      </c>
      <c r="N30" s="124">
        <f>IF(RES_hhdet_in_tes!N30=0,"",RES_hhdet_in_tes!N30/RES_hhdet_in_fec!N30)</f>
        <v>0.60894779108563191</v>
      </c>
      <c r="O30" s="124">
        <f>IF(RES_hhdet_in_tes!O30=0,"",RES_hhdet_in_tes!O30/RES_hhdet_in_fec!O30)</f>
        <v>0.6440029174313302</v>
      </c>
      <c r="P30" s="124">
        <f>IF(RES_hhdet_in_tes!P30=0,"",RES_hhdet_in_tes!P30/RES_hhdet_in_fec!P30)</f>
        <v>0.67061787496421732</v>
      </c>
      <c r="Q30" s="124">
        <f>IF(RES_hhdet_in_tes!Q30=0,"",RES_hhdet_in_tes!Q30/RES_hhdet_in_fec!Q30)</f>
        <v>0.71322960894237097</v>
      </c>
      <c r="R30" s="124" t="str">
        <f>IF(RES_hhdet_in_tes!R30=0,"",RES_hhdet_in_tes!R30/RES_hhdet_in_fec!R30)</f>
        <v/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>
        <f>IF(RES_hhdet_in_tes!U30=0,"",RES_hhdet_in_tes!U30/RES_hhdet_in_fec!U30)</f>
        <v>0.87057324082824472</v>
      </c>
      <c r="V30" s="124">
        <f>IF(RES_hhdet_in_tes!V30=0,"",RES_hhdet_in_tes!V30/RES_hhdet_in_fec!V30)</f>
        <v>0.82584809670282566</v>
      </c>
      <c r="W30" s="124">
        <f>IF(RES_hhdet_in_tes!W30=0,"",RES_hhdet_in_tes!W30/RES_hhdet_in_fec!W30)</f>
        <v>0.80550898904020241</v>
      </c>
      <c r="X30" s="124">
        <f>IF(RES_hhdet_in_tes!X30=0,"",RES_hhdet_in_tes!X30/RES_hhdet_in_fec!X30)</f>
        <v>0.82875983787585294</v>
      </c>
      <c r="Y30" s="124">
        <f>IF(RES_hhdet_in_tes!Y30=0,"",RES_hhdet_in_tes!Y30/RES_hhdet_in_fec!Y30)</f>
        <v>0.82321926425724756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0.51358739100762829</v>
      </c>
      <c r="D31" s="111">
        <f>IF(RES_hhdet_in_tes!D31=0,"",RES_hhdet_in_tes!D31/RES_hhdet_in_fec!D31)</f>
        <v>0.51720765338896457</v>
      </c>
      <c r="E31" s="111">
        <f>IF(RES_hhdet_in_tes!E31=0,"",RES_hhdet_in_tes!E31/RES_hhdet_in_fec!E31)</f>
        <v>0.5213311482648314</v>
      </c>
      <c r="F31" s="111">
        <f>IF(RES_hhdet_in_tes!F31=0,"",RES_hhdet_in_tes!F31/RES_hhdet_in_fec!F31)</f>
        <v>0.52552326575358899</v>
      </c>
      <c r="G31" s="111">
        <f>IF(RES_hhdet_in_tes!G31=0,"",RES_hhdet_in_tes!G31/RES_hhdet_in_fec!G31)</f>
        <v>0.53017883077015504</v>
      </c>
      <c r="H31" s="111">
        <f>IF(RES_hhdet_in_tes!H31=0,"",RES_hhdet_in_tes!H31/RES_hhdet_in_fec!H31)</f>
        <v>0.53524952177134622</v>
      </c>
      <c r="I31" s="111">
        <f>IF(RES_hhdet_in_tes!I31=0,"",RES_hhdet_in_tes!I31/RES_hhdet_in_fec!I31)</f>
        <v>0.5408326236277351</v>
      </c>
      <c r="J31" s="111">
        <f>IF(RES_hhdet_in_tes!J31=0,"",RES_hhdet_in_tes!J31/RES_hhdet_in_fec!J31)</f>
        <v>0.54732667811558844</v>
      </c>
      <c r="K31" s="111">
        <f>IF(RES_hhdet_in_tes!K31=0,"",RES_hhdet_in_tes!K31/RES_hhdet_in_fec!K31)</f>
        <v>0.5550705505736877</v>
      </c>
      <c r="L31" s="111">
        <f>IF(RES_hhdet_in_tes!L31=0,"",RES_hhdet_in_tes!L31/RES_hhdet_in_fec!L31)</f>
        <v>0.56415490137293089</v>
      </c>
      <c r="M31" s="111">
        <f>IF(RES_hhdet_in_tes!M31=0,"",RES_hhdet_in_tes!M31/RES_hhdet_in_fec!M31)</f>
        <v>0.5826739265009232</v>
      </c>
      <c r="N31" s="111">
        <f>IF(RES_hhdet_in_tes!N31=0,"",RES_hhdet_in_tes!N31/RES_hhdet_in_fec!N31)</f>
        <v>0.61320045919527066</v>
      </c>
      <c r="O31" s="111">
        <f>IF(RES_hhdet_in_tes!O31=0,"",RES_hhdet_in_tes!O31/RES_hhdet_in_fec!O31)</f>
        <v>0.65782844763476267</v>
      </c>
      <c r="P31" s="111">
        <f>IF(RES_hhdet_in_tes!P31=0,"",RES_hhdet_in_tes!P31/RES_hhdet_in_fec!P31)</f>
        <v>0.7119446979651356</v>
      </c>
      <c r="Q31" s="111">
        <f>IF(RES_hhdet_in_tes!Q31=0,"",RES_hhdet_in_tes!Q31/RES_hhdet_in_fec!Q31)</f>
        <v>0.76066889069771815</v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>
        <f>IF(RES_hhdet_in_tes!U31=0,"",RES_hhdet_in_tes!U31/RES_hhdet_in_fec!U31)</f>
        <v>0.87057324082824472</v>
      </c>
      <c r="V31" s="111">
        <f>IF(RES_hhdet_in_tes!V31=0,"",RES_hhdet_in_tes!V31/RES_hhdet_in_fec!V31)</f>
        <v>0.88826465469677662</v>
      </c>
      <c r="W31" s="111">
        <f>IF(RES_hhdet_in_tes!W31=0,"",RES_hhdet_in_tes!W31/RES_hhdet_in_fec!W31)</f>
        <v>0.89913873526464749</v>
      </c>
      <c r="X31" s="111">
        <f>IF(RES_hhdet_in_tes!X31=0,"",RES_hhdet_in_tes!X31/RES_hhdet_in_fec!X31)</f>
        <v>0.90106582089922682</v>
      </c>
      <c r="Y31" s="111">
        <f>IF(RES_hhdet_in_tes!Y31=0,"",RES_hhdet_in_tes!Y31/RES_hhdet_in_fec!Y31)</f>
        <v>0.90204164989810132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>
        <f>IF(RES_hhdet_in_tes!H35=0,"",RES_hhdet_in_tes!H35/RES_hhdet_in_fec!H35)</f>
        <v>0.58102258842206245</v>
      </c>
      <c r="I35" s="112">
        <f>IF(RES_hhdet_in_tes!I35=0,"",RES_hhdet_in_tes!I35/RES_hhdet_in_fec!I35)</f>
        <v>0.58291143765078335</v>
      </c>
      <c r="J35" s="112">
        <f>IF(RES_hhdet_in_tes!J35=0,"",RES_hhdet_in_tes!J35/RES_hhdet_in_fec!J35)</f>
        <v>0.58504315786617778</v>
      </c>
      <c r="K35" s="112">
        <f>IF(RES_hhdet_in_tes!K35=0,"",RES_hhdet_in_tes!K35/RES_hhdet_in_fec!K35)</f>
        <v>0.58751217126098987</v>
      </c>
      <c r="L35" s="112">
        <f>IF(RES_hhdet_in_tes!L35=0,"",RES_hhdet_in_tes!L35/RES_hhdet_in_fec!L35)</f>
        <v>0.59035094191019333</v>
      </c>
      <c r="M35" s="112">
        <f>IF(RES_hhdet_in_tes!M35=0,"",RES_hhdet_in_tes!M35/RES_hhdet_in_fec!M35)</f>
        <v>0.59574778682856222</v>
      </c>
      <c r="N35" s="112">
        <f>IF(RES_hhdet_in_tes!N35=0,"",RES_hhdet_in_tes!N35/RES_hhdet_in_fec!N35)</f>
        <v>0.60464669804821058</v>
      </c>
      <c r="O35" s="112">
        <f>IF(RES_hhdet_in_tes!O35=0,"",RES_hhdet_in_tes!O35/RES_hhdet_in_fec!O35)</f>
        <v>0.61821638087802122</v>
      </c>
      <c r="P35" s="112">
        <f>IF(RES_hhdet_in_tes!P35=0,"",RES_hhdet_in_tes!P35/RES_hhdet_in_fec!P35)</f>
        <v>0.63581349278831722</v>
      </c>
      <c r="Q35" s="112">
        <f>IF(RES_hhdet_in_tes!Q35=0,"",RES_hhdet_in_tes!Q35/RES_hhdet_in_fec!Q35)</f>
        <v>0.65279096182949892</v>
      </c>
      <c r="R35" s="112" t="str">
        <f>IF(RES_hhdet_in_tes!R35=0,"",RES_hhdet_in_tes!R35/RES_hhdet_in_fec!R35)</f>
        <v/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 t="str">
        <f>IF(RES_hhdet_in_tes!U35=0,"",RES_hhdet_in_tes!U35/RES_hhdet_in_fec!U35)</f>
        <v/>
      </c>
      <c r="V35" s="112">
        <f>IF(RES_hhdet_in_tes!V35=0,"",RES_hhdet_in_tes!V35/RES_hhdet_in_fec!V35)</f>
        <v>0.70840011449213536</v>
      </c>
      <c r="W35" s="112">
        <f>IF(RES_hhdet_in_tes!W35=0,"",RES_hhdet_in_tes!W35/RES_hhdet_in_fec!W35)</f>
        <v>0.71833208241823698</v>
      </c>
      <c r="X35" s="112">
        <f>IF(RES_hhdet_in_tes!X35=0,"",RES_hhdet_in_tes!X35/RES_hhdet_in_fec!X35)</f>
        <v>0.72928652416962969</v>
      </c>
      <c r="Y35" s="112">
        <f>IF(RES_hhdet_in_tes!Y35=0,"",RES_hhdet_in_tes!Y35/RES_hhdet_in_fec!Y35)</f>
        <v>0.73950635251132513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 t="str">
        <f>IF(RES_hhdet_in_tes!N36=0,"",RES_hhdet_in_tes!N36/RES_hhdet_in_fec!N36)</f>
        <v/>
      </c>
      <c r="O36" s="113" t="str">
        <f>IF(RES_hhdet_in_tes!O36=0,"",RES_hhdet_in_tes!O36/RES_hhdet_in_fec!O36)</f>
        <v/>
      </c>
      <c r="P36" s="113" t="str">
        <f>IF(RES_hhdet_in_tes!P36=0,"",RES_hhdet_in_tes!P36/RES_hhdet_in_fec!P36)</f>
        <v/>
      </c>
      <c r="Q36" s="113" t="str">
        <f>IF(RES_hhdet_in_tes!Q36=0,"",RES_hhdet_in_tes!Q36/RES_hhdet_in_fec!Q36)</f>
        <v/>
      </c>
      <c r="R36" s="113" t="str">
        <f>IF(RES_hhdet_in_tes!R36=0,"",RES_hhdet_in_tes!R36/RES_hhdet_in_fec!R36)</f>
        <v/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 t="str">
        <f>IF(RES_hhdet_in_tes!U36=0,"",RES_hhdet_in_tes!U36/RES_hhdet_in_fec!U36)</f>
        <v/>
      </c>
      <c r="V36" s="113" t="str">
        <f>IF(RES_hhdet_in_tes!V36=0,"",RES_hhdet_in_tes!V36/RES_hhdet_in_fec!V36)</f>
        <v/>
      </c>
      <c r="W36" s="113" t="str">
        <f>IF(RES_hhdet_in_tes!W36=0,"",RES_hhdet_in_tes!W36/RES_hhdet_in_fec!W36)</f>
        <v/>
      </c>
      <c r="X36" s="113" t="str">
        <f>IF(RES_hhdet_in_tes!X36=0,"",RES_hhdet_in_tes!X36/RES_hhdet_in_fec!X36)</f>
        <v/>
      </c>
      <c r="Y36" s="113" t="str">
        <f>IF(RES_hhdet_in_tes!Y36=0,"",RES_hhdet_in_tes!Y36/RES_hhdet_in_fec!Y36)</f>
        <v/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 t="str">
        <f>IF(RES_hhdet_in_tes!N37=0,"",RES_hhdet_in_tes!N37/RES_hhdet_in_fec!N37)</f>
        <v/>
      </c>
      <c r="O37" s="111" t="str">
        <f>IF(RES_hhdet_in_tes!O37=0,"",RES_hhdet_in_tes!O37/RES_hhdet_in_fec!O37)</f>
        <v/>
      </c>
      <c r="P37" s="111" t="str">
        <f>IF(RES_hhdet_in_tes!P37=0,"",RES_hhdet_in_tes!P37/RES_hhdet_in_fec!P37)</f>
        <v/>
      </c>
      <c r="Q37" s="111" t="str">
        <f>IF(RES_hhdet_in_tes!Q37=0,"",RES_hhdet_in_tes!Q37/RES_hhdet_in_fec!Q37)</f>
        <v/>
      </c>
      <c r="R37" s="111" t="str">
        <f>IF(RES_hhdet_in_tes!R37=0,"",RES_hhdet_in_tes!R37/RES_hhdet_in_fec!R37)</f>
        <v/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 t="str">
        <f>IF(RES_hhdet_in_tes!U37=0,"",RES_hhdet_in_tes!U37/RES_hhdet_in_fec!U37)</f>
        <v/>
      </c>
      <c r="V37" s="111" t="str">
        <f>IF(RES_hhdet_in_tes!V37=0,"",RES_hhdet_in_tes!V37/RES_hhdet_in_fec!V37)</f>
        <v/>
      </c>
      <c r="W37" s="111" t="str">
        <f>IF(RES_hhdet_in_tes!W37=0,"",RES_hhdet_in_tes!W37/RES_hhdet_in_fec!W37)</f>
        <v/>
      </c>
      <c r="X37" s="111" t="str">
        <f>IF(RES_hhdet_in_tes!X37=0,"",RES_hhdet_in_tes!X37/RES_hhdet_in_fec!X37)</f>
        <v/>
      </c>
      <c r="Y37" s="111" t="str">
        <f>IF(RES_hhdet_in_tes!Y37=0,"",RES_hhdet_in_tes!Y37/RES_hhdet_in_fec!Y37)</f>
        <v/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 t="str">
        <f>IF(RES_hhdet_in_tes!N38=0,"",RES_hhdet_in_tes!N38/RES_hhdet_in_fec!N38)</f>
        <v/>
      </c>
      <c r="O38" s="111" t="str">
        <f>IF(RES_hhdet_in_tes!O38=0,"",RES_hhdet_in_tes!O38/RES_hhdet_in_fec!O38)</f>
        <v/>
      </c>
      <c r="P38" s="111" t="str">
        <f>IF(RES_hhdet_in_tes!P38=0,"",RES_hhdet_in_tes!P38/RES_hhdet_in_fec!P38)</f>
        <v/>
      </c>
      <c r="Q38" s="111" t="str">
        <f>IF(RES_hhdet_in_tes!Q38=0,"",RES_hhdet_in_tes!Q38/RES_hhdet_in_fec!Q38)</f>
        <v/>
      </c>
      <c r="R38" s="111" t="str">
        <f>IF(RES_hhdet_in_tes!R38=0,"",RES_hhdet_in_tes!R38/RES_hhdet_in_fec!R38)</f>
        <v/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 t="str">
        <f>IF(RES_hhdet_in_tes!U38=0,"",RES_hhdet_in_tes!U38/RES_hhdet_in_fec!U38)</f>
        <v/>
      </c>
      <c r="V38" s="111" t="str">
        <f>IF(RES_hhdet_in_tes!V38=0,"",RES_hhdet_in_tes!V38/RES_hhdet_in_fec!V38)</f>
        <v/>
      </c>
      <c r="W38" s="111" t="str">
        <f>IF(RES_hhdet_in_tes!W38=0,"",RES_hhdet_in_tes!W38/RES_hhdet_in_fec!W38)</f>
        <v/>
      </c>
      <c r="X38" s="111" t="str">
        <f>IF(RES_hhdet_in_tes!X38=0,"",RES_hhdet_in_tes!X38/RES_hhdet_in_fec!X38)</f>
        <v/>
      </c>
      <c r="Y38" s="111" t="str">
        <f>IF(RES_hhdet_in_tes!Y38=0,"",RES_hhdet_in_tes!Y38/RES_hhdet_in_fec!Y38)</f>
        <v/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0.57809997645242506</v>
      </c>
      <c r="D39" s="124">
        <f>IF(RES_hhdet_in_tes!D39=0,"",RES_hhdet_in_tes!D39/RES_hhdet_in_fec!D39)</f>
        <v>0.57685591582139595</v>
      </c>
      <c r="E39" s="124">
        <f>IF(RES_hhdet_in_tes!E39=0,"",RES_hhdet_in_tes!E39/RES_hhdet_in_fec!E39)</f>
        <v>0.57901802662505797</v>
      </c>
      <c r="F39" s="124">
        <f>IF(RES_hhdet_in_tes!F39=0,"",RES_hhdet_in_tes!F39/RES_hhdet_in_fec!F39)</f>
        <v>0.57237135721764087</v>
      </c>
      <c r="G39" s="124">
        <f>IF(RES_hhdet_in_tes!G39=0,"",RES_hhdet_in_tes!G39/RES_hhdet_in_fec!G39)</f>
        <v>0.5754313989560399</v>
      </c>
      <c r="H39" s="124">
        <f>IF(RES_hhdet_in_tes!H39=0,"",RES_hhdet_in_tes!H39/RES_hhdet_in_fec!H39)</f>
        <v>0.59357919297799988</v>
      </c>
      <c r="I39" s="124">
        <f>IF(RES_hhdet_in_tes!I39=0,"",RES_hhdet_in_tes!I39/RES_hhdet_in_fec!I39)</f>
        <v>0.57373702220999179</v>
      </c>
      <c r="J39" s="124">
        <f>IF(RES_hhdet_in_tes!J39=0,"",RES_hhdet_in_tes!J39/RES_hhdet_in_fec!J39)</f>
        <v>0.57419235718391992</v>
      </c>
      <c r="K39" s="124">
        <f>IF(RES_hhdet_in_tes!K39=0,"",RES_hhdet_in_tes!K39/RES_hhdet_in_fec!K39)</f>
        <v>0.57464779397182042</v>
      </c>
      <c r="L39" s="124">
        <f>IF(RES_hhdet_in_tes!L39=0,"",RES_hhdet_in_tes!L39/RES_hhdet_in_fec!L39)</f>
        <v>0.58221094710740395</v>
      </c>
      <c r="M39" s="124">
        <f>IF(RES_hhdet_in_tes!M39=0,"",RES_hhdet_in_tes!M39/RES_hhdet_in_fec!M39)</f>
        <v>0.57544930113682979</v>
      </c>
      <c r="N39" s="124">
        <f>IF(RES_hhdet_in_tes!N39=0,"",RES_hhdet_in_tes!N39/RES_hhdet_in_fec!N39)</f>
        <v>0.58712691122725658</v>
      </c>
      <c r="O39" s="124">
        <f>IF(RES_hhdet_in_tes!O39=0,"",RES_hhdet_in_tes!O39/RES_hhdet_in_fec!O39)</f>
        <v>0.57575825293201333</v>
      </c>
      <c r="P39" s="124">
        <f>IF(RES_hhdet_in_tes!P39=0,"",RES_hhdet_in_tes!P39/RES_hhdet_in_fec!P39)</f>
        <v>0.57608074801298381</v>
      </c>
      <c r="Q39" s="124">
        <f>IF(RES_hhdet_in_tes!Q39=0,"",RES_hhdet_in_tes!Q39/RES_hhdet_in_fec!Q39)</f>
        <v>0.57739337832883519</v>
      </c>
      <c r="R39" s="124" t="str">
        <f>IF(RES_hhdet_in_tes!R39=0,"",RES_hhdet_in_tes!R39/RES_hhdet_in_fec!R39)</f>
        <v/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>
        <f>IF(RES_hhdet_in_tes!U39=0,"",RES_hhdet_in_tes!U39/RES_hhdet_in_fec!U39)</f>
        <v>0.59590769011361777</v>
      </c>
      <c r="V39" s="124">
        <f>IF(RES_hhdet_in_tes!V39=0,"",RES_hhdet_in_tes!V39/RES_hhdet_in_fec!V39)</f>
        <v>0.59936049938440283</v>
      </c>
      <c r="W39" s="124">
        <f>IF(RES_hhdet_in_tes!W39=0,"",RES_hhdet_in_tes!W39/RES_hhdet_in_fec!W39)</f>
        <v>0.60101994573512851</v>
      </c>
      <c r="X39" s="124">
        <f>IF(RES_hhdet_in_tes!X39=0,"",RES_hhdet_in_tes!X39/RES_hhdet_in_fec!X39)</f>
        <v>0.60141731840164392</v>
      </c>
      <c r="Y39" s="124">
        <f>IF(RES_hhdet_in_tes!Y39=0,"",RES_hhdet_in_tes!Y39/RES_hhdet_in_fec!Y39)</f>
        <v>0.60984870726625362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0.57100596703948447</v>
      </c>
      <c r="D40" s="111">
        <f>IF(RES_hhdet_in_tes!D40=0,"",RES_hhdet_in_tes!D40/RES_hhdet_in_fec!D40)</f>
        <v>0.57146106790556805</v>
      </c>
      <c r="E40" s="111">
        <f>IF(RES_hhdet_in_tes!E40=0,"",RES_hhdet_in_tes!E40/RES_hhdet_in_fec!E40)</f>
        <v>0.57191620976650126</v>
      </c>
      <c r="F40" s="111">
        <f>IF(RES_hhdet_in_tes!F40=0,"",RES_hhdet_in_tes!F40/RES_hhdet_in_fec!F40)</f>
        <v>0.57237135721764087</v>
      </c>
      <c r="G40" s="111">
        <f>IF(RES_hhdet_in_tes!G40=0,"",RES_hhdet_in_tes!G40/RES_hhdet_in_fec!G40)</f>
        <v>0.57282654242262565</v>
      </c>
      <c r="H40" s="111">
        <f>IF(RES_hhdet_in_tes!H40=0,"",RES_hhdet_in_tes!H40/RES_hhdet_in_fec!H40)</f>
        <v>0.57328176144503551</v>
      </c>
      <c r="I40" s="111">
        <f>IF(RES_hhdet_in_tes!I40=0,"",RES_hhdet_in_tes!I40/RES_hhdet_in_fec!I40)</f>
        <v>0.57373702220999179</v>
      </c>
      <c r="J40" s="111">
        <f>IF(RES_hhdet_in_tes!J40=0,"",RES_hhdet_in_tes!J40/RES_hhdet_in_fec!J40)</f>
        <v>0.57419235718391992</v>
      </c>
      <c r="K40" s="111">
        <f>IF(RES_hhdet_in_tes!K40=0,"",RES_hhdet_in_tes!K40/RES_hhdet_in_fec!K40)</f>
        <v>0.57464779397182042</v>
      </c>
      <c r="L40" s="111">
        <f>IF(RES_hhdet_in_tes!L40=0,"",RES_hhdet_in_tes!L40/RES_hhdet_in_fec!L40)</f>
        <v>0.57510333995916274</v>
      </c>
      <c r="M40" s="111">
        <f>IF(RES_hhdet_in_tes!M40=0,"",RES_hhdet_in_tes!M40/RES_hhdet_in_fec!M40)</f>
        <v>0.57544930113682979</v>
      </c>
      <c r="N40" s="111">
        <f>IF(RES_hhdet_in_tes!N40=0,"",RES_hhdet_in_tes!N40/RES_hhdet_in_fec!N40)</f>
        <v>0.5756426771616957</v>
      </c>
      <c r="O40" s="111">
        <f>IF(RES_hhdet_in_tes!O40=0,"",RES_hhdet_in_tes!O40/RES_hhdet_in_fec!O40)</f>
        <v>0.57575825293201333</v>
      </c>
      <c r="P40" s="111">
        <f>IF(RES_hhdet_in_tes!P40=0,"",RES_hhdet_in_tes!P40/RES_hhdet_in_fec!P40)</f>
        <v>0.57608074801298381</v>
      </c>
      <c r="Q40" s="111">
        <f>IF(RES_hhdet_in_tes!Q40=0,"",RES_hhdet_in_tes!Q40/RES_hhdet_in_fec!Q40)</f>
        <v>0.57739337832883519</v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0.59590769011361777</v>
      </c>
      <c r="V40" s="111">
        <f>IF(RES_hhdet_in_tes!V40=0,"",RES_hhdet_in_tes!V40/RES_hhdet_in_fec!V40)</f>
        <v>0.59936049938440283</v>
      </c>
      <c r="W40" s="111">
        <f>IF(RES_hhdet_in_tes!W40=0,"",RES_hhdet_in_tes!W40/RES_hhdet_in_fec!W40)</f>
        <v>0.60101994573512851</v>
      </c>
      <c r="X40" s="111">
        <f>IF(RES_hhdet_in_tes!X40=0,"",RES_hhdet_in_tes!X40/RES_hhdet_in_fec!X40)</f>
        <v>0.60141731840164392</v>
      </c>
      <c r="Y40" s="111">
        <f>IF(RES_hhdet_in_tes!Y40=0,"",RES_hhdet_in_tes!Y40/RES_hhdet_in_fec!Y40)</f>
        <v>0.60145705566829544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0.74110768519680381</v>
      </c>
      <c r="D41" s="45">
        <f>IF(RES_hhdet_in_tes!D41=0,"",RES_hhdet_in_tes!D41/RES_hhdet_in_fec!D41)</f>
        <v>0.7423264745227921</v>
      </c>
      <c r="E41" s="45">
        <f>IF(RES_hhdet_in_tes!E41=0,"",RES_hhdet_in_tes!E41/RES_hhdet_in_fec!E41)</f>
        <v>0.74360273004744393</v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0.7462238366852455</v>
      </c>
      <c r="H41" s="45">
        <f>IF(RES_hhdet_in_tes!H41=0,"",RES_hhdet_in_tes!H41/RES_hhdet_in_fec!H41)</f>
        <v>0.74760825645068629</v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 t="str">
        <f>IF(RES_hhdet_in_tes!K41=0,"",RES_hhdet_in_tes!K41/RES_hhdet_in_fec!K41)</f>
        <v/>
      </c>
      <c r="L41" s="45">
        <f>IF(RES_hhdet_in_tes!L41=0,"",RES_hhdet_in_tes!L41/RES_hhdet_in_fec!L41)</f>
        <v>0.75413058762906038</v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0.76037392346220756</v>
      </c>
      <c r="O41" s="45" t="str">
        <f>IF(RES_hhdet_in_tes!O41=0,"",RES_hhdet_in_tes!O41/RES_hhdet_in_fec!O41)</f>
        <v/>
      </c>
      <c r="P41" s="45" t="str">
        <f>IF(RES_hhdet_in_tes!P41=0,"",RES_hhdet_in_tes!P41/RES_hhdet_in_fec!P41)</f>
        <v/>
      </c>
      <c r="Q41" s="45" t="str">
        <f>IF(RES_hhdet_in_tes!Q41=0,"",RES_hhdet_in_tes!Q41/RES_hhdet_in_fec!Q41)</f>
        <v/>
      </c>
      <c r="R41" s="45" t="str">
        <f>IF(RES_hhdet_in_tes!R41=0,"",RES_hhdet_in_tes!R41/RES_hhdet_in_fec!R41)</f>
        <v/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 t="str">
        <f>IF(RES_hhdet_in_tes!U41=0,"",RES_hhdet_in_tes!U41/RES_hhdet_in_fec!U41)</f>
        <v/>
      </c>
      <c r="V41" s="45" t="str">
        <f>IF(RES_hhdet_in_tes!V41=0,"",RES_hhdet_in_tes!V41/RES_hhdet_in_fec!V41)</f>
        <v/>
      </c>
      <c r="W41" s="45" t="str">
        <f>IF(RES_hhdet_in_tes!W41=0,"",RES_hhdet_in_tes!W41/RES_hhdet_in_fec!W41)</f>
        <v/>
      </c>
      <c r="X41" s="45" t="str">
        <f>IF(RES_hhdet_in_tes!X41=0,"",RES_hhdet_in_tes!X41/RES_hhdet_in_fec!X41)</f>
        <v/>
      </c>
      <c r="Y41" s="45">
        <f>IF(RES_hhdet_in_tes!Y41=0,"",RES_hhdet_in_tes!Y41/RES_hhdet_in_fec!Y41)</f>
        <v>0.87376115379250563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>
        <f>IF(RES_hhdet_in_tes!E43=0,"",RES_hhdet_in_tes!E43/RES_hhdet_in_fec!E43)</f>
        <v>0.48975757071798987</v>
      </c>
      <c r="F43" s="119">
        <f>IF(RES_hhdet_in_tes!F43=0,"",RES_hhdet_in_tes!F43/RES_hhdet_in_fec!F43)</f>
        <v>0.46351828102089204</v>
      </c>
      <c r="G43" s="119">
        <f>IF(RES_hhdet_in_tes!G43=0,"",RES_hhdet_in_tes!G43/RES_hhdet_in_fec!G43)</f>
        <v>0.48358222740665308</v>
      </c>
      <c r="H43" s="119">
        <f>IF(RES_hhdet_in_tes!H43=0,"",RES_hhdet_in_tes!H43/RES_hhdet_in_fec!H43)</f>
        <v>0.49225330814215551</v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>
        <f>IF(RES_hhdet_in_tes!O43=0,"",RES_hhdet_in_tes!O43/RES_hhdet_in_fec!O43)</f>
        <v>0.57230737537507892</v>
      </c>
      <c r="P43" s="119">
        <f>IF(RES_hhdet_in_tes!P43=0,"",RES_hhdet_in_tes!P43/RES_hhdet_in_fec!P43)</f>
        <v>0.61038568181910113</v>
      </c>
      <c r="Q43" s="119">
        <f>IF(RES_hhdet_in_tes!Q43=0,"",RES_hhdet_in_tes!Q43/RES_hhdet_in_fec!Q43)</f>
        <v>0.65052934978719212</v>
      </c>
      <c r="R43" s="119" t="str">
        <f>IF(RES_hhdet_in_tes!R43=0,"",RES_hhdet_in_tes!R43/RES_hhdet_in_fec!R43)</f>
        <v/>
      </c>
      <c r="S43" s="119">
        <f>IF(RES_hhdet_in_tes!S43=0,"",RES_hhdet_in_tes!S43/RES_hhdet_in_fec!S43)</f>
        <v>0.66442107635146885</v>
      </c>
      <c r="T43" s="119">
        <f>IF(RES_hhdet_in_tes!T43=0,"",RES_hhdet_in_tes!T43/RES_hhdet_in_fec!T43)</f>
        <v>0.66313835648686592</v>
      </c>
      <c r="U43" s="119">
        <f>IF(RES_hhdet_in_tes!U43=0,"",RES_hhdet_in_tes!U43/RES_hhdet_in_fec!U43)</f>
        <v>0.6552579611072914</v>
      </c>
      <c r="V43" s="119">
        <f>IF(RES_hhdet_in_tes!V43=0,"",RES_hhdet_in_tes!V43/RES_hhdet_in_fec!V43)</f>
        <v>0.65531307207549339</v>
      </c>
      <c r="W43" s="119">
        <f>IF(RES_hhdet_in_tes!W43=0,"",RES_hhdet_in_tes!W43/RES_hhdet_in_fec!W43)</f>
        <v>0.65720200612395951</v>
      </c>
      <c r="X43" s="119">
        <f>IF(RES_hhdet_in_tes!X43=0,"",RES_hhdet_in_tes!X43/RES_hhdet_in_fec!X43)</f>
        <v>0.66346739556965539</v>
      </c>
      <c r="Y43" s="119">
        <f>IF(RES_hhdet_in_tes!Y43=0,"",RES_hhdet_in_tes!Y43/RES_hhdet_in_fec!Y43)</f>
        <v>0.66883341275510311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>
        <f>IF(RES_hhdet_in_tes!E44=0,"",RES_hhdet_in_tes!E44/RES_hhdet_in_fec!E44)</f>
        <v>0.44901874361546473</v>
      </c>
      <c r="F44" s="124">
        <f>IF(RES_hhdet_in_tes!F44=0,"",RES_hhdet_in_tes!F44/RES_hhdet_in_fec!F44)</f>
        <v>0.45434908339231572</v>
      </c>
      <c r="G44" s="124">
        <f>IF(RES_hhdet_in_tes!G44=0,"",RES_hhdet_in_tes!G44/RES_hhdet_in_fec!G44)</f>
        <v>0.45976673149052916</v>
      </c>
      <c r="H44" s="124">
        <f>IF(RES_hhdet_in_tes!H44=0,"",RES_hhdet_in_tes!H44/RES_hhdet_in_fec!H44)</f>
        <v>0.4653841346587409</v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>
        <f>IF(RES_hhdet_in_tes!O44=0,"",RES_hhdet_in_tes!O44/RES_hhdet_in_fec!O44)</f>
        <v>0.56161185895693755</v>
      </c>
      <c r="P44" s="124">
        <f>IF(RES_hhdet_in_tes!P44=0,"",RES_hhdet_in_tes!P44/RES_hhdet_in_fec!P44)</f>
        <v>0.59805694318379021</v>
      </c>
      <c r="Q44" s="124">
        <f>IF(RES_hhdet_in_tes!Q44=0,"",RES_hhdet_in_tes!Q44/RES_hhdet_in_fec!Q44)</f>
        <v>0.62702791649442069</v>
      </c>
      <c r="R44" s="124" t="str">
        <f>IF(RES_hhdet_in_tes!R44=0,"",RES_hhdet_in_tes!R44/RES_hhdet_in_fec!R44)</f>
        <v/>
      </c>
      <c r="S44" s="124">
        <f>IF(RES_hhdet_in_tes!S44=0,"",RES_hhdet_in_tes!S44/RES_hhdet_in_fec!S44)</f>
        <v>0.64331642015683532</v>
      </c>
      <c r="T44" s="124">
        <f>IF(RES_hhdet_in_tes!T44=0,"",RES_hhdet_in_tes!T44/RES_hhdet_in_fec!T44)</f>
        <v>0.645035483953322</v>
      </c>
      <c r="U44" s="124">
        <f>IF(RES_hhdet_in_tes!U44=0,"",RES_hhdet_in_tes!U44/RES_hhdet_in_fec!U44)</f>
        <v>0.64553859722741536</v>
      </c>
      <c r="V44" s="124">
        <f>IF(RES_hhdet_in_tes!V44=0,"",RES_hhdet_in_tes!V44/RES_hhdet_in_fec!V44)</f>
        <v>0.64698387563842685</v>
      </c>
      <c r="W44" s="124">
        <f>IF(RES_hhdet_in_tes!W44=0,"",RES_hhdet_in_tes!W44/RES_hhdet_in_fec!W44)</f>
        <v>0.64899247255327863</v>
      </c>
      <c r="X44" s="124">
        <f>IF(RES_hhdet_in_tes!X44=0,"",RES_hhdet_in_tes!X44/RES_hhdet_in_fec!X44)</f>
        <v>0.65004536602532781</v>
      </c>
      <c r="Y44" s="124">
        <f>IF(RES_hhdet_in_tes!Y44=0,"",RES_hhdet_in_tes!Y44/RES_hhdet_in_fec!Y44)</f>
        <v>0.65071173408328353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>
        <f>IF(RES_hhdet_in_tes!E45=0,"",RES_hhdet_in_tes!E45/RES_hhdet_in_fec!E45)</f>
        <v>0.44800694422756443</v>
      </c>
      <c r="F45" s="111">
        <f>IF(RES_hhdet_in_tes!F45=0,"",RES_hhdet_in_tes!F45/RES_hhdet_in_fec!F45)</f>
        <v>0.45325564770347959</v>
      </c>
      <c r="G45" s="111">
        <f>IF(RES_hhdet_in_tes!G45=0,"",RES_hhdet_in_tes!G45/RES_hhdet_in_fec!G45)</f>
        <v>0.4587390960338833</v>
      </c>
      <c r="H45" s="111">
        <f>IF(RES_hhdet_in_tes!H45=0,"",RES_hhdet_in_tes!H45/RES_hhdet_in_fec!H45)</f>
        <v>0.46442154675284009</v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>
        <f>IF(RES_hhdet_in_tes!O45=0,"",RES_hhdet_in_tes!O45/RES_hhdet_in_fec!O45)</f>
        <v>0.56067809557152737</v>
      </c>
      <c r="P45" s="111">
        <f>IF(RES_hhdet_in_tes!P45=0,"",RES_hhdet_in_tes!P45/RES_hhdet_in_fec!P45)</f>
        <v>0.59712588209495976</v>
      </c>
      <c r="Q45" s="111">
        <f>IF(RES_hhdet_in_tes!Q45=0,"",RES_hhdet_in_tes!Q45/RES_hhdet_in_fec!Q45)</f>
        <v>0.62622987176078737</v>
      </c>
      <c r="R45" s="111" t="str">
        <f>IF(RES_hhdet_in_tes!R45=0,"",RES_hhdet_in_tes!R45/RES_hhdet_in_fec!R45)</f>
        <v/>
      </c>
      <c r="S45" s="111">
        <f>IF(RES_hhdet_in_tes!S45=0,"",RES_hhdet_in_tes!S45/RES_hhdet_in_fec!S45)</f>
        <v>0.64253680151248582</v>
      </c>
      <c r="T45" s="111">
        <f>IF(RES_hhdet_in_tes!T45=0,"",RES_hhdet_in_tes!T45/RES_hhdet_in_fec!T45)</f>
        <v>0.64426923585583085</v>
      </c>
      <c r="U45" s="111">
        <f>IF(RES_hhdet_in_tes!U45=0,"",RES_hhdet_in_tes!U45/RES_hhdet_in_fec!U45)</f>
        <v>0.64477699490271956</v>
      </c>
      <c r="V45" s="111">
        <f>IF(RES_hhdet_in_tes!V45=0,"",RES_hhdet_in_tes!V45/RES_hhdet_in_fec!V45)</f>
        <v>0.64623516528098013</v>
      </c>
      <c r="W45" s="111">
        <f>IF(RES_hhdet_in_tes!W45=0,"",RES_hhdet_in_tes!W45/RES_hhdet_in_fec!W45)</f>
        <v>0.64825285829687551</v>
      </c>
      <c r="X45" s="111">
        <f>IF(RES_hhdet_in_tes!X45=0,"",RES_hhdet_in_tes!X45/RES_hhdet_in_fec!X45)</f>
        <v>0.64929596721318394</v>
      </c>
      <c r="Y45" s="111">
        <f>IF(RES_hhdet_in_tes!Y45=0,"",RES_hhdet_in_tes!Y45/RES_hhdet_in_fec!Y45)</f>
        <v>0.64996445732713426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>
        <f>IF(RES_hhdet_in_tes!E47=0,"",RES_hhdet_in_tes!E47/RES_hhdet_in_fec!E47)</f>
        <v>2.2394868968021937</v>
      </c>
      <c r="F47" s="124">
        <f>IF(RES_hhdet_in_tes!F47=0,"",RES_hhdet_in_tes!F47/RES_hhdet_in_fec!F47)</f>
        <v>2.3217213428060104</v>
      </c>
      <c r="G47" s="124">
        <f>IF(RES_hhdet_in_tes!G47=0,"",RES_hhdet_in_tes!G47/RES_hhdet_in_fec!G47)</f>
        <v>2.405087408103332</v>
      </c>
      <c r="H47" s="124">
        <f>IF(RES_hhdet_in_tes!H47=0,"",RES_hhdet_in_tes!H47/RES_hhdet_in_fec!H47)</f>
        <v>2.4895102191970286</v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>
        <f>IF(RES_hhdet_in_tes!O47=0,"",RES_hhdet_in_tes!O47/RES_hhdet_in_fec!O47)</f>
        <v>3.2056563290026077</v>
      </c>
      <c r="P47" s="124">
        <f>IF(RES_hhdet_in_tes!P47=0,"",RES_hhdet_in_tes!P47/RES_hhdet_in_fec!P47)</f>
        <v>3.3462495174931481</v>
      </c>
      <c r="Q47" s="124">
        <f>IF(RES_hhdet_in_tes!Q47=0,"",RES_hhdet_in_tes!Q47/RES_hhdet_in_fec!Q47)</f>
        <v>3.4541526340570803</v>
      </c>
      <c r="R47" s="124" t="str">
        <f>IF(RES_hhdet_in_tes!R47=0,"",RES_hhdet_in_tes!R47/RES_hhdet_in_fec!R47)</f>
        <v/>
      </c>
      <c r="S47" s="124">
        <f>IF(RES_hhdet_in_tes!S47=0,"",RES_hhdet_in_tes!S47/RES_hhdet_in_fec!S47)</f>
        <v>3.4801306833059931</v>
      </c>
      <c r="T47" s="124">
        <f>IF(RES_hhdet_in_tes!T47=0,"",RES_hhdet_in_tes!T47/RES_hhdet_in_fec!T47)</f>
        <v>3.4830171332225395</v>
      </c>
      <c r="U47" s="124">
        <f>IF(RES_hhdet_in_tes!U47=0,"",RES_hhdet_in_tes!U47/RES_hhdet_in_fec!U47)</f>
        <v>3.4862242997964792</v>
      </c>
      <c r="V47" s="124">
        <f>IF(RES_hhdet_in_tes!V47=0,"",RES_hhdet_in_tes!V47/RES_hhdet_in_fec!V47)</f>
        <v>3.4953888952891177</v>
      </c>
      <c r="W47" s="124">
        <f>IF(RES_hhdet_in_tes!W47=0,"",RES_hhdet_in_tes!W47/RES_hhdet_in_fec!W47)</f>
        <v>3.5254688748329794</v>
      </c>
      <c r="X47" s="124">
        <f>IF(RES_hhdet_in_tes!X47=0,"",RES_hhdet_in_tes!X47/RES_hhdet_in_fec!X47)</f>
        <v>3.5637850848773951</v>
      </c>
      <c r="Y47" s="124">
        <f>IF(RES_hhdet_in_tes!Y47=0,"",RES_hhdet_in_tes!Y47/RES_hhdet_in_fec!Y47)</f>
        <v>3.6069742645417486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>
        <f>IF(RES_hhdet_in_tes!E48=0,"",RES_hhdet_in_tes!E48/RES_hhdet_in_fec!E48)</f>
        <v>2.2394868968021937</v>
      </c>
      <c r="F48" s="111">
        <f>IF(RES_hhdet_in_tes!F48=0,"",RES_hhdet_in_tes!F48/RES_hhdet_in_fec!F48)</f>
        <v>2.3217213428060104</v>
      </c>
      <c r="G48" s="111">
        <f>IF(RES_hhdet_in_tes!G48=0,"",RES_hhdet_in_tes!G48/RES_hhdet_in_fec!G48)</f>
        <v>2.405087408103332</v>
      </c>
      <c r="H48" s="111">
        <f>IF(RES_hhdet_in_tes!H48=0,"",RES_hhdet_in_tes!H48/RES_hhdet_in_fec!H48)</f>
        <v>2.4895102191970286</v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>
        <f>IF(RES_hhdet_in_tes!O48=0,"",RES_hhdet_in_tes!O48/RES_hhdet_in_fec!O48)</f>
        <v>3.2056563290026077</v>
      </c>
      <c r="P48" s="111">
        <f>IF(RES_hhdet_in_tes!P48=0,"",RES_hhdet_in_tes!P48/RES_hhdet_in_fec!P48)</f>
        <v>3.3462495174931481</v>
      </c>
      <c r="Q48" s="111">
        <f>IF(RES_hhdet_in_tes!Q48=0,"",RES_hhdet_in_tes!Q48/RES_hhdet_in_fec!Q48)</f>
        <v>3.4541526340570803</v>
      </c>
      <c r="R48" s="111" t="str">
        <f>IF(RES_hhdet_in_tes!R48=0,"",RES_hhdet_in_tes!R48/RES_hhdet_in_fec!R48)</f>
        <v/>
      </c>
      <c r="S48" s="111">
        <f>IF(RES_hhdet_in_tes!S48=0,"",RES_hhdet_in_tes!S48/RES_hhdet_in_fec!S48)</f>
        <v>3.4801306833059931</v>
      </c>
      <c r="T48" s="111">
        <f>IF(RES_hhdet_in_tes!T48=0,"",RES_hhdet_in_tes!T48/RES_hhdet_in_fec!T48)</f>
        <v>3.4830171332225395</v>
      </c>
      <c r="U48" s="111">
        <f>IF(RES_hhdet_in_tes!U48=0,"",RES_hhdet_in_tes!U48/RES_hhdet_in_fec!U48)</f>
        <v>3.4862242997964792</v>
      </c>
      <c r="V48" s="111">
        <f>IF(RES_hhdet_in_tes!V48=0,"",RES_hhdet_in_tes!V48/RES_hhdet_in_fec!V48)</f>
        <v>3.4953888952891177</v>
      </c>
      <c r="W48" s="111">
        <f>IF(RES_hhdet_in_tes!W48=0,"",RES_hhdet_in_tes!W48/RES_hhdet_in_fec!W48)</f>
        <v>3.5254688748329794</v>
      </c>
      <c r="X48" s="111">
        <f>IF(RES_hhdet_in_tes!X48=0,"",RES_hhdet_in_tes!X48/RES_hhdet_in_fec!X48)</f>
        <v>3.5637850848773951</v>
      </c>
      <c r="Y48" s="111">
        <f>IF(RES_hhdet_in_tes!Y48=0,"",RES_hhdet_in_tes!Y48/RES_hhdet_in_fec!Y48)</f>
        <v>3.6069742645417486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>
        <f>IF(RES_hhdet_in_tes!E49=0,"",RES_hhdet_in_tes!E49/RES_hhdet_in_fec!E49)</f>
        <v>0.57610360063154942</v>
      </c>
      <c r="F49" s="124">
        <f>IF(RES_hhdet_in_tes!F49=0,"",RES_hhdet_in_tes!F49/RES_hhdet_in_fec!F49)</f>
        <v>0.57762619708694096</v>
      </c>
      <c r="G49" s="124">
        <f>IF(RES_hhdet_in_tes!G49=0,"",RES_hhdet_in_tes!G49/RES_hhdet_in_fec!G49)</f>
        <v>0.57926972696183054</v>
      </c>
      <c r="H49" s="124">
        <f>IF(RES_hhdet_in_tes!H49=0,"",RES_hhdet_in_tes!H49/RES_hhdet_in_fec!H49)</f>
        <v>0.58102258842206245</v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>
        <f>IF(RES_hhdet_in_tes!O49=0,"",RES_hhdet_in_tes!O49/RES_hhdet_in_fec!O49)</f>
        <v>0.61821638087802122</v>
      </c>
      <c r="P49" s="124">
        <f>IF(RES_hhdet_in_tes!P49=0,"",RES_hhdet_in_tes!P49/RES_hhdet_in_fec!P49)</f>
        <v>0.63581349278831722</v>
      </c>
      <c r="Q49" s="124">
        <f>IF(RES_hhdet_in_tes!Q49=0,"",RES_hhdet_in_tes!Q49/RES_hhdet_in_fec!Q49)</f>
        <v>0.65279096182949892</v>
      </c>
      <c r="R49" s="124" t="str">
        <f>IF(RES_hhdet_in_tes!R49=0,"",RES_hhdet_in_tes!R49/RES_hhdet_in_fec!R49)</f>
        <v/>
      </c>
      <c r="S49" s="124">
        <f>IF(RES_hhdet_in_tes!S49=0,"",RES_hhdet_in_tes!S49/RES_hhdet_in_fec!S49)</f>
        <v>0.67541145536263669</v>
      </c>
      <c r="T49" s="124">
        <f>IF(RES_hhdet_in_tes!T49=0,"",RES_hhdet_in_tes!T49/RES_hhdet_in_fec!T49)</f>
        <v>0.68645624359788293</v>
      </c>
      <c r="U49" s="124">
        <f>IF(RES_hhdet_in_tes!U49=0,"",RES_hhdet_in_tes!U49/RES_hhdet_in_fec!U49)</f>
        <v>0.69752567818638711</v>
      </c>
      <c r="V49" s="124">
        <f>IF(RES_hhdet_in_tes!V49=0,"",RES_hhdet_in_tes!V49/RES_hhdet_in_fec!V49)</f>
        <v>0.70840011449213525</v>
      </c>
      <c r="W49" s="124">
        <f>IF(RES_hhdet_in_tes!W49=0,"",RES_hhdet_in_tes!W49/RES_hhdet_in_fec!W49)</f>
        <v>0.71833208241823698</v>
      </c>
      <c r="X49" s="124">
        <f>IF(RES_hhdet_in_tes!X49=0,"",RES_hhdet_in_tes!X49/RES_hhdet_in_fec!X49)</f>
        <v>0.72928652416962969</v>
      </c>
      <c r="Y49" s="124">
        <f>IF(RES_hhdet_in_tes!Y49=0,"",RES_hhdet_in_tes!Y49/RES_hhdet_in_fec!Y49)</f>
        <v>0.73950635251132524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>
        <f>IF(RES_hhdet_in_tes!E54=0,"",RES_hhdet_in_tes!E54/RES_hhdet_in_fec!E54)</f>
        <v>0.57610360063154942</v>
      </c>
      <c r="F54" s="112">
        <f>IF(RES_hhdet_in_tes!F54=0,"",RES_hhdet_in_tes!F54/RES_hhdet_in_fec!F54)</f>
        <v>0.57762619708694096</v>
      </c>
      <c r="G54" s="112">
        <f>IF(RES_hhdet_in_tes!G54=0,"",RES_hhdet_in_tes!G54/RES_hhdet_in_fec!G54)</f>
        <v>0.57926972696183054</v>
      </c>
      <c r="H54" s="112">
        <f>IF(RES_hhdet_in_tes!H54=0,"",RES_hhdet_in_tes!H54/RES_hhdet_in_fec!H54)</f>
        <v>0.58102258842206245</v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>
        <f>IF(RES_hhdet_in_tes!O54=0,"",RES_hhdet_in_tes!O54/RES_hhdet_in_fec!O54)</f>
        <v>0.61821638087802122</v>
      </c>
      <c r="P54" s="112">
        <f>IF(RES_hhdet_in_tes!P54=0,"",RES_hhdet_in_tes!P54/RES_hhdet_in_fec!P54)</f>
        <v>0.63581349278831722</v>
      </c>
      <c r="Q54" s="112">
        <f>IF(RES_hhdet_in_tes!Q54=0,"",RES_hhdet_in_tes!Q54/RES_hhdet_in_fec!Q54)</f>
        <v>0.65279096182949892</v>
      </c>
      <c r="R54" s="112" t="str">
        <f>IF(RES_hhdet_in_tes!R54=0,"",RES_hhdet_in_tes!R54/RES_hhdet_in_fec!R54)</f>
        <v/>
      </c>
      <c r="S54" s="112">
        <f>IF(RES_hhdet_in_tes!S54=0,"",RES_hhdet_in_tes!S54/RES_hhdet_in_fec!S54)</f>
        <v>0.67541145536263669</v>
      </c>
      <c r="T54" s="112">
        <f>IF(RES_hhdet_in_tes!T54=0,"",RES_hhdet_in_tes!T54/RES_hhdet_in_fec!T54)</f>
        <v>0.68645624359788293</v>
      </c>
      <c r="U54" s="112">
        <f>IF(RES_hhdet_in_tes!U54=0,"",RES_hhdet_in_tes!U54/RES_hhdet_in_fec!U54)</f>
        <v>0.69752567818638711</v>
      </c>
      <c r="V54" s="112">
        <f>IF(RES_hhdet_in_tes!V54=0,"",RES_hhdet_in_tes!V54/RES_hhdet_in_fec!V54)</f>
        <v>0.70840011449213525</v>
      </c>
      <c r="W54" s="112">
        <f>IF(RES_hhdet_in_tes!W54=0,"",RES_hhdet_in_tes!W54/RES_hhdet_in_fec!W54)</f>
        <v>0.71833208241823698</v>
      </c>
      <c r="X54" s="112">
        <f>IF(RES_hhdet_in_tes!X54=0,"",RES_hhdet_in_tes!X54/RES_hhdet_in_fec!X54)</f>
        <v>0.72928652416962969</v>
      </c>
      <c r="Y54" s="112">
        <f>IF(RES_hhdet_in_tes!Y54=0,"",RES_hhdet_in_tes!Y54/RES_hhdet_in_fec!Y54)</f>
        <v>0.73950635251132524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>
        <f>IF(RES_hhdet_in_tes!E58=0,"",RES_hhdet_in_tes!E58/RES_hhdet_in_fec!E58)</f>
        <v>0.5817467671674027</v>
      </c>
      <c r="F58" s="124">
        <f>IF(RES_hhdet_in_tes!F58=0,"",RES_hhdet_in_tes!F58/RES_hhdet_in_fec!F58)</f>
        <v>0.57516809799206037</v>
      </c>
      <c r="G58" s="124">
        <f>IF(RES_hhdet_in_tes!G58=0,"",RES_hhdet_in_tes!G58/RES_hhdet_in_fec!G58)</f>
        <v>0.57522673825319115</v>
      </c>
      <c r="H58" s="124">
        <f>IF(RES_hhdet_in_tes!H58=0,"",RES_hhdet_in_tes!H58/RES_hhdet_in_fec!H58)</f>
        <v>0.59285162005265724</v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>
        <f>IF(RES_hhdet_in_tes!O58=0,"",RES_hhdet_in_tes!O58/RES_hhdet_in_fec!O58)</f>
        <v>0.57575825293201333</v>
      </c>
      <c r="P58" s="124">
        <f>IF(RES_hhdet_in_tes!P58=0,"",RES_hhdet_in_tes!P58/RES_hhdet_in_fec!P58)</f>
        <v>0.57608074801298381</v>
      </c>
      <c r="Q58" s="124">
        <f>IF(RES_hhdet_in_tes!Q58=0,"",RES_hhdet_in_tes!Q58/RES_hhdet_in_fec!Q58)</f>
        <v>0.58017550176688171</v>
      </c>
      <c r="R58" s="124" t="str">
        <f>IF(RES_hhdet_in_tes!R58=0,"",RES_hhdet_in_tes!R58/RES_hhdet_in_fec!R58)</f>
        <v/>
      </c>
      <c r="S58" s="124">
        <f>IF(RES_hhdet_in_tes!S58=0,"",RES_hhdet_in_tes!S58/RES_hhdet_in_fec!S58)</f>
        <v>0.58916165309002766</v>
      </c>
      <c r="T58" s="124">
        <f>IF(RES_hhdet_in_tes!T58=0,"",RES_hhdet_in_tes!T58/RES_hhdet_in_fec!T58)</f>
        <v>0.59270268954197391</v>
      </c>
      <c r="U58" s="124">
        <f>IF(RES_hhdet_in_tes!U58=0,"",RES_hhdet_in_tes!U58/RES_hhdet_in_fec!U58)</f>
        <v>0.59711847558124453</v>
      </c>
      <c r="V58" s="124">
        <f>IF(RES_hhdet_in_tes!V58=0,"",RES_hhdet_in_tes!V58/RES_hhdet_in_fec!V58)</f>
        <v>0.60150821107818453</v>
      </c>
      <c r="W58" s="124">
        <f>IF(RES_hhdet_in_tes!W58=0,"",RES_hhdet_in_tes!W58/RES_hhdet_in_fec!W58)</f>
        <v>0.60224354929596069</v>
      </c>
      <c r="X58" s="124">
        <f>IF(RES_hhdet_in_tes!X58=0,"",RES_hhdet_in_tes!X58/RES_hhdet_in_fec!X58)</f>
        <v>0.6047693002540836</v>
      </c>
      <c r="Y58" s="124">
        <f>IF(RES_hhdet_in_tes!Y58=0,"",RES_hhdet_in_tes!Y58/RES_hhdet_in_fec!Y58)</f>
        <v>0.60619023105351277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>
        <f>IF(RES_hhdet_in_tes!E59=0,"",RES_hhdet_in_tes!E59/RES_hhdet_in_fec!E59)</f>
        <v>0.57191620976650126</v>
      </c>
      <c r="F59" s="111">
        <f>IF(RES_hhdet_in_tes!F59=0,"",RES_hhdet_in_tes!F59/RES_hhdet_in_fec!F59)</f>
        <v>0.57237135721764087</v>
      </c>
      <c r="G59" s="111">
        <f>IF(RES_hhdet_in_tes!G59=0,"",RES_hhdet_in_tes!G59/RES_hhdet_in_fec!G59)</f>
        <v>0.57282654242262565</v>
      </c>
      <c r="H59" s="111">
        <f>IF(RES_hhdet_in_tes!H59=0,"",RES_hhdet_in_tes!H59/RES_hhdet_in_fec!H59)</f>
        <v>0.57328176144503551</v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>
        <f>IF(RES_hhdet_in_tes!O59=0,"",RES_hhdet_in_tes!O59/RES_hhdet_in_fec!O59)</f>
        <v>0.57575825293201333</v>
      </c>
      <c r="P59" s="111">
        <f>IF(RES_hhdet_in_tes!P59=0,"",RES_hhdet_in_tes!P59/RES_hhdet_in_fec!P59)</f>
        <v>0.57608074801298381</v>
      </c>
      <c r="Q59" s="111">
        <f>IF(RES_hhdet_in_tes!Q59=0,"",RES_hhdet_in_tes!Q59/RES_hhdet_in_fec!Q59)</f>
        <v>0.57739337832883519</v>
      </c>
      <c r="R59" s="111" t="str">
        <f>IF(RES_hhdet_in_tes!R59=0,"",RES_hhdet_in_tes!R59/RES_hhdet_in_fec!R59)</f>
        <v/>
      </c>
      <c r="S59" s="111">
        <f>IF(RES_hhdet_in_tes!S59=0,"",RES_hhdet_in_tes!S59/RES_hhdet_in_fec!S59)</f>
        <v>0.58570506299515612</v>
      </c>
      <c r="T59" s="111">
        <f>IF(RES_hhdet_in_tes!T59=0,"",RES_hhdet_in_tes!T59/RES_hhdet_in_fec!T59)</f>
        <v>0.59104153028946826</v>
      </c>
      <c r="U59" s="111">
        <f>IF(RES_hhdet_in_tes!U59=0,"",RES_hhdet_in_tes!U59/RES_hhdet_in_fec!U59)</f>
        <v>0.59590769011361777</v>
      </c>
      <c r="V59" s="111">
        <f>IF(RES_hhdet_in_tes!V59=0,"",RES_hhdet_in_tes!V59/RES_hhdet_in_fec!V59)</f>
        <v>0.59936049938440283</v>
      </c>
      <c r="W59" s="111">
        <f>IF(RES_hhdet_in_tes!W59=0,"",RES_hhdet_in_tes!W59/RES_hhdet_in_fec!W59)</f>
        <v>0.60101994573512851</v>
      </c>
      <c r="X59" s="111">
        <f>IF(RES_hhdet_in_tes!X59=0,"",RES_hhdet_in_tes!X59/RES_hhdet_in_fec!X59)</f>
        <v>0.60141731840164392</v>
      </c>
      <c r="Y59" s="111">
        <f>IF(RES_hhdet_in_tes!Y59=0,"",RES_hhdet_in_tes!Y59/RES_hhdet_in_fec!Y59)</f>
        <v>0.60145705566829544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>
        <f>IF(RES_hhdet_in_tes!E60=0,"",RES_hhdet_in_tes!E60/RES_hhdet_in_fec!E60)</f>
        <v>0.74360273004744393</v>
      </c>
      <c r="F60" s="45">
        <f>IF(RES_hhdet_in_tes!F60=0,"",RES_hhdet_in_tes!F60/RES_hhdet_in_fec!F60)</f>
        <v>0.74488682187191357</v>
      </c>
      <c r="G60" s="45">
        <f>IF(RES_hhdet_in_tes!G60=0,"",RES_hhdet_in_tes!G60/RES_hhdet_in_fec!G60)</f>
        <v>0.7462238366852455</v>
      </c>
      <c r="H60" s="45">
        <f>IF(RES_hhdet_in_tes!H60=0,"",RES_hhdet_in_tes!H60/RES_hhdet_in_fec!H60)</f>
        <v>0.74760825645068629</v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>
        <f>IF(RES_hhdet_in_tes!Q60=0,"",RES_hhdet_in_tes!Q60/RES_hhdet_in_fec!Q60)</f>
        <v>0.78059821536275065</v>
      </c>
      <c r="R60" s="45" t="str">
        <f>IF(RES_hhdet_in_tes!R60=0,"",RES_hhdet_in_tes!R60/RES_hhdet_in_fec!R60)</f>
        <v/>
      </c>
      <c r="S60" s="45">
        <f>IF(RES_hhdet_in_tes!S60=0,"",RES_hhdet_in_tes!S60/RES_hhdet_in_fec!S60)</f>
        <v>0.80688310185976675</v>
      </c>
      <c r="T60" s="45">
        <f>IF(RES_hhdet_in_tes!T60=0,"",RES_hhdet_in_tes!T60/RES_hhdet_in_fec!T60)</f>
        <v>0.82261113599549673</v>
      </c>
      <c r="U60" s="45">
        <f>IF(RES_hhdet_in_tes!U60=0,"",RES_hhdet_in_tes!U60/RES_hhdet_in_fec!U60)</f>
        <v>0.83764173432506372</v>
      </c>
      <c r="V60" s="45">
        <f>IF(RES_hhdet_in_tes!V60=0,"",RES_hhdet_in_tes!V60/RES_hhdet_in_fec!V60)</f>
        <v>0.85015902455022507</v>
      </c>
      <c r="W60" s="45">
        <f>IF(RES_hhdet_in_tes!W60=0,"",RES_hhdet_in_tes!W60/RES_hhdet_in_fec!W60)</f>
        <v>0.85953208976603224</v>
      </c>
      <c r="X60" s="45">
        <f>IF(RES_hhdet_in_tes!X60=0,"",RES_hhdet_in_tes!X60/RES_hhdet_in_fec!X60)</f>
        <v>0.86707348022395303</v>
      </c>
      <c r="Y60" s="45">
        <f>IF(RES_hhdet_in_tes!Y60=0,"",RES_hhdet_in_tes!Y60/RES_hhdet_in_fec!Y60)</f>
        <v>0.87376115379250574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0.49259342458375466</v>
      </c>
      <c r="D62" s="119">
        <f>IF(RES_hhdet_in_tes!D62=0,"",RES_hhdet_in_tes!D62/RES_hhdet_in_fec!D62)</f>
        <v>0.49888296782387642</v>
      </c>
      <c r="E62" s="119">
        <f>IF(RES_hhdet_in_tes!E62=0,"",RES_hhdet_in_tes!E62/RES_hhdet_in_fec!E62)</f>
        <v>0.50735720826980746</v>
      </c>
      <c r="F62" s="119">
        <f>IF(RES_hhdet_in_tes!F62=0,"",RES_hhdet_in_tes!F62/RES_hhdet_in_fec!F62)</f>
        <v>0.50291560139908209</v>
      </c>
      <c r="G62" s="119">
        <f>IF(RES_hhdet_in_tes!G62=0,"",RES_hhdet_in_tes!G62/RES_hhdet_in_fec!G62)</f>
        <v>0.51473675250988504</v>
      </c>
      <c r="H62" s="119">
        <f>IF(RES_hhdet_in_tes!H62=0,"",RES_hhdet_in_tes!H62/RES_hhdet_in_fec!H62)</f>
        <v>0.52044057800536669</v>
      </c>
      <c r="I62" s="119">
        <f>IF(RES_hhdet_in_tes!I62=0,"",RES_hhdet_in_tes!I62/RES_hhdet_in_fec!I62)</f>
        <v>0.5355902155111566</v>
      </c>
      <c r="J62" s="119">
        <f>IF(RES_hhdet_in_tes!J62=0,"",RES_hhdet_in_tes!J62/RES_hhdet_in_fec!J62)</f>
        <v>0.5277832005053994</v>
      </c>
      <c r="K62" s="119">
        <f>IF(RES_hhdet_in_tes!K62=0,"",RES_hhdet_in_tes!K62/RES_hhdet_in_fec!K62)</f>
        <v>0.53615303857793939</v>
      </c>
      <c r="L62" s="119">
        <f>IF(RES_hhdet_in_tes!L62=0,"",RES_hhdet_in_tes!L62/RES_hhdet_in_fec!L62)</f>
        <v>0.55106311364975502</v>
      </c>
      <c r="M62" s="119">
        <f>IF(RES_hhdet_in_tes!M62=0,"",RES_hhdet_in_tes!M62/RES_hhdet_in_fec!M62)</f>
        <v>0.55885445480442941</v>
      </c>
      <c r="N62" s="119">
        <f>IF(RES_hhdet_in_tes!N62=0,"",RES_hhdet_in_tes!N62/RES_hhdet_in_fec!N62)</f>
        <v>0.59269930568324836</v>
      </c>
      <c r="O62" s="119">
        <f>IF(RES_hhdet_in_tes!O62=0,"",RES_hhdet_in_tes!O62/RES_hhdet_in_fec!O62)</f>
        <v>0.61404914413340062</v>
      </c>
      <c r="P62" s="119">
        <f>IF(RES_hhdet_in_tes!P62=0,"",RES_hhdet_in_tes!P62/RES_hhdet_in_fec!P62)</f>
        <v>0.66098557488284204</v>
      </c>
      <c r="Q62" s="119">
        <f>IF(RES_hhdet_in_tes!Q62=0,"",RES_hhdet_in_tes!Q62/RES_hhdet_in_fec!Q62)</f>
        <v>0.71152740497328093</v>
      </c>
      <c r="R62" s="119">
        <f>IF(RES_hhdet_in_tes!R62=0,"",RES_hhdet_in_tes!R62/RES_hhdet_in_fec!R62)</f>
        <v>0.71510674128095242</v>
      </c>
      <c r="S62" s="119">
        <f>IF(RES_hhdet_in_tes!S62=0,"",RES_hhdet_in_tes!S62/RES_hhdet_in_fec!S62)</f>
        <v>0.73252591680519286</v>
      </c>
      <c r="T62" s="119">
        <f>IF(RES_hhdet_in_tes!T62=0,"",RES_hhdet_in_tes!T62/RES_hhdet_in_fec!T62)</f>
        <v>0.74027236327857882</v>
      </c>
      <c r="U62" s="119">
        <f>IF(RES_hhdet_in_tes!U62=0,"",RES_hhdet_in_tes!U62/RES_hhdet_in_fec!U62)</f>
        <v>0.74100209433059983</v>
      </c>
      <c r="V62" s="119">
        <f>IF(RES_hhdet_in_tes!V62=0,"",RES_hhdet_in_tes!V62/RES_hhdet_in_fec!V62)</f>
        <v>0.74444356468602413</v>
      </c>
      <c r="W62" s="119">
        <f>IF(RES_hhdet_in_tes!W62=0,"",RES_hhdet_in_tes!W62/RES_hhdet_in_fec!W62)</f>
        <v>0.74959069975149328</v>
      </c>
      <c r="X62" s="119">
        <f>IF(RES_hhdet_in_tes!X62=0,"",RES_hhdet_in_tes!X62/RES_hhdet_in_fec!X62)</f>
        <v>0.75497548119187774</v>
      </c>
      <c r="Y62" s="119">
        <f>IF(RES_hhdet_in_tes!Y62=0,"",RES_hhdet_in_tes!Y62/RES_hhdet_in_fec!Y62)</f>
        <v>0.75879243739095537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0.47837109246961412</v>
      </c>
      <c r="D63" s="124">
        <f>IF(RES_hhdet_in_tes!D63=0,"",RES_hhdet_in_tes!D63/RES_hhdet_in_fec!D63)</f>
        <v>0.48322181217081717</v>
      </c>
      <c r="E63" s="124">
        <f>IF(RES_hhdet_in_tes!E63=0,"",RES_hhdet_in_tes!E63/RES_hhdet_in_fec!E63)</f>
        <v>0.48840027500037753</v>
      </c>
      <c r="F63" s="124">
        <f>IF(RES_hhdet_in_tes!F63=0,"",RES_hhdet_in_tes!F63/RES_hhdet_in_fec!F63)</f>
        <v>0.49366528629160922</v>
      </c>
      <c r="G63" s="124">
        <f>IF(RES_hhdet_in_tes!G63=0,"",RES_hhdet_in_tes!G63/RES_hhdet_in_fec!G63)</f>
        <v>0.49905801407824829</v>
      </c>
      <c r="H63" s="124">
        <f>IF(RES_hhdet_in_tes!H63=0,"",RES_hhdet_in_tes!H63/RES_hhdet_in_fec!H63)</f>
        <v>0.50469039379034863</v>
      </c>
      <c r="I63" s="124">
        <f>IF(RES_hhdet_in_tes!I63=0,"",RES_hhdet_in_tes!I63/RES_hhdet_in_fec!I63)</f>
        <v>0.51060079226163835</v>
      </c>
      <c r="J63" s="124">
        <f>IF(RES_hhdet_in_tes!J63=0,"",RES_hhdet_in_tes!J63/RES_hhdet_in_fec!J63)</f>
        <v>0.51735361442830774</v>
      </c>
      <c r="K63" s="124">
        <f>IF(RES_hhdet_in_tes!K63=0,"",RES_hhdet_in_tes!K63/RES_hhdet_in_fec!K63)</f>
        <v>0.52481679984663154</v>
      </c>
      <c r="L63" s="124">
        <f>IF(RES_hhdet_in_tes!L63=0,"",RES_hhdet_in_tes!L63/RES_hhdet_in_fec!L63)</f>
        <v>0.53310855384818157</v>
      </c>
      <c r="M63" s="124">
        <f>IF(RES_hhdet_in_tes!M63=0,"",RES_hhdet_in_tes!M63/RES_hhdet_in_fec!M63)</f>
        <v>0.54866498394239738</v>
      </c>
      <c r="N63" s="124">
        <f>IF(RES_hhdet_in_tes!N63=0,"",RES_hhdet_in_tes!N63/RES_hhdet_in_fec!N63)</f>
        <v>0.57307348646645417</v>
      </c>
      <c r="O63" s="124">
        <f>IF(RES_hhdet_in_tes!O63=0,"",RES_hhdet_in_tes!O63/RES_hhdet_in_fec!O63)</f>
        <v>0.60811197318469412</v>
      </c>
      <c r="P63" s="124">
        <f>IF(RES_hhdet_in_tes!P63=0,"",RES_hhdet_in_tes!P63/RES_hhdet_in_fec!P63)</f>
        <v>0.64923455789346474</v>
      </c>
      <c r="Q63" s="124">
        <f>IF(RES_hhdet_in_tes!Q63=0,"",RES_hhdet_in_tes!Q63/RES_hhdet_in_fec!Q63)</f>
        <v>0.68380043965797277</v>
      </c>
      <c r="R63" s="124">
        <f>IF(RES_hhdet_in_tes!R63=0,"",RES_hhdet_in_tes!R63/RES_hhdet_in_fec!R63)</f>
        <v>0.70141682981684217</v>
      </c>
      <c r="S63" s="124">
        <f>IF(RES_hhdet_in_tes!S63=0,"",RES_hhdet_in_tes!S63/RES_hhdet_in_fec!S63)</f>
        <v>0.71492222980407583</v>
      </c>
      <c r="T63" s="124">
        <f>IF(RES_hhdet_in_tes!T63=0,"",RES_hhdet_in_tes!T63/RES_hhdet_in_fec!T63)</f>
        <v>0.72590147718481557</v>
      </c>
      <c r="U63" s="124">
        <f>IF(RES_hhdet_in_tes!U63=0,"",RES_hhdet_in_tes!U63/RES_hhdet_in_fec!U63)</f>
        <v>0.73548799399448672</v>
      </c>
      <c r="V63" s="124">
        <f>IF(RES_hhdet_in_tes!V63=0,"",RES_hhdet_in_tes!V63/RES_hhdet_in_fec!V63)</f>
        <v>0.74422160053022823</v>
      </c>
      <c r="W63" s="124">
        <f>IF(RES_hhdet_in_tes!W63=0,"",RES_hhdet_in_tes!W63/RES_hhdet_in_fec!W63)</f>
        <v>0.75080979337879672</v>
      </c>
      <c r="X63" s="124">
        <f>IF(RES_hhdet_in_tes!X63=0,"",RES_hhdet_in_tes!X63/RES_hhdet_in_fec!X63)</f>
        <v>0.75454656507340057</v>
      </c>
      <c r="Y63" s="124">
        <f>IF(RES_hhdet_in_tes!Y63=0,"",RES_hhdet_in_tes!Y63/RES_hhdet_in_fec!Y63)</f>
        <v>0.7571776526724705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0.47728022068529308</v>
      </c>
      <c r="D64" s="111">
        <f>IF(RES_hhdet_in_tes!D64=0,"",RES_hhdet_in_tes!D64/RES_hhdet_in_fec!D64)</f>
        <v>0.48217488956849325</v>
      </c>
      <c r="E64" s="111">
        <f>IF(RES_hhdet_in_tes!E64=0,"",RES_hhdet_in_tes!E64/RES_hhdet_in_fec!E64)</f>
        <v>0.48737823175598011</v>
      </c>
      <c r="F64" s="111">
        <f>IF(RES_hhdet_in_tes!F64=0,"",RES_hhdet_in_tes!F64/RES_hhdet_in_fec!F64)</f>
        <v>0.49256264485959972</v>
      </c>
      <c r="G64" s="111">
        <f>IF(RES_hhdet_in_tes!G64=0,"",RES_hhdet_in_tes!G64/RES_hhdet_in_fec!G64)</f>
        <v>0.49802351696129754</v>
      </c>
      <c r="H64" s="111">
        <f>IF(RES_hhdet_in_tes!H64=0,"",RES_hhdet_in_tes!H64/RES_hhdet_in_fec!H64)</f>
        <v>0.50372310796711051</v>
      </c>
      <c r="I64" s="111">
        <f>IF(RES_hhdet_in_tes!I64=0,"",RES_hhdet_in_tes!I64/RES_hhdet_in_fec!I64)</f>
        <v>0.50973253560482568</v>
      </c>
      <c r="J64" s="111">
        <f>IF(RES_hhdet_in_tes!J64=0,"",RES_hhdet_in_tes!J64/RES_hhdet_in_fec!J64)</f>
        <v>0.51634683068983045</v>
      </c>
      <c r="K64" s="111">
        <f>IF(RES_hhdet_in_tes!K64=0,"",RES_hhdet_in_tes!K64/RES_hhdet_in_fec!K64)</f>
        <v>0.52381444568951252</v>
      </c>
      <c r="L64" s="111">
        <f>IF(RES_hhdet_in_tes!L64=0,"",RES_hhdet_in_tes!L64/RES_hhdet_in_fec!L64)</f>
        <v>0.53219747349826751</v>
      </c>
      <c r="M64" s="111">
        <f>IF(RES_hhdet_in_tes!M64=0,"",RES_hhdet_in_tes!M64/RES_hhdet_in_fec!M64)</f>
        <v>0.54770894158391192</v>
      </c>
      <c r="N64" s="111">
        <f>IF(RES_hhdet_in_tes!N64=0,"",RES_hhdet_in_tes!N64/RES_hhdet_in_fec!N64)</f>
        <v>0.57228234484981044</v>
      </c>
      <c r="O64" s="111">
        <f>IF(RES_hhdet_in_tes!O64=0,"",RES_hhdet_in_tes!O64/RES_hhdet_in_fec!O64)</f>
        <v>0.60720798257194653</v>
      </c>
      <c r="P64" s="111">
        <f>IF(RES_hhdet_in_tes!P64=0,"",RES_hhdet_in_tes!P64/RES_hhdet_in_fec!P64)</f>
        <v>0.6483523404664564</v>
      </c>
      <c r="Q64" s="111">
        <f>IF(RES_hhdet_in_tes!Q64=0,"",RES_hhdet_in_tes!Q64/RES_hhdet_in_fec!Q64)</f>
        <v>0.68306246947488269</v>
      </c>
      <c r="R64" s="111">
        <f>IF(RES_hhdet_in_tes!R64=0,"",RES_hhdet_in_tes!R64/RES_hhdet_in_fec!R64)</f>
        <v>0.70070873703266678</v>
      </c>
      <c r="S64" s="111">
        <f>IF(RES_hhdet_in_tes!S64=0,"",RES_hhdet_in_tes!S64/RES_hhdet_in_fec!S64)</f>
        <v>0.71422959822298804</v>
      </c>
      <c r="T64" s="111">
        <f>IF(RES_hhdet_in_tes!T64=0,"",RES_hhdet_in_tes!T64/RES_hhdet_in_fec!T64)</f>
        <v>0.72523543339438423</v>
      </c>
      <c r="U64" s="111">
        <f>IF(RES_hhdet_in_tes!U64=0,"",RES_hhdet_in_tes!U64/RES_hhdet_in_fec!U64)</f>
        <v>0.73484027279094166</v>
      </c>
      <c r="V64" s="111">
        <f>IF(RES_hhdet_in_tes!V64=0,"",RES_hhdet_in_tes!V64/RES_hhdet_in_fec!V64)</f>
        <v>0.74359739094340538</v>
      </c>
      <c r="W64" s="111">
        <f>IF(RES_hhdet_in_tes!W64=0,"",RES_hhdet_in_tes!W64/RES_hhdet_in_fec!W64)</f>
        <v>0.75020214313847444</v>
      </c>
      <c r="X64" s="111">
        <f>IF(RES_hhdet_in_tes!X64=0,"",RES_hhdet_in_tes!X64/RES_hhdet_in_fec!X64)</f>
        <v>0.75393623850080815</v>
      </c>
      <c r="Y64" s="111">
        <f>IF(RES_hhdet_in_tes!Y64=0,"",RES_hhdet_in_tes!Y64/RES_hhdet_in_fec!Y64)</f>
        <v>0.75657294242547446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2.0775333865954049</v>
      </c>
      <c r="D66" s="124">
        <f>IF(RES_hhdet_in_tes!D66=0,"",RES_hhdet_in_tes!D66/RES_hhdet_in_fec!D66)</f>
        <v>2.1579076592493971</v>
      </c>
      <c r="E66" s="124">
        <f>IF(RES_hhdet_in_tes!E66=0,"",RES_hhdet_in_tes!E66/RES_hhdet_in_fec!E66)</f>
        <v>2.2394868968021937</v>
      </c>
      <c r="F66" s="124">
        <f>IF(RES_hhdet_in_tes!F66=0,"",RES_hhdet_in_tes!F66/RES_hhdet_in_fec!F66)</f>
        <v>2.3217213428060108</v>
      </c>
      <c r="G66" s="124">
        <f>IF(RES_hhdet_in_tes!G66=0,"",RES_hhdet_in_tes!G66/RES_hhdet_in_fec!G66)</f>
        <v>2.405087408103332</v>
      </c>
      <c r="H66" s="124">
        <f>IF(RES_hhdet_in_tes!H66=0,"",RES_hhdet_in_tes!H66/RES_hhdet_in_fec!H66)</f>
        <v>2.4895102191970286</v>
      </c>
      <c r="I66" s="124">
        <f>IF(RES_hhdet_in_tes!I66=0,"",RES_hhdet_in_tes!I66/RES_hhdet_in_fec!I66)</f>
        <v>2.575089640854999</v>
      </c>
      <c r="J66" s="124">
        <f>IF(RES_hhdet_in_tes!J66=0,"",RES_hhdet_in_tes!J66/RES_hhdet_in_fec!J66)</f>
        <v>2.6622732594588463</v>
      </c>
      <c r="K66" s="124">
        <f>IF(RES_hhdet_in_tes!K66=0,"",RES_hhdet_in_tes!K66/RES_hhdet_in_fec!K66)</f>
        <v>2.751415600742467</v>
      </c>
      <c r="L66" s="124">
        <f>IF(RES_hhdet_in_tes!L66=0,"",RES_hhdet_in_tes!L66/RES_hhdet_in_fec!L66)</f>
        <v>2.8425636786338035</v>
      </c>
      <c r="M66" s="124">
        <f>IF(RES_hhdet_in_tes!M66=0,"",RES_hhdet_in_tes!M66/RES_hhdet_in_fec!M66)</f>
        <v>2.9470126573865207</v>
      </c>
      <c r="N66" s="124">
        <f>IF(RES_hhdet_in_tes!N66=0,"",RES_hhdet_in_tes!N66/RES_hhdet_in_fec!N66)</f>
        <v>3.0681155527052528</v>
      </c>
      <c r="O66" s="124">
        <f>IF(RES_hhdet_in_tes!O66=0,"",RES_hhdet_in_tes!O66/RES_hhdet_in_fec!O66)</f>
        <v>3.2056563290026077</v>
      </c>
      <c r="P66" s="124">
        <f>IF(RES_hhdet_in_tes!P66=0,"",RES_hhdet_in_tes!P66/RES_hhdet_in_fec!P66)</f>
        <v>3.3462495174931481</v>
      </c>
      <c r="Q66" s="124">
        <f>IF(RES_hhdet_in_tes!Q66=0,"",RES_hhdet_in_tes!Q66/RES_hhdet_in_fec!Q66)</f>
        <v>3.4541526340570803</v>
      </c>
      <c r="R66" s="124">
        <f>IF(RES_hhdet_in_tes!R66=0,"",RES_hhdet_in_tes!R66/RES_hhdet_in_fec!R66)</f>
        <v>3.4775328783811021</v>
      </c>
      <c r="S66" s="124">
        <f>IF(RES_hhdet_in_tes!S66=0,"",RES_hhdet_in_tes!S66/RES_hhdet_in_fec!S66)</f>
        <v>3.4801306833059931</v>
      </c>
      <c r="T66" s="124">
        <f>IF(RES_hhdet_in_tes!T66=0,"",RES_hhdet_in_tes!T66/RES_hhdet_in_fec!T66)</f>
        <v>3.4830171332225395</v>
      </c>
      <c r="U66" s="124">
        <f>IF(RES_hhdet_in_tes!U66=0,"",RES_hhdet_in_tes!U66/RES_hhdet_in_fec!U66)</f>
        <v>3.4862242997964792</v>
      </c>
      <c r="V66" s="124">
        <f>IF(RES_hhdet_in_tes!V66=0,"",RES_hhdet_in_tes!V66/RES_hhdet_in_fec!V66)</f>
        <v>3.4953888952891177</v>
      </c>
      <c r="W66" s="124">
        <f>IF(RES_hhdet_in_tes!W66=0,"",RES_hhdet_in_tes!W66/RES_hhdet_in_fec!W66)</f>
        <v>3.525468874832979</v>
      </c>
      <c r="X66" s="124">
        <f>IF(RES_hhdet_in_tes!X66=0,"",RES_hhdet_in_tes!X66/RES_hhdet_in_fec!X66)</f>
        <v>3.5637850848773951</v>
      </c>
      <c r="Y66" s="124">
        <f>IF(RES_hhdet_in_tes!Y66=0,"",RES_hhdet_in_tes!Y66/RES_hhdet_in_fec!Y66)</f>
        <v>3.6069742645417486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2.0775333865954049</v>
      </c>
      <c r="D67" s="111">
        <f>IF(RES_hhdet_in_tes!D67=0,"",RES_hhdet_in_tes!D67/RES_hhdet_in_fec!D67)</f>
        <v>2.1579076592493971</v>
      </c>
      <c r="E67" s="111">
        <f>IF(RES_hhdet_in_tes!E67=0,"",RES_hhdet_in_tes!E67/RES_hhdet_in_fec!E67)</f>
        <v>2.2394868968021937</v>
      </c>
      <c r="F67" s="111">
        <f>IF(RES_hhdet_in_tes!F67=0,"",RES_hhdet_in_tes!F67/RES_hhdet_in_fec!F67)</f>
        <v>2.3217213428060108</v>
      </c>
      <c r="G67" s="111">
        <f>IF(RES_hhdet_in_tes!G67=0,"",RES_hhdet_in_tes!G67/RES_hhdet_in_fec!G67)</f>
        <v>2.405087408103332</v>
      </c>
      <c r="H67" s="111">
        <f>IF(RES_hhdet_in_tes!H67=0,"",RES_hhdet_in_tes!H67/RES_hhdet_in_fec!H67)</f>
        <v>2.4895102191970286</v>
      </c>
      <c r="I67" s="111">
        <f>IF(RES_hhdet_in_tes!I67=0,"",RES_hhdet_in_tes!I67/RES_hhdet_in_fec!I67)</f>
        <v>2.575089640854999</v>
      </c>
      <c r="J67" s="111">
        <f>IF(RES_hhdet_in_tes!J67=0,"",RES_hhdet_in_tes!J67/RES_hhdet_in_fec!J67)</f>
        <v>2.6622732594588463</v>
      </c>
      <c r="K67" s="111">
        <f>IF(RES_hhdet_in_tes!K67=0,"",RES_hhdet_in_tes!K67/RES_hhdet_in_fec!K67)</f>
        <v>2.751415600742467</v>
      </c>
      <c r="L67" s="111">
        <f>IF(RES_hhdet_in_tes!L67=0,"",RES_hhdet_in_tes!L67/RES_hhdet_in_fec!L67)</f>
        <v>2.8425636786338035</v>
      </c>
      <c r="M67" s="111">
        <f>IF(RES_hhdet_in_tes!M67=0,"",RES_hhdet_in_tes!M67/RES_hhdet_in_fec!M67)</f>
        <v>2.9470126573865207</v>
      </c>
      <c r="N67" s="111">
        <f>IF(RES_hhdet_in_tes!N67=0,"",RES_hhdet_in_tes!N67/RES_hhdet_in_fec!N67)</f>
        <v>3.0681155527052528</v>
      </c>
      <c r="O67" s="111">
        <f>IF(RES_hhdet_in_tes!O67=0,"",RES_hhdet_in_tes!O67/RES_hhdet_in_fec!O67)</f>
        <v>3.2056563290026077</v>
      </c>
      <c r="P67" s="111">
        <f>IF(RES_hhdet_in_tes!P67=0,"",RES_hhdet_in_tes!P67/RES_hhdet_in_fec!P67)</f>
        <v>3.3462495174931481</v>
      </c>
      <c r="Q67" s="111">
        <f>IF(RES_hhdet_in_tes!Q67=0,"",RES_hhdet_in_tes!Q67/RES_hhdet_in_fec!Q67)</f>
        <v>3.4541526340570803</v>
      </c>
      <c r="R67" s="111">
        <f>IF(RES_hhdet_in_tes!R67=0,"",RES_hhdet_in_tes!R67/RES_hhdet_in_fec!R67)</f>
        <v>3.4775328783811021</v>
      </c>
      <c r="S67" s="111">
        <f>IF(RES_hhdet_in_tes!S67=0,"",RES_hhdet_in_tes!S67/RES_hhdet_in_fec!S67)</f>
        <v>3.4801306833059931</v>
      </c>
      <c r="T67" s="111">
        <f>IF(RES_hhdet_in_tes!T67=0,"",RES_hhdet_in_tes!T67/RES_hhdet_in_fec!T67)</f>
        <v>3.4830171332225395</v>
      </c>
      <c r="U67" s="111">
        <f>IF(RES_hhdet_in_tes!U67=0,"",RES_hhdet_in_tes!U67/RES_hhdet_in_fec!U67)</f>
        <v>3.4862242997964792</v>
      </c>
      <c r="V67" s="111">
        <f>IF(RES_hhdet_in_tes!V67=0,"",RES_hhdet_in_tes!V67/RES_hhdet_in_fec!V67)</f>
        <v>3.4953888952891177</v>
      </c>
      <c r="W67" s="111">
        <f>IF(RES_hhdet_in_tes!W67=0,"",RES_hhdet_in_tes!W67/RES_hhdet_in_fec!W67)</f>
        <v>3.525468874832979</v>
      </c>
      <c r="X67" s="111">
        <f>IF(RES_hhdet_in_tes!X67=0,"",RES_hhdet_in_tes!X67/RES_hhdet_in_fec!X67)</f>
        <v>3.5637850848773951</v>
      </c>
      <c r="Y67" s="111">
        <f>IF(RES_hhdet_in_tes!Y67=0,"",RES_hhdet_in_tes!Y67/RES_hhdet_in_fec!Y67)</f>
        <v>3.6069742645417486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0.51144343624728927</v>
      </c>
      <c r="D68" s="124">
        <f>IF(RES_hhdet_in_tes!D68=0,"",RES_hhdet_in_tes!D68/RES_hhdet_in_fec!D68)</f>
        <v>0.51774127643380485</v>
      </c>
      <c r="E68" s="124">
        <f>IF(RES_hhdet_in_tes!E68=0,"",RES_hhdet_in_tes!E68/RES_hhdet_in_fec!E68)</f>
        <v>0.52491717081463485</v>
      </c>
      <c r="F68" s="124">
        <f>IF(RES_hhdet_in_tes!F68=0,"",RES_hhdet_in_tes!F68/RES_hhdet_in_fec!F68)</f>
        <v>0.53159423564296904</v>
      </c>
      <c r="G68" s="124">
        <f>IF(RES_hhdet_in_tes!G68=0,"",RES_hhdet_in_tes!G68/RES_hhdet_in_fec!G68)</f>
        <v>0.53884648191946738</v>
      </c>
      <c r="H68" s="124">
        <f>IF(RES_hhdet_in_tes!H68=0,"",RES_hhdet_in_tes!H68/RES_hhdet_in_fec!H68)</f>
        <v>0.55214677821902824</v>
      </c>
      <c r="I68" s="124">
        <f>IF(RES_hhdet_in_tes!I68=0,"",RES_hhdet_in_tes!I68/RES_hhdet_in_fec!I68)</f>
        <v>0.55536155479485094</v>
      </c>
      <c r="J68" s="124">
        <f>IF(RES_hhdet_in_tes!J68=0,"",RES_hhdet_in_tes!J68/RES_hhdet_in_fec!J68)</f>
        <v>0.56433626517385094</v>
      </c>
      <c r="K68" s="124">
        <f>IF(RES_hhdet_in_tes!K68=0,"",RES_hhdet_in_tes!K68/RES_hhdet_in_fec!K68)</f>
        <v>0.57461404281888284</v>
      </c>
      <c r="L68" s="124">
        <f>IF(RES_hhdet_in_tes!L68=0,"",RES_hhdet_in_tes!L68/RES_hhdet_in_fec!L68)</f>
        <v>0.58481880378564177</v>
      </c>
      <c r="M68" s="124">
        <f>IF(RES_hhdet_in_tes!M68=0,"",RES_hhdet_in_tes!M68/RES_hhdet_in_fec!M68)</f>
        <v>0.60072027340746936</v>
      </c>
      <c r="N68" s="124">
        <f>IF(RES_hhdet_in_tes!N68=0,"",RES_hhdet_in_tes!N68/RES_hhdet_in_fec!N68)</f>
        <v>0.62381925878991762</v>
      </c>
      <c r="O68" s="124">
        <f>IF(RES_hhdet_in_tes!O68=0,"",RES_hhdet_in_tes!O68/RES_hhdet_in_fec!O68)</f>
        <v>0.65501276036658496</v>
      </c>
      <c r="P68" s="124">
        <f>IF(RES_hhdet_in_tes!P68=0,"",RES_hhdet_in_tes!P68/RES_hhdet_in_fec!P68)</f>
        <v>0.68787929498953559</v>
      </c>
      <c r="Q68" s="124">
        <f>IF(RES_hhdet_in_tes!Q68=0,"",RES_hhdet_in_tes!Q68/RES_hhdet_in_fec!Q68)</f>
        <v>0.72373472265051741</v>
      </c>
      <c r="R68" s="124">
        <f>IF(RES_hhdet_in_tes!R68=0,"",RES_hhdet_in_tes!R68/RES_hhdet_in_fec!R68)</f>
        <v>0.74302888875527462</v>
      </c>
      <c r="S68" s="124">
        <f>IF(RES_hhdet_in_tes!S68=0,"",RES_hhdet_in_tes!S68/RES_hhdet_in_fec!S68)</f>
        <v>0.7587358352184953</v>
      </c>
      <c r="T68" s="124">
        <f>IF(RES_hhdet_in_tes!T68=0,"",RES_hhdet_in_tes!T68/RES_hhdet_in_fec!T68)</f>
        <v>0.77269355364129499</v>
      </c>
      <c r="U68" s="124">
        <f>IF(RES_hhdet_in_tes!U68=0,"",RES_hhdet_in_tes!U68/RES_hhdet_in_fec!U68)</f>
        <v>0.784552423788895</v>
      </c>
      <c r="V68" s="124">
        <f>IF(RES_hhdet_in_tes!V68=0,"",RES_hhdet_in_tes!V68/RES_hhdet_in_fec!V68)</f>
        <v>0.79355405748286212</v>
      </c>
      <c r="W68" s="124">
        <f>IF(RES_hhdet_in_tes!W68=0,"",RES_hhdet_in_tes!W68/RES_hhdet_in_fec!W68)</f>
        <v>0.80391777946407372</v>
      </c>
      <c r="X68" s="124">
        <f>IF(RES_hhdet_in_tes!X68=0,"",RES_hhdet_in_tes!X68/RES_hhdet_in_fec!X68)</f>
        <v>0.79307537341622236</v>
      </c>
      <c r="Y68" s="124">
        <f>IF(RES_hhdet_in_tes!Y68=0,"",RES_hhdet_in_tes!Y68/RES_hhdet_in_fec!Y68)</f>
        <v>0.80806860233664679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0.50884334789034091</v>
      </c>
      <c r="D69" s="111">
        <f>IF(RES_hhdet_in_tes!D69=0,"",RES_hhdet_in_tes!D69/RES_hhdet_in_fec!D69)</f>
        <v>0.51599823204317641</v>
      </c>
      <c r="E69" s="111">
        <f>IF(RES_hhdet_in_tes!E69=0,"",RES_hhdet_in_tes!E69/RES_hhdet_in_fec!E69)</f>
        <v>0.52347719033170859</v>
      </c>
      <c r="F69" s="111">
        <f>IF(RES_hhdet_in_tes!F69=0,"",RES_hhdet_in_tes!F69/RES_hhdet_in_fec!F69)</f>
        <v>0.53101376797534494</v>
      </c>
      <c r="G69" s="111">
        <f>IF(RES_hhdet_in_tes!G69=0,"",RES_hhdet_in_tes!G69/RES_hhdet_in_fec!G69)</f>
        <v>0.53884648191946738</v>
      </c>
      <c r="H69" s="111">
        <f>IF(RES_hhdet_in_tes!H69=0,"",RES_hhdet_in_tes!H69/RES_hhdet_in_fec!H69)</f>
        <v>0.54694366544563944</v>
      </c>
      <c r="I69" s="111">
        <f>IF(RES_hhdet_in_tes!I69=0,"",RES_hhdet_in_tes!I69/RES_hhdet_in_fec!I69)</f>
        <v>0.55536155479485094</v>
      </c>
      <c r="J69" s="111">
        <f>IF(RES_hhdet_in_tes!J69=0,"",RES_hhdet_in_tes!J69/RES_hhdet_in_fec!J69)</f>
        <v>0.56433626517385094</v>
      </c>
      <c r="K69" s="111">
        <f>IF(RES_hhdet_in_tes!K69=0,"",RES_hhdet_in_tes!K69/RES_hhdet_in_fec!K69)</f>
        <v>0.57406523189775982</v>
      </c>
      <c r="L69" s="111">
        <f>IF(RES_hhdet_in_tes!L69=0,"",RES_hhdet_in_tes!L69/RES_hhdet_in_fec!L69)</f>
        <v>0.58459536497374542</v>
      </c>
      <c r="M69" s="111">
        <f>IF(RES_hhdet_in_tes!M69=0,"",RES_hhdet_in_tes!M69/RES_hhdet_in_fec!M69)</f>
        <v>0.60084149508754536</v>
      </c>
      <c r="N69" s="111">
        <f>IF(RES_hhdet_in_tes!N69=0,"",RES_hhdet_in_tes!N69/RES_hhdet_in_fec!N69)</f>
        <v>0.62432114854755394</v>
      </c>
      <c r="O69" s="111">
        <f>IF(RES_hhdet_in_tes!O69=0,"",RES_hhdet_in_tes!O69/RES_hhdet_in_fec!O69)</f>
        <v>0.65611744399746308</v>
      </c>
      <c r="P69" s="111">
        <f>IF(RES_hhdet_in_tes!P69=0,"",RES_hhdet_in_tes!P69/RES_hhdet_in_fec!P69)</f>
        <v>0.69308808732478289</v>
      </c>
      <c r="Q69" s="111">
        <f>IF(RES_hhdet_in_tes!Q69=0,"",RES_hhdet_in_tes!Q69/RES_hhdet_in_fec!Q69)</f>
        <v>0.72545679504518401</v>
      </c>
      <c r="R69" s="111">
        <f>IF(RES_hhdet_in_tes!R69=0,"",RES_hhdet_in_tes!R69/RES_hhdet_in_fec!R69)</f>
        <v>0.74524291824846411</v>
      </c>
      <c r="S69" s="111">
        <f>IF(RES_hhdet_in_tes!S69=0,"",RES_hhdet_in_tes!S69/RES_hhdet_in_fec!S69)</f>
        <v>0.76209303909628234</v>
      </c>
      <c r="T69" s="111">
        <f>IF(RES_hhdet_in_tes!T69=0,"",RES_hhdet_in_tes!T69/RES_hhdet_in_fec!T69)</f>
        <v>0.77627164294754281</v>
      </c>
      <c r="U69" s="111">
        <f>IF(RES_hhdet_in_tes!U69=0,"",RES_hhdet_in_tes!U69/RES_hhdet_in_fec!U69)</f>
        <v>0.78803059226503969</v>
      </c>
      <c r="V69" s="111">
        <f>IF(RES_hhdet_in_tes!V69=0,"",RES_hhdet_in_tes!V69/RES_hhdet_in_fec!V69)</f>
        <v>0.79759078702349129</v>
      </c>
      <c r="W69" s="111">
        <f>IF(RES_hhdet_in_tes!W69=0,"",RES_hhdet_in_tes!W69/RES_hhdet_in_fec!W69)</f>
        <v>0.80391777946407372</v>
      </c>
      <c r="X69" s="111">
        <f>IF(RES_hhdet_in_tes!X69=0,"",RES_hhdet_in_tes!X69/RES_hhdet_in_fec!X69)</f>
        <v>0.80653440255927966</v>
      </c>
      <c r="Y69" s="111">
        <f>IF(RES_hhdet_in_tes!Y69=0,"",RES_hhdet_in_tes!Y69/RES_hhdet_in_fec!Y69)</f>
        <v>0.80806860233664679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 t="str">
        <f>IF(RES_hhdet_in_tes!I70=0,"",RES_hhdet_in_tes!I70/RES_hhdet_in_fec!I70)</f>
        <v/>
      </c>
      <c r="J70" s="111" t="str">
        <f>IF(RES_hhdet_in_tes!J70=0,"",RES_hhdet_in_tes!J70/RES_hhdet_in_fec!J70)</f>
        <v/>
      </c>
      <c r="K70" s="111" t="str">
        <f>IF(RES_hhdet_in_tes!K70=0,"",RES_hhdet_in_tes!K70/RES_hhdet_in_fec!K70)</f>
        <v/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X70" s="111" t="str">
        <f>IF(RES_hhdet_in_tes!X70=0,"",RES_hhdet_in_tes!X70/RES_hhdet_in_fec!X70)</f>
        <v/>
      </c>
      <c r="Y70" s="111" t="str">
        <f>IF(RES_hhdet_in_tes!Y70=0,"",RES_hhdet_in_tes!Y70/RES_hhdet_in_fec!Y70)</f>
        <v/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 t="str">
        <f>IF(RES_hhdet_in_tes!I71=0,"",RES_hhdet_in_tes!I71/RES_hhdet_in_fec!I71)</f>
        <v/>
      </c>
      <c r="J71" s="112" t="str">
        <f>IF(RES_hhdet_in_tes!J71=0,"",RES_hhdet_in_tes!J71/RES_hhdet_in_fec!J71)</f>
        <v/>
      </c>
      <c r="K71" s="112" t="str">
        <f>IF(RES_hhdet_in_tes!K71=0,"",RES_hhdet_in_tes!K71/RES_hhdet_in_fec!K71)</f>
        <v/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X71" s="112" t="str">
        <f>IF(RES_hhdet_in_tes!X71=0,"",RES_hhdet_in_tes!X71/RES_hhdet_in_fec!X71)</f>
        <v/>
      </c>
      <c r="Y71" s="112" t="str">
        <f>IF(RES_hhdet_in_tes!Y71=0,"",RES_hhdet_in_tes!Y71/RES_hhdet_in_fec!Y71)</f>
        <v/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 t="str">
        <f>IF(RES_hhdet_in_tes!I72=0,"",RES_hhdet_in_tes!I72/RES_hhdet_in_fec!I72)</f>
        <v/>
      </c>
      <c r="J72" s="113" t="str">
        <f>IF(RES_hhdet_in_tes!J72=0,"",RES_hhdet_in_tes!J72/RES_hhdet_in_fec!J72)</f>
        <v/>
      </c>
      <c r="K72" s="113" t="str">
        <f>IF(RES_hhdet_in_tes!K72=0,"",RES_hhdet_in_tes!K72/RES_hhdet_in_fec!K72)</f>
        <v/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X72" s="113" t="str">
        <f>IF(RES_hhdet_in_tes!X72=0,"",RES_hhdet_in_tes!X72/RES_hhdet_in_fec!X72)</f>
        <v/>
      </c>
      <c r="Y72" s="113" t="str">
        <f>IF(RES_hhdet_in_tes!Y72=0,"",RES_hhdet_in_tes!Y72/RES_hhdet_in_fec!Y72)</f>
        <v/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0.57322492317360962</v>
      </c>
      <c r="D73" s="112">
        <f>IF(RES_hhdet_in_tes!D73=0,"",RES_hhdet_in_tes!D73/RES_hhdet_in_fec!D73)</f>
        <v>0.57459915601966571</v>
      </c>
      <c r="E73" s="112">
        <f>IF(RES_hhdet_in_tes!E73=0,"",RES_hhdet_in_tes!E73/RES_hhdet_in_fec!E73)</f>
        <v>0.57610360063154942</v>
      </c>
      <c r="F73" s="112">
        <f>IF(RES_hhdet_in_tes!F73=0,"",RES_hhdet_in_tes!F73/RES_hhdet_in_fec!F73)</f>
        <v>0.57762619708694096</v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0.58102258842206245</v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>
        <f>IF(RES_hhdet_in_tes!K73=0,"",RES_hhdet_in_tes!K73/RES_hhdet_in_fec!K73)</f>
        <v>0.58751217126098987</v>
      </c>
      <c r="L73" s="112">
        <f>IF(RES_hhdet_in_tes!L73=0,"",RES_hhdet_in_tes!L73/RES_hhdet_in_fec!L73)</f>
        <v>0.59035094191019333</v>
      </c>
      <c r="M73" s="112">
        <f>IF(RES_hhdet_in_tes!M73=0,"",RES_hhdet_in_tes!M73/RES_hhdet_in_fec!M73)</f>
        <v>0.59574778682856222</v>
      </c>
      <c r="N73" s="112">
        <f>IF(RES_hhdet_in_tes!N73=0,"",RES_hhdet_in_tes!N73/RES_hhdet_in_fec!N73)</f>
        <v>0.60464669804821058</v>
      </c>
      <c r="O73" s="112">
        <f>IF(RES_hhdet_in_tes!O73=0,"",RES_hhdet_in_tes!O73/RES_hhdet_in_fec!O73)</f>
        <v>0.61821638087802122</v>
      </c>
      <c r="P73" s="112">
        <f>IF(RES_hhdet_in_tes!P73=0,"",RES_hhdet_in_tes!P73/RES_hhdet_in_fec!P73)</f>
        <v>0.63581349278831722</v>
      </c>
      <c r="Q73" s="112">
        <f>IF(RES_hhdet_in_tes!Q73=0,"",RES_hhdet_in_tes!Q73/RES_hhdet_in_fec!Q73)</f>
        <v>0.65279096182949892</v>
      </c>
      <c r="R73" s="112">
        <f>IF(RES_hhdet_in_tes!R73=0,"",RES_hhdet_in_tes!R73/RES_hhdet_in_fec!R73)</f>
        <v>0.66428028327792521</v>
      </c>
      <c r="S73" s="112">
        <f>IF(RES_hhdet_in_tes!S73=0,"",RES_hhdet_in_tes!S73/RES_hhdet_in_fec!S73)</f>
        <v>0.67541145536263669</v>
      </c>
      <c r="T73" s="112">
        <f>IF(RES_hhdet_in_tes!T73=0,"",RES_hhdet_in_tes!T73/RES_hhdet_in_fec!T73)</f>
        <v>0.68645624359788293</v>
      </c>
      <c r="U73" s="112">
        <f>IF(RES_hhdet_in_tes!U73=0,"",RES_hhdet_in_tes!U73/RES_hhdet_in_fec!U73)</f>
        <v>0.69752567818638711</v>
      </c>
      <c r="V73" s="112">
        <f>IF(RES_hhdet_in_tes!V73=0,"",RES_hhdet_in_tes!V73/RES_hhdet_in_fec!V73)</f>
        <v>0.70840011449213525</v>
      </c>
      <c r="W73" s="112" t="str">
        <f>IF(RES_hhdet_in_tes!W73=0,"",RES_hhdet_in_tes!W73/RES_hhdet_in_fec!W73)</f>
        <v/>
      </c>
      <c r="X73" s="112">
        <f>IF(RES_hhdet_in_tes!X73=0,"",RES_hhdet_in_tes!X73/RES_hhdet_in_fec!X73)</f>
        <v>0.72928652416962969</v>
      </c>
      <c r="Y73" s="112" t="str">
        <f>IF(RES_hhdet_in_tes!Y73=0,"",RES_hhdet_in_tes!Y73/RES_hhdet_in_fec!Y73)</f>
        <v/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 t="str">
        <f>IF(RES_hhdet_in_tes!O74=0,"",RES_hhdet_in_tes!O74/RES_hhdet_in_fec!O74)</f>
        <v/>
      </c>
      <c r="P74" s="113" t="str">
        <f>IF(RES_hhdet_in_tes!P74=0,"",RES_hhdet_in_tes!P74/RES_hhdet_in_fec!P74)</f>
        <v/>
      </c>
      <c r="Q74" s="113" t="str">
        <f>IF(RES_hhdet_in_tes!Q74=0,"",RES_hhdet_in_tes!Q74/RES_hhdet_in_fec!Q74)</f>
        <v/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X74" s="113" t="str">
        <f>IF(RES_hhdet_in_tes!X74=0,"",RES_hhdet_in_tes!X74/RES_hhdet_in_fec!X74)</f>
        <v/>
      </c>
      <c r="Y74" s="113" t="str">
        <f>IF(RES_hhdet_in_tes!Y74=0,"",RES_hhdet_in_tes!Y74/RES_hhdet_in_fec!Y74)</f>
        <v/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 t="str">
        <f>IF(RES_hhdet_in_tes!O75=0,"",RES_hhdet_in_tes!O75/RES_hhdet_in_fec!O75)</f>
        <v/>
      </c>
      <c r="P75" s="111" t="str">
        <f>IF(RES_hhdet_in_tes!P75=0,"",RES_hhdet_in_tes!P75/RES_hhdet_in_fec!P75)</f>
        <v/>
      </c>
      <c r="Q75" s="111" t="str">
        <f>IF(RES_hhdet_in_tes!Q75=0,"",RES_hhdet_in_tes!Q75/RES_hhdet_in_fec!Q75)</f>
        <v/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X75" s="111" t="str">
        <f>IF(RES_hhdet_in_tes!X75=0,"",RES_hhdet_in_tes!X75/RES_hhdet_in_fec!X75)</f>
        <v/>
      </c>
      <c r="Y75" s="111" t="str">
        <f>IF(RES_hhdet_in_tes!Y75=0,"",RES_hhdet_in_tes!Y75/RES_hhdet_in_fec!Y75)</f>
        <v/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 t="str">
        <f>IF(RES_hhdet_in_tes!O76=0,"",RES_hhdet_in_tes!O76/RES_hhdet_in_fec!O76)</f>
        <v/>
      </c>
      <c r="P76" s="111" t="str">
        <f>IF(RES_hhdet_in_tes!P76=0,"",RES_hhdet_in_tes!P76/RES_hhdet_in_fec!P76)</f>
        <v/>
      </c>
      <c r="Q76" s="111" t="str">
        <f>IF(RES_hhdet_in_tes!Q76=0,"",RES_hhdet_in_tes!Q76/RES_hhdet_in_fec!Q76)</f>
        <v/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X76" s="111" t="str">
        <f>IF(RES_hhdet_in_tes!X76=0,"",RES_hhdet_in_tes!X76/RES_hhdet_in_fec!X76)</f>
        <v/>
      </c>
      <c r="Y76" s="111" t="str">
        <f>IF(RES_hhdet_in_tes!Y76=0,"",RES_hhdet_in_tes!Y76/RES_hhdet_in_fec!Y76)</f>
        <v/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0.58948326584927335</v>
      </c>
      <c r="D77" s="124">
        <f>IF(RES_hhdet_in_tes!D77=0,"",RES_hhdet_in_tes!D77/RES_hhdet_in_fec!D77)</f>
        <v>0.57971072559466863</v>
      </c>
      <c r="E77" s="124">
        <f>IF(RES_hhdet_in_tes!E77=0,"",RES_hhdet_in_tes!E77/RES_hhdet_in_fec!E77)</f>
        <v>0.58960045423230822</v>
      </c>
      <c r="F77" s="124">
        <f>IF(RES_hhdet_in_tes!F77=0,"",RES_hhdet_in_tes!F77/RES_hhdet_in_fec!F77)</f>
        <v>0.59078337497410116</v>
      </c>
      <c r="G77" s="124">
        <f>IF(RES_hhdet_in_tes!G77=0,"",RES_hhdet_in_tes!G77/RES_hhdet_in_fec!G77)</f>
        <v>0.59009820670466495</v>
      </c>
      <c r="H77" s="124">
        <f>IF(RES_hhdet_in_tes!H77=0,"",RES_hhdet_in_tes!H77/RES_hhdet_in_fec!H77)</f>
        <v>0.60199623612598963</v>
      </c>
      <c r="I77" s="124">
        <f>IF(RES_hhdet_in_tes!I77=0,"",RES_hhdet_in_tes!I77/RES_hhdet_in_fec!I77)</f>
        <v>0.57841210496663265</v>
      </c>
      <c r="J77" s="124">
        <f>IF(RES_hhdet_in_tes!J77=0,"",RES_hhdet_in_tes!J77/RES_hhdet_in_fec!J77)</f>
        <v>0.576767191048149</v>
      </c>
      <c r="K77" s="124">
        <f>IF(RES_hhdet_in_tes!K77=0,"",RES_hhdet_in_tes!K77/RES_hhdet_in_fec!K77)</f>
        <v>0.57700518977335513</v>
      </c>
      <c r="L77" s="124">
        <f>IF(RES_hhdet_in_tes!L77=0,"",RES_hhdet_in_tes!L77/RES_hhdet_in_fec!L77)</f>
        <v>0.57572854938791651</v>
      </c>
      <c r="M77" s="124">
        <f>IF(RES_hhdet_in_tes!M77=0,"",RES_hhdet_in_tes!M77/RES_hhdet_in_fec!M77)</f>
        <v>0.5765016172310673</v>
      </c>
      <c r="N77" s="124">
        <f>IF(RES_hhdet_in_tes!N77=0,"",RES_hhdet_in_tes!N77/RES_hhdet_in_fec!N77)</f>
        <v>0.57706014423039564</v>
      </c>
      <c r="O77" s="124">
        <f>IF(RES_hhdet_in_tes!O77=0,"",RES_hhdet_in_tes!O77/RES_hhdet_in_fec!O77)</f>
        <v>0.57693596461591923</v>
      </c>
      <c r="P77" s="124">
        <f>IF(RES_hhdet_in_tes!P77=0,"",RES_hhdet_in_tes!P77/RES_hhdet_in_fec!P77)</f>
        <v>0.58110828211774934</v>
      </c>
      <c r="Q77" s="124">
        <f>IF(RES_hhdet_in_tes!Q77=0,"",RES_hhdet_in_tes!Q77/RES_hhdet_in_fec!Q77)</f>
        <v>0.58071762407603067</v>
      </c>
      <c r="R77" s="124">
        <f>IF(RES_hhdet_in_tes!R77=0,"",RES_hhdet_in_tes!R77/RES_hhdet_in_fec!R77)</f>
        <v>0.58474426967397242</v>
      </c>
      <c r="S77" s="124">
        <f>IF(RES_hhdet_in_tes!S77=0,"",RES_hhdet_in_tes!S77/RES_hhdet_in_fec!S77)</f>
        <v>0.59076724164283834</v>
      </c>
      <c r="T77" s="124">
        <f>IF(RES_hhdet_in_tes!T77=0,"",RES_hhdet_in_tes!T77/RES_hhdet_in_fec!T77)</f>
        <v>0.59747406951606985</v>
      </c>
      <c r="U77" s="124">
        <f>IF(RES_hhdet_in_tes!U77=0,"",RES_hhdet_in_tes!U77/RES_hhdet_in_fec!U77)</f>
        <v>0.60434996206520952</v>
      </c>
      <c r="V77" s="124">
        <f>IF(RES_hhdet_in_tes!V77=0,"",RES_hhdet_in_tes!V77/RES_hhdet_in_fec!V77)</f>
        <v>0.60935679860920555</v>
      </c>
      <c r="W77" s="124">
        <f>IF(RES_hhdet_in_tes!W77=0,"",RES_hhdet_in_tes!W77/RES_hhdet_in_fec!W77)</f>
        <v>0.6125607480049593</v>
      </c>
      <c r="X77" s="124">
        <f>IF(RES_hhdet_in_tes!X77=0,"",RES_hhdet_in_tes!X77/RES_hhdet_in_fec!X77)</f>
        <v>0.61235045574378777</v>
      </c>
      <c r="Y77" s="124">
        <f>IF(RES_hhdet_in_tes!Y77=0,"",RES_hhdet_in_tes!Y77/RES_hhdet_in_fec!Y77)</f>
        <v>0.60965876345948544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0.57024361643486787</v>
      </c>
      <c r="D78" s="111">
        <f>IF(RES_hhdet_in_tes!D78=0,"",RES_hhdet_in_tes!D78/RES_hhdet_in_fec!D78)</f>
        <v>0.57082439966223975</v>
      </c>
      <c r="E78" s="111">
        <f>IF(RES_hhdet_in_tes!E78=0,"",RES_hhdet_in_tes!E78/RES_hhdet_in_fec!E78)</f>
        <v>0.57140523520575248</v>
      </c>
      <c r="F78" s="111">
        <f>IF(RES_hhdet_in_tes!F78=0,"",RES_hhdet_in_tes!F78/RES_hhdet_in_fec!F78)</f>
        <v>0.57198607788328415</v>
      </c>
      <c r="G78" s="111">
        <f>IF(RES_hhdet_in_tes!G78=0,"",RES_hhdet_in_tes!G78/RES_hhdet_in_fec!G78)</f>
        <v>0.57256696874090418</v>
      </c>
      <c r="H78" s="111">
        <f>IF(RES_hhdet_in_tes!H78=0,"",RES_hhdet_in_tes!H78/RES_hhdet_in_fec!H78)</f>
        <v>0.57314790275509619</v>
      </c>
      <c r="I78" s="111">
        <f>IF(RES_hhdet_in_tes!I78=0,"",RES_hhdet_in_tes!I78/RES_hhdet_in_fec!I78)</f>
        <v>0.5737288900396128</v>
      </c>
      <c r="J78" s="111">
        <f>IF(RES_hhdet_in_tes!J78=0,"",RES_hhdet_in_tes!J78/RES_hhdet_in_fec!J78)</f>
        <v>0.57430997202692902</v>
      </c>
      <c r="K78" s="111">
        <f>IF(RES_hhdet_in_tes!K78=0,"",RES_hhdet_in_tes!K78/RES_hhdet_in_fec!K78)</f>
        <v>0.57489118394554617</v>
      </c>
      <c r="L78" s="111">
        <f>IF(RES_hhdet_in_tes!L78=0,"",RES_hhdet_in_tes!L78/RES_hhdet_in_fec!L78)</f>
        <v>0.57547253522053232</v>
      </c>
      <c r="M78" s="111">
        <f>IF(RES_hhdet_in_tes!M78=0,"",RES_hhdet_in_tes!M78/RES_hhdet_in_fec!M78)</f>
        <v>0.57591403833398458</v>
      </c>
      <c r="N78" s="111">
        <f>IF(RES_hhdet_in_tes!N78=0,"",RES_hhdet_in_tes!N78/RES_hhdet_in_fec!N78)</f>
        <v>0.57616081780681772</v>
      </c>
      <c r="O78" s="111">
        <f>IF(RES_hhdet_in_tes!O78=0,"",RES_hhdet_in_tes!O78/RES_hhdet_in_fec!O78)</f>
        <v>0.57630831141514383</v>
      </c>
      <c r="P78" s="111">
        <f>IF(RES_hhdet_in_tes!P78=0,"",RES_hhdet_in_tes!P78/RES_hhdet_in_fec!P78)</f>
        <v>0.57671986794666485</v>
      </c>
      <c r="Q78" s="111">
        <f>IF(RES_hhdet_in_tes!Q78=0,"",RES_hhdet_in_tes!Q78/RES_hhdet_in_fec!Q78)</f>
        <v>0.57839499917141246</v>
      </c>
      <c r="R78" s="111">
        <f>IF(RES_hhdet_in_tes!R78=0,"",RES_hhdet_in_tes!R78/RES_hhdet_in_fec!R78)</f>
        <v>0.58279515177870334</v>
      </c>
      <c r="S78" s="111">
        <f>IF(RES_hhdet_in_tes!S78=0,"",RES_hhdet_in_tes!S78/RES_hhdet_in_fec!S78)</f>
        <v>0.58900206983454739</v>
      </c>
      <c r="T78" s="111">
        <f>IF(RES_hhdet_in_tes!T78=0,"",RES_hhdet_in_tes!T78/RES_hhdet_in_fec!T78)</f>
        <v>0.59581227594253916</v>
      </c>
      <c r="U78" s="111">
        <f>IF(RES_hhdet_in_tes!U78=0,"",RES_hhdet_in_tes!U78/RES_hhdet_in_fec!U78)</f>
        <v>0.60202229270628982</v>
      </c>
      <c r="V78" s="111">
        <f>IF(RES_hhdet_in_tes!V78=0,"",RES_hhdet_in_tes!V78/RES_hhdet_in_fec!V78)</f>
        <v>0.606428642729402</v>
      </c>
      <c r="W78" s="111">
        <f>IF(RES_hhdet_in_tes!W78=0,"",RES_hhdet_in_tes!W78/RES_hhdet_in_fec!W78)</f>
        <v>0.60854636800538042</v>
      </c>
      <c r="X78" s="111">
        <f>IF(RES_hhdet_in_tes!X78=0,"",RES_hhdet_in_tes!X78/RES_hhdet_in_fec!X78)</f>
        <v>0.60894871687028662</v>
      </c>
      <c r="Y78" s="111">
        <f>IF(RES_hhdet_in_tes!Y78=0,"",RES_hhdet_in_tes!Y78/RES_hhdet_in_fec!Y78)</f>
        <v>0.60898895175677725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0.74110768519680381</v>
      </c>
      <c r="D79" s="45">
        <f>IF(RES_hhdet_in_tes!D79=0,"",RES_hhdet_in_tes!D79/RES_hhdet_in_fec!D79)</f>
        <v>0.7423264745227921</v>
      </c>
      <c r="E79" s="45">
        <f>IF(RES_hhdet_in_tes!E79=0,"",RES_hhdet_in_tes!E79/RES_hhdet_in_fec!E79)</f>
        <v>0.74360273004744393</v>
      </c>
      <c r="F79" s="45">
        <f>IF(RES_hhdet_in_tes!F79=0,"",RES_hhdet_in_tes!F79/RES_hhdet_in_fec!F79)</f>
        <v>0.74488682187191357</v>
      </c>
      <c r="G79" s="45">
        <f>IF(RES_hhdet_in_tes!G79=0,"",RES_hhdet_in_tes!G79/RES_hhdet_in_fec!G79)</f>
        <v>0.7462238366852455</v>
      </c>
      <c r="H79" s="45">
        <f>IF(RES_hhdet_in_tes!H79=0,"",RES_hhdet_in_tes!H79/RES_hhdet_in_fec!H79)</f>
        <v>0.74760825645068629</v>
      </c>
      <c r="I79" s="45">
        <f>IF(RES_hhdet_in_tes!I79=0,"",RES_hhdet_in_tes!I79/RES_hhdet_in_fec!I79)</f>
        <v>0.74905119052973435</v>
      </c>
      <c r="J79" s="45">
        <f>IF(RES_hhdet_in_tes!J79=0,"",RES_hhdet_in_tes!J79/RES_hhdet_in_fec!J79)</f>
        <v>0.75059815005519481</v>
      </c>
      <c r="K79" s="45">
        <f>IF(RES_hhdet_in_tes!K79=0,"",RES_hhdet_in_tes!K79/RES_hhdet_in_fec!K79)</f>
        <v>0.75228783146080425</v>
      </c>
      <c r="L79" s="45">
        <f>IF(RES_hhdet_in_tes!L79=0,"",RES_hhdet_in_tes!L79/RES_hhdet_in_fec!L79)</f>
        <v>0.75413058762906038</v>
      </c>
      <c r="M79" s="45">
        <f>IF(RES_hhdet_in_tes!M79=0,"",RES_hhdet_in_tes!M79/RES_hhdet_in_fec!M79)</f>
        <v>0.75676532174171607</v>
      </c>
      <c r="N79" s="45">
        <f>IF(RES_hhdet_in_tes!N79=0,"",RES_hhdet_in_tes!N79/RES_hhdet_in_fec!N79)</f>
        <v>0.76037392346220756</v>
      </c>
      <c r="O79" s="45">
        <f>IF(RES_hhdet_in_tes!O79=0,"",RES_hhdet_in_tes!O79/RES_hhdet_in_fec!O79)</f>
        <v>0.76538771442171383</v>
      </c>
      <c r="P79" s="45">
        <f>IF(RES_hhdet_in_tes!P79=0,"",RES_hhdet_in_tes!P79/RES_hhdet_in_fec!P79)</f>
        <v>0.77201824461746837</v>
      </c>
      <c r="Q79" s="45">
        <f>IF(RES_hhdet_in_tes!Q79=0,"",RES_hhdet_in_tes!Q79/RES_hhdet_in_fec!Q79)</f>
        <v>0.78059821536275065</v>
      </c>
      <c r="R79" s="45">
        <f>IF(RES_hhdet_in_tes!R79=0,"",RES_hhdet_in_tes!R79/RES_hhdet_in_fec!R79)</f>
        <v>0.79227350421609655</v>
      </c>
      <c r="S79" s="45">
        <f>IF(RES_hhdet_in_tes!S79=0,"",RES_hhdet_in_tes!S79/RES_hhdet_in_fec!S79)</f>
        <v>0.80688310185976675</v>
      </c>
      <c r="T79" s="45">
        <f>IF(RES_hhdet_in_tes!T79=0,"",RES_hhdet_in_tes!T79/RES_hhdet_in_fec!T79)</f>
        <v>0.82261113599549673</v>
      </c>
      <c r="U79" s="45">
        <f>IF(RES_hhdet_in_tes!U79=0,"",RES_hhdet_in_tes!U79/RES_hhdet_in_fec!U79)</f>
        <v>0.83764173432506384</v>
      </c>
      <c r="V79" s="45">
        <f>IF(RES_hhdet_in_tes!V79=0,"",RES_hhdet_in_tes!V79/RES_hhdet_in_fec!V79)</f>
        <v>0.85015902455022507</v>
      </c>
      <c r="W79" s="45">
        <f>IF(RES_hhdet_in_tes!W79=0,"",RES_hhdet_in_tes!W79/RES_hhdet_in_fec!W79)</f>
        <v>0.85953208976603224</v>
      </c>
      <c r="X79" s="45">
        <f>IF(RES_hhdet_in_tes!X79=0,"",RES_hhdet_in_tes!X79/RES_hhdet_in_fec!X79)</f>
        <v>0.86707348022395292</v>
      </c>
      <c r="Y79" s="45">
        <f>IF(RES_hhdet_in_tes!Y79=0,"",RES_hhdet_in_tes!Y79/RES_hhdet_in_fec!Y79)</f>
        <v>0.87376115379250574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0.50933773254136294</v>
      </c>
      <c r="D81" s="119">
        <f>IF(RES_hhdet_in_tes!D81=0,"",RES_hhdet_in_tes!D81/RES_hhdet_in_fec!D81)</f>
        <v>0.52203474438884978</v>
      </c>
      <c r="E81" s="119">
        <f>IF(RES_hhdet_in_tes!E81=0,"",RES_hhdet_in_tes!E81/RES_hhdet_in_fec!E81)</f>
        <v>0.53444831339450405</v>
      </c>
      <c r="F81" s="119">
        <f>IF(RES_hhdet_in_tes!F81=0,"",RES_hhdet_in_tes!F81/RES_hhdet_in_fec!F81)</f>
        <v>0.53669970867811678</v>
      </c>
      <c r="G81" s="119">
        <f>IF(RES_hhdet_in_tes!G81=0,"",RES_hhdet_in_tes!G81/RES_hhdet_in_fec!G81)</f>
        <v>0.54933165259645955</v>
      </c>
      <c r="H81" s="119">
        <f>IF(RES_hhdet_in_tes!H81=0,"",RES_hhdet_in_tes!H81/RES_hhdet_in_fec!H81)</f>
        <v>0.56423017976331846</v>
      </c>
      <c r="I81" s="119">
        <f>IF(RES_hhdet_in_tes!I81=0,"",RES_hhdet_in_tes!I81/RES_hhdet_in_fec!I81)</f>
        <v>0.58350018540048765</v>
      </c>
      <c r="J81" s="119">
        <f>IF(RES_hhdet_in_tes!J81=0,"",RES_hhdet_in_tes!J81/RES_hhdet_in_fec!J81)</f>
        <v>0.58201809245083513</v>
      </c>
      <c r="K81" s="119">
        <f>IF(RES_hhdet_in_tes!K81=0,"",RES_hhdet_in_tes!K81/RES_hhdet_in_fec!K81)</f>
        <v>0.59301636663018231</v>
      </c>
      <c r="L81" s="119">
        <f>IF(RES_hhdet_in_tes!L81=0,"",RES_hhdet_in_tes!L81/RES_hhdet_in_fec!L81)</f>
        <v>0.61163027332289421</v>
      </c>
      <c r="M81" s="119">
        <f>IF(RES_hhdet_in_tes!M81=0,"",RES_hhdet_in_tes!M81/RES_hhdet_in_fec!M81)</f>
        <v>0.61153788880225801</v>
      </c>
      <c r="N81" s="119">
        <f>IF(RES_hhdet_in_tes!N81=0,"",RES_hhdet_in_tes!N81/RES_hhdet_in_fec!N81)</f>
        <v>0.63315953207688314</v>
      </c>
      <c r="O81" s="119">
        <f>IF(RES_hhdet_in_tes!O81=0,"",RES_hhdet_in_tes!O81/RES_hhdet_in_fec!O81)</f>
        <v>0.62797856055060286</v>
      </c>
      <c r="P81" s="119">
        <f>IF(RES_hhdet_in_tes!P81=0,"",RES_hhdet_in_tes!P81/RES_hhdet_in_fec!P81)</f>
        <v>0.64271780679081858</v>
      </c>
      <c r="Q81" s="119">
        <f>IF(RES_hhdet_in_tes!Q81=0,"",RES_hhdet_in_tes!Q81/RES_hhdet_in_fec!Q81)</f>
        <v>0.66995417792512091</v>
      </c>
      <c r="R81" s="119">
        <f>IF(RES_hhdet_in_tes!R81=0,"",RES_hhdet_in_tes!R81/RES_hhdet_in_fec!R81)</f>
        <v>0.66823537695689983</v>
      </c>
      <c r="S81" s="119">
        <f>IF(RES_hhdet_in_tes!S81=0,"",RES_hhdet_in_tes!S81/RES_hhdet_in_fec!S81)</f>
        <v>0.6851266035139536</v>
      </c>
      <c r="T81" s="119">
        <f>IF(RES_hhdet_in_tes!T81=0,"",RES_hhdet_in_tes!T81/RES_hhdet_in_fec!T81)</f>
        <v>0.69489791349442498</v>
      </c>
      <c r="U81" s="119">
        <f>IF(RES_hhdet_in_tes!U81=0,"",RES_hhdet_in_tes!U81/RES_hhdet_in_fec!U81)</f>
        <v>0.69748651600357314</v>
      </c>
      <c r="V81" s="119">
        <f>IF(RES_hhdet_in_tes!V81=0,"",RES_hhdet_in_tes!V81/RES_hhdet_in_fec!V81)</f>
        <v>0.70211321338910293</v>
      </c>
      <c r="W81" s="119">
        <f>IF(RES_hhdet_in_tes!W81=0,"",RES_hhdet_in_tes!W81/RES_hhdet_in_fec!W81)</f>
        <v>0.70852123944575363</v>
      </c>
      <c r="X81" s="119">
        <f>IF(RES_hhdet_in_tes!X81=0,"",RES_hhdet_in_tes!X81/RES_hhdet_in_fec!X81)</f>
        <v>0.72051645050684054</v>
      </c>
      <c r="Y81" s="119">
        <f>IF(RES_hhdet_in_tes!Y81=0,"",RES_hhdet_in_tes!Y81/RES_hhdet_in_fec!Y81)</f>
        <v>0.72641739685164819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0.49767587019051635</v>
      </c>
      <c r="D82" s="124">
        <f>IF(RES_hhdet_in_tes!D82=0,"",RES_hhdet_in_tes!D82/RES_hhdet_in_fec!D82)</f>
        <v>0.5085234047732099</v>
      </c>
      <c r="E82" s="124">
        <f>IF(RES_hhdet_in_tes!E82=0,"",RES_hhdet_in_tes!E82/RES_hhdet_in_fec!E82)</f>
        <v>0.51948173529694774</v>
      </c>
      <c r="F82" s="124">
        <f>IF(RES_hhdet_in_tes!F82=0,"",RES_hhdet_in_tes!F82/RES_hhdet_in_fec!F82)</f>
        <v>0.53057465452752783</v>
      </c>
      <c r="G82" s="124">
        <f>IF(RES_hhdet_in_tes!G82=0,"",RES_hhdet_in_tes!G82/RES_hhdet_in_fec!G82)</f>
        <v>0.54168959314908194</v>
      </c>
      <c r="H82" s="124">
        <f>IF(RES_hhdet_in_tes!H82=0,"",RES_hhdet_in_tes!H82/RES_hhdet_in_fec!H82)</f>
        <v>0.5528737339396127</v>
      </c>
      <c r="I82" s="124">
        <f>IF(RES_hhdet_in_tes!I82=0,"",RES_hhdet_in_tes!I82/RES_hhdet_in_fec!I82)</f>
        <v>0.5640972709695784</v>
      </c>
      <c r="J82" s="124">
        <f>IF(RES_hhdet_in_tes!J82=0,"",RES_hhdet_in_tes!J82/RES_hhdet_in_fec!J82)</f>
        <v>0.57542953797901808</v>
      </c>
      <c r="K82" s="124">
        <f>IF(RES_hhdet_in_tes!K82=0,"",RES_hhdet_in_tes!K82/RES_hhdet_in_fec!K82)</f>
        <v>0.58667216533917832</v>
      </c>
      <c r="L82" s="124">
        <f>IF(RES_hhdet_in_tes!L82=0,"",RES_hhdet_in_tes!L82/RES_hhdet_in_fec!L82)</f>
        <v>0.59780501359036153</v>
      </c>
      <c r="M82" s="124">
        <f>IF(RES_hhdet_in_tes!M82=0,"",RES_hhdet_in_tes!M82/RES_hhdet_in_fec!M82)</f>
        <v>0.60808230510994599</v>
      </c>
      <c r="N82" s="124">
        <f>IF(RES_hhdet_in_tes!N82=0,"",RES_hhdet_in_tes!N82/RES_hhdet_in_fec!N82)</f>
        <v>0.61691552183218823</v>
      </c>
      <c r="O82" s="124">
        <f>IF(RES_hhdet_in_tes!O82=0,"",RES_hhdet_in_tes!O82/RES_hhdet_in_fec!O82)</f>
        <v>0.6242325821145237</v>
      </c>
      <c r="P82" s="124">
        <f>IF(RES_hhdet_in_tes!P82=0,"",RES_hhdet_in_tes!P82/RES_hhdet_in_fec!P82)</f>
        <v>0.63050498647353304</v>
      </c>
      <c r="Q82" s="124">
        <f>IF(RES_hhdet_in_tes!Q82=0,"",RES_hhdet_in_tes!Q82/RES_hhdet_in_fec!Q82)</f>
        <v>0.63793733936915697</v>
      </c>
      <c r="R82" s="124">
        <f>IF(RES_hhdet_in_tes!R82=0,"",RES_hhdet_in_tes!R82/RES_hhdet_in_fec!R82)</f>
        <v>0.64913127530778736</v>
      </c>
      <c r="S82" s="124">
        <f>IF(RES_hhdet_in_tes!S82=0,"",RES_hhdet_in_tes!S82/RES_hhdet_in_fec!S82)</f>
        <v>0.66173441515209752</v>
      </c>
      <c r="T82" s="124">
        <f>IF(RES_hhdet_in_tes!T82=0,"",RES_hhdet_in_tes!T82/RES_hhdet_in_fec!T82)</f>
        <v>0.67444044194339348</v>
      </c>
      <c r="U82" s="124">
        <f>IF(RES_hhdet_in_tes!U82=0,"",RES_hhdet_in_tes!U82/RES_hhdet_in_fec!U82)</f>
        <v>0.68617989722695016</v>
      </c>
      <c r="V82" s="124">
        <f>IF(RES_hhdet_in_tes!V82=0,"",RES_hhdet_in_tes!V82/RES_hhdet_in_fec!V82)</f>
        <v>0.69602401054451601</v>
      </c>
      <c r="W82" s="124">
        <f>IF(RES_hhdet_in_tes!W82=0,"",RES_hhdet_in_tes!W82/RES_hhdet_in_fec!W82)</f>
        <v>0.70393272383653627</v>
      </c>
      <c r="X82" s="124">
        <f>IF(RES_hhdet_in_tes!X82=0,"",RES_hhdet_in_tes!X82/RES_hhdet_in_fec!X82)</f>
        <v>0.71069968315036081</v>
      </c>
      <c r="Y82" s="124">
        <f>IF(RES_hhdet_in_tes!Y82=0,"",RES_hhdet_in_tes!Y82/RES_hhdet_in_fec!Y82)</f>
        <v>0.71707252089787143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0.49723809912817096</v>
      </c>
      <c r="D83" s="111">
        <f>IF(RES_hhdet_in_tes!D83=0,"",RES_hhdet_in_tes!D83/RES_hhdet_in_fec!D83)</f>
        <v>0.50810372211857879</v>
      </c>
      <c r="E83" s="111">
        <f>IF(RES_hhdet_in_tes!E83=0,"",RES_hhdet_in_tes!E83/RES_hhdet_in_fec!E83)</f>
        <v>0.51907278456295913</v>
      </c>
      <c r="F83" s="111">
        <f>IF(RES_hhdet_in_tes!F83=0,"",RES_hhdet_in_tes!F83/RES_hhdet_in_fec!F83)</f>
        <v>0.53013455817103639</v>
      </c>
      <c r="G83" s="111">
        <f>IF(RES_hhdet_in_tes!G83=0,"",RES_hhdet_in_tes!G83/RES_hhdet_in_fec!G83)</f>
        <v>0.54127812882105131</v>
      </c>
      <c r="H83" s="111">
        <f>IF(RES_hhdet_in_tes!H83=0,"",RES_hhdet_in_tes!H83/RES_hhdet_in_fec!H83)</f>
        <v>0.55249064351286847</v>
      </c>
      <c r="I83" s="111">
        <f>IF(RES_hhdet_in_tes!I83=0,"",RES_hhdet_in_tes!I83/RES_hhdet_in_fec!I83)</f>
        <v>0.56375514770728408</v>
      </c>
      <c r="J83" s="111">
        <f>IF(RES_hhdet_in_tes!J83=0,"",RES_hhdet_in_tes!J83/RES_hhdet_in_fec!J83)</f>
        <v>0.57503501738497675</v>
      </c>
      <c r="K83" s="111">
        <f>IF(RES_hhdet_in_tes!K83=0,"",RES_hhdet_in_tes!K83/RES_hhdet_in_fec!K83)</f>
        <v>0.5862818247423629</v>
      </c>
      <c r="L83" s="111">
        <f>IF(RES_hhdet_in_tes!L83=0,"",RES_hhdet_in_tes!L83/RES_hhdet_in_fec!L83)</f>
        <v>0.59745258750629171</v>
      </c>
      <c r="M83" s="111">
        <f>IF(RES_hhdet_in_tes!M83=0,"",RES_hhdet_in_tes!M83/RES_hhdet_in_fec!M83)</f>
        <v>0.60771385195997274</v>
      </c>
      <c r="N83" s="111">
        <f>IF(RES_hhdet_in_tes!N83=0,"",RES_hhdet_in_tes!N83/RES_hhdet_in_fec!N83)</f>
        <v>0.61660956823602275</v>
      </c>
      <c r="O83" s="111">
        <f>IF(RES_hhdet_in_tes!O83=0,"",RES_hhdet_in_tes!O83/RES_hhdet_in_fec!O83)</f>
        <v>0.62387634260611091</v>
      </c>
      <c r="P83" s="111">
        <f>IF(RES_hhdet_in_tes!P83=0,"",RES_hhdet_in_tes!P83/RES_hhdet_in_fec!P83)</f>
        <v>0.63014369649159774</v>
      </c>
      <c r="Q83" s="111">
        <f>IF(RES_hhdet_in_tes!Q83=0,"",RES_hhdet_in_tes!Q83/RES_hhdet_in_fec!Q83)</f>
        <v>0.63762182144878787</v>
      </c>
      <c r="R83" s="111">
        <f>IF(RES_hhdet_in_tes!R83=0,"",RES_hhdet_in_tes!R83/RES_hhdet_in_fec!R83)</f>
        <v>0.64882308551216716</v>
      </c>
      <c r="S83" s="111">
        <f>IF(RES_hhdet_in_tes!S83=0,"",RES_hhdet_in_tes!S83/RES_hhdet_in_fec!S83)</f>
        <v>0.66142997441050888</v>
      </c>
      <c r="T83" s="111">
        <f>IF(RES_hhdet_in_tes!T83=0,"",RES_hhdet_in_tes!T83/RES_hhdet_in_fec!T83)</f>
        <v>0.67414629680901439</v>
      </c>
      <c r="U83" s="111">
        <f>IF(RES_hhdet_in_tes!U83=0,"",RES_hhdet_in_tes!U83/RES_hhdet_in_fec!U83)</f>
        <v>0.68589298643186725</v>
      </c>
      <c r="V83" s="111">
        <f>IF(RES_hhdet_in_tes!V83=0,"",RES_hhdet_in_tes!V83/RES_hhdet_in_fec!V83)</f>
        <v>0.69574637252710314</v>
      </c>
      <c r="W83" s="111">
        <f>IF(RES_hhdet_in_tes!W83=0,"",RES_hhdet_in_tes!W83/RES_hhdet_in_fec!W83)</f>
        <v>0.70366185514378266</v>
      </c>
      <c r="X83" s="111">
        <f>IF(RES_hhdet_in_tes!X83=0,"",RES_hhdet_in_tes!X83/RES_hhdet_in_fec!X83)</f>
        <v>0.71042854673440647</v>
      </c>
      <c r="Y83" s="111">
        <f>IF(RES_hhdet_in_tes!Y83=0,"",RES_hhdet_in_tes!Y83/RES_hhdet_in_fec!Y83)</f>
        <v>0.71680550057290582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2.0775333865954049</v>
      </c>
      <c r="D85" s="124">
        <f>IF(RES_hhdet_in_tes!D85=0,"",RES_hhdet_in_tes!D85/RES_hhdet_in_fec!D85)</f>
        <v>2.1579076592493971</v>
      </c>
      <c r="E85" s="124">
        <f>IF(RES_hhdet_in_tes!E85=0,"",RES_hhdet_in_tes!E85/RES_hhdet_in_fec!E85)</f>
        <v>2.2394868968021937</v>
      </c>
      <c r="F85" s="124">
        <f>IF(RES_hhdet_in_tes!F85=0,"",RES_hhdet_in_tes!F85/RES_hhdet_in_fec!F85)</f>
        <v>2.3217213428060104</v>
      </c>
      <c r="G85" s="124">
        <f>IF(RES_hhdet_in_tes!G85=0,"",RES_hhdet_in_tes!G85/RES_hhdet_in_fec!G85)</f>
        <v>2.405087408103332</v>
      </c>
      <c r="H85" s="124">
        <f>IF(RES_hhdet_in_tes!H85=0,"",RES_hhdet_in_tes!H85/RES_hhdet_in_fec!H85)</f>
        <v>2.4895102191970286</v>
      </c>
      <c r="I85" s="124">
        <f>IF(RES_hhdet_in_tes!I85=0,"",RES_hhdet_in_tes!I85/RES_hhdet_in_fec!I85)</f>
        <v>2.575089640854999</v>
      </c>
      <c r="J85" s="124">
        <f>IF(RES_hhdet_in_tes!J85=0,"",RES_hhdet_in_tes!J85/RES_hhdet_in_fec!J85)</f>
        <v>2.6622732594588463</v>
      </c>
      <c r="K85" s="124">
        <f>IF(RES_hhdet_in_tes!K85=0,"",RES_hhdet_in_tes!K85/RES_hhdet_in_fec!K85)</f>
        <v>2.7514156007424675</v>
      </c>
      <c r="L85" s="124">
        <f>IF(RES_hhdet_in_tes!L85=0,"",RES_hhdet_in_tes!L85/RES_hhdet_in_fec!L85)</f>
        <v>2.842563678633804</v>
      </c>
      <c r="M85" s="124">
        <f>IF(RES_hhdet_in_tes!M85=0,"",RES_hhdet_in_tes!M85/RES_hhdet_in_fec!M85)</f>
        <v>2.9470126573865216</v>
      </c>
      <c r="N85" s="124">
        <f>IF(RES_hhdet_in_tes!N85=0,"",RES_hhdet_in_tes!N85/RES_hhdet_in_fec!N85)</f>
        <v>3.0681155527052524</v>
      </c>
      <c r="O85" s="124">
        <f>IF(RES_hhdet_in_tes!O85=0,"",RES_hhdet_in_tes!O85/RES_hhdet_in_fec!O85)</f>
        <v>3.2056563290026077</v>
      </c>
      <c r="P85" s="124">
        <f>IF(RES_hhdet_in_tes!P85=0,"",RES_hhdet_in_tes!P85/RES_hhdet_in_fec!P85)</f>
        <v>3.3462495174931481</v>
      </c>
      <c r="Q85" s="124">
        <f>IF(RES_hhdet_in_tes!Q85=0,"",RES_hhdet_in_tes!Q85/RES_hhdet_in_fec!Q85)</f>
        <v>3.4541526340570807</v>
      </c>
      <c r="R85" s="124">
        <f>IF(RES_hhdet_in_tes!R85=0,"",RES_hhdet_in_tes!R85/RES_hhdet_in_fec!R85)</f>
        <v>3.4775328783811021</v>
      </c>
      <c r="S85" s="124">
        <f>IF(RES_hhdet_in_tes!S85=0,"",RES_hhdet_in_tes!S85/RES_hhdet_in_fec!S85)</f>
        <v>3.4801306833059931</v>
      </c>
      <c r="T85" s="124">
        <f>IF(RES_hhdet_in_tes!T85=0,"",RES_hhdet_in_tes!T85/RES_hhdet_in_fec!T85)</f>
        <v>3.4830171332225395</v>
      </c>
      <c r="U85" s="124">
        <f>IF(RES_hhdet_in_tes!U85=0,"",RES_hhdet_in_tes!U85/RES_hhdet_in_fec!U85)</f>
        <v>3.4862242997964792</v>
      </c>
      <c r="V85" s="124">
        <f>IF(RES_hhdet_in_tes!V85=0,"",RES_hhdet_in_tes!V85/RES_hhdet_in_fec!V85)</f>
        <v>3.4953888952891177</v>
      </c>
      <c r="W85" s="124">
        <f>IF(RES_hhdet_in_tes!W85=0,"",RES_hhdet_in_tes!W85/RES_hhdet_in_fec!W85)</f>
        <v>3.5254688748329794</v>
      </c>
      <c r="X85" s="124">
        <f>IF(RES_hhdet_in_tes!X85=0,"",RES_hhdet_in_tes!X85/RES_hhdet_in_fec!X85)</f>
        <v>3.5637850848773955</v>
      </c>
      <c r="Y85" s="124">
        <f>IF(RES_hhdet_in_tes!Y85=0,"",RES_hhdet_in_tes!Y85/RES_hhdet_in_fec!Y85)</f>
        <v>3.6069742645417486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2.0775333865954049</v>
      </c>
      <c r="D86" s="111">
        <f>IF(RES_hhdet_in_tes!D86=0,"",RES_hhdet_in_tes!D86/RES_hhdet_in_fec!D86)</f>
        <v>2.1579076592493971</v>
      </c>
      <c r="E86" s="111">
        <f>IF(RES_hhdet_in_tes!E86=0,"",RES_hhdet_in_tes!E86/RES_hhdet_in_fec!E86)</f>
        <v>2.2394868968021937</v>
      </c>
      <c r="F86" s="111">
        <f>IF(RES_hhdet_in_tes!F86=0,"",RES_hhdet_in_tes!F86/RES_hhdet_in_fec!F86)</f>
        <v>2.3217213428060104</v>
      </c>
      <c r="G86" s="111">
        <f>IF(RES_hhdet_in_tes!G86=0,"",RES_hhdet_in_tes!G86/RES_hhdet_in_fec!G86)</f>
        <v>2.405087408103332</v>
      </c>
      <c r="H86" s="111">
        <f>IF(RES_hhdet_in_tes!H86=0,"",RES_hhdet_in_tes!H86/RES_hhdet_in_fec!H86)</f>
        <v>2.4895102191970286</v>
      </c>
      <c r="I86" s="111">
        <f>IF(RES_hhdet_in_tes!I86=0,"",RES_hhdet_in_tes!I86/RES_hhdet_in_fec!I86)</f>
        <v>2.575089640854999</v>
      </c>
      <c r="J86" s="111">
        <f>IF(RES_hhdet_in_tes!J86=0,"",RES_hhdet_in_tes!J86/RES_hhdet_in_fec!J86)</f>
        <v>2.6622732594588463</v>
      </c>
      <c r="K86" s="111">
        <f>IF(RES_hhdet_in_tes!K86=0,"",RES_hhdet_in_tes!K86/RES_hhdet_in_fec!K86)</f>
        <v>2.7514156007424675</v>
      </c>
      <c r="L86" s="111">
        <f>IF(RES_hhdet_in_tes!L86=0,"",RES_hhdet_in_tes!L86/RES_hhdet_in_fec!L86)</f>
        <v>2.842563678633804</v>
      </c>
      <c r="M86" s="111">
        <f>IF(RES_hhdet_in_tes!M86=0,"",RES_hhdet_in_tes!M86/RES_hhdet_in_fec!M86)</f>
        <v>2.9470126573865216</v>
      </c>
      <c r="N86" s="111">
        <f>IF(RES_hhdet_in_tes!N86=0,"",RES_hhdet_in_tes!N86/RES_hhdet_in_fec!N86)</f>
        <v>3.0681155527052524</v>
      </c>
      <c r="O86" s="111">
        <f>IF(RES_hhdet_in_tes!O86=0,"",RES_hhdet_in_tes!O86/RES_hhdet_in_fec!O86)</f>
        <v>3.2056563290026077</v>
      </c>
      <c r="P86" s="111">
        <f>IF(RES_hhdet_in_tes!P86=0,"",RES_hhdet_in_tes!P86/RES_hhdet_in_fec!P86)</f>
        <v>3.3462495174931481</v>
      </c>
      <c r="Q86" s="111">
        <f>IF(RES_hhdet_in_tes!Q86=0,"",RES_hhdet_in_tes!Q86/RES_hhdet_in_fec!Q86)</f>
        <v>3.4541526340570807</v>
      </c>
      <c r="R86" s="111">
        <f>IF(RES_hhdet_in_tes!R86=0,"",RES_hhdet_in_tes!R86/RES_hhdet_in_fec!R86)</f>
        <v>3.4775328783811021</v>
      </c>
      <c r="S86" s="111">
        <f>IF(RES_hhdet_in_tes!S86=0,"",RES_hhdet_in_tes!S86/RES_hhdet_in_fec!S86)</f>
        <v>3.4801306833059931</v>
      </c>
      <c r="T86" s="111">
        <f>IF(RES_hhdet_in_tes!T86=0,"",RES_hhdet_in_tes!T86/RES_hhdet_in_fec!T86)</f>
        <v>3.4830171332225395</v>
      </c>
      <c r="U86" s="111">
        <f>IF(RES_hhdet_in_tes!U86=0,"",RES_hhdet_in_tes!U86/RES_hhdet_in_fec!U86)</f>
        <v>3.4862242997964792</v>
      </c>
      <c r="V86" s="111">
        <f>IF(RES_hhdet_in_tes!V86=0,"",RES_hhdet_in_tes!V86/RES_hhdet_in_fec!V86)</f>
        <v>3.4953888952891177</v>
      </c>
      <c r="W86" s="111">
        <f>IF(RES_hhdet_in_tes!W86=0,"",RES_hhdet_in_tes!W86/RES_hhdet_in_fec!W86)</f>
        <v>3.5254688748329794</v>
      </c>
      <c r="X86" s="111">
        <f>IF(RES_hhdet_in_tes!X86=0,"",RES_hhdet_in_tes!X86/RES_hhdet_in_fec!X86)</f>
        <v>3.5637850848773955</v>
      </c>
      <c r="Y86" s="111">
        <f>IF(RES_hhdet_in_tes!Y86=0,"",RES_hhdet_in_tes!Y86/RES_hhdet_in_fec!Y86)</f>
        <v>3.6069742645417486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0.51224130191823036</v>
      </c>
      <c r="D87" s="124">
        <f>IF(RES_hhdet_in_tes!D87=0,"",RES_hhdet_in_tes!D87/RES_hhdet_in_fec!D87)</f>
        <v>0.52334377322890169</v>
      </c>
      <c r="E87" s="124">
        <f>IF(RES_hhdet_in_tes!E87=0,"",RES_hhdet_in_tes!E87/RES_hhdet_in_fec!E87)</f>
        <v>0.53349549542660157</v>
      </c>
      <c r="F87" s="124">
        <f>IF(RES_hhdet_in_tes!F87=0,"",RES_hhdet_in_tes!F87/RES_hhdet_in_fec!F87)</f>
        <v>0.54876597248400927</v>
      </c>
      <c r="G87" s="124">
        <f>IF(RES_hhdet_in_tes!G87=0,"",RES_hhdet_in_tes!G87/RES_hhdet_in_fec!G87)</f>
        <v>0.54549385841445286</v>
      </c>
      <c r="H87" s="124">
        <f>IF(RES_hhdet_in_tes!H87=0,"",RES_hhdet_in_tes!H87/RES_hhdet_in_fec!H87)</f>
        <v>0.57649885926652655</v>
      </c>
      <c r="I87" s="124">
        <f>IF(RES_hhdet_in_tes!I87=0,"",RES_hhdet_in_tes!I87/RES_hhdet_in_fec!I87)</f>
        <v>0.58709738042084114</v>
      </c>
      <c r="J87" s="124">
        <f>IF(RES_hhdet_in_tes!J87=0,"",RES_hhdet_in_tes!J87/RES_hhdet_in_fec!J87)</f>
        <v>0.6000561966023229</v>
      </c>
      <c r="K87" s="124">
        <f>IF(RES_hhdet_in_tes!K87=0,"",RES_hhdet_in_tes!K87/RES_hhdet_in_fec!K87)</f>
        <v>0.61317447195518926</v>
      </c>
      <c r="L87" s="124">
        <f>IF(RES_hhdet_in_tes!L87=0,"",RES_hhdet_in_tes!L87/RES_hhdet_in_fec!L87)</f>
        <v>0.62490844220909969</v>
      </c>
      <c r="M87" s="124">
        <f>IF(RES_hhdet_in_tes!M87=0,"",RES_hhdet_in_tes!M87/RES_hhdet_in_fec!M87)</f>
        <v>0.61186487465914796</v>
      </c>
      <c r="N87" s="124">
        <f>IF(RES_hhdet_in_tes!N87=0,"",RES_hhdet_in_tes!N87/RES_hhdet_in_fec!N87)</f>
        <v>0.63605963182744318</v>
      </c>
      <c r="O87" s="124">
        <f>IF(RES_hhdet_in_tes!O87=0,"",RES_hhdet_in_tes!O87/RES_hhdet_in_fec!O87)</f>
        <v>0.65763601404985839</v>
      </c>
      <c r="P87" s="124">
        <f>IF(RES_hhdet_in_tes!P87=0,"",RES_hhdet_in_tes!P87/RES_hhdet_in_fec!P87)</f>
        <v>0.67439675346688155</v>
      </c>
      <c r="Q87" s="124">
        <f>IF(RES_hhdet_in_tes!Q87=0,"",RES_hhdet_in_tes!Q87/RES_hhdet_in_fec!Q87)</f>
        <v>0.70188825386398979</v>
      </c>
      <c r="R87" s="124">
        <f>IF(RES_hhdet_in_tes!R87=0,"",RES_hhdet_in_tes!R87/RES_hhdet_in_fec!R87)</f>
        <v>0.71689041581851343</v>
      </c>
      <c r="S87" s="124">
        <f>IF(RES_hhdet_in_tes!S87=0,"",RES_hhdet_in_tes!S87/RES_hhdet_in_fec!S87)</f>
        <v>0.7307305762027495</v>
      </c>
      <c r="T87" s="124">
        <f>IF(RES_hhdet_in_tes!T87=0,"",RES_hhdet_in_tes!T87/RES_hhdet_in_fec!T87)</f>
        <v>0.74854390082596511</v>
      </c>
      <c r="U87" s="124">
        <f>IF(RES_hhdet_in_tes!U87=0,"",RES_hhdet_in_tes!U87/RES_hhdet_in_fec!U87)</f>
        <v>0.76142962679096482</v>
      </c>
      <c r="V87" s="124">
        <f>IF(RES_hhdet_in_tes!V87=0,"",RES_hhdet_in_tes!V87/RES_hhdet_in_fec!V87)</f>
        <v>0.77031216902396848</v>
      </c>
      <c r="W87" s="124">
        <f>IF(RES_hhdet_in_tes!W87=0,"",RES_hhdet_in_tes!W87/RES_hhdet_in_fec!W87)</f>
        <v>0.78012619331683208</v>
      </c>
      <c r="X87" s="124">
        <f>IF(RES_hhdet_in_tes!X87=0,"",RES_hhdet_in_tes!X87/RES_hhdet_in_fec!X87)</f>
        <v>0.79322970503052326</v>
      </c>
      <c r="Y87" s="124">
        <f>IF(RES_hhdet_in_tes!Y87=0,"",RES_hhdet_in_tes!Y87/RES_hhdet_in_fec!Y87)</f>
        <v>0.79539992183001151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0.51224130191823036</v>
      </c>
      <c r="D88" s="111">
        <f>IF(RES_hhdet_in_tes!D88=0,"",RES_hhdet_in_tes!D88/RES_hhdet_in_fec!D88)</f>
        <v>0.52584420745257765</v>
      </c>
      <c r="E88" s="111">
        <f>IF(RES_hhdet_in_tes!E88=0,"",RES_hhdet_in_tes!E88/RES_hhdet_in_fec!E88)</f>
        <v>0.53957661104903842</v>
      </c>
      <c r="F88" s="111">
        <f>IF(RES_hhdet_in_tes!F88=0,"",RES_hhdet_in_tes!F88/RES_hhdet_in_fec!F88)</f>
        <v>0.55342508173183735</v>
      </c>
      <c r="G88" s="111">
        <f>IF(RES_hhdet_in_tes!G88=0,"",RES_hhdet_in_tes!G88/RES_hhdet_in_fec!G88)</f>
        <v>0.56737595587879575</v>
      </c>
      <c r="H88" s="111">
        <f>IF(RES_hhdet_in_tes!H88=0,"",RES_hhdet_in_tes!H88/RES_hhdet_in_fec!H88)</f>
        <v>0.58141314254447674</v>
      </c>
      <c r="I88" s="111">
        <f>IF(RES_hhdet_in_tes!I88=0,"",RES_hhdet_in_tes!I88/RES_hhdet_in_fec!I88)</f>
        <v>0.59551541597906632</v>
      </c>
      <c r="J88" s="111">
        <f>IF(RES_hhdet_in_tes!J88=0,"",RES_hhdet_in_tes!J88/RES_hhdet_in_fec!J88)</f>
        <v>0.60963692579040962</v>
      </c>
      <c r="K88" s="111">
        <f>IF(RES_hhdet_in_tes!K88=0,"",RES_hhdet_in_tes!K88/RES_hhdet_in_fec!K88)</f>
        <v>0.62371704417668017</v>
      </c>
      <c r="L88" s="111">
        <f>IF(RES_hhdet_in_tes!L88=0,"",RES_hhdet_in_tes!L88/RES_hhdet_in_fec!L88)</f>
        <v>0.63770196071192831</v>
      </c>
      <c r="M88" s="111">
        <f>IF(RES_hhdet_in_tes!M88=0,"",RES_hhdet_in_tes!M88/RES_hhdet_in_fec!M88)</f>
        <v>0.6505482568837726</v>
      </c>
      <c r="N88" s="111">
        <f>IF(RES_hhdet_in_tes!N88=0,"",RES_hhdet_in_tes!N88/RES_hhdet_in_fec!N88)</f>
        <v>0.66168499412104742</v>
      </c>
      <c r="O88" s="111">
        <f>IF(RES_hhdet_in_tes!O88=0,"",RES_hhdet_in_tes!O88/RES_hhdet_in_fec!O88)</f>
        <v>0.67078242418860889</v>
      </c>
      <c r="P88" s="111">
        <f>IF(RES_hhdet_in_tes!P88=0,"",RES_hhdet_in_tes!P88/RES_hhdet_in_fec!P88)</f>
        <v>0.67862865840176578</v>
      </c>
      <c r="Q88" s="111">
        <f>IF(RES_hhdet_in_tes!Q88=0,"",RES_hhdet_in_tes!Q88/RES_hhdet_in_fec!Q88)</f>
        <v>0.68799068278421527</v>
      </c>
      <c r="R88" s="111">
        <f>IF(RES_hhdet_in_tes!R88=0,"",RES_hhdet_in_tes!R88/RES_hhdet_in_fec!R88)</f>
        <v>0.70201378454781771</v>
      </c>
      <c r="S88" s="111">
        <f>IF(RES_hhdet_in_tes!S88=0,"",RES_hhdet_in_tes!S88/RES_hhdet_in_fec!S88)</f>
        <v>0.71779661806942463</v>
      </c>
      <c r="T88" s="111">
        <f>IF(RES_hhdet_in_tes!T88=0,"",RES_hhdet_in_tes!T88/RES_hhdet_in_fec!T88)</f>
        <v>0.73371645372761762</v>
      </c>
      <c r="U88" s="111">
        <f>IF(RES_hhdet_in_tes!U88=0,"",RES_hhdet_in_tes!U88/RES_hhdet_in_fec!U88)</f>
        <v>0.74842238540056694</v>
      </c>
      <c r="V88" s="111">
        <f>IF(RES_hhdet_in_tes!V88=0,"",RES_hhdet_in_tes!V88/RES_hhdet_in_fec!V88)</f>
        <v>0.76075804994233054</v>
      </c>
      <c r="W88" s="111">
        <f>IF(RES_hhdet_in_tes!W88=0,"",RES_hhdet_in_tes!W88/RES_hhdet_in_fec!W88)</f>
        <v>0.77066761172157805</v>
      </c>
      <c r="X88" s="111">
        <f>IF(RES_hhdet_in_tes!X88=0,"",RES_hhdet_in_tes!X88/RES_hhdet_in_fec!X88)</f>
        <v>0.77807865725329417</v>
      </c>
      <c r="Y88" s="111">
        <f>IF(RES_hhdet_in_tes!Y88=0,"",RES_hhdet_in_tes!Y88/RES_hhdet_in_fec!Y88)</f>
        <v>0.78506285250112506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 t="str">
        <f>IF(RES_hhdet_in_tes!J89=0,"",RES_hhdet_in_tes!J89/RES_hhdet_in_fec!J89)</f>
        <v/>
      </c>
      <c r="K89" s="111" t="str">
        <f>IF(RES_hhdet_in_tes!K89=0,"",RES_hhdet_in_tes!K89/RES_hhdet_in_fec!K89)</f>
        <v/>
      </c>
      <c r="L89" s="111" t="str">
        <f>IF(RES_hhdet_in_tes!L89=0,"",RES_hhdet_in_tes!L89/RES_hhdet_in_fec!L89)</f>
        <v/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 t="str">
        <f>IF(RES_hhdet_in_tes!W89=0,"",RES_hhdet_in_tes!W89/RES_hhdet_in_fec!W89)</f>
        <v/>
      </c>
      <c r="X89" s="111" t="str">
        <f>IF(RES_hhdet_in_tes!X89=0,"",RES_hhdet_in_tes!X89/RES_hhdet_in_fec!X89)</f>
        <v/>
      </c>
      <c r="Y89" s="111" t="str">
        <f>IF(RES_hhdet_in_tes!Y89=0,"",RES_hhdet_in_tes!Y89/RES_hhdet_in_fec!Y89)</f>
        <v/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 t="str">
        <f>IF(RES_hhdet_in_tes!J90=0,"",RES_hhdet_in_tes!J90/RES_hhdet_in_fec!J90)</f>
        <v/>
      </c>
      <c r="K90" s="112" t="str">
        <f>IF(RES_hhdet_in_tes!K90=0,"",RES_hhdet_in_tes!K90/RES_hhdet_in_fec!K90)</f>
        <v/>
      </c>
      <c r="L90" s="112" t="str">
        <f>IF(RES_hhdet_in_tes!L90=0,"",RES_hhdet_in_tes!L90/RES_hhdet_in_fec!L90)</f>
        <v/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 t="str">
        <f>IF(RES_hhdet_in_tes!W90=0,"",RES_hhdet_in_tes!W90/RES_hhdet_in_fec!W90)</f>
        <v/>
      </c>
      <c r="X90" s="112" t="str">
        <f>IF(RES_hhdet_in_tes!X90=0,"",RES_hhdet_in_tes!X90/RES_hhdet_in_fec!X90)</f>
        <v/>
      </c>
      <c r="Y90" s="112" t="str">
        <f>IF(RES_hhdet_in_tes!Y90=0,"",RES_hhdet_in_tes!Y90/RES_hhdet_in_fec!Y90)</f>
        <v/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 t="str">
        <f>IF(RES_hhdet_in_tes!J91=0,"",RES_hhdet_in_tes!J91/RES_hhdet_in_fec!J91)</f>
        <v/>
      </c>
      <c r="K91" s="113" t="str">
        <f>IF(RES_hhdet_in_tes!K91=0,"",RES_hhdet_in_tes!K91/RES_hhdet_in_fec!K91)</f>
        <v/>
      </c>
      <c r="L91" s="113" t="str">
        <f>IF(RES_hhdet_in_tes!L91=0,"",RES_hhdet_in_tes!L91/RES_hhdet_in_fec!L91)</f>
        <v/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 t="str">
        <f>IF(RES_hhdet_in_tes!W91=0,"",RES_hhdet_in_tes!W91/RES_hhdet_in_fec!W91)</f>
        <v/>
      </c>
      <c r="X91" s="113" t="str">
        <f>IF(RES_hhdet_in_tes!X91=0,"",RES_hhdet_in_tes!X91/RES_hhdet_in_fec!X91)</f>
        <v/>
      </c>
      <c r="Y91" s="113" t="str">
        <f>IF(RES_hhdet_in_tes!Y91=0,"",RES_hhdet_in_tes!Y91/RES_hhdet_in_fec!Y91)</f>
        <v/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>
        <f>IF(RES_hhdet_in_tes!D92=0,"",RES_hhdet_in_tes!D92/RES_hhdet_in_fec!D92)</f>
        <v>0.51720765338896457</v>
      </c>
      <c r="E92" s="112">
        <f>IF(RES_hhdet_in_tes!E92=0,"",RES_hhdet_in_tes!E92/RES_hhdet_in_fec!E92)</f>
        <v>0.5213311482648314</v>
      </c>
      <c r="F92" s="112">
        <f>IF(RES_hhdet_in_tes!F92=0,"",RES_hhdet_in_tes!F92/RES_hhdet_in_fec!F92)</f>
        <v>0.52552326575358899</v>
      </c>
      <c r="G92" s="112">
        <f>IF(RES_hhdet_in_tes!G92=0,"",RES_hhdet_in_tes!G92/RES_hhdet_in_fec!G92)</f>
        <v>0.53017883077015504</v>
      </c>
      <c r="H92" s="112">
        <f>IF(RES_hhdet_in_tes!H92=0,"",RES_hhdet_in_tes!H92/RES_hhdet_in_fec!H92)</f>
        <v>0.53524952177134622</v>
      </c>
      <c r="I92" s="112">
        <f>IF(RES_hhdet_in_tes!I92=0,"",RES_hhdet_in_tes!I92/RES_hhdet_in_fec!I92)</f>
        <v>0.5408326236277351</v>
      </c>
      <c r="J92" s="112">
        <f>IF(RES_hhdet_in_tes!J92=0,"",RES_hhdet_in_tes!J92/RES_hhdet_in_fec!J92)</f>
        <v>0.54732667811558844</v>
      </c>
      <c r="K92" s="112">
        <f>IF(RES_hhdet_in_tes!K92=0,"",RES_hhdet_in_tes!K92/RES_hhdet_in_fec!K92)</f>
        <v>0.5550705505736877</v>
      </c>
      <c r="L92" s="112">
        <f>IF(RES_hhdet_in_tes!L92=0,"",RES_hhdet_in_tes!L92/RES_hhdet_in_fec!L92)</f>
        <v>0.56415490137293089</v>
      </c>
      <c r="M92" s="112">
        <f>IF(RES_hhdet_in_tes!M92=0,"",RES_hhdet_in_tes!M92/RES_hhdet_in_fec!M92)</f>
        <v>0.5826739265009232</v>
      </c>
      <c r="N92" s="112">
        <f>IF(RES_hhdet_in_tes!N92=0,"",RES_hhdet_in_tes!N92/RES_hhdet_in_fec!N92)</f>
        <v>0.61320045919527066</v>
      </c>
      <c r="O92" s="112">
        <f>IF(RES_hhdet_in_tes!O92=0,"",RES_hhdet_in_tes!O92/RES_hhdet_in_fec!O92)</f>
        <v>0.65782844763476267</v>
      </c>
      <c r="P92" s="112">
        <f>IF(RES_hhdet_in_tes!P92=0,"",RES_hhdet_in_tes!P92/RES_hhdet_in_fec!P92)</f>
        <v>0.7119446979651356</v>
      </c>
      <c r="Q92" s="112">
        <f>IF(RES_hhdet_in_tes!Q92=0,"",RES_hhdet_in_tes!Q92/RES_hhdet_in_fec!Q92)</f>
        <v>0.76066889069771815</v>
      </c>
      <c r="R92" s="112">
        <f>IF(RES_hhdet_in_tes!R92=0,"",RES_hhdet_in_tes!R92/RES_hhdet_in_fec!R92)</f>
        <v>0.79228007174987991</v>
      </c>
      <c r="S92" s="112">
        <f>IF(RES_hhdet_in_tes!S92=0,"",RES_hhdet_in_tes!S92/RES_hhdet_in_fec!S92)</f>
        <v>0.82171309401535142</v>
      </c>
      <c r="T92" s="112">
        <f>IF(RES_hhdet_in_tes!T92=0,"",RES_hhdet_in_tes!T92/RES_hhdet_in_fec!T92)</f>
        <v>0.84810010215461507</v>
      </c>
      <c r="U92" s="112">
        <f>IF(RES_hhdet_in_tes!U92=0,"",RES_hhdet_in_tes!U92/RES_hhdet_in_fec!U92)</f>
        <v>0.87057324082824472</v>
      </c>
      <c r="V92" s="112">
        <f>IF(RES_hhdet_in_tes!V92=0,"",RES_hhdet_in_tes!V92/RES_hhdet_in_fec!V92)</f>
        <v>0.88826465469677662</v>
      </c>
      <c r="W92" s="112">
        <f>IF(RES_hhdet_in_tes!W92=0,"",RES_hhdet_in_tes!W92/RES_hhdet_in_fec!W92)</f>
        <v>0.89913873526464749</v>
      </c>
      <c r="X92" s="112">
        <f>IF(RES_hhdet_in_tes!X92=0,"",RES_hhdet_in_tes!X92/RES_hhdet_in_fec!X92)</f>
        <v>0.90106582089922682</v>
      </c>
      <c r="Y92" s="112">
        <f>IF(RES_hhdet_in_tes!Y92=0,"",RES_hhdet_in_tes!Y92/RES_hhdet_in_fec!Y92)</f>
        <v>0.90204164989810132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 t="str">
        <f>IF(RES_hhdet_in_tes!C96=0,"",RES_hhdet_in_tes!C96/RES_hhdet_in_fec!C96)</f>
        <v/>
      </c>
      <c r="D96" s="112" t="str">
        <f>IF(RES_hhdet_in_tes!D96=0,"",RES_hhdet_in_tes!D96/RES_hhdet_in_fec!D96)</f>
        <v/>
      </c>
      <c r="E96" s="112" t="str">
        <f>IF(RES_hhdet_in_tes!E96=0,"",RES_hhdet_in_tes!E96/RES_hhdet_in_fec!E96)</f>
        <v/>
      </c>
      <c r="F96" s="112" t="str">
        <f>IF(RES_hhdet_in_tes!F96=0,"",RES_hhdet_in_tes!F96/RES_hhdet_in_fec!F96)</f>
        <v/>
      </c>
      <c r="G96" s="112" t="str">
        <f>IF(RES_hhdet_in_tes!G96=0,"",RES_hhdet_in_tes!G96/RES_hhdet_in_fec!G96)</f>
        <v/>
      </c>
      <c r="H96" s="112">
        <f>IF(RES_hhdet_in_tes!H96=0,"",RES_hhdet_in_tes!H96/RES_hhdet_in_fec!H96)</f>
        <v>0.58102258842206245</v>
      </c>
      <c r="I96" s="112">
        <f>IF(RES_hhdet_in_tes!I96=0,"",RES_hhdet_in_tes!I96/RES_hhdet_in_fec!I96)</f>
        <v>0.58291143765078335</v>
      </c>
      <c r="J96" s="112">
        <f>IF(RES_hhdet_in_tes!J96=0,"",RES_hhdet_in_tes!J96/RES_hhdet_in_fec!J96)</f>
        <v>0.58504315786617778</v>
      </c>
      <c r="K96" s="112">
        <f>IF(RES_hhdet_in_tes!K96=0,"",RES_hhdet_in_tes!K96/RES_hhdet_in_fec!K96)</f>
        <v>0.58751217126098987</v>
      </c>
      <c r="L96" s="112">
        <f>IF(RES_hhdet_in_tes!L96=0,"",RES_hhdet_in_tes!L96/RES_hhdet_in_fec!L96)</f>
        <v>0.59035094191019333</v>
      </c>
      <c r="M96" s="112">
        <f>IF(RES_hhdet_in_tes!M96=0,"",RES_hhdet_in_tes!M96/RES_hhdet_in_fec!M96)</f>
        <v>0.59574778682856222</v>
      </c>
      <c r="N96" s="112">
        <f>IF(RES_hhdet_in_tes!N96=0,"",RES_hhdet_in_tes!N96/RES_hhdet_in_fec!N96)</f>
        <v>0.60464669804821058</v>
      </c>
      <c r="O96" s="112">
        <f>IF(RES_hhdet_in_tes!O96=0,"",RES_hhdet_in_tes!O96/RES_hhdet_in_fec!O96)</f>
        <v>0.61821638087802122</v>
      </c>
      <c r="P96" s="112">
        <f>IF(RES_hhdet_in_tes!P96=0,"",RES_hhdet_in_tes!P96/RES_hhdet_in_fec!P96)</f>
        <v>0.63581349278831722</v>
      </c>
      <c r="Q96" s="112">
        <f>IF(RES_hhdet_in_tes!Q96=0,"",RES_hhdet_in_tes!Q96/RES_hhdet_in_fec!Q96)</f>
        <v>0.65279096182949892</v>
      </c>
      <c r="R96" s="112">
        <f>IF(RES_hhdet_in_tes!R96=0,"",RES_hhdet_in_tes!R96/RES_hhdet_in_fec!R96)</f>
        <v>0.66428028327792521</v>
      </c>
      <c r="S96" s="112">
        <f>IF(RES_hhdet_in_tes!S96=0,"",RES_hhdet_in_tes!S96/RES_hhdet_in_fec!S96)</f>
        <v>0.67541145536263669</v>
      </c>
      <c r="T96" s="112" t="str">
        <f>IF(RES_hhdet_in_tes!T96=0,"",RES_hhdet_in_tes!T96/RES_hhdet_in_fec!T96)</f>
        <v/>
      </c>
      <c r="U96" s="112">
        <f>IF(RES_hhdet_in_tes!U96=0,"",RES_hhdet_in_tes!U96/RES_hhdet_in_fec!U96)</f>
        <v>0.69752567818638711</v>
      </c>
      <c r="V96" s="112">
        <f>IF(RES_hhdet_in_tes!V96=0,"",RES_hhdet_in_tes!V96/RES_hhdet_in_fec!V96)</f>
        <v>0.70840011449213525</v>
      </c>
      <c r="W96" s="112">
        <f>IF(RES_hhdet_in_tes!W96=0,"",RES_hhdet_in_tes!W96/RES_hhdet_in_fec!W96)</f>
        <v>0.71833208241823698</v>
      </c>
      <c r="X96" s="112">
        <f>IF(RES_hhdet_in_tes!X96=0,"",RES_hhdet_in_tes!X96/RES_hhdet_in_fec!X96)</f>
        <v>0.72928652416962969</v>
      </c>
      <c r="Y96" s="112">
        <f>IF(RES_hhdet_in_tes!Y96=0,"",RES_hhdet_in_tes!Y96/RES_hhdet_in_fec!Y96)</f>
        <v>0.73950635251132513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 t="str">
        <f>IF(RES_hhdet_in_tes!E97=0,"",RES_hhdet_in_tes!E97/RES_hhdet_in_fec!E97)</f>
        <v/>
      </c>
      <c r="F97" s="113" t="str">
        <f>IF(RES_hhdet_in_tes!F97=0,"",RES_hhdet_in_tes!F97/RES_hhdet_in_fec!F97)</f>
        <v/>
      </c>
      <c r="G97" s="113" t="str">
        <f>IF(RES_hhdet_in_tes!G97=0,"",RES_hhdet_in_tes!G97/RES_hhdet_in_fec!G97)</f>
        <v/>
      </c>
      <c r="H97" s="113" t="str">
        <f>IF(RES_hhdet_in_tes!H97=0,"",RES_hhdet_in_tes!H97/RES_hhdet_in_fec!H97)</f>
        <v/>
      </c>
      <c r="I97" s="113" t="str">
        <f>IF(RES_hhdet_in_tes!I97=0,"",RES_hhdet_in_tes!I97/RES_hhdet_in_fec!I97)</f>
        <v/>
      </c>
      <c r="J97" s="113" t="str">
        <f>IF(RES_hhdet_in_tes!J97=0,"",RES_hhdet_in_tes!J97/RES_hhdet_in_fec!J97)</f>
        <v/>
      </c>
      <c r="K97" s="113" t="str">
        <f>IF(RES_hhdet_in_tes!K97=0,"",RES_hhdet_in_tes!K97/RES_hhdet_in_fec!K97)</f>
        <v/>
      </c>
      <c r="L97" s="113" t="str">
        <f>IF(RES_hhdet_in_tes!L97=0,"",RES_hhdet_in_tes!L97/RES_hhdet_in_fec!L97)</f>
        <v/>
      </c>
      <c r="M97" s="113" t="str">
        <f>IF(RES_hhdet_in_tes!M97=0,"",RES_hhdet_in_tes!M97/RES_hhdet_in_fec!M97)</f>
        <v/>
      </c>
      <c r="N97" s="113" t="str">
        <f>IF(RES_hhdet_in_tes!N97=0,"",RES_hhdet_in_tes!N97/RES_hhdet_in_fec!N97)</f>
        <v/>
      </c>
      <c r="O97" s="113" t="str">
        <f>IF(RES_hhdet_in_tes!O97=0,"",RES_hhdet_in_tes!O97/RES_hhdet_in_fec!O97)</f>
        <v/>
      </c>
      <c r="P97" s="113" t="str">
        <f>IF(RES_hhdet_in_tes!P97=0,"",RES_hhdet_in_tes!P97/RES_hhdet_in_fec!P97)</f>
        <v/>
      </c>
      <c r="Q97" s="113" t="str">
        <f>IF(RES_hhdet_in_tes!Q97=0,"",RES_hhdet_in_tes!Q97/RES_hhdet_in_fec!Q97)</f>
        <v/>
      </c>
      <c r="R97" s="113" t="str">
        <f>IF(RES_hhdet_in_tes!R97=0,"",RES_hhdet_in_tes!R97/RES_hhdet_in_fec!R97)</f>
        <v/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 t="str">
        <f>IF(RES_hhdet_in_tes!V97=0,"",RES_hhdet_in_tes!V97/RES_hhdet_in_fec!V97)</f>
        <v/>
      </c>
      <c r="W97" s="113" t="str">
        <f>IF(RES_hhdet_in_tes!W97=0,"",RES_hhdet_in_tes!W97/RES_hhdet_in_fec!W97)</f>
        <v/>
      </c>
      <c r="X97" s="113" t="str">
        <f>IF(RES_hhdet_in_tes!X97=0,"",RES_hhdet_in_tes!X97/RES_hhdet_in_fec!X97)</f>
        <v/>
      </c>
      <c r="Y97" s="113" t="str">
        <f>IF(RES_hhdet_in_tes!Y97=0,"",RES_hhdet_in_tes!Y97/RES_hhdet_in_fec!Y97)</f>
        <v/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 t="str">
        <f>IF(RES_hhdet_in_tes!E98=0,"",RES_hhdet_in_tes!E98/RES_hhdet_in_fec!E98)</f>
        <v/>
      </c>
      <c r="F98" s="111" t="str">
        <f>IF(RES_hhdet_in_tes!F98=0,"",RES_hhdet_in_tes!F98/RES_hhdet_in_fec!F98)</f>
        <v/>
      </c>
      <c r="G98" s="111" t="str">
        <f>IF(RES_hhdet_in_tes!G98=0,"",RES_hhdet_in_tes!G98/RES_hhdet_in_fec!G98)</f>
        <v/>
      </c>
      <c r="H98" s="111" t="str">
        <f>IF(RES_hhdet_in_tes!H98=0,"",RES_hhdet_in_tes!H98/RES_hhdet_in_fec!H98)</f>
        <v/>
      </c>
      <c r="I98" s="111" t="str">
        <f>IF(RES_hhdet_in_tes!I98=0,"",RES_hhdet_in_tes!I98/RES_hhdet_in_fec!I98)</f>
        <v/>
      </c>
      <c r="J98" s="111" t="str">
        <f>IF(RES_hhdet_in_tes!J98=0,"",RES_hhdet_in_tes!J98/RES_hhdet_in_fec!J98)</f>
        <v/>
      </c>
      <c r="K98" s="111" t="str">
        <f>IF(RES_hhdet_in_tes!K98=0,"",RES_hhdet_in_tes!K98/RES_hhdet_in_fec!K98)</f>
        <v/>
      </c>
      <c r="L98" s="111" t="str">
        <f>IF(RES_hhdet_in_tes!L98=0,"",RES_hhdet_in_tes!L98/RES_hhdet_in_fec!L98)</f>
        <v/>
      </c>
      <c r="M98" s="111" t="str">
        <f>IF(RES_hhdet_in_tes!M98=0,"",RES_hhdet_in_tes!M98/RES_hhdet_in_fec!M98)</f>
        <v/>
      </c>
      <c r="N98" s="111" t="str">
        <f>IF(RES_hhdet_in_tes!N98=0,"",RES_hhdet_in_tes!N98/RES_hhdet_in_fec!N98)</f>
        <v/>
      </c>
      <c r="O98" s="111" t="str">
        <f>IF(RES_hhdet_in_tes!O98=0,"",RES_hhdet_in_tes!O98/RES_hhdet_in_fec!O98)</f>
        <v/>
      </c>
      <c r="P98" s="111" t="str">
        <f>IF(RES_hhdet_in_tes!P98=0,"",RES_hhdet_in_tes!P98/RES_hhdet_in_fec!P98)</f>
        <v/>
      </c>
      <c r="Q98" s="111" t="str">
        <f>IF(RES_hhdet_in_tes!Q98=0,"",RES_hhdet_in_tes!Q98/RES_hhdet_in_fec!Q98)</f>
        <v/>
      </c>
      <c r="R98" s="111" t="str">
        <f>IF(RES_hhdet_in_tes!R98=0,"",RES_hhdet_in_tes!R98/RES_hhdet_in_fec!R98)</f>
        <v/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 t="str">
        <f>IF(RES_hhdet_in_tes!V98=0,"",RES_hhdet_in_tes!V98/RES_hhdet_in_fec!V98)</f>
        <v/>
      </c>
      <c r="W98" s="111" t="str">
        <f>IF(RES_hhdet_in_tes!W98=0,"",RES_hhdet_in_tes!W98/RES_hhdet_in_fec!W98)</f>
        <v/>
      </c>
      <c r="X98" s="111" t="str">
        <f>IF(RES_hhdet_in_tes!X98=0,"",RES_hhdet_in_tes!X98/RES_hhdet_in_fec!X98)</f>
        <v/>
      </c>
      <c r="Y98" s="111" t="str">
        <f>IF(RES_hhdet_in_tes!Y98=0,"",RES_hhdet_in_tes!Y98/RES_hhdet_in_fec!Y98)</f>
        <v/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 t="str">
        <f>IF(RES_hhdet_in_tes!E99=0,"",RES_hhdet_in_tes!E99/RES_hhdet_in_fec!E99)</f>
        <v/>
      </c>
      <c r="F99" s="111" t="str">
        <f>IF(RES_hhdet_in_tes!F99=0,"",RES_hhdet_in_tes!F99/RES_hhdet_in_fec!F99)</f>
        <v/>
      </c>
      <c r="G99" s="111" t="str">
        <f>IF(RES_hhdet_in_tes!G99=0,"",RES_hhdet_in_tes!G99/RES_hhdet_in_fec!G99)</f>
        <v/>
      </c>
      <c r="H99" s="111" t="str">
        <f>IF(RES_hhdet_in_tes!H99=0,"",RES_hhdet_in_tes!H99/RES_hhdet_in_fec!H99)</f>
        <v/>
      </c>
      <c r="I99" s="111" t="str">
        <f>IF(RES_hhdet_in_tes!I99=0,"",RES_hhdet_in_tes!I99/RES_hhdet_in_fec!I99)</f>
        <v/>
      </c>
      <c r="J99" s="111" t="str">
        <f>IF(RES_hhdet_in_tes!J99=0,"",RES_hhdet_in_tes!J99/RES_hhdet_in_fec!J99)</f>
        <v/>
      </c>
      <c r="K99" s="111" t="str">
        <f>IF(RES_hhdet_in_tes!K99=0,"",RES_hhdet_in_tes!K99/RES_hhdet_in_fec!K99)</f>
        <v/>
      </c>
      <c r="L99" s="111" t="str">
        <f>IF(RES_hhdet_in_tes!L99=0,"",RES_hhdet_in_tes!L99/RES_hhdet_in_fec!L99)</f>
        <v/>
      </c>
      <c r="M99" s="111" t="str">
        <f>IF(RES_hhdet_in_tes!M99=0,"",RES_hhdet_in_tes!M99/RES_hhdet_in_fec!M99)</f>
        <v/>
      </c>
      <c r="N99" s="111" t="str">
        <f>IF(RES_hhdet_in_tes!N99=0,"",RES_hhdet_in_tes!N99/RES_hhdet_in_fec!N99)</f>
        <v/>
      </c>
      <c r="O99" s="111" t="str">
        <f>IF(RES_hhdet_in_tes!O99=0,"",RES_hhdet_in_tes!O99/RES_hhdet_in_fec!O99)</f>
        <v/>
      </c>
      <c r="P99" s="111" t="str">
        <f>IF(RES_hhdet_in_tes!P99=0,"",RES_hhdet_in_tes!P99/RES_hhdet_in_fec!P99)</f>
        <v/>
      </c>
      <c r="Q99" s="111" t="str">
        <f>IF(RES_hhdet_in_tes!Q99=0,"",RES_hhdet_in_tes!Q99/RES_hhdet_in_fec!Q99)</f>
        <v/>
      </c>
      <c r="R99" s="111" t="str">
        <f>IF(RES_hhdet_in_tes!R99=0,"",RES_hhdet_in_tes!R99/RES_hhdet_in_fec!R99)</f>
        <v/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 t="str">
        <f>IF(RES_hhdet_in_tes!V99=0,"",RES_hhdet_in_tes!V99/RES_hhdet_in_fec!V99)</f>
        <v/>
      </c>
      <c r="W99" s="111" t="str">
        <f>IF(RES_hhdet_in_tes!W99=0,"",RES_hhdet_in_tes!W99/RES_hhdet_in_fec!W99)</f>
        <v/>
      </c>
      <c r="X99" s="111" t="str">
        <f>IF(RES_hhdet_in_tes!X99=0,"",RES_hhdet_in_tes!X99/RES_hhdet_in_fec!X99)</f>
        <v/>
      </c>
      <c r="Y99" s="111" t="str">
        <f>IF(RES_hhdet_in_tes!Y99=0,"",RES_hhdet_in_tes!Y99/RES_hhdet_in_fec!Y99)</f>
        <v/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0.57978713778074176</v>
      </c>
      <c r="D100" s="124">
        <f>IF(RES_hhdet_in_tes!D100=0,"",RES_hhdet_in_tes!D100/RES_hhdet_in_fec!D100)</f>
        <v>0.57545862814882354</v>
      </c>
      <c r="E100" s="124">
        <f>IF(RES_hhdet_in_tes!E100=0,"",RES_hhdet_in_tes!E100/RES_hhdet_in_fec!E100)</f>
        <v>0.58097226160734983</v>
      </c>
      <c r="F100" s="124">
        <f>IF(RES_hhdet_in_tes!F100=0,"",RES_hhdet_in_tes!F100/RES_hhdet_in_fec!F100)</f>
        <v>0.57461217962065847</v>
      </c>
      <c r="G100" s="124">
        <f>IF(RES_hhdet_in_tes!G100=0,"",RES_hhdet_in_tes!G100/RES_hhdet_in_fec!G100)</f>
        <v>0.57479072162387046</v>
      </c>
      <c r="H100" s="124">
        <f>IF(RES_hhdet_in_tes!H100=0,"",RES_hhdet_in_tes!H100/RES_hhdet_in_fec!H100)</f>
        <v>0.58806304519392394</v>
      </c>
      <c r="I100" s="124">
        <f>IF(RES_hhdet_in_tes!I100=0,"",RES_hhdet_in_tes!I100/RES_hhdet_in_fec!I100)</f>
        <v>0.57393444854262143</v>
      </c>
      <c r="J100" s="124">
        <f>IF(RES_hhdet_in_tes!J100=0,"",RES_hhdet_in_tes!J100/RES_hhdet_in_fec!J100)</f>
        <v>0.57427801781496846</v>
      </c>
      <c r="K100" s="124">
        <f>IF(RES_hhdet_in_tes!K100=0,"",RES_hhdet_in_tes!K100/RES_hhdet_in_fec!K100)</f>
        <v>0.57464990221630086</v>
      </c>
      <c r="L100" s="124">
        <f>IF(RES_hhdet_in_tes!L100=0,"",RES_hhdet_in_tes!L100/RES_hhdet_in_fec!L100)</f>
        <v>0.5788359103534948</v>
      </c>
      <c r="M100" s="124">
        <f>IF(RES_hhdet_in_tes!M100=0,"",RES_hhdet_in_tes!M100/RES_hhdet_in_fec!M100)</f>
        <v>0.57773981152358567</v>
      </c>
      <c r="N100" s="124">
        <f>IF(RES_hhdet_in_tes!N100=0,"",RES_hhdet_in_tes!N100/RES_hhdet_in_fec!N100)</f>
        <v>0.57971970914392368</v>
      </c>
      <c r="O100" s="124">
        <f>IF(RES_hhdet_in_tes!O100=0,"",RES_hhdet_in_tes!O100/RES_hhdet_in_fec!O100)</f>
        <v>0.57521888373375818</v>
      </c>
      <c r="P100" s="124">
        <f>IF(RES_hhdet_in_tes!P100=0,"",RES_hhdet_in_tes!P100/RES_hhdet_in_fec!P100)</f>
        <v>0.57554240657459121</v>
      </c>
      <c r="Q100" s="124">
        <f>IF(RES_hhdet_in_tes!Q100=0,"",RES_hhdet_in_tes!Q100/RES_hhdet_in_fec!Q100)</f>
        <v>0.57958890062498114</v>
      </c>
      <c r="R100" s="124">
        <f>IF(RES_hhdet_in_tes!R100=0,"",RES_hhdet_in_tes!R100/RES_hhdet_in_fec!R100)</f>
        <v>0.5831948208575356</v>
      </c>
      <c r="S100" s="124">
        <f>IF(RES_hhdet_in_tes!S100=0,"",RES_hhdet_in_tes!S100/RES_hhdet_in_fec!S100)</f>
        <v>0.58779057602674356</v>
      </c>
      <c r="T100" s="124">
        <f>IF(RES_hhdet_in_tes!T100=0,"",RES_hhdet_in_tes!T100/RES_hhdet_in_fec!T100)</f>
        <v>0.58957439026255221</v>
      </c>
      <c r="U100" s="124">
        <f>IF(RES_hhdet_in_tes!U100=0,"",RES_hhdet_in_tes!U100/RES_hhdet_in_fec!U100)</f>
        <v>0.59281931403481114</v>
      </c>
      <c r="V100" s="124">
        <f>IF(RES_hhdet_in_tes!V100=0,"",RES_hhdet_in_tes!V100/RES_hhdet_in_fec!V100)</f>
        <v>0.59586233709727932</v>
      </c>
      <c r="W100" s="124">
        <f>IF(RES_hhdet_in_tes!W100=0,"",RES_hhdet_in_tes!W100/RES_hhdet_in_fec!W100)</f>
        <v>0.59816003357522873</v>
      </c>
      <c r="X100" s="124">
        <f>IF(RES_hhdet_in_tes!X100=0,"",RES_hhdet_in_tes!X100/RES_hhdet_in_fec!X100)</f>
        <v>0.60180534022344212</v>
      </c>
      <c r="Y100" s="124">
        <f>IF(RES_hhdet_in_tes!Y100=0,"",RES_hhdet_in_tes!Y100/RES_hhdet_in_fec!Y100)</f>
        <v>0.6026720913293292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0.57142793110344758</v>
      </c>
      <c r="D101" s="111">
        <f>IF(RES_hhdet_in_tes!D101=0,"",RES_hhdet_in_tes!D101/RES_hhdet_in_fec!D101)</f>
        <v>0.5715141314632517</v>
      </c>
      <c r="E101" s="111">
        <f>IF(RES_hhdet_in_tes!E101=0,"",RES_hhdet_in_tes!E101/RES_hhdet_in_fec!E101)</f>
        <v>0.57160033958786371</v>
      </c>
      <c r="F101" s="111">
        <f>IF(RES_hhdet_in_tes!F101=0,"",RES_hhdet_in_tes!F101/RES_hhdet_in_fec!F101)</f>
        <v>0.5716865487713132</v>
      </c>
      <c r="G101" s="111">
        <f>IF(RES_hhdet_in_tes!G101=0,"",RES_hhdet_in_tes!G101/RES_hhdet_in_fec!G101)</f>
        <v>0.57177276510569386</v>
      </c>
      <c r="H101" s="111">
        <f>IF(RES_hhdet_in_tes!H101=0,"",RES_hhdet_in_tes!H101/RES_hhdet_in_fec!H101)</f>
        <v>0.57185898784541112</v>
      </c>
      <c r="I101" s="111">
        <f>IF(RES_hhdet_in_tes!I101=0,"",RES_hhdet_in_tes!I101/RES_hhdet_in_fec!I101)</f>
        <v>0.57194521849155699</v>
      </c>
      <c r="J101" s="111">
        <f>IF(RES_hhdet_in_tes!J101=0,"",RES_hhdet_in_tes!J101/RES_hhdet_in_fec!J101)</f>
        <v>0.57203146319357612</v>
      </c>
      <c r="K101" s="111">
        <f>IF(RES_hhdet_in_tes!K101=0,"",RES_hhdet_in_tes!K101/RES_hhdet_in_fec!K101)</f>
        <v>0.57211772718011367</v>
      </c>
      <c r="L101" s="111">
        <f>IF(RES_hhdet_in_tes!L101=0,"",RES_hhdet_in_tes!L101/RES_hhdet_in_fec!L101)</f>
        <v>0.57220401185004677</v>
      </c>
      <c r="M101" s="111">
        <f>IF(RES_hhdet_in_tes!M101=0,"",RES_hhdet_in_tes!M101/RES_hhdet_in_fec!M101)</f>
        <v>0.57226954013227083</v>
      </c>
      <c r="N101" s="111">
        <f>IF(RES_hhdet_in_tes!N101=0,"",RES_hhdet_in_tes!N101/RES_hhdet_in_fec!N101)</f>
        <v>0.57230616735969053</v>
      </c>
      <c r="O101" s="111">
        <f>IF(RES_hhdet_in_tes!O101=0,"",RES_hhdet_in_tes!O101/RES_hhdet_in_fec!O101)</f>
        <v>0.57232805849136814</v>
      </c>
      <c r="P101" s="111">
        <f>IF(RES_hhdet_in_tes!P101=0,"",RES_hhdet_in_tes!P101/RES_hhdet_in_fec!P101)</f>
        <v>0.57238914207544034</v>
      </c>
      <c r="Q101" s="111">
        <f>IF(RES_hhdet_in_tes!Q101=0,"",RES_hhdet_in_tes!Q101/RES_hhdet_in_fec!Q101)</f>
        <v>0.57263776653201393</v>
      </c>
      <c r="R101" s="111">
        <f>IF(RES_hhdet_in_tes!R101=0,"",RES_hhdet_in_tes!R101/RES_hhdet_in_fec!R101)</f>
        <v>0.57329084107009609</v>
      </c>
      <c r="S101" s="111">
        <f>IF(RES_hhdet_in_tes!S101=0,"",RES_hhdet_in_tes!S101/RES_hhdet_in_fec!S101)</f>
        <v>0.57421207733256507</v>
      </c>
      <c r="T101" s="111">
        <f>IF(RES_hhdet_in_tes!T101=0,"",RES_hhdet_in_tes!T101/RES_hhdet_in_fec!T101)</f>
        <v>0.57522285414081742</v>
      </c>
      <c r="U101" s="111">
        <f>IF(RES_hhdet_in_tes!U101=0,"",RES_hhdet_in_tes!U101/RES_hhdet_in_fec!U101)</f>
        <v>0.57614455031625211</v>
      </c>
      <c r="V101" s="111">
        <f>IF(RES_hhdet_in_tes!V101=0,"",RES_hhdet_in_tes!V101/RES_hhdet_in_fec!V101)</f>
        <v>0.5767985446802667</v>
      </c>
      <c r="W101" s="111">
        <f>IF(RES_hhdet_in_tes!W101=0,"",RES_hhdet_in_tes!W101/RES_hhdet_in_fec!W101)</f>
        <v>0.57711285933701351</v>
      </c>
      <c r="X101" s="111">
        <f>IF(RES_hhdet_in_tes!X101=0,"",RES_hhdet_in_tes!X101/RES_hhdet_in_fec!X101)</f>
        <v>0.577494425502034</v>
      </c>
      <c r="Y101" s="111">
        <f>IF(RES_hhdet_in_tes!Y101=0,"",RES_hhdet_in_tes!Y101/RES_hhdet_in_fec!Y101)</f>
        <v>0.57753258211853609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0.57100596703948447</v>
      </c>
      <c r="D102" s="111">
        <f>IF(RES_hhdet_in_tes!D102=0,"",RES_hhdet_in_tes!D102/RES_hhdet_in_fec!D102)</f>
        <v>0.57146106790556805</v>
      </c>
      <c r="E102" s="111">
        <f>IF(RES_hhdet_in_tes!E102=0,"",RES_hhdet_in_tes!E102/RES_hhdet_in_fec!E102)</f>
        <v>0.57191620976650126</v>
      </c>
      <c r="F102" s="111">
        <f>IF(RES_hhdet_in_tes!F102=0,"",RES_hhdet_in_tes!F102/RES_hhdet_in_fec!F102)</f>
        <v>0.57237135721764087</v>
      </c>
      <c r="G102" s="111">
        <f>IF(RES_hhdet_in_tes!G102=0,"",RES_hhdet_in_tes!G102/RES_hhdet_in_fec!G102)</f>
        <v>0.57282654242262565</v>
      </c>
      <c r="H102" s="111">
        <f>IF(RES_hhdet_in_tes!H102=0,"",RES_hhdet_in_tes!H102/RES_hhdet_in_fec!H102)</f>
        <v>0.57328176144503551</v>
      </c>
      <c r="I102" s="111">
        <f>IF(RES_hhdet_in_tes!I102=0,"",RES_hhdet_in_tes!I102/RES_hhdet_in_fec!I102)</f>
        <v>0.57373702220999179</v>
      </c>
      <c r="J102" s="111">
        <f>IF(RES_hhdet_in_tes!J102=0,"",RES_hhdet_in_tes!J102/RES_hhdet_in_fec!J102)</f>
        <v>0.57419235718391992</v>
      </c>
      <c r="K102" s="111">
        <f>IF(RES_hhdet_in_tes!K102=0,"",RES_hhdet_in_tes!K102/RES_hhdet_in_fec!K102)</f>
        <v>0.57464779397182042</v>
      </c>
      <c r="L102" s="111">
        <f>IF(RES_hhdet_in_tes!L102=0,"",RES_hhdet_in_tes!L102/RES_hhdet_in_fec!L102)</f>
        <v>0.57510333995916274</v>
      </c>
      <c r="M102" s="111">
        <f>IF(RES_hhdet_in_tes!M102=0,"",RES_hhdet_in_tes!M102/RES_hhdet_in_fec!M102)</f>
        <v>0.57544930113682979</v>
      </c>
      <c r="N102" s="111">
        <f>IF(RES_hhdet_in_tes!N102=0,"",RES_hhdet_in_tes!N102/RES_hhdet_in_fec!N102)</f>
        <v>0.5756426771616957</v>
      </c>
      <c r="O102" s="111">
        <f>IF(RES_hhdet_in_tes!O102=0,"",RES_hhdet_in_tes!O102/RES_hhdet_in_fec!O102)</f>
        <v>0.57575825293201333</v>
      </c>
      <c r="P102" s="111">
        <f>IF(RES_hhdet_in_tes!P102=0,"",RES_hhdet_in_tes!P102/RES_hhdet_in_fec!P102)</f>
        <v>0.57608074801298381</v>
      </c>
      <c r="Q102" s="111">
        <f>IF(RES_hhdet_in_tes!Q102=0,"",RES_hhdet_in_tes!Q102/RES_hhdet_in_fec!Q102)</f>
        <v>0.57739337832883519</v>
      </c>
      <c r="R102" s="111">
        <f>IF(RES_hhdet_in_tes!R102=0,"",RES_hhdet_in_tes!R102/RES_hhdet_in_fec!R102)</f>
        <v>0.58084133131387561</v>
      </c>
      <c r="S102" s="111">
        <f>IF(RES_hhdet_in_tes!S102=0,"",RES_hhdet_in_tes!S102/RES_hhdet_in_fec!S102)</f>
        <v>0.58570506299515612</v>
      </c>
      <c r="T102" s="111">
        <f>IF(RES_hhdet_in_tes!T102=0,"",RES_hhdet_in_tes!T102/RES_hhdet_in_fec!T102)</f>
        <v>0.59104153028946826</v>
      </c>
      <c r="U102" s="111">
        <f>IF(RES_hhdet_in_tes!U102=0,"",RES_hhdet_in_tes!U102/RES_hhdet_in_fec!U102)</f>
        <v>0.59590769011361777</v>
      </c>
      <c r="V102" s="111">
        <f>IF(RES_hhdet_in_tes!V102=0,"",RES_hhdet_in_tes!V102/RES_hhdet_in_fec!V102)</f>
        <v>0.59936049938440283</v>
      </c>
      <c r="W102" s="111">
        <f>IF(RES_hhdet_in_tes!W102=0,"",RES_hhdet_in_tes!W102/RES_hhdet_in_fec!W102)</f>
        <v>0.60101994573512851</v>
      </c>
      <c r="X102" s="111">
        <f>IF(RES_hhdet_in_tes!X102=0,"",RES_hhdet_in_tes!X102/RES_hhdet_in_fec!X102)</f>
        <v>0.60141731840164392</v>
      </c>
      <c r="Y102" s="111">
        <f>IF(RES_hhdet_in_tes!Y102=0,"",RES_hhdet_in_tes!Y102/RES_hhdet_in_fec!Y102)</f>
        <v>0.60145705566829544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0.7411076851968037</v>
      </c>
      <c r="D103" s="45">
        <f>IF(RES_hhdet_in_tes!D103=0,"",RES_hhdet_in_tes!D103/RES_hhdet_in_fec!D103)</f>
        <v>0.7423264745227921</v>
      </c>
      <c r="E103" s="45">
        <f>IF(RES_hhdet_in_tes!E103=0,"",RES_hhdet_in_tes!E103/RES_hhdet_in_fec!E103)</f>
        <v>0.74360273004744393</v>
      </c>
      <c r="F103" s="45">
        <f>IF(RES_hhdet_in_tes!F103=0,"",RES_hhdet_in_tes!F103/RES_hhdet_in_fec!F103)</f>
        <v>0.74488682187191357</v>
      </c>
      <c r="G103" s="45">
        <f>IF(RES_hhdet_in_tes!G103=0,"",RES_hhdet_in_tes!G103/RES_hhdet_in_fec!G103)</f>
        <v>0.7462238366852455</v>
      </c>
      <c r="H103" s="45">
        <f>IF(RES_hhdet_in_tes!H103=0,"",RES_hhdet_in_tes!H103/RES_hhdet_in_fec!H103)</f>
        <v>0.74760825645068629</v>
      </c>
      <c r="I103" s="45">
        <f>IF(RES_hhdet_in_tes!I103=0,"",RES_hhdet_in_tes!I103/RES_hhdet_in_fec!I103)</f>
        <v>0.74905119052973435</v>
      </c>
      <c r="J103" s="45">
        <f>IF(RES_hhdet_in_tes!J103=0,"",RES_hhdet_in_tes!J103/RES_hhdet_in_fec!J103)</f>
        <v>0.75059815005519481</v>
      </c>
      <c r="K103" s="45">
        <f>IF(RES_hhdet_in_tes!K103=0,"",RES_hhdet_in_tes!K103/RES_hhdet_in_fec!K103)</f>
        <v>0.75228783146080425</v>
      </c>
      <c r="L103" s="45">
        <f>IF(RES_hhdet_in_tes!L103=0,"",RES_hhdet_in_tes!L103/RES_hhdet_in_fec!L103)</f>
        <v>0.75413058762906038</v>
      </c>
      <c r="M103" s="45">
        <f>IF(RES_hhdet_in_tes!M103=0,"",RES_hhdet_in_tes!M103/RES_hhdet_in_fec!M103)</f>
        <v>0.75676532174171607</v>
      </c>
      <c r="N103" s="45">
        <f>IF(RES_hhdet_in_tes!N103=0,"",RES_hhdet_in_tes!N103/RES_hhdet_in_fec!N103)</f>
        <v>0.76037392346220756</v>
      </c>
      <c r="O103" s="45" t="str">
        <f>IF(RES_hhdet_in_tes!O103=0,"",RES_hhdet_in_tes!O103/RES_hhdet_in_fec!O103)</f>
        <v/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0.78059821536275065</v>
      </c>
      <c r="R103" s="45">
        <f>IF(RES_hhdet_in_tes!R103=0,"",RES_hhdet_in_tes!R103/RES_hhdet_in_fec!R103)</f>
        <v>0.79227350421609644</v>
      </c>
      <c r="S103" s="45">
        <f>IF(RES_hhdet_in_tes!S103=0,"",RES_hhdet_in_tes!S103/RES_hhdet_in_fec!S103)</f>
        <v>0.80688310185976686</v>
      </c>
      <c r="T103" s="45">
        <f>IF(RES_hhdet_in_tes!T103=0,"",RES_hhdet_in_tes!T103/RES_hhdet_in_fec!T103)</f>
        <v>0.82261113599549673</v>
      </c>
      <c r="U103" s="45">
        <f>IF(RES_hhdet_in_tes!U103=0,"",RES_hhdet_in_tes!U103/RES_hhdet_in_fec!U103)</f>
        <v>0.83764173432506372</v>
      </c>
      <c r="V103" s="45">
        <f>IF(RES_hhdet_in_tes!V103=0,"",RES_hhdet_in_tes!V103/RES_hhdet_in_fec!V103)</f>
        <v>0.85015902455022507</v>
      </c>
      <c r="W103" s="45">
        <f>IF(RES_hhdet_in_tes!W103=0,"",RES_hhdet_in_tes!W103/RES_hhdet_in_fec!W103)</f>
        <v>0.85953208976603224</v>
      </c>
      <c r="X103" s="45">
        <f>IF(RES_hhdet_in_tes!X103=0,"",RES_hhdet_in_tes!X103/RES_hhdet_in_fec!X103)</f>
        <v>0.86707348022395292</v>
      </c>
      <c r="Y103" s="45">
        <f>IF(RES_hhdet_in_tes!Y103=0,"",RES_hhdet_in_tes!Y103/RES_hhdet_in_fec!Y103)</f>
        <v>0.87376115379250585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>
        <f>IF(RES_hhdet_in_tes!C105=0,"",RES_hhdet_in_tes!C105/RES_hhdet_in_fec!C105)</f>
        <v>0.69103657762230963</v>
      </c>
      <c r="D105" s="119">
        <f>IF(RES_hhdet_in_tes!D105=0,"",RES_hhdet_in_tes!D105/RES_hhdet_in_fec!D105)</f>
        <v>0.70153091951463931</v>
      </c>
      <c r="E105" s="119">
        <f>IF(RES_hhdet_in_tes!E105=0,"",RES_hhdet_in_tes!E105/RES_hhdet_in_fec!E105)</f>
        <v>0.70849778215276527</v>
      </c>
      <c r="F105" s="119">
        <f>IF(RES_hhdet_in_tes!F105=0,"",RES_hhdet_in_tes!F105/RES_hhdet_in_fec!F105)</f>
        <v>0.70576214254406022</v>
      </c>
      <c r="G105" s="119">
        <f>IF(RES_hhdet_in_tes!G105=0,"",RES_hhdet_in_tes!G105/RES_hhdet_in_fec!G105)</f>
        <v>0.70840906371618961</v>
      </c>
      <c r="H105" s="119">
        <f>IF(RES_hhdet_in_tes!H105=0,"",RES_hhdet_in_tes!H105/RES_hhdet_in_fec!H105)</f>
        <v>0.72466922825143087</v>
      </c>
      <c r="I105" s="119">
        <f>IF(RES_hhdet_in_tes!I105=0,"",RES_hhdet_in_tes!I105/RES_hhdet_in_fec!I105)</f>
        <v>0.73673900083589905</v>
      </c>
      <c r="J105" s="119">
        <f>IF(RES_hhdet_in_tes!J105=0,"",RES_hhdet_in_tes!J105/RES_hhdet_in_fec!J105)</f>
        <v>0.73414355703434586</v>
      </c>
      <c r="K105" s="119">
        <f>IF(RES_hhdet_in_tes!K105=0,"",RES_hhdet_in_tes!K105/RES_hhdet_in_fec!K105)</f>
        <v>0.73768963903549434</v>
      </c>
      <c r="L105" s="119">
        <f>IF(RES_hhdet_in_tes!L105=0,"",RES_hhdet_in_tes!L105/RES_hhdet_in_fec!L105)</f>
        <v>0.75468272006093307</v>
      </c>
      <c r="M105" s="119">
        <f>IF(RES_hhdet_in_tes!M105=0,"",RES_hhdet_in_tes!M105/RES_hhdet_in_fec!M105)</f>
        <v>0.75148027703568887</v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>
        <f>IF(RES_hhdet_in_tes!P105=0,"",RES_hhdet_in_tes!P105/RES_hhdet_in_fec!P105)</f>
        <v>0.76323187412816507</v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>
        <f>IF(RES_hhdet_in_tes!S105=0,"",RES_hhdet_in_tes!S105/RES_hhdet_in_fec!S105)</f>
        <v>0.79587556906198376</v>
      </c>
      <c r="T105" s="119">
        <f>IF(RES_hhdet_in_tes!T105=0,"",RES_hhdet_in_tes!T105/RES_hhdet_in_fec!T105)</f>
        <v>0.79946432836516546</v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>
        <f>IF(RES_hhdet_in_tes!C106=0,"",RES_hhdet_in_tes!C106/RES_hhdet_in_fec!C106)</f>
        <v>0.68061790172147485</v>
      </c>
      <c r="D106" s="124">
        <f>IF(RES_hhdet_in_tes!D106=0,"",RES_hhdet_in_tes!D106/RES_hhdet_in_fec!D106)</f>
        <v>0.68701490342871108</v>
      </c>
      <c r="E106" s="124">
        <f>IF(RES_hhdet_in_tes!E106=0,"",RES_hhdet_in_tes!E106/RES_hhdet_in_fec!E106)</f>
        <v>0.69341627948843676</v>
      </c>
      <c r="F106" s="124">
        <f>IF(RES_hhdet_in_tes!F106=0,"",RES_hhdet_in_tes!F106/RES_hhdet_in_fec!F106)</f>
        <v>0.69983565344761733</v>
      </c>
      <c r="G106" s="124">
        <f>IF(RES_hhdet_in_tes!G106=0,"",RES_hhdet_in_tes!G106/RES_hhdet_in_fec!G106)</f>
        <v>0.70623078328855693</v>
      </c>
      <c r="H106" s="124">
        <f>IF(RES_hhdet_in_tes!H106=0,"",RES_hhdet_in_tes!H106/RES_hhdet_in_fec!H106)</f>
        <v>0.71262713768332886</v>
      </c>
      <c r="I106" s="124">
        <f>IF(RES_hhdet_in_tes!I106=0,"",RES_hhdet_in_tes!I106/RES_hhdet_in_fec!I106)</f>
        <v>0.71901959748836075</v>
      </c>
      <c r="J106" s="124">
        <f>IF(RES_hhdet_in_tes!J106=0,"",RES_hhdet_in_tes!J106/RES_hhdet_in_fec!J106)</f>
        <v>0.72545225466859675</v>
      </c>
      <c r="K106" s="124">
        <f>IF(RES_hhdet_in_tes!K106=0,"",RES_hhdet_in_tes!K106/RES_hhdet_in_fec!K106)</f>
        <v>0.73186418000304176</v>
      </c>
      <c r="L106" s="124">
        <f>IF(RES_hhdet_in_tes!L106=0,"",RES_hhdet_in_tes!L106/RES_hhdet_in_fec!L106)</f>
        <v>0.73826523171035185</v>
      </c>
      <c r="M106" s="124">
        <f>IF(RES_hhdet_in_tes!M106=0,"",RES_hhdet_in_tes!M106/RES_hhdet_in_fec!M106)</f>
        <v>0.7447565394787905</v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>
        <f>IF(RES_hhdet_in_tes!P106=0,"",RES_hhdet_in_tes!P106/RES_hhdet_in_fec!P106)</f>
        <v>0.76453789335486322</v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>
        <f>IF(RES_hhdet_in_tes!S106=0,"",RES_hhdet_in_tes!S106/RES_hhdet_in_fec!S106)</f>
        <v>0.78085108921756008</v>
      </c>
      <c r="T106" s="124">
        <f>IF(RES_hhdet_in_tes!T106=0,"",RES_hhdet_in_tes!T106/RES_hhdet_in_fec!T106)</f>
        <v>0.78541710867255832</v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>
        <f>IF(RES_hhdet_in_tes!C107=0,"",RES_hhdet_in_tes!C107/RES_hhdet_in_fec!C107)</f>
        <v>0.68042746047350333</v>
      </c>
      <c r="D107" s="111">
        <f>IF(RES_hhdet_in_tes!D107=0,"",RES_hhdet_in_tes!D107/RES_hhdet_in_fec!D107)</f>
        <v>0.68683426447110696</v>
      </c>
      <c r="E107" s="111">
        <f>IF(RES_hhdet_in_tes!E107=0,"",RES_hhdet_in_tes!E107/RES_hhdet_in_fec!E107)</f>
        <v>0.69324204391800015</v>
      </c>
      <c r="F107" s="111">
        <f>IF(RES_hhdet_in_tes!F107=0,"",RES_hhdet_in_tes!F107/RES_hhdet_in_fec!F107)</f>
        <v>0.6996499563807056</v>
      </c>
      <c r="G107" s="111">
        <f>IF(RES_hhdet_in_tes!G107=0,"",RES_hhdet_in_tes!G107/RES_hhdet_in_fec!G107)</f>
        <v>0.70605876717483229</v>
      </c>
      <c r="H107" s="111">
        <f>IF(RES_hhdet_in_tes!H107=0,"",RES_hhdet_in_tes!H107/RES_hhdet_in_fec!H107)</f>
        <v>0.71246838263549273</v>
      </c>
      <c r="I107" s="111">
        <f>IF(RES_hhdet_in_tes!I107=0,"",RES_hhdet_in_tes!I107/RES_hhdet_in_fec!I107)</f>
        <v>0.71887899133647626</v>
      </c>
      <c r="J107" s="111">
        <f>IF(RES_hhdet_in_tes!J107=0,"",RES_hhdet_in_tes!J107/RES_hhdet_in_fec!J107)</f>
        <v>0.72529136579803399</v>
      </c>
      <c r="K107" s="111">
        <f>IF(RES_hhdet_in_tes!K107=0,"",RES_hhdet_in_tes!K107/RES_hhdet_in_fec!K107)</f>
        <v>0.73170616286557399</v>
      </c>
      <c r="L107" s="111">
        <f>IF(RES_hhdet_in_tes!L107=0,"",RES_hhdet_in_tes!L107/RES_hhdet_in_fec!L107)</f>
        <v>0.73812355827217269</v>
      </c>
      <c r="M107" s="111">
        <f>IF(RES_hhdet_in_tes!M107=0,"",RES_hhdet_in_tes!M107/RES_hhdet_in_fec!M107)</f>
        <v>0.74460953130401797</v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>
        <f>IF(RES_hhdet_in_tes!P107=0,"",RES_hhdet_in_tes!P107/RES_hhdet_in_fec!P107)</f>
        <v>0.76439825058475697</v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>
        <f>IF(RES_hhdet_in_tes!S107=0,"",RES_hhdet_in_tes!S107/RES_hhdet_in_fec!S107)</f>
        <v>0.78073468361643594</v>
      </c>
      <c r="T107" s="111">
        <f>IF(RES_hhdet_in_tes!T107=0,"",RES_hhdet_in_tes!T107/RES_hhdet_in_fec!T107)</f>
        <v>0.785304186279005</v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>
        <f>IF(RES_hhdet_in_tes!C108=0,"",RES_hhdet_in_tes!C108/RES_hhdet_in_fec!C108)</f>
        <v>1</v>
      </c>
      <c r="D108" s="111">
        <f>IF(RES_hhdet_in_tes!D108=0,"",RES_hhdet_in_tes!D108/RES_hhdet_in_fec!D108)</f>
        <v>1</v>
      </c>
      <c r="E108" s="111">
        <f>IF(RES_hhdet_in_tes!E108=0,"",RES_hhdet_in_tes!E108/RES_hhdet_in_fec!E108)</f>
        <v>1</v>
      </c>
      <c r="F108" s="111">
        <f>IF(RES_hhdet_in_tes!F108=0,"",RES_hhdet_in_tes!F108/RES_hhdet_in_fec!F108)</f>
        <v>1</v>
      </c>
      <c r="G108" s="111">
        <f>IF(RES_hhdet_in_tes!G108=0,"",RES_hhdet_in_tes!G108/RES_hhdet_in_fec!G108)</f>
        <v>1</v>
      </c>
      <c r="H108" s="111">
        <f>IF(RES_hhdet_in_tes!H108=0,"",RES_hhdet_in_tes!H108/RES_hhdet_in_fec!H108)</f>
        <v>1</v>
      </c>
      <c r="I108" s="111">
        <f>IF(RES_hhdet_in_tes!I108=0,"",RES_hhdet_in_tes!I108/RES_hhdet_in_fec!I108)</f>
        <v>1</v>
      </c>
      <c r="J108" s="111">
        <f>IF(RES_hhdet_in_tes!J108=0,"",RES_hhdet_in_tes!J108/RES_hhdet_in_fec!J108)</f>
        <v>1</v>
      </c>
      <c r="K108" s="111">
        <f>IF(RES_hhdet_in_tes!K108=0,"",RES_hhdet_in_tes!K108/RES_hhdet_in_fec!K108)</f>
        <v>1</v>
      </c>
      <c r="L108" s="111">
        <f>IF(RES_hhdet_in_tes!L108=0,"",RES_hhdet_in_tes!L108/RES_hhdet_in_fec!L108)</f>
        <v>1</v>
      </c>
      <c r="M108" s="111">
        <f>IF(RES_hhdet_in_tes!M108=0,"",RES_hhdet_in_tes!M108/RES_hhdet_in_fec!M108)</f>
        <v>1</v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>
        <f>IF(RES_hhdet_in_tes!P108=0,"",RES_hhdet_in_tes!P108/RES_hhdet_in_fec!P108)</f>
        <v>1</v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>
        <f>IF(RES_hhdet_in_tes!S108=0,"",RES_hhdet_in_tes!S108/RES_hhdet_in_fec!S108)</f>
        <v>1</v>
      </c>
      <c r="T108" s="111">
        <f>IF(RES_hhdet_in_tes!T108=0,"",RES_hhdet_in_tes!T108/RES_hhdet_in_fec!T108)</f>
        <v>1</v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>
        <f>IF(RES_hhdet_in_tes!C109=0,"",RES_hhdet_in_tes!C109/RES_hhdet_in_fec!C109)</f>
        <v>2.0775333865954049</v>
      </c>
      <c r="D109" s="124">
        <f>IF(RES_hhdet_in_tes!D109=0,"",RES_hhdet_in_tes!D109/RES_hhdet_in_fec!D109)</f>
        <v>2.1579076592493971</v>
      </c>
      <c r="E109" s="124">
        <f>IF(RES_hhdet_in_tes!E109=0,"",RES_hhdet_in_tes!E109/RES_hhdet_in_fec!E109)</f>
        <v>2.2394868968021937</v>
      </c>
      <c r="F109" s="124">
        <f>IF(RES_hhdet_in_tes!F109=0,"",RES_hhdet_in_tes!F109/RES_hhdet_in_fec!F109)</f>
        <v>2.3217213428060104</v>
      </c>
      <c r="G109" s="124">
        <f>IF(RES_hhdet_in_tes!G109=0,"",RES_hhdet_in_tes!G109/RES_hhdet_in_fec!G109)</f>
        <v>2.405087408103332</v>
      </c>
      <c r="H109" s="124">
        <f>IF(RES_hhdet_in_tes!H109=0,"",RES_hhdet_in_tes!H109/RES_hhdet_in_fec!H109)</f>
        <v>2.4895102191970286</v>
      </c>
      <c r="I109" s="124">
        <f>IF(RES_hhdet_in_tes!I109=0,"",RES_hhdet_in_tes!I109/RES_hhdet_in_fec!I109)</f>
        <v>2.575089640854999</v>
      </c>
      <c r="J109" s="124">
        <f>IF(RES_hhdet_in_tes!J109=0,"",RES_hhdet_in_tes!J109/RES_hhdet_in_fec!J109)</f>
        <v>2.6622732594588463</v>
      </c>
      <c r="K109" s="124">
        <f>IF(RES_hhdet_in_tes!K109=0,"",RES_hhdet_in_tes!K109/RES_hhdet_in_fec!K109)</f>
        <v>2.7514156007424675</v>
      </c>
      <c r="L109" s="124">
        <f>IF(RES_hhdet_in_tes!L109=0,"",RES_hhdet_in_tes!L109/RES_hhdet_in_fec!L109)</f>
        <v>2.842563678633804</v>
      </c>
      <c r="M109" s="124">
        <f>IF(RES_hhdet_in_tes!M109=0,"",RES_hhdet_in_tes!M109/RES_hhdet_in_fec!M109)</f>
        <v>2.9470126573865212</v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>
        <f>IF(RES_hhdet_in_tes!S109=0,"",RES_hhdet_in_tes!S109/RES_hhdet_in_fec!S109)</f>
        <v>3.4801306833059931</v>
      </c>
      <c r="T109" s="124">
        <f>IF(RES_hhdet_in_tes!T109=0,"",RES_hhdet_in_tes!T109/RES_hhdet_in_fec!T109)</f>
        <v>3.4830171332225395</v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>
        <f>IF(RES_hhdet_in_tes!C110=0,"",RES_hhdet_in_tes!C110/RES_hhdet_in_fec!C110)</f>
        <v>2.0775333865954049</v>
      </c>
      <c r="D110" s="111">
        <f>IF(RES_hhdet_in_tes!D110=0,"",RES_hhdet_in_tes!D110/RES_hhdet_in_fec!D110)</f>
        <v>2.1579076592493971</v>
      </c>
      <c r="E110" s="111">
        <f>IF(RES_hhdet_in_tes!E110=0,"",RES_hhdet_in_tes!E110/RES_hhdet_in_fec!E110)</f>
        <v>2.2394868968021937</v>
      </c>
      <c r="F110" s="111">
        <f>IF(RES_hhdet_in_tes!F110=0,"",RES_hhdet_in_tes!F110/RES_hhdet_in_fec!F110)</f>
        <v>2.3217213428060104</v>
      </c>
      <c r="G110" s="111">
        <f>IF(RES_hhdet_in_tes!G110=0,"",RES_hhdet_in_tes!G110/RES_hhdet_in_fec!G110)</f>
        <v>2.405087408103332</v>
      </c>
      <c r="H110" s="111">
        <f>IF(RES_hhdet_in_tes!H110=0,"",RES_hhdet_in_tes!H110/RES_hhdet_in_fec!H110)</f>
        <v>2.4895102191970286</v>
      </c>
      <c r="I110" s="111">
        <f>IF(RES_hhdet_in_tes!I110=0,"",RES_hhdet_in_tes!I110/RES_hhdet_in_fec!I110)</f>
        <v>2.575089640854999</v>
      </c>
      <c r="J110" s="111">
        <f>IF(RES_hhdet_in_tes!J110=0,"",RES_hhdet_in_tes!J110/RES_hhdet_in_fec!J110)</f>
        <v>2.6622732594588463</v>
      </c>
      <c r="K110" s="111">
        <f>IF(RES_hhdet_in_tes!K110=0,"",RES_hhdet_in_tes!K110/RES_hhdet_in_fec!K110)</f>
        <v>2.7514156007424675</v>
      </c>
      <c r="L110" s="111">
        <f>IF(RES_hhdet_in_tes!L110=0,"",RES_hhdet_in_tes!L110/RES_hhdet_in_fec!L110)</f>
        <v>2.842563678633804</v>
      </c>
      <c r="M110" s="111">
        <f>IF(RES_hhdet_in_tes!M110=0,"",RES_hhdet_in_tes!M110/RES_hhdet_in_fec!M110)</f>
        <v>2.9470126573865212</v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>
        <f>IF(RES_hhdet_in_tes!S110=0,"",RES_hhdet_in_tes!S110/RES_hhdet_in_fec!S110)</f>
        <v>3.4801306833059931</v>
      </c>
      <c r="T110" s="111">
        <f>IF(RES_hhdet_in_tes!T110=0,"",RES_hhdet_in_tes!T110/RES_hhdet_in_fec!T110)</f>
        <v>3.4830171332225395</v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>
        <f>IF(RES_hhdet_in_tes!C111=0,"",RES_hhdet_in_tes!C111/RES_hhdet_in_fec!C111)</f>
        <v>0.79906915325142502</v>
      </c>
      <c r="D111" s="124">
        <f>IF(RES_hhdet_in_tes!D111=0,"",RES_hhdet_in_tes!D111/RES_hhdet_in_fec!D111)</f>
        <v>0.82808494438486435</v>
      </c>
      <c r="E111" s="124">
        <f>IF(RES_hhdet_in_tes!E111=0,"",RES_hhdet_in_tes!E111/RES_hhdet_in_fec!E111)</f>
        <v>0.82411506047383176</v>
      </c>
      <c r="F111" s="124">
        <f>IF(RES_hhdet_in_tes!F111=0,"",RES_hhdet_in_tes!F111/RES_hhdet_in_fec!F111)</f>
        <v>0.83222486344781299</v>
      </c>
      <c r="G111" s="124">
        <f>IF(RES_hhdet_in_tes!G111=0,"",RES_hhdet_in_tes!G111/RES_hhdet_in_fec!G111)</f>
        <v>0.83527552361985047</v>
      </c>
      <c r="H111" s="124">
        <f>IF(RES_hhdet_in_tes!H111=0,"",RES_hhdet_in_tes!H111/RES_hhdet_in_fec!H111)</f>
        <v>0.83771413613335377</v>
      </c>
      <c r="I111" s="124">
        <f>IF(RES_hhdet_in_tes!I111=0,"",RES_hhdet_in_tes!I111/RES_hhdet_in_fec!I111)</f>
        <v>0.84557352213604264</v>
      </c>
      <c r="J111" s="124">
        <f>IF(RES_hhdet_in_tes!J111=0,"",RES_hhdet_in_tes!J111/RES_hhdet_in_fec!J111)</f>
        <v>0.84478779483540034</v>
      </c>
      <c r="K111" s="124">
        <f>IF(RES_hhdet_in_tes!K111=0,"",RES_hhdet_in_tes!K111/RES_hhdet_in_fec!K111)</f>
        <v>0.84705688619726094</v>
      </c>
      <c r="L111" s="124">
        <f>IF(RES_hhdet_in_tes!L111=0,"",RES_hhdet_in_tes!L111/RES_hhdet_in_fec!L111)</f>
        <v>0.86076749008991527</v>
      </c>
      <c r="M111" s="124">
        <f>IF(RES_hhdet_in_tes!M111=0,"",RES_hhdet_in_tes!M111/RES_hhdet_in_fec!M111)</f>
        <v>0.85433762351532527</v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>
        <f>IF(RES_hhdet_in_tes!P111=0,"",RES_hhdet_in_tes!P111/RES_hhdet_in_fec!P111)</f>
        <v>0.88740674428011945</v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>
        <f>IF(RES_hhdet_in_tes!S111=0,"",RES_hhdet_in_tes!S111/RES_hhdet_in_fec!S111)</f>
        <v>0.83492567551215413</v>
      </c>
      <c r="T111" s="124">
        <f>IF(RES_hhdet_in_tes!T111=0,"",RES_hhdet_in_tes!T111/RES_hhdet_in_fec!T111)</f>
        <v>0.87205370255701742</v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>
        <f>IF(RES_hhdet_in_tes!C112=0,"",RES_hhdet_in_tes!C112/RES_hhdet_in_fec!C112)</f>
        <v>0.82386838431864273</v>
      </c>
      <c r="D112" s="111">
        <f>IF(RES_hhdet_in_tes!D112=0,"",RES_hhdet_in_tes!D112/RES_hhdet_in_fec!D112)</f>
        <v>0.82871623460161647</v>
      </c>
      <c r="E112" s="111">
        <f>IF(RES_hhdet_in_tes!E112=0,"",RES_hhdet_in_tes!E112/RES_hhdet_in_fec!E112)</f>
        <v>0.83356482297992074</v>
      </c>
      <c r="F112" s="111">
        <f>IF(RES_hhdet_in_tes!F112=0,"",RES_hhdet_in_tes!F112/RES_hhdet_in_fec!F112)</f>
        <v>0.83841351200758818</v>
      </c>
      <c r="G112" s="111">
        <f>IF(RES_hhdet_in_tes!G112=0,"",RES_hhdet_in_tes!G112/RES_hhdet_in_fec!G112)</f>
        <v>0.84326288077764167</v>
      </c>
      <c r="H112" s="111">
        <f>IF(RES_hhdet_in_tes!H112=0,"",RES_hhdet_in_tes!H112/RES_hhdet_in_fec!H112)</f>
        <v>0.84811285841646711</v>
      </c>
      <c r="I112" s="111">
        <f>IF(RES_hhdet_in_tes!I112=0,"",RES_hhdet_in_tes!I112/RES_hhdet_in_fec!I112)</f>
        <v>0.85296358761260305</v>
      </c>
      <c r="J112" s="111">
        <f>IF(RES_hhdet_in_tes!J112=0,"",RES_hhdet_in_tes!J112/RES_hhdet_in_fec!J112)</f>
        <v>0.85781565291062434</v>
      </c>
      <c r="K112" s="111">
        <f>IF(RES_hhdet_in_tes!K112=0,"",RES_hhdet_in_tes!K112/RES_hhdet_in_fec!K112)</f>
        <v>0.86266955132717094</v>
      </c>
      <c r="L112" s="111">
        <f>IF(RES_hhdet_in_tes!L112=0,"",RES_hhdet_in_tes!L112/RES_hhdet_in_fec!L112)</f>
        <v>0.86752541583457132</v>
      </c>
      <c r="M112" s="111">
        <f>IF(RES_hhdet_in_tes!M112=0,"",RES_hhdet_in_tes!M112/RES_hhdet_in_fec!M112)</f>
        <v>0.87243317112247321</v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>
        <f>IF(RES_hhdet_in_tes!P112=0,"",RES_hhdet_in_tes!P112/RES_hhdet_in_fec!P112)</f>
        <v>0.88740674428011945</v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>
        <f>IF(RES_hhdet_in_tes!S112=0,"",RES_hhdet_in_tes!S112/RES_hhdet_in_fec!S112)</f>
        <v>0.89976806851058266</v>
      </c>
      <c r="T112" s="111">
        <f>IF(RES_hhdet_in_tes!T112=0,"",RES_hhdet_in_tes!T112/RES_hhdet_in_fec!T112)</f>
        <v>0.90322568400562053</v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>
        <f>IF(RES_hhdet_in_tes!C116=0,"",RES_hhdet_in_tes!C116/RES_hhdet_in_fec!C116)</f>
        <v>0.57322492317360962</v>
      </c>
      <c r="D116" s="112">
        <f>IF(RES_hhdet_in_tes!D116=0,"",RES_hhdet_in_tes!D116/RES_hhdet_in_fec!D116)</f>
        <v>0.57459915601966571</v>
      </c>
      <c r="E116" s="112">
        <f>IF(RES_hhdet_in_tes!E116=0,"",RES_hhdet_in_tes!E116/RES_hhdet_in_fec!E116)</f>
        <v>0.57610360063154942</v>
      </c>
      <c r="F116" s="112">
        <f>IF(RES_hhdet_in_tes!F116=0,"",RES_hhdet_in_tes!F116/RES_hhdet_in_fec!F116)</f>
        <v>0.57762619708694096</v>
      </c>
      <c r="G116" s="112">
        <f>IF(RES_hhdet_in_tes!G116=0,"",RES_hhdet_in_tes!G116/RES_hhdet_in_fec!G116)</f>
        <v>0.57926972696183054</v>
      </c>
      <c r="H116" s="112">
        <f>IF(RES_hhdet_in_tes!H116=0,"",RES_hhdet_in_tes!H116/RES_hhdet_in_fec!H116)</f>
        <v>0.58102258842206245</v>
      </c>
      <c r="I116" s="112">
        <f>IF(RES_hhdet_in_tes!I116=0,"",RES_hhdet_in_tes!I116/RES_hhdet_in_fec!I116)</f>
        <v>0.58291143765078335</v>
      </c>
      <c r="J116" s="112">
        <f>IF(RES_hhdet_in_tes!J116=0,"",RES_hhdet_in_tes!J116/RES_hhdet_in_fec!J116)</f>
        <v>0.58504315786617778</v>
      </c>
      <c r="K116" s="112">
        <f>IF(RES_hhdet_in_tes!K116=0,"",RES_hhdet_in_tes!K116/RES_hhdet_in_fec!K116)</f>
        <v>0.58751217126098987</v>
      </c>
      <c r="L116" s="112">
        <f>IF(RES_hhdet_in_tes!L116=0,"",RES_hhdet_in_tes!L116/RES_hhdet_in_fec!L116)</f>
        <v>0.59035094191019333</v>
      </c>
      <c r="M116" s="112">
        <f>IF(RES_hhdet_in_tes!M116=0,"",RES_hhdet_in_tes!M116/RES_hhdet_in_fec!M116)</f>
        <v>0.59574778682856222</v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>
        <f>IF(RES_hhdet_in_tes!S116=0,"",RES_hhdet_in_tes!S116/RES_hhdet_in_fec!S116)</f>
        <v>0.67541145536263669</v>
      </c>
      <c r="T116" s="112">
        <f>IF(RES_hhdet_in_tes!T116=0,"",RES_hhdet_in_tes!T116/RES_hhdet_in_fec!T116)</f>
        <v>0.68645624359788293</v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>
        <f>IF(RES_hhdet_in_tes!C120=0,"",RES_hhdet_in_tes!C120/RES_hhdet_in_fec!C120)</f>
        <v>0.57988068918761082</v>
      </c>
      <c r="D120" s="124">
        <f>IF(RES_hhdet_in_tes!D120=0,"",RES_hhdet_in_tes!D120/RES_hhdet_in_fec!D120)</f>
        <v>0.57568605814066487</v>
      </c>
      <c r="E120" s="124">
        <f>IF(RES_hhdet_in_tes!E120=0,"",RES_hhdet_in_tes!E120/RES_hhdet_in_fec!E120)</f>
        <v>0.58160349126750766</v>
      </c>
      <c r="F120" s="124">
        <f>IF(RES_hhdet_in_tes!F120=0,"",RES_hhdet_in_tes!F120/RES_hhdet_in_fec!F120)</f>
        <v>0.57544156164305837</v>
      </c>
      <c r="G120" s="124">
        <f>IF(RES_hhdet_in_tes!G120=0,"",RES_hhdet_in_tes!G120/RES_hhdet_in_fec!G120)</f>
        <v>0.57502532125606654</v>
      </c>
      <c r="H120" s="124">
        <f>IF(RES_hhdet_in_tes!H120=0,"",RES_hhdet_in_tes!H120/RES_hhdet_in_fec!H120)</f>
        <v>0.59274537953322037</v>
      </c>
      <c r="I120" s="124">
        <f>IF(RES_hhdet_in_tes!I120=0,"",RES_hhdet_in_tes!I120/RES_hhdet_in_fec!I120)</f>
        <v>0.57408853434818485</v>
      </c>
      <c r="J120" s="124">
        <f>IF(RES_hhdet_in_tes!J120=0,"",RES_hhdet_in_tes!J120/RES_hhdet_in_fec!J120)</f>
        <v>0.57528880473844857</v>
      </c>
      <c r="K120" s="124">
        <f>IF(RES_hhdet_in_tes!K120=0,"",RES_hhdet_in_tes!K120/RES_hhdet_in_fec!K120)</f>
        <v>0.57485854929171687</v>
      </c>
      <c r="L120" s="124">
        <f>IF(RES_hhdet_in_tes!L120=0,"",RES_hhdet_in_tes!L120/RES_hhdet_in_fec!L120)</f>
        <v>0.58076675525620891</v>
      </c>
      <c r="M120" s="124">
        <f>IF(RES_hhdet_in_tes!M120=0,"",RES_hhdet_in_tes!M120/RES_hhdet_in_fec!M120)</f>
        <v>0.57887835797821718</v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>
        <f>IF(RES_hhdet_in_tes!P120=0,"",RES_hhdet_in_tes!P120/RES_hhdet_in_fec!P120)</f>
        <v>0.57608074801298381</v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>
        <f>IF(RES_hhdet_in_tes!S120=0,"",RES_hhdet_in_tes!S120/RES_hhdet_in_fec!S120)</f>
        <v>0.58971373435809127</v>
      </c>
      <c r="T120" s="124">
        <f>IF(RES_hhdet_in_tes!T120=0,"",RES_hhdet_in_tes!T120/RES_hhdet_in_fec!T120)</f>
        <v>0.59104153028946826</v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>
        <f>IF(RES_hhdet_in_tes!C121=0,"",RES_hhdet_in_tes!C121/RES_hhdet_in_fec!C121)</f>
        <v>0.57100596703948447</v>
      </c>
      <c r="D121" s="111">
        <f>IF(RES_hhdet_in_tes!D121=0,"",RES_hhdet_in_tes!D121/RES_hhdet_in_fec!D121)</f>
        <v>0.57146106790556805</v>
      </c>
      <c r="E121" s="111">
        <f>IF(RES_hhdet_in_tes!E121=0,"",RES_hhdet_in_tes!E121/RES_hhdet_in_fec!E121)</f>
        <v>0.57191620976650126</v>
      </c>
      <c r="F121" s="111">
        <f>IF(RES_hhdet_in_tes!F121=0,"",RES_hhdet_in_tes!F121/RES_hhdet_in_fec!F121)</f>
        <v>0.57237135721764087</v>
      </c>
      <c r="G121" s="111">
        <f>IF(RES_hhdet_in_tes!G121=0,"",RES_hhdet_in_tes!G121/RES_hhdet_in_fec!G121)</f>
        <v>0.57282654242262565</v>
      </c>
      <c r="H121" s="111">
        <f>IF(RES_hhdet_in_tes!H121=0,"",RES_hhdet_in_tes!H121/RES_hhdet_in_fec!H121)</f>
        <v>0.57328176144503551</v>
      </c>
      <c r="I121" s="111">
        <f>IF(RES_hhdet_in_tes!I121=0,"",RES_hhdet_in_tes!I121/RES_hhdet_in_fec!I121)</f>
        <v>0.57373702220999179</v>
      </c>
      <c r="J121" s="111">
        <f>IF(RES_hhdet_in_tes!J121=0,"",RES_hhdet_in_tes!J121/RES_hhdet_in_fec!J121)</f>
        <v>0.57419235718391992</v>
      </c>
      <c r="K121" s="111">
        <f>IF(RES_hhdet_in_tes!K121=0,"",RES_hhdet_in_tes!K121/RES_hhdet_in_fec!K121)</f>
        <v>0.57464779397182042</v>
      </c>
      <c r="L121" s="111">
        <f>IF(RES_hhdet_in_tes!L121=0,"",RES_hhdet_in_tes!L121/RES_hhdet_in_fec!L121)</f>
        <v>0.57510333995916274</v>
      </c>
      <c r="M121" s="111">
        <f>IF(RES_hhdet_in_tes!M121=0,"",RES_hhdet_in_tes!M121/RES_hhdet_in_fec!M121)</f>
        <v>0.57544930113682979</v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>
        <f>IF(RES_hhdet_in_tes!P121=0,"",RES_hhdet_in_tes!P121/RES_hhdet_in_fec!P121)</f>
        <v>0.57608074801298381</v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>
        <f>IF(RES_hhdet_in_tes!S121=0,"",RES_hhdet_in_tes!S121/RES_hhdet_in_fec!S121)</f>
        <v>0.58570506299515612</v>
      </c>
      <c r="T121" s="111">
        <f>IF(RES_hhdet_in_tes!T121=0,"",RES_hhdet_in_tes!T121/RES_hhdet_in_fec!T121)</f>
        <v>0.59104153028946826</v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>
        <f>IF(RES_hhdet_in_tes!C122=0,"",RES_hhdet_in_tes!C122/RES_hhdet_in_fec!C122)</f>
        <v>0.74110768519680381</v>
      </c>
      <c r="D122" s="45">
        <f>IF(RES_hhdet_in_tes!D122=0,"",RES_hhdet_in_tes!D122/RES_hhdet_in_fec!D122)</f>
        <v>0.7423264745227921</v>
      </c>
      <c r="E122" s="45">
        <f>IF(RES_hhdet_in_tes!E122=0,"",RES_hhdet_in_tes!E122/RES_hhdet_in_fec!E122)</f>
        <v>0.74360273004744382</v>
      </c>
      <c r="F122" s="45">
        <f>IF(RES_hhdet_in_tes!F122=0,"",RES_hhdet_in_tes!F122/RES_hhdet_in_fec!F122)</f>
        <v>0.74488682187191357</v>
      </c>
      <c r="G122" s="45">
        <f>IF(RES_hhdet_in_tes!G122=0,"",RES_hhdet_in_tes!G122/RES_hhdet_in_fec!G122)</f>
        <v>0.7462238366852455</v>
      </c>
      <c r="H122" s="45">
        <f>IF(RES_hhdet_in_tes!H122=0,"",RES_hhdet_in_tes!H122/RES_hhdet_in_fec!H122)</f>
        <v>0.74760825645068629</v>
      </c>
      <c r="I122" s="45">
        <f>IF(RES_hhdet_in_tes!I122=0,"",RES_hhdet_in_tes!I122/RES_hhdet_in_fec!I122)</f>
        <v>0.74905119052973446</v>
      </c>
      <c r="J122" s="45">
        <f>IF(RES_hhdet_in_tes!J122=0,"",RES_hhdet_in_tes!J122/RES_hhdet_in_fec!J122)</f>
        <v>0.75059815005519481</v>
      </c>
      <c r="K122" s="45">
        <f>IF(RES_hhdet_in_tes!K122=0,"",RES_hhdet_in_tes!K122/RES_hhdet_in_fec!K122)</f>
        <v>0.75228783146080425</v>
      </c>
      <c r="L122" s="45">
        <f>IF(RES_hhdet_in_tes!L122=0,"",RES_hhdet_in_tes!L122/RES_hhdet_in_fec!L122)</f>
        <v>0.75413058762906038</v>
      </c>
      <c r="M122" s="45">
        <f>IF(RES_hhdet_in_tes!M122=0,"",RES_hhdet_in_tes!M122/RES_hhdet_in_fec!M122)</f>
        <v>0.75676532174171607</v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>
        <f>IF(RES_hhdet_in_tes!S122=0,"",RES_hhdet_in_tes!S122/RES_hhdet_in_fec!S122)</f>
        <v>0.80688310185976686</v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0.69688420560383357</v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>
        <f>IF(RES_hhdet_in_tes!I124=0,"",RES_hhdet_in_tes!I124/RES_hhdet_in_fec!I124)</f>
        <v>0.73547429637041728</v>
      </c>
      <c r="J124" s="119">
        <f>IF(RES_hhdet_in_tes!J124=0,"",RES_hhdet_in_tes!J124/RES_hhdet_in_fec!J124)</f>
        <v>0.7359994130019184</v>
      </c>
      <c r="K124" s="119">
        <f>IF(RES_hhdet_in_tes!K124=0,"",RES_hhdet_in_tes!K124/RES_hhdet_in_fec!K124)</f>
        <v>0.73865117070845843</v>
      </c>
      <c r="L124" s="119">
        <f>IF(RES_hhdet_in_tes!L124=0,"",RES_hhdet_in_tes!L124/RES_hhdet_in_fec!L124)</f>
        <v>0.75779575855268055</v>
      </c>
      <c r="M124" s="119">
        <f>IF(RES_hhdet_in_tes!M124=0,"",RES_hhdet_in_tes!M124/RES_hhdet_in_fec!M124)</f>
        <v>0.75803924070358164</v>
      </c>
      <c r="N124" s="119">
        <f>IF(RES_hhdet_in_tes!N124=0,"",RES_hhdet_in_tes!N124/RES_hhdet_in_fec!N124)</f>
        <v>0.78485895139133621</v>
      </c>
      <c r="O124" s="119">
        <f>IF(RES_hhdet_in_tes!O124=0,"",RES_hhdet_in_tes!O124/RES_hhdet_in_fec!O124)</f>
        <v>0.78340789462331384</v>
      </c>
      <c r="P124" s="119" t="str">
        <f>IF(RES_hhdet_in_tes!P124=0,"",RES_hhdet_in_tes!P124/RES_hhdet_in_fec!P124)</f>
        <v/>
      </c>
      <c r="Q124" s="119">
        <f>IF(RES_hhdet_in_tes!Q124=0,"",RES_hhdet_in_tes!Q124/RES_hhdet_in_fec!Q124)</f>
        <v>0.8391756648970925</v>
      </c>
      <c r="R124" s="119">
        <f>IF(RES_hhdet_in_tes!R124=0,"",RES_hhdet_in_tes!R124/RES_hhdet_in_fec!R124)</f>
        <v>0.84108706409808198</v>
      </c>
      <c r="S124" s="119">
        <f>IF(RES_hhdet_in_tes!S124=0,"",RES_hhdet_in_tes!S124/RES_hhdet_in_fec!S124)</f>
        <v>0.85720229945484039</v>
      </c>
      <c r="T124" s="119">
        <f>IF(RES_hhdet_in_tes!T124=0,"",RES_hhdet_in_tes!T124/RES_hhdet_in_fec!T124)</f>
        <v>0.8508171087026446</v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>
        <f>IF(RES_hhdet_in_tes!W124=0,"",RES_hhdet_in_tes!W124/RES_hhdet_in_fec!W124)</f>
        <v>0.879684294779009</v>
      </c>
      <c r="X124" s="119">
        <f>IF(RES_hhdet_in_tes!X124=0,"",RES_hhdet_in_tes!X124/RES_hhdet_in_fec!X124)</f>
        <v>0.88697438015198216</v>
      </c>
      <c r="Y124" s="119">
        <f>IF(RES_hhdet_in_tes!Y124=0,"",RES_hhdet_in_tes!Y124/RES_hhdet_in_fec!Y124)</f>
        <v>0.89065198605280127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0.69360633149774187</v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>
        <f>IF(RES_hhdet_in_tes!I125=0,"",RES_hhdet_in_tes!I125/RES_hhdet_in_fec!I125)</f>
        <v>0.72786949935108547</v>
      </c>
      <c r="J125" s="124">
        <f>IF(RES_hhdet_in_tes!J125=0,"",RES_hhdet_in_tes!J125/RES_hhdet_in_fec!J125)</f>
        <v>0.73417889334135988</v>
      </c>
      <c r="K125" s="124">
        <f>IF(RES_hhdet_in_tes!K125=0,"",RES_hhdet_in_tes!K125/RES_hhdet_in_fec!K125)</f>
        <v>0.74083083332535071</v>
      </c>
      <c r="L125" s="124">
        <f>IF(RES_hhdet_in_tes!L125=0,"",RES_hhdet_in_tes!L125/RES_hhdet_in_fec!L125)</f>
        <v>0.74786135742227233</v>
      </c>
      <c r="M125" s="124">
        <f>IF(RES_hhdet_in_tes!M125=0,"",RES_hhdet_in_tes!M125/RES_hhdet_in_fec!M125)</f>
        <v>0.75762239285944732</v>
      </c>
      <c r="N125" s="124">
        <f>IF(RES_hhdet_in_tes!N125=0,"",RES_hhdet_in_tes!N125/RES_hhdet_in_fec!N125)</f>
        <v>0.77079551716462358</v>
      </c>
      <c r="O125" s="124">
        <f>IF(RES_hhdet_in_tes!O125=0,"",RES_hhdet_in_tes!O125/RES_hhdet_in_fec!O125)</f>
        <v>0.78809479329891385</v>
      </c>
      <c r="P125" s="124" t="str">
        <f>IF(RES_hhdet_in_tes!P125=0,"",RES_hhdet_in_tes!P125/RES_hhdet_in_fec!P125)</f>
        <v/>
      </c>
      <c r="Q125" s="124">
        <f>IF(RES_hhdet_in_tes!Q125=0,"",RES_hhdet_in_tes!Q125/RES_hhdet_in_fec!Q125)</f>
        <v>0.82722715566857463</v>
      </c>
      <c r="R125" s="124">
        <f>IF(RES_hhdet_in_tes!R125=0,"",RES_hhdet_in_tes!R125/RES_hhdet_in_fec!R125)</f>
        <v>0.84178737222230737</v>
      </c>
      <c r="S125" s="124">
        <f>IF(RES_hhdet_in_tes!S125=0,"",RES_hhdet_in_tes!S125/RES_hhdet_in_fec!S125)</f>
        <v>0.85595307834919609</v>
      </c>
      <c r="T125" s="124">
        <f>IF(RES_hhdet_in_tes!T125=0,"",RES_hhdet_in_tes!T125/RES_hhdet_in_fec!T125)</f>
        <v>0.86962668291482581</v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>
        <f>IF(RES_hhdet_in_tes!W125=0,"",RES_hhdet_in_tes!W125/RES_hhdet_in_fec!W125)</f>
        <v>0.9065566972410124</v>
      </c>
      <c r="X125" s="124">
        <f>IF(RES_hhdet_in_tes!X125=0,"",RES_hhdet_in_tes!X125/RES_hhdet_in_fec!X125)</f>
        <v>0.91102882064294366</v>
      </c>
      <c r="Y125" s="124">
        <f>IF(RES_hhdet_in_tes!Y125=0,"",RES_hhdet_in_tes!Y125/RES_hhdet_in_fec!Y125)</f>
        <v>0.91532538808555897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0.69342014642513716</v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>
        <f>IF(RES_hhdet_in_tes!I126=0,"",RES_hhdet_in_tes!I126/RES_hhdet_in_fec!I126)</f>
        <v>0.72773164484030517</v>
      </c>
      <c r="J126" s="111">
        <f>IF(RES_hhdet_in_tes!J126=0,"",RES_hhdet_in_tes!J126/RES_hhdet_in_fec!J126)</f>
        <v>0.73402124343947195</v>
      </c>
      <c r="K126" s="111">
        <f>IF(RES_hhdet_in_tes!K126=0,"",RES_hhdet_in_tes!K126/RES_hhdet_in_fec!K126)</f>
        <v>0.74067622802425304</v>
      </c>
      <c r="L126" s="111">
        <f>IF(RES_hhdet_in_tes!L126=0,"",RES_hhdet_in_tes!L126/RES_hhdet_in_fec!L126)</f>
        <v>0.74772310327754277</v>
      </c>
      <c r="M126" s="111">
        <f>IF(RES_hhdet_in_tes!M126=0,"",RES_hhdet_in_tes!M126/RES_hhdet_in_fec!M126)</f>
        <v>0.75748038180457722</v>
      </c>
      <c r="N126" s="111">
        <f>IF(RES_hhdet_in_tes!N126=0,"",RES_hhdet_in_tes!N126/RES_hhdet_in_fec!N126)</f>
        <v>0.77068111912607695</v>
      </c>
      <c r="O126" s="111">
        <f>IF(RES_hhdet_in_tes!O126=0,"",RES_hhdet_in_tes!O126/RES_hhdet_in_fec!O126)</f>
        <v>0.78796792748272149</v>
      </c>
      <c r="P126" s="111" t="str">
        <f>IF(RES_hhdet_in_tes!P126=0,"",RES_hhdet_in_tes!P126/RES_hhdet_in_fec!P126)</f>
        <v/>
      </c>
      <c r="Q126" s="111">
        <f>IF(RES_hhdet_in_tes!Q126=0,"",RES_hhdet_in_tes!Q126/RES_hhdet_in_fec!Q126)</f>
        <v>0.82712950030109444</v>
      </c>
      <c r="R126" s="111">
        <f>IF(RES_hhdet_in_tes!R126=0,"",RES_hhdet_in_tes!R126/RES_hhdet_in_fec!R126)</f>
        <v>0.84169723288721965</v>
      </c>
      <c r="S126" s="111">
        <f>IF(RES_hhdet_in_tes!S126=0,"",RES_hhdet_in_tes!S126/RES_hhdet_in_fec!S126)</f>
        <v>0.85586920143036049</v>
      </c>
      <c r="T126" s="111">
        <f>IF(RES_hhdet_in_tes!T126=0,"",RES_hhdet_in_tes!T126/RES_hhdet_in_fec!T126)</f>
        <v>0.86955071491330527</v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>
        <f>IF(RES_hhdet_in_tes!W126=0,"",RES_hhdet_in_tes!W126/RES_hhdet_in_fec!W126)</f>
        <v>0.90650163027252051</v>
      </c>
      <c r="X126" s="111">
        <f>IF(RES_hhdet_in_tes!X126=0,"",RES_hhdet_in_tes!X126/RES_hhdet_in_fec!X126)</f>
        <v>0.91097535872696245</v>
      </c>
      <c r="Y126" s="111">
        <f>IF(RES_hhdet_in_tes!Y126=0,"",RES_hhdet_in_tes!Y126/RES_hhdet_in_fec!Y126)</f>
        <v>0.91527436785931393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 t="str">
        <f>IF(RES_hhdet_in_tes!P127=0,"",RES_hhdet_in_tes!P127/RES_hhdet_in_fec!P127)</f>
        <v/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2.0775333865954049</v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>
        <f>IF(RES_hhdet_in_tes!I128=0,"",RES_hhdet_in_tes!I128/RES_hhdet_in_fec!I128)</f>
        <v>2.575089640854999</v>
      </c>
      <c r="J128" s="124">
        <f>IF(RES_hhdet_in_tes!J128=0,"",RES_hhdet_in_tes!J128/RES_hhdet_in_fec!J128)</f>
        <v>2.6622732594588463</v>
      </c>
      <c r="K128" s="124">
        <f>IF(RES_hhdet_in_tes!K128=0,"",RES_hhdet_in_tes!K128/RES_hhdet_in_fec!K128)</f>
        <v>2.7514156007424675</v>
      </c>
      <c r="L128" s="124">
        <f>IF(RES_hhdet_in_tes!L128=0,"",RES_hhdet_in_tes!L128/RES_hhdet_in_fec!L128)</f>
        <v>2.842563678633804</v>
      </c>
      <c r="M128" s="124">
        <f>IF(RES_hhdet_in_tes!M128=0,"",RES_hhdet_in_tes!M128/RES_hhdet_in_fec!M128)</f>
        <v>2.9470126573865212</v>
      </c>
      <c r="N128" s="124">
        <f>IF(RES_hhdet_in_tes!N128=0,"",RES_hhdet_in_tes!N128/RES_hhdet_in_fec!N128)</f>
        <v>3.0681155527052528</v>
      </c>
      <c r="O128" s="124">
        <f>IF(RES_hhdet_in_tes!O128=0,"",RES_hhdet_in_tes!O128/RES_hhdet_in_fec!O128)</f>
        <v>3.2056563290026077</v>
      </c>
      <c r="P128" s="124" t="str">
        <f>IF(RES_hhdet_in_tes!P128=0,"",RES_hhdet_in_tes!P128/RES_hhdet_in_fec!P128)</f>
        <v/>
      </c>
      <c r="Q128" s="124">
        <f>IF(RES_hhdet_in_tes!Q128=0,"",RES_hhdet_in_tes!Q128/RES_hhdet_in_fec!Q128)</f>
        <v>3.4541526340570803</v>
      </c>
      <c r="R128" s="124">
        <f>IF(RES_hhdet_in_tes!R128=0,"",RES_hhdet_in_tes!R128/RES_hhdet_in_fec!R128)</f>
        <v>3.4775328783811021</v>
      </c>
      <c r="S128" s="124">
        <f>IF(RES_hhdet_in_tes!S128=0,"",RES_hhdet_in_tes!S128/RES_hhdet_in_fec!S128)</f>
        <v>3.4801306833059931</v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>
        <f>IF(RES_hhdet_in_tes!W128=0,"",RES_hhdet_in_tes!W128/RES_hhdet_in_fec!W128)</f>
        <v>3.5254688748329794</v>
      </c>
      <c r="X128" s="124">
        <f>IF(RES_hhdet_in_tes!X128=0,"",RES_hhdet_in_tes!X128/RES_hhdet_in_fec!X128)</f>
        <v>3.5637850848773951</v>
      </c>
      <c r="Y128" s="124">
        <f>IF(RES_hhdet_in_tes!Y128=0,"",RES_hhdet_in_tes!Y128/RES_hhdet_in_fec!Y128)</f>
        <v>3.6069742645417486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2.0775333865954049</v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>
        <f>IF(RES_hhdet_in_tes!I129=0,"",RES_hhdet_in_tes!I129/RES_hhdet_in_fec!I129)</f>
        <v>2.575089640854999</v>
      </c>
      <c r="J129" s="111">
        <f>IF(RES_hhdet_in_tes!J129=0,"",RES_hhdet_in_tes!J129/RES_hhdet_in_fec!J129)</f>
        <v>2.6622732594588463</v>
      </c>
      <c r="K129" s="111">
        <f>IF(RES_hhdet_in_tes!K129=0,"",RES_hhdet_in_tes!K129/RES_hhdet_in_fec!K129)</f>
        <v>2.7514156007424675</v>
      </c>
      <c r="L129" s="111">
        <f>IF(RES_hhdet_in_tes!L129=0,"",RES_hhdet_in_tes!L129/RES_hhdet_in_fec!L129)</f>
        <v>2.842563678633804</v>
      </c>
      <c r="M129" s="111">
        <f>IF(RES_hhdet_in_tes!M129=0,"",RES_hhdet_in_tes!M129/RES_hhdet_in_fec!M129)</f>
        <v>2.9470126573865212</v>
      </c>
      <c r="N129" s="111">
        <f>IF(RES_hhdet_in_tes!N129=0,"",RES_hhdet_in_tes!N129/RES_hhdet_in_fec!N129)</f>
        <v>3.0681155527052528</v>
      </c>
      <c r="O129" s="111">
        <f>IF(RES_hhdet_in_tes!O129=0,"",RES_hhdet_in_tes!O129/RES_hhdet_in_fec!O129)</f>
        <v>3.2056563290026077</v>
      </c>
      <c r="P129" s="111" t="str">
        <f>IF(RES_hhdet_in_tes!P129=0,"",RES_hhdet_in_tes!P129/RES_hhdet_in_fec!P129)</f>
        <v/>
      </c>
      <c r="Q129" s="111">
        <f>IF(RES_hhdet_in_tes!Q129=0,"",RES_hhdet_in_tes!Q129/RES_hhdet_in_fec!Q129)</f>
        <v>3.4541526340570803</v>
      </c>
      <c r="R129" s="111">
        <f>IF(RES_hhdet_in_tes!R129=0,"",RES_hhdet_in_tes!R129/RES_hhdet_in_fec!R129)</f>
        <v>3.4775328783811021</v>
      </c>
      <c r="S129" s="111">
        <f>IF(RES_hhdet_in_tes!S129=0,"",RES_hhdet_in_tes!S129/RES_hhdet_in_fec!S129)</f>
        <v>3.4801306833059931</v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>
        <f>IF(RES_hhdet_in_tes!W129=0,"",RES_hhdet_in_tes!W129/RES_hhdet_in_fec!W129)</f>
        <v>3.5254688748329794</v>
      </c>
      <c r="X129" s="111">
        <f>IF(RES_hhdet_in_tes!X129=0,"",RES_hhdet_in_tes!X129/RES_hhdet_in_fec!X129)</f>
        <v>3.5637850848773951</v>
      </c>
      <c r="Y129" s="111">
        <f>IF(RES_hhdet_in_tes!Y129=0,"",RES_hhdet_in_tes!Y129/RES_hhdet_in_fec!Y129)</f>
        <v>3.6069742645417486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0.74016844544641547</v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>
        <f>IF(RES_hhdet_in_tes!I130=0,"",RES_hhdet_in_tes!I130/RES_hhdet_in_fec!I130)</f>
        <v>0.77306615775421661</v>
      </c>
      <c r="J130" s="124">
        <f>IF(RES_hhdet_in_tes!J130=0,"",RES_hhdet_in_tes!J130/RES_hhdet_in_fec!J130)</f>
        <v>0.77646393907991818</v>
      </c>
      <c r="K130" s="124">
        <f>IF(RES_hhdet_in_tes!K130=0,"",RES_hhdet_in_tes!K130/RES_hhdet_in_fec!K130)</f>
        <v>0.7753867681982447</v>
      </c>
      <c r="L130" s="124">
        <f>IF(RES_hhdet_in_tes!L130=0,"",RES_hhdet_in_tes!L130/RES_hhdet_in_fec!L130)</f>
        <v>0.79209331881882805</v>
      </c>
      <c r="M130" s="124">
        <f>IF(RES_hhdet_in_tes!M130=0,"",RES_hhdet_in_tes!M130/RES_hhdet_in_fec!M130)</f>
        <v>0.8032987472435158</v>
      </c>
      <c r="N130" s="124">
        <f>IF(RES_hhdet_in_tes!N130=0,"",RES_hhdet_in_tes!N130/RES_hhdet_in_fec!N130)</f>
        <v>0.81359369773546952</v>
      </c>
      <c r="O130" s="124">
        <f>IF(RES_hhdet_in_tes!O130=0,"",RES_hhdet_in_tes!O130/RES_hhdet_in_fec!O130)</f>
        <v>0.82453379807249438</v>
      </c>
      <c r="P130" s="124" t="str">
        <f>IF(RES_hhdet_in_tes!P130=0,"",RES_hhdet_in_tes!P130/RES_hhdet_in_fec!P130)</f>
        <v/>
      </c>
      <c r="Q130" s="124">
        <f>IF(RES_hhdet_in_tes!Q130=0,"",RES_hhdet_in_tes!Q130/RES_hhdet_in_fec!Q130)</f>
        <v>0.80322123580699467</v>
      </c>
      <c r="R130" s="124">
        <f>IF(RES_hhdet_in_tes!R130=0,"",RES_hhdet_in_tes!R130/RES_hhdet_in_fec!R130)</f>
        <v>0.84417213180695871</v>
      </c>
      <c r="S130" s="124">
        <f>IF(RES_hhdet_in_tes!S130=0,"",RES_hhdet_in_tes!S130/RES_hhdet_in_fec!S130)</f>
        <v>0.85391836963112366</v>
      </c>
      <c r="T130" s="124">
        <f>IF(RES_hhdet_in_tes!T130=0,"",RES_hhdet_in_tes!T130/RES_hhdet_in_fec!T130)</f>
        <v>0.89680257232054295</v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>
        <f>IF(RES_hhdet_in_tes!W130=0,"",RES_hhdet_in_tes!W130/RES_hhdet_in_fec!W130)</f>
        <v>0.89164941911772189</v>
      </c>
      <c r="X130" s="124">
        <f>IF(RES_hhdet_in_tes!X130=0,"",RES_hhdet_in_tes!X130/RES_hhdet_in_fec!X130)</f>
        <v>0.91592129654917265</v>
      </c>
      <c r="Y130" s="124">
        <f>IF(RES_hhdet_in_tes!Y130=0,"",RES_hhdet_in_tes!Y130/RES_hhdet_in_fec!Y130)</f>
        <v>0.92355708422055094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0.75167569923855981</v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>
        <f>IF(RES_hhdet_in_tes!I131=0,"",RES_hhdet_in_tes!I131/RES_hhdet_in_fec!I131)</f>
        <v>0.77994745534820564</v>
      </c>
      <c r="J131" s="111">
        <f>IF(RES_hhdet_in_tes!J131=0,"",RES_hhdet_in_tes!J131/RES_hhdet_in_fec!J131)</f>
        <v>0.78512991620933203</v>
      </c>
      <c r="K131" s="111">
        <f>IF(RES_hhdet_in_tes!K131=0,"",RES_hhdet_in_tes!K131/RES_hhdet_in_fec!K131)</f>
        <v>0.79061344534052314</v>
      </c>
      <c r="L131" s="111">
        <f>IF(RES_hhdet_in_tes!L131=0,"",RES_hhdet_in_tes!L131/RES_hhdet_in_fec!L131)</f>
        <v>0.79641988189090207</v>
      </c>
      <c r="M131" s="111">
        <f>IF(RES_hhdet_in_tes!M131=0,"",RES_hhdet_in_tes!M131/RES_hhdet_in_fec!M131)</f>
        <v>0.80445961817616585</v>
      </c>
      <c r="N131" s="111">
        <f>IF(RES_hhdet_in_tes!N131=0,"",RES_hhdet_in_tes!N131/RES_hhdet_in_fec!N131)</f>
        <v>0.81533667232008977</v>
      </c>
      <c r="O131" s="111">
        <f>IF(RES_hhdet_in_tes!O131=0,"",RES_hhdet_in_tes!O131/RES_hhdet_in_fec!O131)</f>
        <v>0.82958053960503442</v>
      </c>
      <c r="P131" s="111" t="str">
        <f>IF(RES_hhdet_in_tes!P131=0,"",RES_hhdet_in_tes!P131/RES_hhdet_in_fec!P131)</f>
        <v/>
      </c>
      <c r="Q131" s="111">
        <f>IF(RES_hhdet_in_tes!Q131=0,"",RES_hhdet_in_tes!Q131/RES_hhdet_in_fec!Q131)</f>
        <v>0.86184862717715083</v>
      </c>
      <c r="R131" s="111">
        <f>IF(RES_hhdet_in_tes!R131=0,"",RES_hhdet_in_tes!R131/RES_hhdet_in_fec!R131)</f>
        <v>0.8738520488220477</v>
      </c>
      <c r="S131" s="111">
        <f>IF(RES_hhdet_in_tes!S131=0,"",RES_hhdet_in_tes!S131/RES_hhdet_in_fec!S131)</f>
        <v>0.88552937149088606</v>
      </c>
      <c r="T131" s="111">
        <f>IF(RES_hhdet_in_tes!T131=0,"",RES_hhdet_in_tes!T131/RES_hhdet_in_fec!T131)</f>
        <v>0.89680257232054295</v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>
        <f>IF(RES_hhdet_in_tes!W131=0,"",RES_hhdet_in_tes!W131/RES_hhdet_in_fec!W131)</f>
        <v>0.92724913732984271</v>
      </c>
      <c r="X131" s="111">
        <f>IF(RES_hhdet_in_tes!X131=0,"",RES_hhdet_in_tes!X131/RES_hhdet_in_fec!X131)</f>
        <v>0.93111221085320717</v>
      </c>
      <c r="Y131" s="111">
        <f>IF(RES_hhdet_in_tes!Y131=0,"",RES_hhdet_in_tes!Y131/RES_hhdet_in_fec!Y131)</f>
        <v>0.93482441389034066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0.57322492317360962</v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>
        <f>IF(RES_hhdet_in_tes!I135=0,"",RES_hhdet_in_tes!I135/RES_hhdet_in_fec!I135)</f>
        <v>0.58291143765078335</v>
      </c>
      <c r="J135" s="112">
        <f>IF(RES_hhdet_in_tes!J135=0,"",RES_hhdet_in_tes!J135/RES_hhdet_in_fec!J135)</f>
        <v>0.58504315786617778</v>
      </c>
      <c r="K135" s="112">
        <f>IF(RES_hhdet_in_tes!K135=0,"",RES_hhdet_in_tes!K135/RES_hhdet_in_fec!K135)</f>
        <v>0.58751217126098987</v>
      </c>
      <c r="L135" s="112">
        <f>IF(RES_hhdet_in_tes!L135=0,"",RES_hhdet_in_tes!L135/RES_hhdet_in_fec!L135)</f>
        <v>0.59035094191019333</v>
      </c>
      <c r="M135" s="112">
        <f>IF(RES_hhdet_in_tes!M135=0,"",RES_hhdet_in_tes!M135/RES_hhdet_in_fec!M135)</f>
        <v>0.59574778682856222</v>
      </c>
      <c r="N135" s="112">
        <f>IF(RES_hhdet_in_tes!N135=0,"",RES_hhdet_in_tes!N135/RES_hhdet_in_fec!N135)</f>
        <v>0.60464669804821058</v>
      </c>
      <c r="O135" s="112">
        <f>IF(RES_hhdet_in_tes!O135=0,"",RES_hhdet_in_tes!O135/RES_hhdet_in_fec!O135)</f>
        <v>0.61821638087802122</v>
      </c>
      <c r="P135" s="112" t="str">
        <f>IF(RES_hhdet_in_tes!P135=0,"",RES_hhdet_in_tes!P135/RES_hhdet_in_fec!P135)</f>
        <v/>
      </c>
      <c r="Q135" s="112">
        <f>IF(RES_hhdet_in_tes!Q135=0,"",RES_hhdet_in_tes!Q135/RES_hhdet_in_fec!Q135)</f>
        <v>0.65279096182949892</v>
      </c>
      <c r="R135" s="112">
        <f>IF(RES_hhdet_in_tes!R135=0,"",RES_hhdet_in_tes!R135/RES_hhdet_in_fec!R135)</f>
        <v>0.66428028327792521</v>
      </c>
      <c r="S135" s="112">
        <f>IF(RES_hhdet_in_tes!S135=0,"",RES_hhdet_in_tes!S135/RES_hhdet_in_fec!S135)</f>
        <v>0.67541145536263669</v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>
        <f>IF(RES_hhdet_in_tes!W135=0,"",RES_hhdet_in_tes!W135/RES_hhdet_in_fec!W135)</f>
        <v>0.71833208241823698</v>
      </c>
      <c r="X135" s="112">
        <f>IF(RES_hhdet_in_tes!X135=0,"",RES_hhdet_in_tes!X135/RES_hhdet_in_fec!X135)</f>
        <v>0.72928652416962969</v>
      </c>
      <c r="Y135" s="112">
        <f>IF(RES_hhdet_in_tes!Y135=0,"",RES_hhdet_in_tes!Y135/RES_hhdet_in_fec!Y135)</f>
        <v>0.73950635251132524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0.57995461756809663</v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>
        <f>IF(RES_hhdet_in_tes!I139=0,"",RES_hhdet_in_tes!I139/RES_hhdet_in_fec!I139)</f>
        <v>0.57406657979645181</v>
      </c>
      <c r="J139" s="124">
        <f>IF(RES_hhdet_in_tes!J139=0,"",RES_hhdet_in_tes!J139/RES_hhdet_in_fec!J139)</f>
        <v>0.57535662845082747</v>
      </c>
      <c r="K139" s="124">
        <f>IF(RES_hhdet_in_tes!K139=0,"",RES_hhdet_in_tes!K139/RES_hhdet_in_fec!K139)</f>
        <v>0.57490733512119974</v>
      </c>
      <c r="L139" s="124">
        <f>IF(RES_hhdet_in_tes!L139=0,"",RES_hhdet_in_tes!L139/RES_hhdet_in_fec!L139)</f>
        <v>0.58069524870135747</v>
      </c>
      <c r="M139" s="124">
        <f>IF(RES_hhdet_in_tes!M139=0,"",RES_hhdet_in_tes!M139/RES_hhdet_in_fec!M139)</f>
        <v>0.57866159727484312</v>
      </c>
      <c r="N139" s="124">
        <f>IF(RES_hhdet_in_tes!N139=0,"",RES_hhdet_in_tes!N139/RES_hhdet_in_fec!N139)</f>
        <v>0.5818281416613873</v>
      </c>
      <c r="O139" s="124">
        <f>IF(RES_hhdet_in_tes!O139=0,"",RES_hhdet_in_tes!O139/RES_hhdet_in_fec!O139)</f>
        <v>0.57575825293201333</v>
      </c>
      <c r="P139" s="124" t="str">
        <f>IF(RES_hhdet_in_tes!P139=0,"",RES_hhdet_in_tes!P139/RES_hhdet_in_fec!P139)</f>
        <v/>
      </c>
      <c r="Q139" s="124">
        <f>IF(RES_hhdet_in_tes!Q139=0,"",RES_hhdet_in_tes!Q139/RES_hhdet_in_fec!Q139)</f>
        <v>0.58014659253631218</v>
      </c>
      <c r="R139" s="124">
        <f>IF(RES_hhdet_in_tes!R139=0,"",RES_hhdet_in_tes!R139/RES_hhdet_in_fec!R139)</f>
        <v>0.58464233679976763</v>
      </c>
      <c r="S139" s="124">
        <f>IF(RES_hhdet_in_tes!S139=0,"",RES_hhdet_in_tes!S139/RES_hhdet_in_fec!S139)</f>
        <v>0.58924050270131922</v>
      </c>
      <c r="T139" s="124">
        <f>IF(RES_hhdet_in_tes!T139=0,"",RES_hhdet_in_tes!T139/RES_hhdet_in_fec!T139)</f>
        <v>0.59104153028946826</v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>
        <f>IF(RES_hhdet_in_tes!W139=0,"",RES_hhdet_in_tes!W139/RES_hhdet_in_fec!W139)</f>
        <v>0.60228957350088885</v>
      </c>
      <c r="X139" s="124">
        <f>IF(RES_hhdet_in_tes!X139=0,"",RES_hhdet_in_tes!X139/RES_hhdet_in_fec!X139)</f>
        <v>0.60476318320489431</v>
      </c>
      <c r="Y139" s="124">
        <f>IF(RES_hhdet_in_tes!Y139=0,"",RES_hhdet_in_tes!Y139/RES_hhdet_in_fec!Y139)</f>
        <v>0.60602235238842139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0.57100596703948447</v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>
        <f>IF(RES_hhdet_in_tes!I140=0,"",RES_hhdet_in_tes!I140/RES_hhdet_in_fec!I140)</f>
        <v>0.57373702220999179</v>
      </c>
      <c r="J140" s="111">
        <f>IF(RES_hhdet_in_tes!J140=0,"",RES_hhdet_in_tes!J140/RES_hhdet_in_fec!J140)</f>
        <v>0.57419235718391992</v>
      </c>
      <c r="K140" s="111">
        <f>IF(RES_hhdet_in_tes!K140=0,"",RES_hhdet_in_tes!K140/RES_hhdet_in_fec!K140)</f>
        <v>0.57464779397182042</v>
      </c>
      <c r="L140" s="111">
        <f>IF(RES_hhdet_in_tes!L140=0,"",RES_hhdet_in_tes!L140/RES_hhdet_in_fec!L140)</f>
        <v>0.57510333995916274</v>
      </c>
      <c r="M140" s="111">
        <f>IF(RES_hhdet_in_tes!M140=0,"",RES_hhdet_in_tes!M140/RES_hhdet_in_fec!M140)</f>
        <v>0.57544930113682979</v>
      </c>
      <c r="N140" s="111">
        <f>IF(RES_hhdet_in_tes!N140=0,"",RES_hhdet_in_tes!N140/RES_hhdet_in_fec!N140)</f>
        <v>0.5756426771616957</v>
      </c>
      <c r="O140" s="111">
        <f>IF(RES_hhdet_in_tes!O140=0,"",RES_hhdet_in_tes!O140/RES_hhdet_in_fec!O140)</f>
        <v>0.57575825293201333</v>
      </c>
      <c r="P140" s="111" t="str">
        <f>IF(RES_hhdet_in_tes!P140=0,"",RES_hhdet_in_tes!P140/RES_hhdet_in_fec!P140)</f>
        <v/>
      </c>
      <c r="Q140" s="111">
        <f>IF(RES_hhdet_in_tes!Q140=0,"",RES_hhdet_in_tes!Q140/RES_hhdet_in_fec!Q140)</f>
        <v>0.57739337832883519</v>
      </c>
      <c r="R140" s="111">
        <f>IF(RES_hhdet_in_tes!R140=0,"",RES_hhdet_in_tes!R140/RES_hhdet_in_fec!R140)</f>
        <v>0.58084133131387561</v>
      </c>
      <c r="S140" s="111">
        <f>IF(RES_hhdet_in_tes!S140=0,"",RES_hhdet_in_tes!S140/RES_hhdet_in_fec!S140)</f>
        <v>0.58570506299515612</v>
      </c>
      <c r="T140" s="111">
        <f>IF(RES_hhdet_in_tes!T140=0,"",RES_hhdet_in_tes!T140/RES_hhdet_in_fec!T140)</f>
        <v>0.59104153028946826</v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>
        <f>IF(RES_hhdet_in_tes!W140=0,"",RES_hhdet_in_tes!W140/RES_hhdet_in_fec!W140)</f>
        <v>0.60101994573512851</v>
      </c>
      <c r="X140" s="111">
        <f>IF(RES_hhdet_in_tes!X140=0,"",RES_hhdet_in_tes!X140/RES_hhdet_in_fec!X140)</f>
        <v>0.60141731840164392</v>
      </c>
      <c r="Y140" s="111">
        <f>IF(RES_hhdet_in_tes!Y140=0,"",RES_hhdet_in_tes!Y140/RES_hhdet_in_fec!Y140)</f>
        <v>0.60145705566829544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0.74110768519680381</v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>
        <f>IF(RES_hhdet_in_tes!I141=0,"",RES_hhdet_in_tes!I141/RES_hhdet_in_fec!I141)</f>
        <v>0.74905119052973446</v>
      </c>
      <c r="J141" s="45">
        <f>IF(RES_hhdet_in_tes!J141=0,"",RES_hhdet_in_tes!J141/RES_hhdet_in_fec!J141)</f>
        <v>0.75059815005519481</v>
      </c>
      <c r="K141" s="45">
        <f>IF(RES_hhdet_in_tes!K141=0,"",RES_hhdet_in_tes!K141/RES_hhdet_in_fec!K141)</f>
        <v>0.75228783146080425</v>
      </c>
      <c r="L141" s="45">
        <f>IF(RES_hhdet_in_tes!L141=0,"",RES_hhdet_in_tes!L141/RES_hhdet_in_fec!L141)</f>
        <v>0.75413058762906038</v>
      </c>
      <c r="M141" s="45">
        <f>IF(RES_hhdet_in_tes!M141=0,"",RES_hhdet_in_tes!M141/RES_hhdet_in_fec!M141)</f>
        <v>0.75676532174171607</v>
      </c>
      <c r="N141" s="45">
        <f>IF(RES_hhdet_in_tes!N141=0,"",RES_hhdet_in_tes!N141/RES_hhdet_in_fec!N141)</f>
        <v>0.76037392346220756</v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>
        <f>IF(RES_hhdet_in_tes!Q141=0,"",RES_hhdet_in_tes!Q141/RES_hhdet_in_fec!Q141)</f>
        <v>0.78059821536275065</v>
      </c>
      <c r="R141" s="45">
        <f>IF(RES_hhdet_in_tes!R141=0,"",RES_hhdet_in_tes!R141/RES_hhdet_in_fec!R141)</f>
        <v>0.79227350421609655</v>
      </c>
      <c r="S141" s="45">
        <f>IF(RES_hhdet_in_tes!S141=0,"",RES_hhdet_in_tes!S141/RES_hhdet_in_fec!S141)</f>
        <v>0.80688310185976686</v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>
        <f>IF(RES_hhdet_in_tes!W141=0,"",RES_hhdet_in_tes!W141/RES_hhdet_in_fec!W141)</f>
        <v>0.85953208976603224</v>
      </c>
      <c r="X141" s="45">
        <f>IF(RES_hhdet_in_tes!X141=0,"",RES_hhdet_in_tes!X141/RES_hhdet_in_fec!X141)</f>
        <v>0.86707348022395292</v>
      </c>
      <c r="Y141" s="45">
        <f>IF(RES_hhdet_in_tes!Y141=0,"",RES_hhdet_in_tes!Y141/RES_hhdet_in_fec!Y141)</f>
        <v>0.87376115379250574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 t="str">
        <f>IF(RES_hhdet_in_tes!C143=0,"",RES_hhdet_in_tes!C143/RES_hhdet_in_fec!C143)</f>
        <v/>
      </c>
      <c r="D143" s="119" t="str">
        <f>IF(RES_hhdet_in_tes!D143=0,"",RES_hhdet_in_tes!D143/RES_hhdet_in_fec!D143)</f>
        <v/>
      </c>
      <c r="E143" s="119" t="str">
        <f>IF(RES_hhdet_in_tes!E143=0,"",RES_hhdet_in_tes!E143/RES_hhdet_in_fec!E143)</f>
        <v/>
      </c>
      <c r="F143" s="119" t="str">
        <f>IF(RES_hhdet_in_tes!F143=0,"",RES_hhdet_in_tes!F143/RES_hhdet_in_fec!F143)</f>
        <v/>
      </c>
      <c r="G143" s="119" t="str">
        <f>IF(RES_hhdet_in_tes!G143=0,"",RES_hhdet_in_tes!G143/RES_hhdet_in_fec!G143)</f>
        <v/>
      </c>
      <c r="H143" s="119" t="str">
        <f>IF(RES_hhdet_in_tes!H143=0,"",RES_hhdet_in_tes!H143/RES_hhdet_in_fec!H143)</f>
        <v/>
      </c>
      <c r="I143" s="119" t="str">
        <f>IF(RES_hhdet_in_tes!I143=0,"",RES_hhdet_in_tes!I143/RES_hhdet_in_fec!I143)</f>
        <v/>
      </c>
      <c r="J143" s="119" t="str">
        <f>IF(RES_hhdet_in_tes!J143=0,"",RES_hhdet_in_tes!J143/RES_hhdet_in_fec!J143)</f>
        <v/>
      </c>
      <c r="K143" s="119" t="str">
        <f>IF(RES_hhdet_in_tes!K143=0,"",RES_hhdet_in_tes!K143/RES_hhdet_in_fec!K143)</f>
        <v/>
      </c>
      <c r="L143" s="119" t="str">
        <f>IF(RES_hhdet_in_tes!L143=0,"",RES_hhdet_in_tes!L143/RES_hhdet_in_fec!L143)</f>
        <v/>
      </c>
      <c r="M143" s="119" t="str">
        <f>IF(RES_hhdet_in_tes!M143=0,"",RES_hhdet_in_tes!M143/RES_hhdet_in_fec!M143)</f>
        <v/>
      </c>
      <c r="N143" s="119" t="str">
        <f>IF(RES_hhdet_in_tes!N143=0,"",RES_hhdet_in_tes!N143/RES_hhdet_in_fec!N143)</f>
        <v/>
      </c>
      <c r="O143" s="119" t="str">
        <f>IF(RES_hhdet_in_tes!O143=0,"",RES_hhdet_in_tes!O143/RES_hhdet_in_fec!O143)</f>
        <v/>
      </c>
      <c r="P143" s="119" t="str">
        <f>IF(RES_hhdet_in_tes!P143=0,"",RES_hhdet_in_tes!P143/RES_hhdet_in_fec!P143)</f>
        <v/>
      </c>
      <c r="Q143" s="119" t="str">
        <f>IF(RES_hhdet_in_tes!Q143=0,"",RES_hhdet_in_tes!Q143/RES_hhdet_in_fec!Q143)</f>
        <v/>
      </c>
      <c r="R143" s="119" t="str">
        <f>IF(RES_hhdet_in_tes!R143=0,"",RES_hhdet_in_tes!R143/RES_hhdet_in_fec!R143)</f>
        <v/>
      </c>
      <c r="S143" s="119" t="str">
        <f>IF(RES_hhdet_in_tes!S143=0,"",RES_hhdet_in_tes!S143/RES_hhdet_in_fec!S143)</f>
        <v/>
      </c>
      <c r="T143" s="119" t="str">
        <f>IF(RES_hhdet_in_tes!T143=0,"",RES_hhdet_in_tes!T143/RES_hhdet_in_fec!T143)</f>
        <v/>
      </c>
      <c r="U143" s="119">
        <f>IF(RES_hhdet_in_tes!U143=0,"",RES_hhdet_in_tes!U143/RES_hhdet_in_fec!U143)</f>
        <v>2.0239759408106797</v>
      </c>
      <c r="V143" s="119">
        <f>IF(RES_hhdet_in_tes!V143=0,"",RES_hhdet_in_tes!V143/RES_hhdet_in_fec!V143)</f>
        <v>1.922665489193182</v>
      </c>
      <c r="W143" s="119">
        <f>IF(RES_hhdet_in_tes!W143=0,"",RES_hhdet_in_tes!W143/RES_hhdet_in_fec!W143)</f>
        <v>1.7951196560210458</v>
      </c>
      <c r="X143" s="119">
        <f>IF(RES_hhdet_in_tes!X143=0,"",RES_hhdet_in_tes!X143/RES_hhdet_in_fec!X143)</f>
        <v>1.8462347315648298</v>
      </c>
      <c r="Y143" s="119">
        <f>IF(RES_hhdet_in_tes!Y143=0,"",RES_hhdet_in_tes!Y143/RES_hhdet_in_fec!Y143)</f>
        <v>1.9210475734148678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 t="str">
        <f>IF(RES_hhdet_in_tes!C144=0,"",RES_hhdet_in_tes!C144/RES_hhdet_in_fec!C144)</f>
        <v/>
      </c>
      <c r="D144" s="124" t="str">
        <f>IF(RES_hhdet_in_tes!D144=0,"",RES_hhdet_in_tes!D144/RES_hhdet_in_fec!D144)</f>
        <v/>
      </c>
      <c r="E144" s="124" t="str">
        <f>IF(RES_hhdet_in_tes!E144=0,"",RES_hhdet_in_tes!E144/RES_hhdet_in_fec!E144)</f>
        <v/>
      </c>
      <c r="F144" s="124" t="str">
        <f>IF(RES_hhdet_in_tes!F144=0,"",RES_hhdet_in_tes!F144/RES_hhdet_in_fec!F144)</f>
        <v/>
      </c>
      <c r="G144" s="124" t="str">
        <f>IF(RES_hhdet_in_tes!G144=0,"",RES_hhdet_in_tes!G144/RES_hhdet_in_fec!G144)</f>
        <v/>
      </c>
      <c r="H144" s="124" t="str">
        <f>IF(RES_hhdet_in_tes!H144=0,"",RES_hhdet_in_tes!H144/RES_hhdet_in_fec!H144)</f>
        <v/>
      </c>
      <c r="I144" s="124" t="str">
        <f>IF(RES_hhdet_in_tes!I144=0,"",RES_hhdet_in_tes!I144/RES_hhdet_in_fec!I144)</f>
        <v/>
      </c>
      <c r="J144" s="124" t="str">
        <f>IF(RES_hhdet_in_tes!J144=0,"",RES_hhdet_in_tes!J144/RES_hhdet_in_fec!J144)</f>
        <v/>
      </c>
      <c r="K144" s="124" t="str">
        <f>IF(RES_hhdet_in_tes!K144=0,"",RES_hhdet_in_tes!K144/RES_hhdet_in_fec!K144)</f>
        <v/>
      </c>
      <c r="L144" s="124" t="str">
        <f>IF(RES_hhdet_in_tes!L144=0,"",RES_hhdet_in_tes!L144/RES_hhdet_in_fec!L144)</f>
        <v/>
      </c>
      <c r="M144" s="124" t="str">
        <f>IF(RES_hhdet_in_tes!M144=0,"",RES_hhdet_in_tes!M144/RES_hhdet_in_fec!M144)</f>
        <v/>
      </c>
      <c r="N144" s="124" t="str">
        <f>IF(RES_hhdet_in_tes!N144=0,"",RES_hhdet_in_tes!N144/RES_hhdet_in_fec!N144)</f>
        <v/>
      </c>
      <c r="O144" s="124" t="str">
        <f>IF(RES_hhdet_in_tes!O144=0,"",RES_hhdet_in_tes!O144/RES_hhdet_in_fec!O144)</f>
        <v/>
      </c>
      <c r="P144" s="124" t="str">
        <f>IF(RES_hhdet_in_tes!P144=0,"",RES_hhdet_in_tes!P144/RES_hhdet_in_fec!P144)</f>
        <v/>
      </c>
      <c r="Q144" s="124" t="str">
        <f>IF(RES_hhdet_in_tes!Q144=0,"",RES_hhdet_in_tes!Q144/RES_hhdet_in_fec!Q144)</f>
        <v/>
      </c>
      <c r="R144" s="124" t="str">
        <f>IF(RES_hhdet_in_tes!R144=0,"",RES_hhdet_in_tes!R144/RES_hhdet_in_fec!R144)</f>
        <v/>
      </c>
      <c r="S144" s="124" t="str">
        <f>IF(RES_hhdet_in_tes!S144=0,"",RES_hhdet_in_tes!S144/RES_hhdet_in_fec!S144)</f>
        <v/>
      </c>
      <c r="T144" s="124" t="str">
        <f>IF(RES_hhdet_in_tes!T144=0,"",RES_hhdet_in_tes!T144/RES_hhdet_in_fec!T144)</f>
        <v/>
      </c>
      <c r="U144" s="124">
        <f>IF(RES_hhdet_in_tes!U144=0,"",RES_hhdet_in_tes!U144/RES_hhdet_in_fec!U144)</f>
        <v>3.1532111594859784</v>
      </c>
      <c r="V144" s="124">
        <f>IF(RES_hhdet_in_tes!V144=0,"",RES_hhdet_in_tes!V144/RES_hhdet_in_fec!V144)</f>
        <v>3.1624838731661193</v>
      </c>
      <c r="W144" s="124">
        <f>IF(RES_hhdet_in_tes!W144=0,"",RES_hhdet_in_tes!W144/RES_hhdet_in_fec!W144)</f>
        <v>3.2118740205260954</v>
      </c>
      <c r="X144" s="124">
        <f>IF(RES_hhdet_in_tes!X144=0,"",RES_hhdet_in_tes!X144/RES_hhdet_in_fec!X144)</f>
        <v>3.2780218285156866</v>
      </c>
      <c r="Y144" s="124">
        <f>IF(RES_hhdet_in_tes!Y144=0,"",RES_hhdet_in_tes!Y144/RES_hhdet_in_fec!Y144)</f>
        <v>3.3539292888866439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 t="str">
        <f>IF(RES_hhdet_in_tes!C145=0,"",RES_hhdet_in_tes!C145/RES_hhdet_in_fec!C145)</f>
        <v/>
      </c>
      <c r="D145" s="111" t="str">
        <f>IF(RES_hhdet_in_tes!D145=0,"",RES_hhdet_in_tes!D145/RES_hhdet_in_fec!D145)</f>
        <v/>
      </c>
      <c r="E145" s="111" t="str">
        <f>IF(RES_hhdet_in_tes!E145=0,"",RES_hhdet_in_tes!E145/RES_hhdet_in_fec!E145)</f>
        <v/>
      </c>
      <c r="F145" s="111" t="str">
        <f>IF(RES_hhdet_in_tes!F145=0,"",RES_hhdet_in_tes!F145/RES_hhdet_in_fec!F145)</f>
        <v/>
      </c>
      <c r="G145" s="111" t="str">
        <f>IF(RES_hhdet_in_tes!G145=0,"",RES_hhdet_in_tes!G145/RES_hhdet_in_fec!G145)</f>
        <v/>
      </c>
      <c r="H145" s="111" t="str">
        <f>IF(RES_hhdet_in_tes!H145=0,"",RES_hhdet_in_tes!H145/RES_hhdet_in_fec!H145)</f>
        <v/>
      </c>
      <c r="I145" s="111" t="str">
        <f>IF(RES_hhdet_in_tes!I145=0,"",RES_hhdet_in_tes!I145/RES_hhdet_in_fec!I145)</f>
        <v/>
      </c>
      <c r="J145" s="111" t="str">
        <f>IF(RES_hhdet_in_tes!J145=0,"",RES_hhdet_in_tes!J145/RES_hhdet_in_fec!J145)</f>
        <v/>
      </c>
      <c r="K145" s="111" t="str">
        <f>IF(RES_hhdet_in_tes!K145=0,"",RES_hhdet_in_tes!K145/RES_hhdet_in_fec!K145)</f>
        <v/>
      </c>
      <c r="L145" s="111" t="str">
        <f>IF(RES_hhdet_in_tes!L145=0,"",RES_hhdet_in_tes!L145/RES_hhdet_in_fec!L145)</f>
        <v/>
      </c>
      <c r="M145" s="111" t="str">
        <f>IF(RES_hhdet_in_tes!M145=0,"",RES_hhdet_in_tes!M145/RES_hhdet_in_fec!M145)</f>
        <v/>
      </c>
      <c r="N145" s="111" t="str">
        <f>IF(RES_hhdet_in_tes!N145=0,"",RES_hhdet_in_tes!N145/RES_hhdet_in_fec!N145)</f>
        <v/>
      </c>
      <c r="O145" s="111" t="str">
        <f>IF(RES_hhdet_in_tes!O145=0,"",RES_hhdet_in_tes!O145/RES_hhdet_in_fec!O145)</f>
        <v/>
      </c>
      <c r="P145" s="111" t="str">
        <f>IF(RES_hhdet_in_tes!P145=0,"",RES_hhdet_in_tes!P145/RES_hhdet_in_fec!P145)</f>
        <v/>
      </c>
      <c r="Q145" s="111" t="str">
        <f>IF(RES_hhdet_in_tes!Q145=0,"",RES_hhdet_in_tes!Q145/RES_hhdet_in_fec!Q145)</f>
        <v/>
      </c>
      <c r="R145" s="111" t="str">
        <f>IF(RES_hhdet_in_tes!R145=0,"",RES_hhdet_in_tes!R145/RES_hhdet_in_fec!R145)</f>
        <v/>
      </c>
      <c r="S145" s="111" t="str">
        <f>IF(RES_hhdet_in_tes!S145=0,"",RES_hhdet_in_tes!S145/RES_hhdet_in_fec!S145)</f>
        <v/>
      </c>
      <c r="T145" s="111" t="str">
        <f>IF(RES_hhdet_in_tes!T145=0,"",RES_hhdet_in_tes!T145/RES_hhdet_in_fec!T145)</f>
        <v/>
      </c>
      <c r="U145" s="111">
        <f>IF(RES_hhdet_in_tes!U145=0,"",RES_hhdet_in_tes!U145/RES_hhdet_in_fec!U145)</f>
        <v>3.1532111594859784</v>
      </c>
      <c r="V145" s="111">
        <f>IF(RES_hhdet_in_tes!V145=0,"",RES_hhdet_in_tes!V145/RES_hhdet_in_fec!V145)</f>
        <v>3.1624838731661193</v>
      </c>
      <c r="W145" s="111">
        <f>IF(RES_hhdet_in_tes!W145=0,"",RES_hhdet_in_tes!W145/RES_hhdet_in_fec!W145)</f>
        <v>3.2118740205260954</v>
      </c>
      <c r="X145" s="111">
        <f>IF(RES_hhdet_in_tes!X145=0,"",RES_hhdet_in_tes!X145/RES_hhdet_in_fec!X145)</f>
        <v>3.2780218285156866</v>
      </c>
      <c r="Y145" s="111">
        <f>IF(RES_hhdet_in_tes!Y145=0,"",RES_hhdet_in_tes!Y145/RES_hhdet_in_fec!Y145)</f>
        <v>3.3539292888866439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 t="str">
        <f>IF(RES_hhdet_in_tes!E146=0,"",RES_hhdet_in_tes!E146/RES_hhdet_in_fec!E146)</f>
        <v/>
      </c>
      <c r="F146" s="124" t="str">
        <f>IF(RES_hhdet_in_tes!F146=0,"",RES_hhdet_in_tes!F146/RES_hhdet_in_fec!F146)</f>
        <v/>
      </c>
      <c r="G146" s="124" t="str">
        <f>IF(RES_hhdet_in_tes!G146=0,"",RES_hhdet_in_tes!G146/RES_hhdet_in_fec!G146)</f>
        <v/>
      </c>
      <c r="H146" s="124" t="str">
        <f>IF(RES_hhdet_in_tes!H146=0,"",RES_hhdet_in_tes!H146/RES_hhdet_in_fec!H146)</f>
        <v/>
      </c>
      <c r="I146" s="124" t="str">
        <f>IF(RES_hhdet_in_tes!I146=0,"",RES_hhdet_in_tes!I146/RES_hhdet_in_fec!I146)</f>
        <v/>
      </c>
      <c r="J146" s="124" t="str">
        <f>IF(RES_hhdet_in_tes!J146=0,"",RES_hhdet_in_tes!J146/RES_hhdet_in_fec!J146)</f>
        <v/>
      </c>
      <c r="K146" s="124" t="str">
        <f>IF(RES_hhdet_in_tes!K146=0,"",RES_hhdet_in_tes!K146/RES_hhdet_in_fec!K146)</f>
        <v/>
      </c>
      <c r="L146" s="124" t="str">
        <f>IF(RES_hhdet_in_tes!L146=0,"",RES_hhdet_in_tes!L146/RES_hhdet_in_fec!L146)</f>
        <v/>
      </c>
      <c r="M146" s="124" t="str">
        <f>IF(RES_hhdet_in_tes!M146=0,"",RES_hhdet_in_tes!M146/RES_hhdet_in_fec!M146)</f>
        <v/>
      </c>
      <c r="N146" s="124" t="str">
        <f>IF(RES_hhdet_in_tes!N146=0,"",RES_hhdet_in_tes!N146/RES_hhdet_in_fec!N146)</f>
        <v/>
      </c>
      <c r="O146" s="124" t="str">
        <f>IF(RES_hhdet_in_tes!O146=0,"",RES_hhdet_in_tes!O146/RES_hhdet_in_fec!O146)</f>
        <v/>
      </c>
      <c r="P146" s="124" t="str">
        <f>IF(RES_hhdet_in_tes!P146=0,"",RES_hhdet_in_tes!P146/RES_hhdet_in_fec!P146)</f>
        <v/>
      </c>
      <c r="Q146" s="124" t="str">
        <f>IF(RES_hhdet_in_tes!Q146=0,"",RES_hhdet_in_tes!Q146/RES_hhdet_in_fec!Q146)</f>
        <v/>
      </c>
      <c r="R146" s="124" t="str">
        <f>IF(RES_hhdet_in_tes!R146=0,"",RES_hhdet_in_tes!R146/RES_hhdet_in_fec!R146)</f>
        <v/>
      </c>
      <c r="S146" s="124" t="str">
        <f>IF(RES_hhdet_in_tes!S146=0,"",RES_hhdet_in_tes!S146/RES_hhdet_in_fec!S146)</f>
        <v/>
      </c>
      <c r="T146" s="124" t="str">
        <f>IF(RES_hhdet_in_tes!T146=0,"",RES_hhdet_in_tes!T146/RES_hhdet_in_fec!T146)</f>
        <v/>
      </c>
      <c r="U146" s="124">
        <f>IF(RES_hhdet_in_tes!U146=0,"",RES_hhdet_in_tes!U146/RES_hhdet_in_fec!U146)</f>
        <v>3.4862242997964792</v>
      </c>
      <c r="V146" s="124">
        <f>IF(RES_hhdet_in_tes!V146=0,"",RES_hhdet_in_tes!V146/RES_hhdet_in_fec!V146)</f>
        <v>3.4953888952891177</v>
      </c>
      <c r="W146" s="124">
        <f>IF(RES_hhdet_in_tes!W146=0,"",RES_hhdet_in_tes!W146/RES_hhdet_in_fec!W146)</f>
        <v>3.5254688748329799</v>
      </c>
      <c r="X146" s="124">
        <f>IF(RES_hhdet_in_tes!X146=0,"",RES_hhdet_in_tes!X146/RES_hhdet_in_fec!X146)</f>
        <v>3.5637850848773951</v>
      </c>
      <c r="Y146" s="124">
        <f>IF(RES_hhdet_in_tes!Y146=0,"",RES_hhdet_in_tes!Y146/RES_hhdet_in_fec!Y146)</f>
        <v>3.6069742645417486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 t="str">
        <f>IF(RES_hhdet_in_tes!E147=0,"",RES_hhdet_in_tes!E147/RES_hhdet_in_fec!E147)</f>
        <v/>
      </c>
      <c r="F147" s="111" t="str">
        <f>IF(RES_hhdet_in_tes!F147=0,"",RES_hhdet_in_tes!F147/RES_hhdet_in_fec!F147)</f>
        <v/>
      </c>
      <c r="G147" s="111" t="str">
        <f>IF(RES_hhdet_in_tes!G147=0,"",RES_hhdet_in_tes!G147/RES_hhdet_in_fec!G147)</f>
        <v/>
      </c>
      <c r="H147" s="111" t="str">
        <f>IF(RES_hhdet_in_tes!H147=0,"",RES_hhdet_in_tes!H147/RES_hhdet_in_fec!H147)</f>
        <v/>
      </c>
      <c r="I147" s="111" t="str">
        <f>IF(RES_hhdet_in_tes!I147=0,"",RES_hhdet_in_tes!I147/RES_hhdet_in_fec!I147)</f>
        <v/>
      </c>
      <c r="J147" s="111" t="str">
        <f>IF(RES_hhdet_in_tes!J147=0,"",RES_hhdet_in_tes!J147/RES_hhdet_in_fec!J147)</f>
        <v/>
      </c>
      <c r="K147" s="111" t="str">
        <f>IF(RES_hhdet_in_tes!K147=0,"",RES_hhdet_in_tes!K147/RES_hhdet_in_fec!K147)</f>
        <v/>
      </c>
      <c r="L147" s="111" t="str">
        <f>IF(RES_hhdet_in_tes!L147=0,"",RES_hhdet_in_tes!L147/RES_hhdet_in_fec!L147)</f>
        <v/>
      </c>
      <c r="M147" s="111" t="str">
        <f>IF(RES_hhdet_in_tes!M147=0,"",RES_hhdet_in_tes!M147/RES_hhdet_in_fec!M147)</f>
        <v/>
      </c>
      <c r="N147" s="111" t="str">
        <f>IF(RES_hhdet_in_tes!N147=0,"",RES_hhdet_in_tes!N147/RES_hhdet_in_fec!N147)</f>
        <v/>
      </c>
      <c r="O147" s="111" t="str">
        <f>IF(RES_hhdet_in_tes!O147=0,"",RES_hhdet_in_tes!O147/RES_hhdet_in_fec!O147)</f>
        <v/>
      </c>
      <c r="P147" s="111" t="str">
        <f>IF(RES_hhdet_in_tes!P147=0,"",RES_hhdet_in_tes!P147/RES_hhdet_in_fec!P147)</f>
        <v/>
      </c>
      <c r="Q147" s="111" t="str">
        <f>IF(RES_hhdet_in_tes!Q147=0,"",RES_hhdet_in_tes!Q147/RES_hhdet_in_fec!Q147)</f>
        <v/>
      </c>
      <c r="R147" s="111" t="str">
        <f>IF(RES_hhdet_in_tes!R147=0,"",RES_hhdet_in_tes!R147/RES_hhdet_in_fec!R147)</f>
        <v/>
      </c>
      <c r="S147" s="111" t="str">
        <f>IF(RES_hhdet_in_tes!S147=0,"",RES_hhdet_in_tes!S147/RES_hhdet_in_fec!S147)</f>
        <v/>
      </c>
      <c r="T147" s="111" t="str">
        <f>IF(RES_hhdet_in_tes!T147=0,"",RES_hhdet_in_tes!T147/RES_hhdet_in_fec!T147)</f>
        <v/>
      </c>
      <c r="U147" s="111">
        <f>IF(RES_hhdet_in_tes!U147=0,"",RES_hhdet_in_tes!U147/RES_hhdet_in_fec!U147)</f>
        <v>3.4862242997964792</v>
      </c>
      <c r="V147" s="111">
        <f>IF(RES_hhdet_in_tes!V147=0,"",RES_hhdet_in_tes!V147/RES_hhdet_in_fec!V147)</f>
        <v>3.4953888952891177</v>
      </c>
      <c r="W147" s="111">
        <f>IF(RES_hhdet_in_tes!W147=0,"",RES_hhdet_in_tes!W147/RES_hhdet_in_fec!W147)</f>
        <v>3.5254688748329799</v>
      </c>
      <c r="X147" s="111">
        <f>IF(RES_hhdet_in_tes!X147=0,"",RES_hhdet_in_tes!X147/RES_hhdet_in_fec!X147)</f>
        <v>3.5637850848773951</v>
      </c>
      <c r="Y147" s="111">
        <f>IF(RES_hhdet_in_tes!Y147=0,"",RES_hhdet_in_tes!Y147/RES_hhdet_in_fec!Y147)</f>
        <v>3.6069742645417486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 t="str">
        <f>IF(RES_hhdet_in_tes!C148=0,"",RES_hhdet_in_tes!C148/RES_hhdet_in_fec!C148)</f>
        <v/>
      </c>
      <c r="D148" s="124" t="str">
        <f>IF(RES_hhdet_in_tes!D148=0,"",RES_hhdet_in_tes!D148/RES_hhdet_in_fec!D148)</f>
        <v/>
      </c>
      <c r="E148" s="124" t="str">
        <f>IF(RES_hhdet_in_tes!E148=0,"",RES_hhdet_in_tes!E148/RES_hhdet_in_fec!E148)</f>
        <v/>
      </c>
      <c r="F148" s="124" t="str">
        <f>IF(RES_hhdet_in_tes!F148=0,"",RES_hhdet_in_tes!F148/RES_hhdet_in_fec!F148)</f>
        <v/>
      </c>
      <c r="G148" s="124" t="str">
        <f>IF(RES_hhdet_in_tes!G148=0,"",RES_hhdet_in_tes!G148/RES_hhdet_in_fec!G148)</f>
        <v/>
      </c>
      <c r="H148" s="124" t="str">
        <f>IF(RES_hhdet_in_tes!H148=0,"",RES_hhdet_in_tes!H148/RES_hhdet_in_fec!H148)</f>
        <v/>
      </c>
      <c r="I148" s="124" t="str">
        <f>IF(RES_hhdet_in_tes!I148=0,"",RES_hhdet_in_tes!I148/RES_hhdet_in_fec!I148)</f>
        <v/>
      </c>
      <c r="J148" s="124" t="str">
        <f>IF(RES_hhdet_in_tes!J148=0,"",RES_hhdet_in_tes!J148/RES_hhdet_in_fec!J148)</f>
        <v/>
      </c>
      <c r="K148" s="124" t="str">
        <f>IF(RES_hhdet_in_tes!K148=0,"",RES_hhdet_in_tes!K148/RES_hhdet_in_fec!K148)</f>
        <v/>
      </c>
      <c r="L148" s="124" t="str">
        <f>IF(RES_hhdet_in_tes!L148=0,"",RES_hhdet_in_tes!L148/RES_hhdet_in_fec!L148)</f>
        <v/>
      </c>
      <c r="M148" s="124" t="str">
        <f>IF(RES_hhdet_in_tes!M148=0,"",RES_hhdet_in_tes!M148/RES_hhdet_in_fec!M148)</f>
        <v/>
      </c>
      <c r="N148" s="124" t="str">
        <f>IF(RES_hhdet_in_tes!N148=0,"",RES_hhdet_in_tes!N148/RES_hhdet_in_fec!N148)</f>
        <v/>
      </c>
      <c r="O148" s="124" t="str">
        <f>IF(RES_hhdet_in_tes!O148=0,"",RES_hhdet_in_tes!O148/RES_hhdet_in_fec!O148)</f>
        <v/>
      </c>
      <c r="P148" s="124" t="str">
        <f>IF(RES_hhdet_in_tes!P148=0,"",RES_hhdet_in_tes!P148/RES_hhdet_in_fec!P148)</f>
        <v/>
      </c>
      <c r="Q148" s="124" t="str">
        <f>IF(RES_hhdet_in_tes!Q148=0,"",RES_hhdet_in_tes!Q148/RES_hhdet_in_fec!Q148)</f>
        <v/>
      </c>
      <c r="R148" s="124" t="str">
        <f>IF(RES_hhdet_in_tes!R148=0,"",RES_hhdet_in_tes!R148/RES_hhdet_in_fec!R148)</f>
        <v/>
      </c>
      <c r="S148" s="124" t="str">
        <f>IF(RES_hhdet_in_tes!S148=0,"",RES_hhdet_in_tes!S148/RES_hhdet_in_fec!S148)</f>
        <v/>
      </c>
      <c r="T148" s="124" t="str">
        <f>IF(RES_hhdet_in_tes!T148=0,"",RES_hhdet_in_tes!T148/RES_hhdet_in_fec!T148)</f>
        <v/>
      </c>
      <c r="U148" s="124">
        <f>IF(RES_hhdet_in_tes!U148=0,"",RES_hhdet_in_tes!U148/RES_hhdet_in_fec!U148)</f>
        <v>0.85131830015710408</v>
      </c>
      <c r="V148" s="124">
        <f>IF(RES_hhdet_in_tes!V148=0,"",RES_hhdet_in_tes!V148/RES_hhdet_in_fec!V148)</f>
        <v>0.82048771698580036</v>
      </c>
      <c r="W148" s="124">
        <f>IF(RES_hhdet_in_tes!W148=0,"",RES_hhdet_in_tes!W148/RES_hhdet_in_fec!W148)</f>
        <v>0.80321552515488581</v>
      </c>
      <c r="X148" s="124">
        <f>IF(RES_hhdet_in_tes!X148=0,"",RES_hhdet_in_tes!X148/RES_hhdet_in_fec!X148)</f>
        <v>0.82961956275511251</v>
      </c>
      <c r="Y148" s="124">
        <f>IF(RES_hhdet_in_tes!Y148=0,"",RES_hhdet_in_tes!Y148/RES_hhdet_in_fec!Y148)</f>
        <v>0.82392719836995576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>
        <f>IF(RES_hhdet_in_tes!U149=0,"",RES_hhdet_in_tes!U149/RES_hhdet_in_fec!U149)</f>
        <v>0.87057324082824472</v>
      </c>
      <c r="V149" s="111">
        <f>IF(RES_hhdet_in_tes!V149=0,"",RES_hhdet_in_tes!V149/RES_hhdet_in_fec!V149)</f>
        <v>0.88826465469677651</v>
      </c>
      <c r="W149" s="111">
        <f>IF(RES_hhdet_in_tes!W149=0,"",RES_hhdet_in_tes!W149/RES_hhdet_in_fec!W149)</f>
        <v>0.89913873526464749</v>
      </c>
      <c r="X149" s="111">
        <f>IF(RES_hhdet_in_tes!X149=0,"",RES_hhdet_in_tes!X149/RES_hhdet_in_fec!X149)</f>
        <v>0.90106582089922671</v>
      </c>
      <c r="Y149" s="111">
        <f>IF(RES_hhdet_in_tes!Y149=0,"",RES_hhdet_in_tes!Y149/RES_hhdet_in_fec!Y149)</f>
        <v>0.90204164989810132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 t="str">
        <f>IF(RES_hhdet_in_tes!C153=0,"",RES_hhdet_in_tes!C153/RES_hhdet_in_fec!C153)</f>
        <v/>
      </c>
      <c r="D153" s="112" t="str">
        <f>IF(RES_hhdet_in_tes!D153=0,"",RES_hhdet_in_tes!D153/RES_hhdet_in_fec!D153)</f>
        <v/>
      </c>
      <c r="E153" s="112" t="str">
        <f>IF(RES_hhdet_in_tes!E153=0,"",RES_hhdet_in_tes!E153/RES_hhdet_in_fec!E153)</f>
        <v/>
      </c>
      <c r="F153" s="112" t="str">
        <f>IF(RES_hhdet_in_tes!F153=0,"",RES_hhdet_in_tes!F153/RES_hhdet_in_fec!F153)</f>
        <v/>
      </c>
      <c r="G153" s="112" t="str">
        <f>IF(RES_hhdet_in_tes!G153=0,"",RES_hhdet_in_tes!G153/RES_hhdet_in_fec!G153)</f>
        <v/>
      </c>
      <c r="H153" s="112" t="str">
        <f>IF(RES_hhdet_in_tes!H153=0,"",RES_hhdet_in_tes!H153/RES_hhdet_in_fec!H153)</f>
        <v/>
      </c>
      <c r="I153" s="112" t="str">
        <f>IF(RES_hhdet_in_tes!I153=0,"",RES_hhdet_in_tes!I153/RES_hhdet_in_fec!I153)</f>
        <v/>
      </c>
      <c r="J153" s="112" t="str">
        <f>IF(RES_hhdet_in_tes!J153=0,"",RES_hhdet_in_tes!J153/RES_hhdet_in_fec!J153)</f>
        <v/>
      </c>
      <c r="K153" s="112" t="str">
        <f>IF(RES_hhdet_in_tes!K153=0,"",RES_hhdet_in_tes!K153/RES_hhdet_in_fec!K153)</f>
        <v/>
      </c>
      <c r="L153" s="112" t="str">
        <f>IF(RES_hhdet_in_tes!L153=0,"",RES_hhdet_in_tes!L153/RES_hhdet_in_fec!L153)</f>
        <v/>
      </c>
      <c r="M153" s="112" t="str">
        <f>IF(RES_hhdet_in_tes!M153=0,"",RES_hhdet_in_tes!M153/RES_hhdet_in_fec!M153)</f>
        <v/>
      </c>
      <c r="N153" s="112" t="str">
        <f>IF(RES_hhdet_in_tes!N153=0,"",RES_hhdet_in_tes!N153/RES_hhdet_in_fec!N153)</f>
        <v/>
      </c>
      <c r="O153" s="112" t="str">
        <f>IF(RES_hhdet_in_tes!O153=0,"",RES_hhdet_in_tes!O153/RES_hhdet_in_fec!O153)</f>
        <v/>
      </c>
      <c r="P153" s="112" t="str">
        <f>IF(RES_hhdet_in_tes!P153=0,"",RES_hhdet_in_tes!P153/RES_hhdet_in_fec!P153)</f>
        <v/>
      </c>
      <c r="Q153" s="112" t="str">
        <f>IF(RES_hhdet_in_tes!Q153=0,"",RES_hhdet_in_tes!Q153/RES_hhdet_in_fec!Q153)</f>
        <v/>
      </c>
      <c r="R153" s="112" t="str">
        <f>IF(RES_hhdet_in_tes!R153=0,"",RES_hhdet_in_tes!R153/RES_hhdet_in_fec!R153)</f>
        <v/>
      </c>
      <c r="S153" s="112" t="str">
        <f>IF(RES_hhdet_in_tes!S153=0,"",RES_hhdet_in_tes!S153/RES_hhdet_in_fec!S153)</f>
        <v/>
      </c>
      <c r="T153" s="112" t="str">
        <f>IF(RES_hhdet_in_tes!T153=0,"",RES_hhdet_in_tes!T153/RES_hhdet_in_fec!T153)</f>
        <v/>
      </c>
      <c r="U153" s="112">
        <f>IF(RES_hhdet_in_tes!U153=0,"",RES_hhdet_in_tes!U153/RES_hhdet_in_fec!U153)</f>
        <v>0.697525678186387</v>
      </c>
      <c r="V153" s="112">
        <f>IF(RES_hhdet_in_tes!V153=0,"",RES_hhdet_in_tes!V153/RES_hhdet_in_fec!V153)</f>
        <v>0.70840011449213525</v>
      </c>
      <c r="W153" s="112">
        <f>IF(RES_hhdet_in_tes!W153=0,"",RES_hhdet_in_tes!W153/RES_hhdet_in_fec!W153)</f>
        <v>0.71833208241823698</v>
      </c>
      <c r="X153" s="112">
        <f>IF(RES_hhdet_in_tes!X153=0,"",RES_hhdet_in_tes!X153/RES_hhdet_in_fec!X153)</f>
        <v>0.72928652416962969</v>
      </c>
      <c r="Y153" s="112">
        <f>IF(RES_hhdet_in_tes!Y153=0,"",RES_hhdet_in_tes!Y153/RES_hhdet_in_fec!Y153)</f>
        <v>0.73950635251132513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 t="str">
        <f>IF(RES_hhdet_in_tes!E154=0,"",RES_hhdet_in_tes!E154/RES_hhdet_in_fec!E154)</f>
        <v/>
      </c>
      <c r="F154" s="113" t="str">
        <f>IF(RES_hhdet_in_tes!F154=0,"",RES_hhdet_in_tes!F154/RES_hhdet_in_fec!F154)</f>
        <v/>
      </c>
      <c r="G154" s="113" t="str">
        <f>IF(RES_hhdet_in_tes!G154=0,"",RES_hhdet_in_tes!G154/RES_hhdet_in_fec!G154)</f>
        <v/>
      </c>
      <c r="H154" s="113" t="str">
        <f>IF(RES_hhdet_in_tes!H154=0,"",RES_hhdet_in_tes!H154/RES_hhdet_in_fec!H154)</f>
        <v/>
      </c>
      <c r="I154" s="113" t="str">
        <f>IF(RES_hhdet_in_tes!I154=0,"",RES_hhdet_in_tes!I154/RES_hhdet_in_fec!I154)</f>
        <v/>
      </c>
      <c r="J154" s="113" t="str">
        <f>IF(RES_hhdet_in_tes!J154=0,"",RES_hhdet_in_tes!J154/RES_hhdet_in_fec!J154)</f>
        <v/>
      </c>
      <c r="K154" s="113" t="str">
        <f>IF(RES_hhdet_in_tes!K154=0,"",RES_hhdet_in_tes!K154/RES_hhdet_in_fec!K154)</f>
        <v/>
      </c>
      <c r="L154" s="113" t="str">
        <f>IF(RES_hhdet_in_tes!L154=0,"",RES_hhdet_in_tes!L154/RES_hhdet_in_fec!L154)</f>
        <v/>
      </c>
      <c r="M154" s="113" t="str">
        <f>IF(RES_hhdet_in_tes!M154=0,"",RES_hhdet_in_tes!M154/RES_hhdet_in_fec!M154)</f>
        <v/>
      </c>
      <c r="N154" s="113" t="str">
        <f>IF(RES_hhdet_in_tes!N154=0,"",RES_hhdet_in_tes!N154/RES_hhdet_in_fec!N154)</f>
        <v/>
      </c>
      <c r="O154" s="113" t="str">
        <f>IF(RES_hhdet_in_tes!O154=0,"",RES_hhdet_in_tes!O154/RES_hhdet_in_fec!O154)</f>
        <v/>
      </c>
      <c r="P154" s="113" t="str">
        <f>IF(RES_hhdet_in_tes!P154=0,"",RES_hhdet_in_tes!P154/RES_hhdet_in_fec!P154)</f>
        <v/>
      </c>
      <c r="Q154" s="113" t="str">
        <f>IF(RES_hhdet_in_tes!Q154=0,"",RES_hhdet_in_tes!Q154/RES_hhdet_in_fec!Q154)</f>
        <v/>
      </c>
      <c r="R154" s="113" t="str">
        <f>IF(RES_hhdet_in_tes!R154=0,"",RES_hhdet_in_tes!R154/RES_hhdet_in_fec!R154)</f>
        <v/>
      </c>
      <c r="S154" s="113" t="str">
        <f>IF(RES_hhdet_in_tes!S154=0,"",RES_hhdet_in_tes!S154/RES_hhdet_in_fec!S154)</f>
        <v/>
      </c>
      <c r="T154" s="113" t="str">
        <f>IF(RES_hhdet_in_tes!T154=0,"",RES_hhdet_in_tes!T154/RES_hhdet_in_fec!T154)</f>
        <v/>
      </c>
      <c r="U154" s="113" t="str">
        <f>IF(RES_hhdet_in_tes!U154=0,"",RES_hhdet_in_tes!U154/RES_hhdet_in_fec!U154)</f>
        <v/>
      </c>
      <c r="V154" s="113" t="str">
        <f>IF(RES_hhdet_in_tes!V154=0,"",RES_hhdet_in_tes!V154/RES_hhdet_in_fec!V154)</f>
        <v/>
      </c>
      <c r="W154" s="113" t="str">
        <f>IF(RES_hhdet_in_tes!W154=0,"",RES_hhdet_in_tes!W154/RES_hhdet_in_fec!W154)</f>
        <v/>
      </c>
      <c r="X154" s="113" t="str">
        <f>IF(RES_hhdet_in_tes!X154=0,"",RES_hhdet_in_tes!X154/RES_hhdet_in_fec!X154)</f>
        <v/>
      </c>
      <c r="Y154" s="113" t="str">
        <f>IF(RES_hhdet_in_tes!Y154=0,"",RES_hhdet_in_tes!Y154/RES_hhdet_in_fec!Y154)</f>
        <v/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 t="str">
        <f>IF(RES_hhdet_in_tes!E155=0,"",RES_hhdet_in_tes!E155/RES_hhdet_in_fec!E155)</f>
        <v/>
      </c>
      <c r="F155" s="111" t="str">
        <f>IF(RES_hhdet_in_tes!F155=0,"",RES_hhdet_in_tes!F155/RES_hhdet_in_fec!F155)</f>
        <v/>
      </c>
      <c r="G155" s="111" t="str">
        <f>IF(RES_hhdet_in_tes!G155=0,"",RES_hhdet_in_tes!G155/RES_hhdet_in_fec!G155)</f>
        <v/>
      </c>
      <c r="H155" s="111" t="str">
        <f>IF(RES_hhdet_in_tes!H155=0,"",RES_hhdet_in_tes!H155/RES_hhdet_in_fec!H155)</f>
        <v/>
      </c>
      <c r="I155" s="111" t="str">
        <f>IF(RES_hhdet_in_tes!I155=0,"",RES_hhdet_in_tes!I155/RES_hhdet_in_fec!I155)</f>
        <v/>
      </c>
      <c r="J155" s="111" t="str">
        <f>IF(RES_hhdet_in_tes!J155=0,"",RES_hhdet_in_tes!J155/RES_hhdet_in_fec!J155)</f>
        <v/>
      </c>
      <c r="K155" s="111" t="str">
        <f>IF(RES_hhdet_in_tes!K155=0,"",RES_hhdet_in_tes!K155/RES_hhdet_in_fec!K155)</f>
        <v/>
      </c>
      <c r="L155" s="111" t="str">
        <f>IF(RES_hhdet_in_tes!L155=0,"",RES_hhdet_in_tes!L155/RES_hhdet_in_fec!L155)</f>
        <v/>
      </c>
      <c r="M155" s="111" t="str">
        <f>IF(RES_hhdet_in_tes!M155=0,"",RES_hhdet_in_tes!M155/RES_hhdet_in_fec!M155)</f>
        <v/>
      </c>
      <c r="N155" s="111" t="str">
        <f>IF(RES_hhdet_in_tes!N155=0,"",RES_hhdet_in_tes!N155/RES_hhdet_in_fec!N155)</f>
        <v/>
      </c>
      <c r="O155" s="111" t="str">
        <f>IF(RES_hhdet_in_tes!O155=0,"",RES_hhdet_in_tes!O155/RES_hhdet_in_fec!O155)</f>
        <v/>
      </c>
      <c r="P155" s="111" t="str">
        <f>IF(RES_hhdet_in_tes!P155=0,"",RES_hhdet_in_tes!P155/RES_hhdet_in_fec!P155)</f>
        <v/>
      </c>
      <c r="Q155" s="111" t="str">
        <f>IF(RES_hhdet_in_tes!Q155=0,"",RES_hhdet_in_tes!Q155/RES_hhdet_in_fec!Q155)</f>
        <v/>
      </c>
      <c r="R155" s="111" t="str">
        <f>IF(RES_hhdet_in_tes!R155=0,"",RES_hhdet_in_tes!R155/RES_hhdet_in_fec!R155)</f>
        <v/>
      </c>
      <c r="S155" s="111" t="str">
        <f>IF(RES_hhdet_in_tes!S155=0,"",RES_hhdet_in_tes!S155/RES_hhdet_in_fec!S155)</f>
        <v/>
      </c>
      <c r="T155" s="111" t="str">
        <f>IF(RES_hhdet_in_tes!T155=0,"",RES_hhdet_in_tes!T155/RES_hhdet_in_fec!T155)</f>
        <v/>
      </c>
      <c r="U155" s="111" t="str">
        <f>IF(RES_hhdet_in_tes!U155=0,"",RES_hhdet_in_tes!U155/RES_hhdet_in_fec!U155)</f>
        <v/>
      </c>
      <c r="V155" s="111" t="str">
        <f>IF(RES_hhdet_in_tes!V155=0,"",RES_hhdet_in_tes!V155/RES_hhdet_in_fec!V155)</f>
        <v/>
      </c>
      <c r="W155" s="111" t="str">
        <f>IF(RES_hhdet_in_tes!W155=0,"",RES_hhdet_in_tes!W155/RES_hhdet_in_fec!W155)</f>
        <v/>
      </c>
      <c r="X155" s="111" t="str">
        <f>IF(RES_hhdet_in_tes!X155=0,"",RES_hhdet_in_tes!X155/RES_hhdet_in_fec!X155)</f>
        <v/>
      </c>
      <c r="Y155" s="111" t="str">
        <f>IF(RES_hhdet_in_tes!Y155=0,"",RES_hhdet_in_tes!Y155/RES_hhdet_in_fec!Y155)</f>
        <v/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 t="str">
        <f>IF(RES_hhdet_in_tes!E156=0,"",RES_hhdet_in_tes!E156/RES_hhdet_in_fec!E156)</f>
        <v/>
      </c>
      <c r="F156" s="111" t="str">
        <f>IF(RES_hhdet_in_tes!F156=0,"",RES_hhdet_in_tes!F156/RES_hhdet_in_fec!F156)</f>
        <v/>
      </c>
      <c r="G156" s="111" t="str">
        <f>IF(RES_hhdet_in_tes!G156=0,"",RES_hhdet_in_tes!G156/RES_hhdet_in_fec!G156)</f>
        <v/>
      </c>
      <c r="H156" s="111" t="str">
        <f>IF(RES_hhdet_in_tes!H156=0,"",RES_hhdet_in_tes!H156/RES_hhdet_in_fec!H156)</f>
        <v/>
      </c>
      <c r="I156" s="111" t="str">
        <f>IF(RES_hhdet_in_tes!I156=0,"",RES_hhdet_in_tes!I156/RES_hhdet_in_fec!I156)</f>
        <v/>
      </c>
      <c r="J156" s="111" t="str">
        <f>IF(RES_hhdet_in_tes!J156=0,"",RES_hhdet_in_tes!J156/RES_hhdet_in_fec!J156)</f>
        <v/>
      </c>
      <c r="K156" s="111" t="str">
        <f>IF(RES_hhdet_in_tes!K156=0,"",RES_hhdet_in_tes!K156/RES_hhdet_in_fec!K156)</f>
        <v/>
      </c>
      <c r="L156" s="111" t="str">
        <f>IF(RES_hhdet_in_tes!L156=0,"",RES_hhdet_in_tes!L156/RES_hhdet_in_fec!L156)</f>
        <v/>
      </c>
      <c r="M156" s="111" t="str">
        <f>IF(RES_hhdet_in_tes!M156=0,"",RES_hhdet_in_tes!M156/RES_hhdet_in_fec!M156)</f>
        <v/>
      </c>
      <c r="N156" s="111" t="str">
        <f>IF(RES_hhdet_in_tes!N156=0,"",RES_hhdet_in_tes!N156/RES_hhdet_in_fec!N156)</f>
        <v/>
      </c>
      <c r="O156" s="111" t="str">
        <f>IF(RES_hhdet_in_tes!O156=0,"",RES_hhdet_in_tes!O156/RES_hhdet_in_fec!O156)</f>
        <v/>
      </c>
      <c r="P156" s="111" t="str">
        <f>IF(RES_hhdet_in_tes!P156=0,"",RES_hhdet_in_tes!P156/RES_hhdet_in_fec!P156)</f>
        <v/>
      </c>
      <c r="Q156" s="111" t="str">
        <f>IF(RES_hhdet_in_tes!Q156=0,"",RES_hhdet_in_tes!Q156/RES_hhdet_in_fec!Q156)</f>
        <v/>
      </c>
      <c r="R156" s="111" t="str">
        <f>IF(RES_hhdet_in_tes!R156=0,"",RES_hhdet_in_tes!R156/RES_hhdet_in_fec!R156)</f>
        <v/>
      </c>
      <c r="S156" s="111" t="str">
        <f>IF(RES_hhdet_in_tes!S156=0,"",RES_hhdet_in_tes!S156/RES_hhdet_in_fec!S156)</f>
        <v/>
      </c>
      <c r="T156" s="111" t="str">
        <f>IF(RES_hhdet_in_tes!T156=0,"",RES_hhdet_in_tes!T156/RES_hhdet_in_fec!T156)</f>
        <v/>
      </c>
      <c r="U156" s="111" t="str">
        <f>IF(RES_hhdet_in_tes!U156=0,"",RES_hhdet_in_tes!U156/RES_hhdet_in_fec!U156)</f>
        <v/>
      </c>
      <c r="V156" s="111" t="str">
        <f>IF(RES_hhdet_in_tes!V156=0,"",RES_hhdet_in_tes!V156/RES_hhdet_in_fec!V156)</f>
        <v/>
      </c>
      <c r="W156" s="111" t="str">
        <f>IF(RES_hhdet_in_tes!W156=0,"",RES_hhdet_in_tes!W156/RES_hhdet_in_fec!W156)</f>
        <v/>
      </c>
      <c r="X156" s="111" t="str">
        <f>IF(RES_hhdet_in_tes!X156=0,"",RES_hhdet_in_tes!X156/RES_hhdet_in_fec!X156)</f>
        <v/>
      </c>
      <c r="Y156" s="111" t="str">
        <f>IF(RES_hhdet_in_tes!Y156=0,"",RES_hhdet_in_tes!Y156/RES_hhdet_in_fec!Y156)</f>
        <v/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 t="str">
        <f>IF(RES_hhdet_in_tes!C157=0,"",RES_hhdet_in_tes!C157/RES_hhdet_in_fec!C157)</f>
        <v/>
      </c>
      <c r="D157" s="124" t="str">
        <f>IF(RES_hhdet_in_tes!D157=0,"",RES_hhdet_in_tes!D157/RES_hhdet_in_fec!D157)</f>
        <v/>
      </c>
      <c r="E157" s="124" t="str">
        <f>IF(RES_hhdet_in_tes!E157=0,"",RES_hhdet_in_tes!E157/RES_hhdet_in_fec!E157)</f>
        <v/>
      </c>
      <c r="F157" s="124" t="str">
        <f>IF(RES_hhdet_in_tes!F157=0,"",RES_hhdet_in_tes!F157/RES_hhdet_in_fec!F157)</f>
        <v/>
      </c>
      <c r="G157" s="124" t="str">
        <f>IF(RES_hhdet_in_tes!G157=0,"",RES_hhdet_in_tes!G157/RES_hhdet_in_fec!G157)</f>
        <v/>
      </c>
      <c r="H157" s="124" t="str">
        <f>IF(RES_hhdet_in_tes!H157=0,"",RES_hhdet_in_tes!H157/RES_hhdet_in_fec!H157)</f>
        <v/>
      </c>
      <c r="I157" s="124" t="str">
        <f>IF(RES_hhdet_in_tes!I157=0,"",RES_hhdet_in_tes!I157/RES_hhdet_in_fec!I157)</f>
        <v/>
      </c>
      <c r="J157" s="124" t="str">
        <f>IF(RES_hhdet_in_tes!J157=0,"",RES_hhdet_in_tes!J157/RES_hhdet_in_fec!J157)</f>
        <v/>
      </c>
      <c r="K157" s="124" t="str">
        <f>IF(RES_hhdet_in_tes!K157=0,"",RES_hhdet_in_tes!K157/RES_hhdet_in_fec!K157)</f>
        <v/>
      </c>
      <c r="L157" s="124" t="str">
        <f>IF(RES_hhdet_in_tes!L157=0,"",RES_hhdet_in_tes!L157/RES_hhdet_in_fec!L157)</f>
        <v/>
      </c>
      <c r="M157" s="124" t="str">
        <f>IF(RES_hhdet_in_tes!M157=0,"",RES_hhdet_in_tes!M157/RES_hhdet_in_fec!M157)</f>
        <v/>
      </c>
      <c r="N157" s="124" t="str">
        <f>IF(RES_hhdet_in_tes!N157=0,"",RES_hhdet_in_tes!N157/RES_hhdet_in_fec!N157)</f>
        <v/>
      </c>
      <c r="O157" s="124" t="str">
        <f>IF(RES_hhdet_in_tes!O157=0,"",RES_hhdet_in_tes!O157/RES_hhdet_in_fec!O157)</f>
        <v/>
      </c>
      <c r="P157" s="124" t="str">
        <f>IF(RES_hhdet_in_tes!P157=0,"",RES_hhdet_in_tes!P157/RES_hhdet_in_fec!P157)</f>
        <v/>
      </c>
      <c r="Q157" s="124" t="str">
        <f>IF(RES_hhdet_in_tes!Q157=0,"",RES_hhdet_in_tes!Q157/RES_hhdet_in_fec!Q157)</f>
        <v/>
      </c>
      <c r="R157" s="124" t="str">
        <f>IF(RES_hhdet_in_tes!R157=0,"",RES_hhdet_in_tes!R157/RES_hhdet_in_fec!R157)</f>
        <v/>
      </c>
      <c r="S157" s="124" t="str">
        <f>IF(RES_hhdet_in_tes!S157=0,"",RES_hhdet_in_tes!S157/RES_hhdet_in_fec!S157)</f>
        <v/>
      </c>
      <c r="T157" s="124" t="str">
        <f>IF(RES_hhdet_in_tes!T157=0,"",RES_hhdet_in_tes!T157/RES_hhdet_in_fec!T157)</f>
        <v/>
      </c>
      <c r="U157" s="124">
        <f>IF(RES_hhdet_in_tes!U157=0,"",RES_hhdet_in_tes!U157/RES_hhdet_in_fec!U157)</f>
        <v>0.59711768058182735</v>
      </c>
      <c r="V157" s="124">
        <f>IF(RES_hhdet_in_tes!V157=0,"",RES_hhdet_in_tes!V157/RES_hhdet_in_fec!V157)</f>
        <v>0.60151002881518512</v>
      </c>
      <c r="W157" s="124">
        <f>IF(RES_hhdet_in_tes!W157=0,"",RES_hhdet_in_tes!W157/RES_hhdet_in_fec!W157)</f>
        <v>0.6022384050183166</v>
      </c>
      <c r="X157" s="124">
        <f>IF(RES_hhdet_in_tes!X157=0,"",RES_hhdet_in_tes!X157/RES_hhdet_in_fec!X157)</f>
        <v>0.60477074022064436</v>
      </c>
      <c r="Y157" s="124">
        <f>IF(RES_hhdet_in_tes!Y157=0,"",RES_hhdet_in_tes!Y157/RES_hhdet_in_fec!Y157)</f>
        <v>0.60601499335654208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>
        <f>IF(RES_hhdet_in_tes!U158=0,"",RES_hhdet_in_tes!U158/RES_hhdet_in_fec!U158)</f>
        <v>0.59590769011361777</v>
      </c>
      <c r="V158" s="111">
        <f>IF(RES_hhdet_in_tes!V158=0,"",RES_hhdet_in_tes!V158/RES_hhdet_in_fec!V158)</f>
        <v>0.59936049938440283</v>
      </c>
      <c r="W158" s="111">
        <f>IF(RES_hhdet_in_tes!W158=0,"",RES_hhdet_in_tes!W158/RES_hhdet_in_fec!W158)</f>
        <v>0.60101994573512851</v>
      </c>
      <c r="X158" s="111">
        <f>IF(RES_hhdet_in_tes!X158=0,"",RES_hhdet_in_tes!X158/RES_hhdet_in_fec!X158)</f>
        <v>0.60141731840164392</v>
      </c>
      <c r="Y158" s="111">
        <f>IF(RES_hhdet_in_tes!Y158=0,"",RES_hhdet_in_tes!Y158/RES_hhdet_in_fec!Y158)</f>
        <v>0.60145705566829544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 t="str">
        <f>IF(RES_hhdet_in_tes!C159=0,"",RES_hhdet_in_tes!C159/RES_hhdet_in_fec!C159)</f>
        <v/>
      </c>
      <c r="D159" s="45" t="str">
        <f>IF(RES_hhdet_in_tes!D159=0,"",RES_hhdet_in_tes!D159/RES_hhdet_in_fec!D159)</f>
        <v/>
      </c>
      <c r="E159" s="45" t="str">
        <f>IF(RES_hhdet_in_tes!E159=0,"",RES_hhdet_in_tes!E159/RES_hhdet_in_fec!E159)</f>
        <v/>
      </c>
      <c r="F159" s="45" t="str">
        <f>IF(RES_hhdet_in_tes!F159=0,"",RES_hhdet_in_tes!F159/RES_hhdet_in_fec!F159)</f>
        <v/>
      </c>
      <c r="G159" s="45" t="str">
        <f>IF(RES_hhdet_in_tes!G159=0,"",RES_hhdet_in_tes!G159/RES_hhdet_in_fec!G159)</f>
        <v/>
      </c>
      <c r="H159" s="45" t="str">
        <f>IF(RES_hhdet_in_tes!H159=0,"",RES_hhdet_in_tes!H159/RES_hhdet_in_fec!H159)</f>
        <v/>
      </c>
      <c r="I159" s="45" t="str">
        <f>IF(RES_hhdet_in_tes!I159=0,"",RES_hhdet_in_tes!I159/RES_hhdet_in_fec!I159)</f>
        <v/>
      </c>
      <c r="J159" s="45" t="str">
        <f>IF(RES_hhdet_in_tes!J159=0,"",RES_hhdet_in_tes!J159/RES_hhdet_in_fec!J159)</f>
        <v/>
      </c>
      <c r="K159" s="45" t="str">
        <f>IF(RES_hhdet_in_tes!K159=0,"",RES_hhdet_in_tes!K159/RES_hhdet_in_fec!K159)</f>
        <v/>
      </c>
      <c r="L159" s="45" t="str">
        <f>IF(RES_hhdet_in_tes!L159=0,"",RES_hhdet_in_tes!L159/RES_hhdet_in_fec!L159)</f>
        <v/>
      </c>
      <c r="M159" s="45" t="str">
        <f>IF(RES_hhdet_in_tes!M159=0,"",RES_hhdet_in_tes!M159/RES_hhdet_in_fec!M159)</f>
        <v/>
      </c>
      <c r="N159" s="45" t="str">
        <f>IF(RES_hhdet_in_tes!N159=0,"",RES_hhdet_in_tes!N159/RES_hhdet_in_fec!N159)</f>
        <v/>
      </c>
      <c r="O159" s="45" t="str">
        <f>IF(RES_hhdet_in_tes!O159=0,"",RES_hhdet_in_tes!O159/RES_hhdet_in_fec!O159)</f>
        <v/>
      </c>
      <c r="P159" s="45" t="str">
        <f>IF(RES_hhdet_in_tes!P159=0,"",RES_hhdet_in_tes!P159/RES_hhdet_in_fec!P159)</f>
        <v/>
      </c>
      <c r="Q159" s="45" t="str">
        <f>IF(RES_hhdet_in_tes!Q159=0,"",RES_hhdet_in_tes!Q159/RES_hhdet_in_fec!Q159)</f>
        <v/>
      </c>
      <c r="R159" s="45" t="str">
        <f>IF(RES_hhdet_in_tes!R159=0,"",RES_hhdet_in_tes!R159/RES_hhdet_in_fec!R159)</f>
        <v/>
      </c>
      <c r="S159" s="45" t="str">
        <f>IF(RES_hhdet_in_tes!S159=0,"",RES_hhdet_in_tes!S159/RES_hhdet_in_fec!S159)</f>
        <v/>
      </c>
      <c r="T159" s="45" t="str">
        <f>IF(RES_hhdet_in_tes!T159=0,"",RES_hhdet_in_tes!T159/RES_hhdet_in_fec!T159)</f>
        <v/>
      </c>
      <c r="U159" s="45">
        <f>IF(RES_hhdet_in_tes!U159=0,"",RES_hhdet_in_tes!U159/RES_hhdet_in_fec!U159)</f>
        <v>0.83764173432506372</v>
      </c>
      <c r="V159" s="45">
        <f>IF(RES_hhdet_in_tes!V159=0,"",RES_hhdet_in_tes!V159/RES_hhdet_in_fec!V159)</f>
        <v>0.85015902455022518</v>
      </c>
      <c r="W159" s="45">
        <f>IF(RES_hhdet_in_tes!W159=0,"",RES_hhdet_in_tes!W159/RES_hhdet_in_fec!W159)</f>
        <v>0.85953208976603224</v>
      </c>
      <c r="X159" s="45">
        <f>IF(RES_hhdet_in_tes!X159=0,"",RES_hhdet_in_tes!X159/RES_hhdet_in_fec!X159)</f>
        <v>0.86707348022395292</v>
      </c>
      <c r="Y159" s="45">
        <f>IF(RES_hhdet_in_tes!Y159=0,"",RES_hhdet_in_tes!Y159/RES_hhdet_in_fec!Y159)</f>
        <v>0.87376115379250574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 t="str">
        <f>IF(RES_hhdet_in_tes!C161=0,"",RES_hhdet_in_tes!C161/RES_hhdet_in_fec!C161)</f>
        <v/>
      </c>
      <c r="D161" s="119">
        <f>IF(RES_hhdet_in_tes!D161=0,"",RES_hhdet_in_tes!D161/RES_hhdet_in_fec!D161)</f>
        <v>0.62639015678353382</v>
      </c>
      <c r="E161" s="119">
        <f>IF(RES_hhdet_in_tes!E161=0,"",RES_hhdet_in_tes!E161/RES_hhdet_in_fec!E161)</f>
        <v>0.63159696466827087</v>
      </c>
      <c r="F161" s="119">
        <f>IF(RES_hhdet_in_tes!F161=0,"",RES_hhdet_in_tes!F161/RES_hhdet_in_fec!F161)</f>
        <v>0.64092385878123959</v>
      </c>
      <c r="G161" s="119">
        <f>IF(RES_hhdet_in_tes!G161=0,"",RES_hhdet_in_tes!G161/RES_hhdet_in_fec!G161)</f>
        <v>0.63604258766274002</v>
      </c>
      <c r="H161" s="119">
        <f>IF(RES_hhdet_in_tes!H161=0,"",RES_hhdet_in_tes!H161/RES_hhdet_in_fec!H161)</f>
        <v>0.65698299583795794</v>
      </c>
      <c r="I161" s="119">
        <f>IF(RES_hhdet_in_tes!I161=0,"",RES_hhdet_in_tes!I161/RES_hhdet_in_fec!I161)</f>
        <v>0.67330416916260816</v>
      </c>
      <c r="J161" s="119">
        <f>IF(RES_hhdet_in_tes!J161=0,"",RES_hhdet_in_tes!J161/RES_hhdet_in_fec!J161)</f>
        <v>0.67886035987026017</v>
      </c>
      <c r="K161" s="119">
        <f>IF(RES_hhdet_in_tes!K161=0,"",RES_hhdet_in_tes!K161/RES_hhdet_in_fec!K161)</f>
        <v>0.67788585655677525</v>
      </c>
      <c r="L161" s="119">
        <f>IF(RES_hhdet_in_tes!L161=0,"",RES_hhdet_in_tes!L161/RES_hhdet_in_fec!L161)</f>
        <v>0.69783530852615605</v>
      </c>
      <c r="M161" s="119">
        <f>IF(RES_hhdet_in_tes!M161=0,"",RES_hhdet_in_tes!M161/RES_hhdet_in_fec!M161)</f>
        <v>0.69324573981052107</v>
      </c>
      <c r="N161" s="119">
        <f>IF(RES_hhdet_in_tes!N161=0,"",RES_hhdet_in_tes!N161/RES_hhdet_in_fec!N161)</f>
        <v>0.72924654298524649</v>
      </c>
      <c r="O161" s="119">
        <f>IF(RES_hhdet_in_tes!O161=0,"",RES_hhdet_in_tes!O161/RES_hhdet_in_fec!O161)</f>
        <v>0.69455309846253044</v>
      </c>
      <c r="P161" s="119">
        <f>IF(RES_hhdet_in_tes!P161=0,"",RES_hhdet_in_tes!P161/RES_hhdet_in_fec!P161)</f>
        <v>0.71423096171192335</v>
      </c>
      <c r="Q161" s="119">
        <f>IF(RES_hhdet_in_tes!Q161=0,"",RES_hhdet_in_tes!Q161/RES_hhdet_in_fec!Q161)</f>
        <v>0.75084377365336186</v>
      </c>
      <c r="R161" s="119">
        <f>IF(RES_hhdet_in_tes!R161=0,"",RES_hhdet_in_tes!R161/RES_hhdet_in_fec!R161)</f>
        <v>0.78608431507113274</v>
      </c>
      <c r="S161" s="119">
        <f>IF(RES_hhdet_in_tes!S161=0,"",RES_hhdet_in_tes!S161/RES_hhdet_in_fec!S161)</f>
        <v>0.81520582101717187</v>
      </c>
      <c r="T161" s="119">
        <f>IF(RES_hhdet_in_tes!T161=0,"",RES_hhdet_in_tes!T161/RES_hhdet_in_fec!T161)</f>
        <v>0.84989464817816329</v>
      </c>
      <c r="U161" s="119">
        <f>IF(RES_hhdet_in_tes!U161=0,"",RES_hhdet_in_tes!U161/RES_hhdet_in_fec!U161)</f>
        <v>0.86539956997200185</v>
      </c>
      <c r="V161" s="119">
        <f>IF(RES_hhdet_in_tes!V161=0,"",RES_hhdet_in_tes!V161/RES_hhdet_in_fec!V161)</f>
        <v>0.85909277025027331</v>
      </c>
      <c r="W161" s="119" t="str">
        <f>IF(RES_hhdet_in_tes!W161=0,"",RES_hhdet_in_tes!W161/RES_hhdet_in_fec!W161)</f>
        <v/>
      </c>
      <c r="X161" s="119" t="str">
        <f>IF(RES_hhdet_in_tes!X161=0,"",RES_hhdet_in_tes!X161/RES_hhdet_in_fec!X161)</f>
        <v/>
      </c>
      <c r="Y161" s="119" t="str">
        <f>IF(RES_hhdet_in_tes!Y161=0,"",RES_hhdet_in_tes!Y161/RES_hhdet_in_fec!Y161)</f>
        <v/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 t="str">
        <f>IF(RES_hhdet_in_tes!C162=0,"",RES_hhdet_in_tes!C162/RES_hhdet_in_fec!C162)</f>
        <v/>
      </c>
      <c r="D162" s="124">
        <f>IF(RES_hhdet_in_tes!D162=0,"",RES_hhdet_in_tes!D162/RES_hhdet_in_fec!D162)</f>
        <v>0.63945916643377709</v>
      </c>
      <c r="E162" s="124">
        <f>IF(RES_hhdet_in_tes!E162=0,"",RES_hhdet_in_tes!E162/RES_hhdet_in_fec!E162)</f>
        <v>0.64531415023658423</v>
      </c>
      <c r="F162" s="124">
        <f>IF(RES_hhdet_in_tes!F162=0,"",RES_hhdet_in_tes!F162/RES_hhdet_in_fec!F162)</f>
        <v>0.65116633394004186</v>
      </c>
      <c r="G162" s="124">
        <f>IF(RES_hhdet_in_tes!G162=0,"",RES_hhdet_in_tes!G162/RES_hhdet_in_fec!G162)</f>
        <v>0.65700346775681762</v>
      </c>
      <c r="H162" s="124">
        <f>IF(RES_hhdet_in_tes!H162=0,"",RES_hhdet_in_tes!H162/RES_hhdet_in_fec!H162)</f>
        <v>0.66282709729019018</v>
      </c>
      <c r="I162" s="124">
        <f>IF(RES_hhdet_in_tes!I162=0,"",RES_hhdet_in_tes!I162/RES_hhdet_in_fec!I162)</f>
        <v>0.6686342544054048</v>
      </c>
      <c r="J162" s="124">
        <f>IF(RES_hhdet_in_tes!J162=0,"",RES_hhdet_in_tes!J162/RES_hhdet_in_fec!J162)</f>
        <v>0.67441267178884523</v>
      </c>
      <c r="K162" s="124">
        <f>IF(RES_hhdet_in_tes!K162=0,"",RES_hhdet_in_tes!K162/RES_hhdet_in_fec!K162)</f>
        <v>0.6801519996854547</v>
      </c>
      <c r="L162" s="124">
        <f>IF(RES_hhdet_in_tes!L162=0,"",RES_hhdet_in_tes!L162/RES_hhdet_in_fec!L162)</f>
        <v>0.68584962002174099</v>
      </c>
      <c r="M162" s="124">
        <f>IF(RES_hhdet_in_tes!M162=0,"",RES_hhdet_in_tes!M162/RES_hhdet_in_fec!M162)</f>
        <v>0.69045729372671405</v>
      </c>
      <c r="N162" s="124">
        <f>IF(RES_hhdet_in_tes!N162=0,"",RES_hhdet_in_tes!N162/RES_hhdet_in_fec!N162)</f>
        <v>0.69359628730697942</v>
      </c>
      <c r="O162" s="124">
        <f>IF(RES_hhdet_in_tes!O162=0,"",RES_hhdet_in_tes!O162/RES_hhdet_in_fec!O162)</f>
        <v>0.6957674535333831</v>
      </c>
      <c r="P162" s="124">
        <f>IF(RES_hhdet_in_tes!P162=0,"",RES_hhdet_in_tes!P162/RES_hhdet_in_fec!P162)</f>
        <v>0.69916770518037619</v>
      </c>
      <c r="Q162" s="124">
        <f>IF(RES_hhdet_in_tes!Q162=0,"",RES_hhdet_in_tes!Q162/RES_hhdet_in_fec!Q162)</f>
        <v>0.70976453932393924</v>
      </c>
      <c r="R162" s="124">
        <f>IF(RES_hhdet_in_tes!R162=0,"",RES_hhdet_in_tes!R162/RES_hhdet_in_fec!R162)</f>
        <v>0.73458349315540039</v>
      </c>
      <c r="S162" s="124">
        <f>IF(RES_hhdet_in_tes!S162=0,"",RES_hhdet_in_tes!S162/RES_hhdet_in_fec!S162)</f>
        <v>0.7680194101333726</v>
      </c>
      <c r="T162" s="124">
        <f>IF(RES_hhdet_in_tes!T162=0,"",RES_hhdet_in_tes!T162/RES_hhdet_in_fec!T162)</f>
        <v>0.80547781343142832</v>
      </c>
      <c r="U162" s="124">
        <f>IF(RES_hhdet_in_tes!U162=0,"",RES_hhdet_in_tes!U162/RES_hhdet_in_fec!U162)</f>
        <v>0.84240638522424471</v>
      </c>
      <c r="V162" s="124">
        <f>IF(RES_hhdet_in_tes!V162=0,"",RES_hhdet_in_tes!V162/RES_hhdet_in_fec!V162)</f>
        <v>0.87424832534679631</v>
      </c>
      <c r="W162" s="124" t="str">
        <f>IF(RES_hhdet_in_tes!W162=0,"",RES_hhdet_in_tes!W162/RES_hhdet_in_fec!W162)</f>
        <v/>
      </c>
      <c r="X162" s="124" t="str">
        <f>IF(RES_hhdet_in_tes!X162=0,"",RES_hhdet_in_tes!X162/RES_hhdet_in_fec!X162)</f>
        <v/>
      </c>
      <c r="Y162" s="124" t="str">
        <f>IF(RES_hhdet_in_tes!Y162=0,"",RES_hhdet_in_tes!Y162/RES_hhdet_in_fec!Y162)</f>
        <v/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 t="str">
        <f>IF(RES_hhdet_in_tes!C163=0,"",RES_hhdet_in_tes!C163/RES_hhdet_in_fec!C163)</f>
        <v/>
      </c>
      <c r="D163" s="45">
        <f>IF(RES_hhdet_in_tes!D163=0,"",RES_hhdet_in_tes!D163/RES_hhdet_in_fec!D163)</f>
        <v>0.63945916643377709</v>
      </c>
      <c r="E163" s="45">
        <f>IF(RES_hhdet_in_tes!E163=0,"",RES_hhdet_in_tes!E163/RES_hhdet_in_fec!E163)</f>
        <v>0.64531415023658423</v>
      </c>
      <c r="F163" s="45">
        <f>IF(RES_hhdet_in_tes!F163=0,"",RES_hhdet_in_tes!F163/RES_hhdet_in_fec!F163)</f>
        <v>0.65116633394004186</v>
      </c>
      <c r="G163" s="45">
        <f>IF(RES_hhdet_in_tes!G163=0,"",RES_hhdet_in_tes!G163/RES_hhdet_in_fec!G163)</f>
        <v>0.65700346775681762</v>
      </c>
      <c r="H163" s="45">
        <f>IF(RES_hhdet_in_tes!H163=0,"",RES_hhdet_in_tes!H163/RES_hhdet_in_fec!H163)</f>
        <v>0.66282709729019018</v>
      </c>
      <c r="I163" s="45">
        <f>IF(RES_hhdet_in_tes!I163=0,"",RES_hhdet_in_tes!I163/RES_hhdet_in_fec!I163)</f>
        <v>0.6686342544054048</v>
      </c>
      <c r="J163" s="45">
        <f>IF(RES_hhdet_in_tes!J163=0,"",RES_hhdet_in_tes!J163/RES_hhdet_in_fec!J163)</f>
        <v>0.67441267178884523</v>
      </c>
      <c r="K163" s="45">
        <f>IF(RES_hhdet_in_tes!K163=0,"",RES_hhdet_in_tes!K163/RES_hhdet_in_fec!K163)</f>
        <v>0.6801519996854547</v>
      </c>
      <c r="L163" s="45">
        <f>IF(RES_hhdet_in_tes!L163=0,"",RES_hhdet_in_tes!L163/RES_hhdet_in_fec!L163)</f>
        <v>0.68584962002174099</v>
      </c>
      <c r="M163" s="45">
        <f>IF(RES_hhdet_in_tes!M163=0,"",RES_hhdet_in_tes!M163/RES_hhdet_in_fec!M163)</f>
        <v>0.69045729372671405</v>
      </c>
      <c r="N163" s="45">
        <f>IF(RES_hhdet_in_tes!N163=0,"",RES_hhdet_in_tes!N163/RES_hhdet_in_fec!N163)</f>
        <v>0.69359628730697942</v>
      </c>
      <c r="O163" s="45">
        <f>IF(RES_hhdet_in_tes!O163=0,"",RES_hhdet_in_tes!O163/RES_hhdet_in_fec!O163)</f>
        <v>0.6957674535333831</v>
      </c>
      <c r="P163" s="45">
        <f>IF(RES_hhdet_in_tes!P163=0,"",RES_hhdet_in_tes!P163/RES_hhdet_in_fec!P163)</f>
        <v>0.69916770518037619</v>
      </c>
      <c r="Q163" s="45">
        <f>IF(RES_hhdet_in_tes!Q163=0,"",RES_hhdet_in_tes!Q163/RES_hhdet_in_fec!Q163)</f>
        <v>0.70976453932393924</v>
      </c>
      <c r="R163" s="45">
        <f>IF(RES_hhdet_in_tes!R163=0,"",RES_hhdet_in_tes!R163/RES_hhdet_in_fec!R163)</f>
        <v>0.73458349315540039</v>
      </c>
      <c r="S163" s="45">
        <f>IF(RES_hhdet_in_tes!S163=0,"",RES_hhdet_in_tes!S163/RES_hhdet_in_fec!S163)</f>
        <v>0.7680194101333726</v>
      </c>
      <c r="T163" s="45">
        <f>IF(RES_hhdet_in_tes!T163=0,"",RES_hhdet_in_tes!T163/RES_hhdet_in_fec!T163)</f>
        <v>0.80547781343142832</v>
      </c>
      <c r="U163" s="45">
        <f>IF(RES_hhdet_in_tes!U163=0,"",RES_hhdet_in_tes!U163/RES_hhdet_in_fec!U163)</f>
        <v>0.84240638522424471</v>
      </c>
      <c r="V163" s="45">
        <f>IF(RES_hhdet_in_tes!V163=0,"",RES_hhdet_in_tes!V163/RES_hhdet_in_fec!V163)</f>
        <v>0.87424832534679631</v>
      </c>
      <c r="W163" s="45" t="str">
        <f>IF(RES_hhdet_in_tes!W163=0,"",RES_hhdet_in_tes!W163/RES_hhdet_in_fec!W163)</f>
        <v/>
      </c>
      <c r="X163" s="45" t="str">
        <f>IF(RES_hhdet_in_tes!X163=0,"",RES_hhdet_in_tes!X163/RES_hhdet_in_fec!X163)</f>
        <v/>
      </c>
      <c r="Y163" s="45" t="str">
        <f>IF(RES_hhdet_in_tes!Y163=0,"",RES_hhdet_in_tes!Y163/RES_hhdet_in_fec!Y163)</f>
        <v/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2.1579076592493971</v>
      </c>
      <c r="E164" s="124">
        <f>IF(RES_hhdet_in_tes!E164=0,"",RES_hhdet_in_tes!E164/RES_hhdet_in_fec!E164)</f>
        <v>2.2394868968021937</v>
      </c>
      <c r="F164" s="124">
        <f>IF(RES_hhdet_in_tes!F164=0,"",RES_hhdet_in_tes!F164/RES_hhdet_in_fec!F164)</f>
        <v>2.3217213428060104</v>
      </c>
      <c r="G164" s="124">
        <f>IF(RES_hhdet_in_tes!G164=0,"",RES_hhdet_in_tes!G164/RES_hhdet_in_fec!G164)</f>
        <v>2.405087408103332</v>
      </c>
      <c r="H164" s="124">
        <f>IF(RES_hhdet_in_tes!H164=0,"",RES_hhdet_in_tes!H164/RES_hhdet_in_fec!H164)</f>
        <v>2.4895102191970286</v>
      </c>
      <c r="I164" s="124">
        <f>IF(RES_hhdet_in_tes!I164=0,"",RES_hhdet_in_tes!I164/RES_hhdet_in_fec!I164)</f>
        <v>2.575089640854999</v>
      </c>
      <c r="J164" s="124">
        <f>IF(RES_hhdet_in_tes!J164=0,"",RES_hhdet_in_tes!J164/RES_hhdet_in_fec!J164)</f>
        <v>2.6622732594588463</v>
      </c>
      <c r="K164" s="124">
        <f>IF(RES_hhdet_in_tes!K164=0,"",RES_hhdet_in_tes!K164/RES_hhdet_in_fec!K164)</f>
        <v>2.7514156007424675</v>
      </c>
      <c r="L164" s="124">
        <f>IF(RES_hhdet_in_tes!L164=0,"",RES_hhdet_in_tes!L164/RES_hhdet_in_fec!L164)</f>
        <v>2.842563678633804</v>
      </c>
      <c r="M164" s="124">
        <f>IF(RES_hhdet_in_tes!M164=0,"",RES_hhdet_in_tes!M164/RES_hhdet_in_fec!M164)</f>
        <v>2.9470126573865212</v>
      </c>
      <c r="N164" s="124">
        <f>IF(RES_hhdet_in_tes!N164=0,"",RES_hhdet_in_tes!N164/RES_hhdet_in_fec!N164)</f>
        <v>3.0681155527052528</v>
      </c>
      <c r="O164" s="124">
        <f>IF(RES_hhdet_in_tes!O164=0,"",RES_hhdet_in_tes!O164/RES_hhdet_in_fec!O164)</f>
        <v>3.2056563290026077</v>
      </c>
      <c r="P164" s="124">
        <f>IF(RES_hhdet_in_tes!P164=0,"",RES_hhdet_in_tes!P164/RES_hhdet_in_fec!P164)</f>
        <v>3.3462495174931481</v>
      </c>
      <c r="Q164" s="124">
        <f>IF(RES_hhdet_in_tes!Q164=0,"",RES_hhdet_in_tes!Q164/RES_hhdet_in_fec!Q164)</f>
        <v>3.4541526340570803</v>
      </c>
      <c r="R164" s="124">
        <f>IF(RES_hhdet_in_tes!R164=0,"",RES_hhdet_in_tes!R164/RES_hhdet_in_fec!R164)</f>
        <v>3.4775328783811021</v>
      </c>
      <c r="S164" s="124">
        <f>IF(RES_hhdet_in_tes!S164=0,"",RES_hhdet_in_tes!S164/RES_hhdet_in_fec!S164)</f>
        <v>3.4801306833059935</v>
      </c>
      <c r="T164" s="124">
        <f>IF(RES_hhdet_in_tes!T164=0,"",RES_hhdet_in_tes!T164/RES_hhdet_in_fec!T164)</f>
        <v>3.4830171332225395</v>
      </c>
      <c r="U164" s="124">
        <f>IF(RES_hhdet_in_tes!U164=0,"",RES_hhdet_in_tes!U164/RES_hhdet_in_fec!U164)</f>
        <v>3.4862242997964792</v>
      </c>
      <c r="V164" s="124">
        <f>IF(RES_hhdet_in_tes!V164=0,"",RES_hhdet_in_tes!V164/RES_hhdet_in_fec!V164)</f>
        <v>3.4953888952891177</v>
      </c>
      <c r="W164" s="124" t="str">
        <f>IF(RES_hhdet_in_tes!W164=0,"",RES_hhdet_in_tes!W164/RES_hhdet_in_fec!W164)</f>
        <v/>
      </c>
      <c r="X164" s="124" t="str">
        <f>IF(RES_hhdet_in_tes!X164=0,"",RES_hhdet_in_tes!X164/RES_hhdet_in_fec!X164)</f>
        <v/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2.1579076592493971</v>
      </c>
      <c r="E165" s="111">
        <f>IF(RES_hhdet_in_tes!E165=0,"",RES_hhdet_in_tes!E165/RES_hhdet_in_fec!E165)</f>
        <v>2.2394868968021937</v>
      </c>
      <c r="F165" s="111">
        <f>IF(RES_hhdet_in_tes!F165=0,"",RES_hhdet_in_tes!F165/RES_hhdet_in_fec!F165)</f>
        <v>2.3217213428060104</v>
      </c>
      <c r="G165" s="111">
        <f>IF(RES_hhdet_in_tes!G165=0,"",RES_hhdet_in_tes!G165/RES_hhdet_in_fec!G165)</f>
        <v>2.405087408103332</v>
      </c>
      <c r="H165" s="111">
        <f>IF(RES_hhdet_in_tes!H165=0,"",RES_hhdet_in_tes!H165/RES_hhdet_in_fec!H165)</f>
        <v>2.4895102191970286</v>
      </c>
      <c r="I165" s="111">
        <f>IF(RES_hhdet_in_tes!I165=0,"",RES_hhdet_in_tes!I165/RES_hhdet_in_fec!I165)</f>
        <v>2.575089640854999</v>
      </c>
      <c r="J165" s="111">
        <f>IF(RES_hhdet_in_tes!J165=0,"",RES_hhdet_in_tes!J165/RES_hhdet_in_fec!J165)</f>
        <v>2.6622732594588463</v>
      </c>
      <c r="K165" s="111">
        <f>IF(RES_hhdet_in_tes!K165=0,"",RES_hhdet_in_tes!K165/RES_hhdet_in_fec!K165)</f>
        <v>2.7514156007424675</v>
      </c>
      <c r="L165" s="111">
        <f>IF(RES_hhdet_in_tes!L165=0,"",RES_hhdet_in_tes!L165/RES_hhdet_in_fec!L165)</f>
        <v>2.842563678633804</v>
      </c>
      <c r="M165" s="111">
        <f>IF(RES_hhdet_in_tes!M165=0,"",RES_hhdet_in_tes!M165/RES_hhdet_in_fec!M165)</f>
        <v>2.9470126573865212</v>
      </c>
      <c r="N165" s="111">
        <f>IF(RES_hhdet_in_tes!N165=0,"",RES_hhdet_in_tes!N165/RES_hhdet_in_fec!N165)</f>
        <v>3.0681155527052528</v>
      </c>
      <c r="O165" s="111">
        <f>IF(RES_hhdet_in_tes!O165=0,"",RES_hhdet_in_tes!O165/RES_hhdet_in_fec!O165)</f>
        <v>3.2056563290026077</v>
      </c>
      <c r="P165" s="111">
        <f>IF(RES_hhdet_in_tes!P165=0,"",RES_hhdet_in_tes!P165/RES_hhdet_in_fec!P165)</f>
        <v>3.3462495174931481</v>
      </c>
      <c r="Q165" s="111">
        <f>IF(RES_hhdet_in_tes!Q165=0,"",RES_hhdet_in_tes!Q165/RES_hhdet_in_fec!Q165)</f>
        <v>3.4541526340570803</v>
      </c>
      <c r="R165" s="111">
        <f>IF(RES_hhdet_in_tes!R165=0,"",RES_hhdet_in_tes!R165/RES_hhdet_in_fec!R165)</f>
        <v>3.4775328783811021</v>
      </c>
      <c r="S165" s="111">
        <f>IF(RES_hhdet_in_tes!S165=0,"",RES_hhdet_in_tes!S165/RES_hhdet_in_fec!S165)</f>
        <v>3.4801306833059935</v>
      </c>
      <c r="T165" s="111">
        <f>IF(RES_hhdet_in_tes!T165=0,"",RES_hhdet_in_tes!T165/RES_hhdet_in_fec!T165)</f>
        <v>3.4830171332225395</v>
      </c>
      <c r="U165" s="111">
        <f>IF(RES_hhdet_in_tes!U165=0,"",RES_hhdet_in_tes!U165/RES_hhdet_in_fec!U165)</f>
        <v>3.4862242997964792</v>
      </c>
      <c r="V165" s="111">
        <f>IF(RES_hhdet_in_tes!V165=0,"",RES_hhdet_in_tes!V165/RES_hhdet_in_fec!V165)</f>
        <v>3.4953888952891177</v>
      </c>
      <c r="W165" s="111" t="str">
        <f>IF(RES_hhdet_in_tes!W165=0,"",RES_hhdet_in_tes!W165/RES_hhdet_in_fec!W165)</f>
        <v/>
      </c>
      <c r="X165" s="111" t="str">
        <f>IF(RES_hhdet_in_tes!X165=0,"",RES_hhdet_in_tes!X165/RES_hhdet_in_fec!X165)</f>
        <v/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 t="str">
        <f>IF(RES_hhdet_in_tes!C166=0,"",RES_hhdet_in_tes!C166/RES_hhdet_in_fec!C166)</f>
        <v/>
      </c>
      <c r="D166" s="124">
        <f>IF(RES_hhdet_in_tes!D166=0,"",RES_hhdet_in_tes!D166/RES_hhdet_in_fec!D166)</f>
        <v>0.51720765338896457</v>
      </c>
      <c r="E166" s="124">
        <f>IF(RES_hhdet_in_tes!E166=0,"",RES_hhdet_in_tes!E166/RES_hhdet_in_fec!E166)</f>
        <v>0.5213311482648314</v>
      </c>
      <c r="F166" s="124">
        <f>IF(RES_hhdet_in_tes!F166=0,"",RES_hhdet_in_tes!F166/RES_hhdet_in_fec!F166)</f>
        <v>0.52552326575358899</v>
      </c>
      <c r="G166" s="124">
        <f>IF(RES_hhdet_in_tes!G166=0,"",RES_hhdet_in_tes!G166/RES_hhdet_in_fec!G166)</f>
        <v>0.53017883077015504</v>
      </c>
      <c r="H166" s="124">
        <f>IF(RES_hhdet_in_tes!H166=0,"",RES_hhdet_in_tes!H166/RES_hhdet_in_fec!H166)</f>
        <v>0.5591168174450355</v>
      </c>
      <c r="I166" s="124">
        <f>IF(RES_hhdet_in_tes!I166=0,"",RES_hhdet_in_tes!I166/RES_hhdet_in_fec!I166)</f>
        <v>0.5615174091966797</v>
      </c>
      <c r="J166" s="124">
        <f>IF(RES_hhdet_in_tes!J166=0,"",RES_hhdet_in_tes!J166/RES_hhdet_in_fec!J166)</f>
        <v>0.57064188135673388</v>
      </c>
      <c r="K166" s="124">
        <f>IF(RES_hhdet_in_tes!K166=0,"",RES_hhdet_in_tes!K166/RES_hhdet_in_fec!K166)</f>
        <v>0.58545919803295488</v>
      </c>
      <c r="L166" s="124">
        <f>IF(RES_hhdet_in_tes!L166=0,"",RES_hhdet_in_tes!L166/RES_hhdet_in_fec!L166)</f>
        <v>0.58229316639572026</v>
      </c>
      <c r="M166" s="124">
        <f>IF(RES_hhdet_in_tes!M166=0,"",RES_hhdet_in_tes!M166/RES_hhdet_in_fec!M166)</f>
        <v>0.58702014960950566</v>
      </c>
      <c r="N166" s="124">
        <f>IF(RES_hhdet_in_tes!N166=0,"",RES_hhdet_in_tes!N166/RES_hhdet_in_fec!N166)</f>
        <v>0.60878976368965443</v>
      </c>
      <c r="O166" s="124">
        <f>IF(RES_hhdet_in_tes!O166=0,"",RES_hhdet_in_tes!O166/RES_hhdet_in_fec!O166)</f>
        <v>0.64392899405020754</v>
      </c>
      <c r="P166" s="124">
        <f>IF(RES_hhdet_in_tes!P166=0,"",RES_hhdet_in_tes!P166/RES_hhdet_in_fec!P166)</f>
        <v>0.66951519134883297</v>
      </c>
      <c r="Q166" s="124">
        <f>IF(RES_hhdet_in_tes!Q166=0,"",RES_hhdet_in_tes!Q166/RES_hhdet_in_fec!Q166)</f>
        <v>0.70992195122857626</v>
      </c>
      <c r="R166" s="124">
        <f>IF(RES_hhdet_in_tes!R166=0,"",RES_hhdet_in_tes!R166/RES_hhdet_in_fec!R166)</f>
        <v>0.73833074974627499</v>
      </c>
      <c r="S166" s="124">
        <f>IF(RES_hhdet_in_tes!S166=0,"",RES_hhdet_in_tes!S166/RES_hhdet_in_fec!S166)</f>
        <v>0.7529639805916426</v>
      </c>
      <c r="T166" s="124">
        <f>IF(RES_hhdet_in_tes!T166=0,"",RES_hhdet_in_tes!T166/RES_hhdet_in_fec!T166)</f>
        <v>0.84810010215461495</v>
      </c>
      <c r="U166" s="124">
        <f>IF(RES_hhdet_in_tes!U166=0,"",RES_hhdet_in_tes!U166/RES_hhdet_in_fec!U166)</f>
        <v>0.85132521050767518</v>
      </c>
      <c r="V166" s="124">
        <f>IF(RES_hhdet_in_tes!V166=0,"",RES_hhdet_in_tes!V166/RES_hhdet_in_fec!V166)</f>
        <v>0.82047424829873761</v>
      </c>
      <c r="W166" s="124" t="str">
        <f>IF(RES_hhdet_in_tes!W166=0,"",RES_hhdet_in_tes!W166/RES_hhdet_in_fec!W166)</f>
        <v/>
      </c>
      <c r="X166" s="124" t="str">
        <f>IF(RES_hhdet_in_tes!X166=0,"",RES_hhdet_in_tes!X166/RES_hhdet_in_fec!X166)</f>
        <v/>
      </c>
      <c r="Y166" s="124" t="str">
        <f>IF(RES_hhdet_in_tes!Y166=0,"",RES_hhdet_in_tes!Y166/RES_hhdet_in_fec!Y166)</f>
        <v/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>
        <f>IF(RES_hhdet_in_tes!D167=0,"",RES_hhdet_in_tes!D167/RES_hhdet_in_fec!D167)</f>
        <v>0.51720765338896457</v>
      </c>
      <c r="E167" s="111">
        <f>IF(RES_hhdet_in_tes!E167=0,"",RES_hhdet_in_tes!E167/RES_hhdet_in_fec!E167)</f>
        <v>0.5213311482648314</v>
      </c>
      <c r="F167" s="111">
        <f>IF(RES_hhdet_in_tes!F167=0,"",RES_hhdet_in_tes!F167/RES_hhdet_in_fec!F167)</f>
        <v>0.52552326575358899</v>
      </c>
      <c r="G167" s="111">
        <f>IF(RES_hhdet_in_tes!G167=0,"",RES_hhdet_in_tes!G167/RES_hhdet_in_fec!G167)</f>
        <v>0.53017883077015504</v>
      </c>
      <c r="H167" s="111">
        <f>IF(RES_hhdet_in_tes!H167=0,"",RES_hhdet_in_tes!H167/RES_hhdet_in_fec!H167)</f>
        <v>0.53524952177134622</v>
      </c>
      <c r="I167" s="111">
        <f>IF(RES_hhdet_in_tes!I167=0,"",RES_hhdet_in_tes!I167/RES_hhdet_in_fec!I167)</f>
        <v>0.5408326236277351</v>
      </c>
      <c r="J167" s="111">
        <f>IF(RES_hhdet_in_tes!J167=0,"",RES_hhdet_in_tes!J167/RES_hhdet_in_fec!J167)</f>
        <v>0.54732667811558844</v>
      </c>
      <c r="K167" s="111">
        <f>IF(RES_hhdet_in_tes!K167=0,"",RES_hhdet_in_tes!K167/RES_hhdet_in_fec!K167)</f>
        <v>0.5550705505736877</v>
      </c>
      <c r="L167" s="111">
        <f>IF(RES_hhdet_in_tes!L167=0,"",RES_hhdet_in_tes!L167/RES_hhdet_in_fec!L167)</f>
        <v>0.56415490137293089</v>
      </c>
      <c r="M167" s="111">
        <f>IF(RES_hhdet_in_tes!M167=0,"",RES_hhdet_in_tes!M167/RES_hhdet_in_fec!M167)</f>
        <v>0.5826739265009232</v>
      </c>
      <c r="N167" s="111">
        <f>IF(RES_hhdet_in_tes!N167=0,"",RES_hhdet_in_tes!N167/RES_hhdet_in_fec!N167)</f>
        <v>0.61320045919527066</v>
      </c>
      <c r="O167" s="111">
        <f>IF(RES_hhdet_in_tes!O167=0,"",RES_hhdet_in_tes!O167/RES_hhdet_in_fec!O167)</f>
        <v>0.65782844763476267</v>
      </c>
      <c r="P167" s="111">
        <f>IF(RES_hhdet_in_tes!P167=0,"",RES_hhdet_in_tes!P167/RES_hhdet_in_fec!P167)</f>
        <v>0.7119446979651356</v>
      </c>
      <c r="Q167" s="111">
        <f>IF(RES_hhdet_in_tes!Q167=0,"",RES_hhdet_in_tes!Q167/RES_hhdet_in_fec!Q167)</f>
        <v>0.76066889069771815</v>
      </c>
      <c r="R167" s="111">
        <f>IF(RES_hhdet_in_tes!R167=0,"",RES_hhdet_in_tes!R167/RES_hhdet_in_fec!R167)</f>
        <v>0.79228007174987991</v>
      </c>
      <c r="S167" s="111">
        <f>IF(RES_hhdet_in_tes!S167=0,"",RES_hhdet_in_tes!S167/RES_hhdet_in_fec!S167)</f>
        <v>0.82171309401535142</v>
      </c>
      <c r="T167" s="111">
        <f>IF(RES_hhdet_in_tes!T167=0,"",RES_hhdet_in_tes!T167/RES_hhdet_in_fec!T167)</f>
        <v>0.84810010215461495</v>
      </c>
      <c r="U167" s="111">
        <f>IF(RES_hhdet_in_tes!U167=0,"",RES_hhdet_in_tes!U167/RES_hhdet_in_fec!U167)</f>
        <v>0.87057324082824461</v>
      </c>
      <c r="V167" s="111">
        <f>IF(RES_hhdet_in_tes!V167=0,"",RES_hhdet_in_tes!V167/RES_hhdet_in_fec!V167)</f>
        <v>0.88826465469677662</v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 t="str">
        <f>IF(RES_hhdet_in_tes!C171=0,"",RES_hhdet_in_tes!C171/RES_hhdet_in_fec!C171)</f>
        <v/>
      </c>
      <c r="D171" s="112" t="str">
        <f>IF(RES_hhdet_in_tes!D171=0,"",RES_hhdet_in_tes!D171/RES_hhdet_in_fec!D171)</f>
        <v/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>
        <f>IF(RES_hhdet_in_tes!H171=0,"",RES_hhdet_in_tes!H171/RES_hhdet_in_fec!H171)</f>
        <v>0.58102258842206245</v>
      </c>
      <c r="I171" s="112">
        <f>IF(RES_hhdet_in_tes!I171=0,"",RES_hhdet_in_tes!I171/RES_hhdet_in_fec!I171)</f>
        <v>0.58291143765078335</v>
      </c>
      <c r="J171" s="112">
        <f>IF(RES_hhdet_in_tes!J171=0,"",RES_hhdet_in_tes!J171/RES_hhdet_in_fec!J171)</f>
        <v>0.58504315786617778</v>
      </c>
      <c r="K171" s="112">
        <f>IF(RES_hhdet_in_tes!K171=0,"",RES_hhdet_in_tes!K171/RES_hhdet_in_fec!K171)</f>
        <v>0.58751217126098987</v>
      </c>
      <c r="L171" s="112">
        <f>IF(RES_hhdet_in_tes!L171=0,"",RES_hhdet_in_tes!L171/RES_hhdet_in_fec!L171)</f>
        <v>0.59035094191019333</v>
      </c>
      <c r="M171" s="112">
        <f>IF(RES_hhdet_in_tes!M171=0,"",RES_hhdet_in_tes!M171/RES_hhdet_in_fec!M171)</f>
        <v>0.59574778682856222</v>
      </c>
      <c r="N171" s="112">
        <f>IF(RES_hhdet_in_tes!N171=0,"",RES_hhdet_in_tes!N171/RES_hhdet_in_fec!N171)</f>
        <v>0.60464669804821058</v>
      </c>
      <c r="O171" s="112">
        <f>IF(RES_hhdet_in_tes!O171=0,"",RES_hhdet_in_tes!O171/RES_hhdet_in_fec!O171)</f>
        <v>0.61821638087802122</v>
      </c>
      <c r="P171" s="112">
        <f>IF(RES_hhdet_in_tes!P171=0,"",RES_hhdet_in_tes!P171/RES_hhdet_in_fec!P171)</f>
        <v>0.63581349278831722</v>
      </c>
      <c r="Q171" s="112">
        <f>IF(RES_hhdet_in_tes!Q171=0,"",RES_hhdet_in_tes!Q171/RES_hhdet_in_fec!Q171)</f>
        <v>0.65279096182949892</v>
      </c>
      <c r="R171" s="112">
        <f>IF(RES_hhdet_in_tes!R171=0,"",RES_hhdet_in_tes!R171/RES_hhdet_in_fec!R171)</f>
        <v>0.66428028327792521</v>
      </c>
      <c r="S171" s="112">
        <f>IF(RES_hhdet_in_tes!S171=0,"",RES_hhdet_in_tes!S171/RES_hhdet_in_fec!S171)</f>
        <v>0.67541145536263669</v>
      </c>
      <c r="T171" s="112" t="str">
        <f>IF(RES_hhdet_in_tes!T171=0,"",RES_hhdet_in_tes!T171/RES_hhdet_in_fec!T171)</f>
        <v/>
      </c>
      <c r="U171" s="112">
        <f>IF(RES_hhdet_in_tes!U171=0,"",RES_hhdet_in_tes!U171/RES_hhdet_in_fec!U171)</f>
        <v>0.69752567818638711</v>
      </c>
      <c r="V171" s="112">
        <f>IF(RES_hhdet_in_tes!V171=0,"",RES_hhdet_in_tes!V171/RES_hhdet_in_fec!V171)</f>
        <v>0.70840011449213525</v>
      </c>
      <c r="W171" s="112" t="str">
        <f>IF(RES_hhdet_in_tes!W171=0,"",RES_hhdet_in_tes!W171/RES_hhdet_in_fec!W171)</f>
        <v/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 t="str">
        <f>IF(RES_hhdet_in_tes!I172=0,"",RES_hhdet_in_tes!I172/RES_hhdet_in_fec!I172)</f>
        <v/>
      </c>
      <c r="J172" s="113" t="str">
        <f>IF(RES_hhdet_in_tes!J172=0,"",RES_hhdet_in_tes!J172/RES_hhdet_in_fec!J172)</f>
        <v/>
      </c>
      <c r="K172" s="113" t="str">
        <f>IF(RES_hhdet_in_tes!K172=0,"",RES_hhdet_in_tes!K172/RES_hhdet_in_fec!K172)</f>
        <v/>
      </c>
      <c r="L172" s="113" t="str">
        <f>IF(RES_hhdet_in_tes!L172=0,"",RES_hhdet_in_tes!L172/RES_hhdet_in_fec!L172)</f>
        <v/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 t="str">
        <f>IF(RES_hhdet_in_tes!W172=0,"",RES_hhdet_in_tes!W172/RES_hhdet_in_fec!W172)</f>
        <v/>
      </c>
      <c r="X172" s="113" t="str">
        <f>IF(RES_hhdet_in_tes!X172=0,"",RES_hhdet_in_tes!X172/RES_hhdet_in_fec!X172)</f>
        <v/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 t="str">
        <f>IF(RES_hhdet_in_tes!I173=0,"",RES_hhdet_in_tes!I173/RES_hhdet_in_fec!I173)</f>
        <v/>
      </c>
      <c r="J173" s="111" t="str">
        <f>IF(RES_hhdet_in_tes!J173=0,"",RES_hhdet_in_tes!J173/RES_hhdet_in_fec!J173)</f>
        <v/>
      </c>
      <c r="K173" s="111" t="str">
        <f>IF(RES_hhdet_in_tes!K173=0,"",RES_hhdet_in_tes!K173/RES_hhdet_in_fec!K173)</f>
        <v/>
      </c>
      <c r="L173" s="111" t="str">
        <f>IF(RES_hhdet_in_tes!L173=0,"",RES_hhdet_in_tes!L173/RES_hhdet_in_fec!L173)</f>
        <v/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 t="str">
        <f>IF(RES_hhdet_in_tes!W173=0,"",RES_hhdet_in_tes!W173/RES_hhdet_in_fec!W173)</f>
        <v/>
      </c>
      <c r="X173" s="111" t="str">
        <f>IF(RES_hhdet_in_tes!X173=0,"",RES_hhdet_in_tes!X173/RES_hhdet_in_fec!X173)</f>
        <v/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 t="str">
        <f>IF(RES_hhdet_in_tes!I174=0,"",RES_hhdet_in_tes!I174/RES_hhdet_in_fec!I174)</f>
        <v/>
      </c>
      <c r="J174" s="45" t="str">
        <f>IF(RES_hhdet_in_tes!J174=0,"",RES_hhdet_in_tes!J174/RES_hhdet_in_fec!J174)</f>
        <v/>
      </c>
      <c r="K174" s="45" t="str">
        <f>IF(RES_hhdet_in_tes!K174=0,"",RES_hhdet_in_tes!K174/RES_hhdet_in_fec!K174)</f>
        <v/>
      </c>
      <c r="L174" s="45" t="str">
        <f>IF(RES_hhdet_in_tes!L174=0,"",RES_hhdet_in_tes!L174/RES_hhdet_in_fec!L174)</f>
        <v/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 t="str">
        <f>IF(RES_hhdet_in_tes!W174=0,"",RES_hhdet_in_tes!W174/RES_hhdet_in_fec!W174)</f>
        <v/>
      </c>
      <c r="X174" s="45" t="str">
        <f>IF(RES_hhdet_in_tes!X174=0,"",RES_hhdet_in_tes!X174/RES_hhdet_in_fec!X174)</f>
        <v/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 t="str">
        <f>IF(RES_hhdet_in_tes!C175=0,"",RES_hhdet_in_tes!C175/RES_hhdet_in_fec!C175)</f>
        <v/>
      </c>
      <c r="D175" s="124">
        <f>IF(RES_hhdet_in_tes!D175=0,"",RES_hhdet_in_tes!D175/RES_hhdet_in_fec!D175)</f>
        <v>0.5755924586818868</v>
      </c>
      <c r="E175" s="124">
        <f>IF(RES_hhdet_in_tes!E175=0,"",RES_hhdet_in_tes!E175/RES_hhdet_in_fec!E175)</f>
        <v>0.58165171270889116</v>
      </c>
      <c r="F175" s="124">
        <f>IF(RES_hhdet_in_tes!F175=0,"",RES_hhdet_in_tes!F175/RES_hhdet_in_fec!F175)</f>
        <v>0.5751141874355532</v>
      </c>
      <c r="G175" s="124">
        <f>IF(RES_hhdet_in_tes!G175=0,"",RES_hhdet_in_tes!G175/RES_hhdet_in_fec!G175)</f>
        <v>0.57524499324723355</v>
      </c>
      <c r="H175" s="124">
        <f>IF(RES_hhdet_in_tes!H175=0,"",RES_hhdet_in_tes!H175/RES_hhdet_in_fec!H175)</f>
        <v>0.59277666256817818</v>
      </c>
      <c r="I175" s="124">
        <f>IF(RES_hhdet_in_tes!I175=0,"",RES_hhdet_in_tes!I175/RES_hhdet_in_fec!I175)</f>
        <v>0.57406238898794149</v>
      </c>
      <c r="J175" s="124">
        <f>IF(RES_hhdet_in_tes!J175=0,"",RES_hhdet_in_tes!J175/RES_hhdet_in_fec!J175)</f>
        <v>0.57532750930809851</v>
      </c>
      <c r="K175" s="124">
        <f>IF(RES_hhdet_in_tes!K175=0,"",RES_hhdet_in_tes!K175/RES_hhdet_in_fec!K175)</f>
        <v>0.57489545656729857</v>
      </c>
      <c r="L175" s="124">
        <f>IF(RES_hhdet_in_tes!L175=0,"",RES_hhdet_in_tes!L175/RES_hhdet_in_fec!L175)</f>
        <v>0.58073140165891546</v>
      </c>
      <c r="M175" s="124">
        <f>IF(RES_hhdet_in_tes!M175=0,"",RES_hhdet_in_tes!M175/RES_hhdet_in_fec!M175)</f>
        <v>0.57867009314407958</v>
      </c>
      <c r="N175" s="124">
        <f>IF(RES_hhdet_in_tes!N175=0,"",RES_hhdet_in_tes!N175/RES_hhdet_in_fec!N175)</f>
        <v>0.5814944787350016</v>
      </c>
      <c r="O175" s="124">
        <f>IF(RES_hhdet_in_tes!O175=0,"",RES_hhdet_in_tes!O175/RES_hhdet_in_fec!O175)</f>
        <v>0.57575825293201333</v>
      </c>
      <c r="P175" s="124">
        <f>IF(RES_hhdet_in_tes!P175=0,"",RES_hhdet_in_tes!P175/RES_hhdet_in_fec!P175)</f>
        <v>0.57608074801298381</v>
      </c>
      <c r="Q175" s="124">
        <f>IF(RES_hhdet_in_tes!Q175=0,"",RES_hhdet_in_tes!Q175/RES_hhdet_in_fec!Q175)</f>
        <v>0.58012320660850825</v>
      </c>
      <c r="R175" s="124">
        <f>IF(RES_hhdet_in_tes!R175=0,"",RES_hhdet_in_tes!R175/RES_hhdet_in_fec!R175)</f>
        <v>0.5846580844642546</v>
      </c>
      <c r="S175" s="124">
        <f>IF(RES_hhdet_in_tes!S175=0,"",RES_hhdet_in_tes!S175/RES_hhdet_in_fec!S175)</f>
        <v>0.58923880045855936</v>
      </c>
      <c r="T175" s="124">
        <f>IF(RES_hhdet_in_tes!T175=0,"",RES_hhdet_in_tes!T175/RES_hhdet_in_fec!T175)</f>
        <v>0.59269475346473521</v>
      </c>
      <c r="U175" s="124">
        <f>IF(RES_hhdet_in_tes!U175=0,"",RES_hhdet_in_tes!U175/RES_hhdet_in_fec!U175)</f>
        <v>0.59711563380950339</v>
      </c>
      <c r="V175" s="124">
        <f>IF(RES_hhdet_in_tes!V175=0,"",RES_hhdet_in_tes!V175/RES_hhdet_in_fec!V175)</f>
        <v>0.60152498155154743</v>
      </c>
      <c r="W175" s="124" t="str">
        <f>IF(RES_hhdet_in_tes!W175=0,"",RES_hhdet_in_tes!W175/RES_hhdet_in_fec!W175)</f>
        <v/>
      </c>
      <c r="X175" s="124" t="str">
        <f>IF(RES_hhdet_in_tes!X175=0,"",RES_hhdet_in_tes!X175/RES_hhdet_in_fec!X175)</f>
        <v/>
      </c>
      <c r="Y175" s="124" t="str">
        <f>IF(RES_hhdet_in_tes!Y175=0,"",RES_hhdet_in_tes!Y175/RES_hhdet_in_fec!Y175)</f>
        <v/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>
        <f>IF(RES_hhdet_in_tes!D176=0,"",RES_hhdet_in_tes!D176/RES_hhdet_in_fec!D176)</f>
        <v>0.57146106790556805</v>
      </c>
      <c r="E176" s="111">
        <f>IF(RES_hhdet_in_tes!E176=0,"",RES_hhdet_in_tes!E176/RES_hhdet_in_fec!E176)</f>
        <v>0.57191620976650126</v>
      </c>
      <c r="F176" s="111">
        <f>IF(RES_hhdet_in_tes!F176=0,"",RES_hhdet_in_tes!F176/RES_hhdet_in_fec!F176)</f>
        <v>0.57237135721764087</v>
      </c>
      <c r="G176" s="111">
        <f>IF(RES_hhdet_in_tes!G176=0,"",RES_hhdet_in_tes!G176/RES_hhdet_in_fec!G176)</f>
        <v>0.57282654242262565</v>
      </c>
      <c r="H176" s="111">
        <f>IF(RES_hhdet_in_tes!H176=0,"",RES_hhdet_in_tes!H176/RES_hhdet_in_fec!H176)</f>
        <v>0.57328176144503551</v>
      </c>
      <c r="I176" s="111">
        <f>IF(RES_hhdet_in_tes!I176=0,"",RES_hhdet_in_tes!I176/RES_hhdet_in_fec!I176)</f>
        <v>0.57373702220999179</v>
      </c>
      <c r="J176" s="111">
        <f>IF(RES_hhdet_in_tes!J176=0,"",RES_hhdet_in_tes!J176/RES_hhdet_in_fec!J176)</f>
        <v>0.57419235718391992</v>
      </c>
      <c r="K176" s="111">
        <f>IF(RES_hhdet_in_tes!K176=0,"",RES_hhdet_in_tes!K176/RES_hhdet_in_fec!K176)</f>
        <v>0.57464779397182042</v>
      </c>
      <c r="L176" s="111">
        <f>IF(RES_hhdet_in_tes!L176=0,"",RES_hhdet_in_tes!L176/RES_hhdet_in_fec!L176)</f>
        <v>0.57510333995916274</v>
      </c>
      <c r="M176" s="111">
        <f>IF(RES_hhdet_in_tes!M176=0,"",RES_hhdet_in_tes!M176/RES_hhdet_in_fec!M176)</f>
        <v>0.57544930113682979</v>
      </c>
      <c r="N176" s="111">
        <f>IF(RES_hhdet_in_tes!N176=0,"",RES_hhdet_in_tes!N176/RES_hhdet_in_fec!N176)</f>
        <v>0.5756426771616957</v>
      </c>
      <c r="O176" s="111">
        <f>IF(RES_hhdet_in_tes!O176=0,"",RES_hhdet_in_tes!O176/RES_hhdet_in_fec!O176)</f>
        <v>0.57575825293201333</v>
      </c>
      <c r="P176" s="111">
        <f>IF(RES_hhdet_in_tes!P176=0,"",RES_hhdet_in_tes!P176/RES_hhdet_in_fec!P176)</f>
        <v>0.57608074801298381</v>
      </c>
      <c r="Q176" s="111">
        <f>IF(RES_hhdet_in_tes!Q176=0,"",RES_hhdet_in_tes!Q176/RES_hhdet_in_fec!Q176)</f>
        <v>0.57739337832883519</v>
      </c>
      <c r="R176" s="111">
        <f>IF(RES_hhdet_in_tes!R176=0,"",RES_hhdet_in_tes!R176/RES_hhdet_in_fec!R176)</f>
        <v>0.58084133131387561</v>
      </c>
      <c r="S176" s="111">
        <f>IF(RES_hhdet_in_tes!S176=0,"",RES_hhdet_in_tes!S176/RES_hhdet_in_fec!S176)</f>
        <v>0.58570506299515612</v>
      </c>
      <c r="T176" s="111">
        <f>IF(RES_hhdet_in_tes!T176=0,"",RES_hhdet_in_tes!T176/RES_hhdet_in_fec!T176)</f>
        <v>0.59104153028946838</v>
      </c>
      <c r="U176" s="111">
        <f>IF(RES_hhdet_in_tes!U176=0,"",RES_hhdet_in_tes!U176/RES_hhdet_in_fec!U176)</f>
        <v>0.59590769011361788</v>
      </c>
      <c r="V176" s="111">
        <f>IF(RES_hhdet_in_tes!V176=0,"",RES_hhdet_in_tes!V176/RES_hhdet_in_fec!V176)</f>
        <v>0.59936049938440283</v>
      </c>
      <c r="W176" s="111" t="str">
        <f>IF(RES_hhdet_in_tes!W176=0,"",RES_hhdet_in_tes!W176/RES_hhdet_in_fec!W176)</f>
        <v/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 t="str">
        <f>IF(RES_hhdet_in_tes!C177=0,"",RES_hhdet_in_tes!C177/RES_hhdet_in_fec!C177)</f>
        <v/>
      </c>
      <c r="D177" s="45">
        <f>IF(RES_hhdet_in_tes!D177=0,"",RES_hhdet_in_tes!D177/RES_hhdet_in_fec!D177)</f>
        <v>0.74232647452279221</v>
      </c>
      <c r="E177" s="45">
        <f>IF(RES_hhdet_in_tes!E177=0,"",RES_hhdet_in_tes!E177/RES_hhdet_in_fec!E177)</f>
        <v>0.74360273004744382</v>
      </c>
      <c r="F177" s="45">
        <f>IF(RES_hhdet_in_tes!F177=0,"",RES_hhdet_in_tes!F177/RES_hhdet_in_fec!F177)</f>
        <v>0.74488682187191357</v>
      </c>
      <c r="G177" s="45">
        <f>IF(RES_hhdet_in_tes!G177=0,"",RES_hhdet_in_tes!G177/RES_hhdet_in_fec!G177)</f>
        <v>0.7462238366852455</v>
      </c>
      <c r="H177" s="45">
        <f>IF(RES_hhdet_in_tes!H177=0,"",RES_hhdet_in_tes!H177/RES_hhdet_in_fec!H177)</f>
        <v>0.7476082564506864</v>
      </c>
      <c r="I177" s="45">
        <f>IF(RES_hhdet_in_tes!I177=0,"",RES_hhdet_in_tes!I177/RES_hhdet_in_fec!I177)</f>
        <v>0.74905119052973435</v>
      </c>
      <c r="J177" s="45">
        <f>IF(RES_hhdet_in_tes!J177=0,"",RES_hhdet_in_tes!J177/RES_hhdet_in_fec!J177)</f>
        <v>0.75059815005519481</v>
      </c>
      <c r="K177" s="45">
        <f>IF(RES_hhdet_in_tes!K177=0,"",RES_hhdet_in_tes!K177/RES_hhdet_in_fec!K177)</f>
        <v>0.75228783146080425</v>
      </c>
      <c r="L177" s="45">
        <f>IF(RES_hhdet_in_tes!L177=0,"",RES_hhdet_in_tes!L177/RES_hhdet_in_fec!L177)</f>
        <v>0.75413058762906049</v>
      </c>
      <c r="M177" s="45">
        <f>IF(RES_hhdet_in_tes!M177=0,"",RES_hhdet_in_tes!M177/RES_hhdet_in_fec!M177)</f>
        <v>0.75676532174171607</v>
      </c>
      <c r="N177" s="45">
        <f>IF(RES_hhdet_in_tes!N177=0,"",RES_hhdet_in_tes!N177/RES_hhdet_in_fec!N177)</f>
        <v>0.76037392346220756</v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>
        <f>IF(RES_hhdet_in_tes!Q177=0,"",RES_hhdet_in_tes!Q177/RES_hhdet_in_fec!Q177)</f>
        <v>0.78059821536275065</v>
      </c>
      <c r="R177" s="45">
        <f>IF(RES_hhdet_in_tes!R177=0,"",RES_hhdet_in_tes!R177/RES_hhdet_in_fec!R177)</f>
        <v>0.79227350421609644</v>
      </c>
      <c r="S177" s="45">
        <f>IF(RES_hhdet_in_tes!S177=0,"",RES_hhdet_in_tes!S177/RES_hhdet_in_fec!S177)</f>
        <v>0.80688310185976686</v>
      </c>
      <c r="T177" s="45">
        <f>IF(RES_hhdet_in_tes!T177=0,"",RES_hhdet_in_tes!T177/RES_hhdet_in_fec!T177)</f>
        <v>0.82261113599549673</v>
      </c>
      <c r="U177" s="45">
        <f>IF(RES_hhdet_in_tes!U177=0,"",RES_hhdet_in_tes!U177/RES_hhdet_in_fec!U177)</f>
        <v>0.83764173432506372</v>
      </c>
      <c r="V177" s="45">
        <f>IF(RES_hhdet_in_tes!V177=0,"",RES_hhdet_in_tes!V177/RES_hhdet_in_fec!V177)</f>
        <v>0.85015902455022507</v>
      </c>
      <c r="W177" s="45" t="str">
        <f>IF(RES_hhdet_in_tes!W177=0,"",RES_hhdet_in_tes!W177/RES_hhdet_in_fec!W177)</f>
        <v/>
      </c>
      <c r="X177" s="45" t="str">
        <f>IF(RES_hhdet_in_tes!X177=0,"",RES_hhdet_in_tes!X177/RES_hhdet_in_fec!X177)</f>
        <v/>
      </c>
      <c r="Y177" s="45" t="str">
        <f>IF(RES_hhdet_in_tes!Y177=0,"",RES_hhdet_in_tes!Y177/RES_hhdet_in_fec!Y177)</f>
        <v/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3.413520371471908</v>
      </c>
      <c r="E3" s="117">
        <f t="shared" si="0"/>
        <v>0</v>
      </c>
      <c r="F3" s="117">
        <f t="shared" si="0"/>
        <v>7.9479887574366845</v>
      </c>
      <c r="G3" s="117">
        <f t="shared" si="0"/>
        <v>0</v>
      </c>
      <c r="H3" s="117">
        <f t="shared" si="0"/>
        <v>0</v>
      </c>
      <c r="I3" s="117">
        <f t="shared" si="0"/>
        <v>1.6778465762021275</v>
      </c>
      <c r="J3" s="117">
        <f t="shared" si="0"/>
        <v>21.951123540264849</v>
      </c>
      <c r="K3" s="117">
        <f t="shared" si="0"/>
        <v>0</v>
      </c>
      <c r="L3" s="117">
        <f t="shared" si="0"/>
        <v>0</v>
      </c>
      <c r="M3" s="117">
        <f t="shared" si="0"/>
        <v>4.3669153662262223</v>
      </c>
      <c r="N3" s="117">
        <f t="shared" si="0"/>
        <v>13.775162477858858</v>
      </c>
      <c r="O3" s="117">
        <f t="shared" si="0"/>
        <v>12.776493356610377</v>
      </c>
      <c r="P3" s="117">
        <f t="shared" si="0"/>
        <v>57.230967697185655</v>
      </c>
      <c r="Q3" s="117">
        <f t="shared" si="0"/>
        <v>16.982751130445951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9.7066024298609624E-2</v>
      </c>
      <c r="V3" s="117">
        <f t="shared" si="1"/>
        <v>3.3139442674548474</v>
      </c>
      <c r="W3" s="117">
        <f t="shared" ref="W3:Y3" si="2">W4+W7+W9+W19</f>
        <v>2.7116809438896397</v>
      </c>
      <c r="X3" s="117">
        <f t="shared" si="2"/>
        <v>3.7467670513545661</v>
      </c>
      <c r="Y3" s="117">
        <f t="shared" si="2"/>
        <v>6.3841101416277386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2.8668440169617222</v>
      </c>
      <c r="E4" s="122">
        <f t="shared" si="3"/>
        <v>0</v>
      </c>
      <c r="F4" s="122">
        <f t="shared" si="3"/>
        <v>7.009248813670899</v>
      </c>
      <c r="G4" s="122">
        <f t="shared" si="3"/>
        <v>0</v>
      </c>
      <c r="H4" s="122">
        <f t="shared" si="3"/>
        <v>0</v>
      </c>
      <c r="I4" s="122">
        <f t="shared" si="3"/>
        <v>1.333498635945416</v>
      </c>
      <c r="J4" s="122">
        <f t="shared" si="3"/>
        <v>18.999789141742998</v>
      </c>
      <c r="K4" s="122">
        <f t="shared" si="3"/>
        <v>0</v>
      </c>
      <c r="L4" s="122">
        <f t="shared" si="3"/>
        <v>0</v>
      </c>
      <c r="M4" s="122">
        <f t="shared" si="3"/>
        <v>3.729102147614479</v>
      </c>
      <c r="N4" s="122">
        <f t="shared" si="3"/>
        <v>11.771707679231577</v>
      </c>
      <c r="O4" s="122">
        <f t="shared" si="3"/>
        <v>10.737910091626958</v>
      </c>
      <c r="P4" s="122">
        <f t="shared" si="3"/>
        <v>47.329189885955813</v>
      </c>
      <c r="Q4" s="122">
        <f t="shared" si="3"/>
        <v>13.992577710038967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7.5148190333895415E-2</v>
      </c>
      <c r="V4" s="122">
        <f t="shared" si="4"/>
        <v>2.5763224575052277</v>
      </c>
      <c r="W4" s="122">
        <f t="shared" ref="W4:Y4" si="5">SUM(W5:W6)</f>
        <v>2.3113935975897277</v>
      </c>
      <c r="X4" s="122">
        <f t="shared" si="5"/>
        <v>2.9976171662917195</v>
      </c>
      <c r="Y4" s="122">
        <f t="shared" si="5"/>
        <v>5.3971067589292705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2.8668440169617222</v>
      </c>
      <c r="E5" s="98">
        <v>0</v>
      </c>
      <c r="F5" s="98">
        <v>7.009248813670899</v>
      </c>
      <c r="G5" s="98">
        <v>0</v>
      </c>
      <c r="H5" s="98">
        <v>0</v>
      </c>
      <c r="I5" s="98">
        <v>1.333498635945416</v>
      </c>
      <c r="J5" s="98">
        <v>18.999789141742998</v>
      </c>
      <c r="K5" s="98">
        <v>0</v>
      </c>
      <c r="L5" s="98">
        <v>0</v>
      </c>
      <c r="M5" s="98">
        <v>3.729102147614479</v>
      </c>
      <c r="N5" s="98">
        <v>11.771707679231577</v>
      </c>
      <c r="O5" s="98">
        <v>10.737910091626958</v>
      </c>
      <c r="P5" s="98">
        <v>47.329189885955813</v>
      </c>
      <c r="Q5" s="98">
        <v>13.992577710038967</v>
      </c>
      <c r="R5" s="98">
        <v>0</v>
      </c>
      <c r="S5" s="98">
        <v>0</v>
      </c>
      <c r="T5" s="98">
        <v>0</v>
      </c>
      <c r="U5" s="98">
        <v>7.5148190333895415E-2</v>
      </c>
      <c r="V5" s="98">
        <v>2.5763224575052277</v>
      </c>
      <c r="W5" s="98">
        <v>2.3113935975897277</v>
      </c>
      <c r="X5" s="98">
        <v>2.9976171662917195</v>
      </c>
      <c r="Y5" s="98">
        <v>5.3971067589292705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0.37310215853024947</v>
      </c>
      <c r="E9" s="122">
        <v>0</v>
      </c>
      <c r="F9" s="122">
        <v>0.61544954457044454</v>
      </c>
      <c r="G9" s="122">
        <v>0</v>
      </c>
      <c r="H9" s="122">
        <v>0</v>
      </c>
      <c r="I9" s="122">
        <v>0.20882399835151655</v>
      </c>
      <c r="J9" s="122">
        <v>2.0763951904671991</v>
      </c>
      <c r="K9" s="122">
        <v>0</v>
      </c>
      <c r="L9" s="122">
        <v>0</v>
      </c>
      <c r="M9" s="122">
        <v>0.45333960377460952</v>
      </c>
      <c r="N9" s="122">
        <v>1.4577949403794126</v>
      </c>
      <c r="O9" s="122">
        <v>1.4744387295378178</v>
      </c>
      <c r="P9" s="122">
        <v>7.2775990912670521</v>
      </c>
      <c r="Q9" s="122">
        <v>2.2468657440099409</v>
      </c>
      <c r="R9" s="122">
        <v>0</v>
      </c>
      <c r="S9" s="122">
        <v>0</v>
      </c>
      <c r="T9" s="122">
        <v>0</v>
      </c>
      <c r="U9" s="122">
        <v>1.4472208864925883E-2</v>
      </c>
      <c r="V9" s="122">
        <v>0.50380438263878868</v>
      </c>
      <c r="W9" s="122">
        <v>0.17605934466578818</v>
      </c>
      <c r="X9" s="122">
        <v>0.39557779002225224</v>
      </c>
      <c r="Y9" s="122">
        <v>0.41983036735508961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0.34961296203655906</v>
      </c>
      <c r="E10" s="98">
        <v>0</v>
      </c>
      <c r="F10" s="98">
        <v>0.59276134538954595</v>
      </c>
      <c r="G10" s="98">
        <v>0</v>
      </c>
      <c r="H10" s="98">
        <v>0</v>
      </c>
      <c r="I10" s="98">
        <v>0.20027784003217458</v>
      </c>
      <c r="J10" s="98">
        <v>2.0647338865488734</v>
      </c>
      <c r="K10" s="98">
        <v>0</v>
      </c>
      <c r="L10" s="98">
        <v>0</v>
      </c>
      <c r="M10" s="98">
        <v>0.45052532765236969</v>
      </c>
      <c r="N10" s="98">
        <v>1.443253719768206</v>
      </c>
      <c r="O10" s="98">
        <v>1.4485931720321885</v>
      </c>
      <c r="P10" s="98">
        <v>7.2261402656800282</v>
      </c>
      <c r="Q10" s="98">
        <v>2.2201872985585802</v>
      </c>
      <c r="R10" s="98">
        <v>0</v>
      </c>
      <c r="S10" s="98">
        <v>0</v>
      </c>
      <c r="T10" s="98">
        <v>0</v>
      </c>
      <c r="U10" s="98">
        <v>1.4472208864925883E-2</v>
      </c>
      <c r="V10" s="98">
        <v>0.49668688567647173</v>
      </c>
      <c r="W10" s="98">
        <v>4.0231699240377117E-2</v>
      </c>
      <c r="X10" s="98">
        <v>0.14877789798935018</v>
      </c>
      <c r="Y10" s="98">
        <v>6.8181162877850116E-2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2.3489196493690408E-2</v>
      </c>
      <c r="E11" s="98">
        <v>0</v>
      </c>
      <c r="F11" s="98">
        <v>2.2688199180898601E-2</v>
      </c>
      <c r="G11" s="98">
        <v>0</v>
      </c>
      <c r="H11" s="98">
        <v>0</v>
      </c>
      <c r="I11" s="98">
        <v>8.5461583193419642E-3</v>
      </c>
      <c r="J11" s="98">
        <v>1.166130391832558E-2</v>
      </c>
      <c r="K11" s="98">
        <v>0</v>
      </c>
      <c r="L11" s="98">
        <v>0</v>
      </c>
      <c r="M11" s="98">
        <v>2.8142761222398299E-3</v>
      </c>
      <c r="N11" s="98">
        <v>1.4541220611206569E-2</v>
      </c>
      <c r="O11" s="98">
        <v>2.5845557505629353E-2</v>
      </c>
      <c r="P11" s="98">
        <v>5.1458825587023728E-2</v>
      </c>
      <c r="Q11" s="98">
        <v>2.6678445451360659E-2</v>
      </c>
      <c r="R11" s="98">
        <v>0</v>
      </c>
      <c r="S11" s="98">
        <v>0</v>
      </c>
      <c r="T11" s="98">
        <v>0</v>
      </c>
      <c r="U11" s="98">
        <v>0</v>
      </c>
      <c r="V11" s="98">
        <v>7.1174969623168998E-3</v>
      </c>
      <c r="W11" s="98">
        <v>0.13582764542541106</v>
      </c>
      <c r="X11" s="98">
        <v>0.24679989203290204</v>
      </c>
      <c r="Y11" s="98">
        <v>0.35164920447723946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0.17357419597993631</v>
      </c>
      <c r="E19" s="122">
        <v>0</v>
      </c>
      <c r="F19" s="122">
        <v>0.32329039919534053</v>
      </c>
      <c r="G19" s="122">
        <v>0</v>
      </c>
      <c r="H19" s="122">
        <v>0</v>
      </c>
      <c r="I19" s="122">
        <v>0.13552394190519504</v>
      </c>
      <c r="J19" s="122">
        <v>0.87493920805465208</v>
      </c>
      <c r="K19" s="122">
        <v>0</v>
      </c>
      <c r="L19" s="122">
        <v>0</v>
      </c>
      <c r="M19" s="122">
        <v>0.18447361483713381</v>
      </c>
      <c r="N19" s="122">
        <v>0.545659858247868</v>
      </c>
      <c r="O19" s="122">
        <v>0.56414453544560206</v>
      </c>
      <c r="P19" s="122">
        <v>2.6241787199627891</v>
      </c>
      <c r="Q19" s="122">
        <v>0.74330767639704531</v>
      </c>
      <c r="R19" s="122">
        <v>0</v>
      </c>
      <c r="S19" s="122">
        <v>0</v>
      </c>
      <c r="T19" s="122">
        <v>0</v>
      </c>
      <c r="U19" s="122">
        <v>7.4456250997883269E-3</v>
      </c>
      <c r="V19" s="122">
        <v>0.23381742731083097</v>
      </c>
      <c r="W19" s="122">
        <v>0.2242280016341236</v>
      </c>
      <c r="X19" s="122">
        <v>0.35357209504059445</v>
      </c>
      <c r="Y19" s="122">
        <v>0.56717301534337805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0.11853877138051817</v>
      </c>
      <c r="E20" s="98">
        <v>0</v>
      </c>
      <c r="F20" s="98">
        <v>0.29561707512687557</v>
      </c>
      <c r="G20" s="98">
        <v>0</v>
      </c>
      <c r="H20" s="98">
        <v>0</v>
      </c>
      <c r="I20" s="98">
        <v>2.5960666037911539E-2</v>
      </c>
      <c r="J20" s="98">
        <v>0.86923140545230282</v>
      </c>
      <c r="K20" s="98">
        <v>0</v>
      </c>
      <c r="L20" s="98">
        <v>0</v>
      </c>
      <c r="M20" s="98">
        <v>0.18191870790902218</v>
      </c>
      <c r="N20" s="98">
        <v>0.53072207296592777</v>
      </c>
      <c r="O20" s="98">
        <v>0.48047365474760417</v>
      </c>
      <c r="P20" s="98">
        <v>2.3404451599270839</v>
      </c>
      <c r="Q20" s="98">
        <v>0.52530925972227338</v>
      </c>
      <c r="R20" s="98">
        <v>0</v>
      </c>
      <c r="S20" s="98">
        <v>0</v>
      </c>
      <c r="T20" s="98">
        <v>0</v>
      </c>
      <c r="U20" s="98">
        <v>7.4456250997883269E-3</v>
      </c>
      <c r="V20" s="98">
        <v>0.22132554739923396</v>
      </c>
      <c r="W20" s="98">
        <v>0.20207691750810386</v>
      </c>
      <c r="X20" s="98">
        <v>0.30908066789350708</v>
      </c>
      <c r="Y20" s="98">
        <v>0.40663272158362013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5.503542459941814E-2</v>
      </c>
      <c r="E21" s="98">
        <v>0</v>
      </c>
      <c r="F21" s="98">
        <v>2.7673324068464962E-2</v>
      </c>
      <c r="G21" s="98">
        <v>0</v>
      </c>
      <c r="H21" s="98">
        <v>0</v>
      </c>
      <c r="I21" s="98">
        <v>0.1095632758672835</v>
      </c>
      <c r="J21" s="98">
        <v>5.7078026023492205E-3</v>
      </c>
      <c r="K21" s="98">
        <v>0</v>
      </c>
      <c r="L21" s="98">
        <v>0</v>
      </c>
      <c r="M21" s="98">
        <v>2.5549069281116522E-3</v>
      </c>
      <c r="N21" s="98">
        <v>1.4937785281940199E-2</v>
      </c>
      <c r="O21" s="98">
        <v>8.3670880697997913E-2</v>
      </c>
      <c r="P21" s="98">
        <v>0.28373356003570532</v>
      </c>
      <c r="Q21" s="98">
        <v>0.21799841667477196</v>
      </c>
      <c r="R21" s="98">
        <v>0</v>
      </c>
      <c r="S21" s="98">
        <v>0</v>
      </c>
      <c r="T21" s="98">
        <v>0</v>
      </c>
      <c r="U21" s="98">
        <v>0</v>
      </c>
      <c r="V21" s="98">
        <v>1.2491879911597014E-2</v>
      </c>
      <c r="W21" s="98">
        <v>2.2151084126019727E-2</v>
      </c>
      <c r="X21" s="98">
        <v>4.4491427147087349E-2</v>
      </c>
      <c r="Y21" s="98">
        <v>0.16054029375975787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4.886818380948843E-2</v>
      </c>
      <c r="D24" s="117">
        <f t="shared" si="7"/>
        <v>4.941417655658642E-2</v>
      </c>
      <c r="E24" s="117">
        <f t="shared" si="7"/>
        <v>6.1738418343585129E-2</v>
      </c>
      <c r="F24" s="117">
        <f t="shared" si="7"/>
        <v>5.8331947283061063E-2</v>
      </c>
      <c r="G24" s="117">
        <f t="shared" si="7"/>
        <v>7.139425417667189E-2</v>
      </c>
      <c r="H24" s="117">
        <f t="shared" si="7"/>
        <v>5.5006715605991935E-2</v>
      </c>
      <c r="I24" s="117">
        <f t="shared" si="7"/>
        <v>4.8938871235627665E-2</v>
      </c>
      <c r="J24" s="117">
        <f t="shared" si="7"/>
        <v>4.5522509756946931E-2</v>
      </c>
      <c r="K24" s="117">
        <f t="shared" si="7"/>
        <v>4.6345236289715958E-2</v>
      </c>
      <c r="L24" s="117">
        <f t="shared" si="7"/>
        <v>4.7901780770570751E-2</v>
      </c>
      <c r="M24" s="117">
        <f t="shared" si="7"/>
        <v>5.5829400578984605E-2</v>
      </c>
      <c r="N24" s="117">
        <f t="shared" si="7"/>
        <v>5.1246092823708018E-2</v>
      </c>
      <c r="O24" s="117">
        <f t="shared" si="7"/>
        <v>4.9658145662710096E-2</v>
      </c>
      <c r="P24" s="117">
        <f t="shared" si="7"/>
        <v>4.1320018622353363E-2</v>
      </c>
      <c r="Q24" s="117">
        <f t="shared" si="7"/>
        <v>2.0720417258303578E-2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6.3428244469922769E-3</v>
      </c>
      <c r="V24" s="117">
        <f t="shared" si="8"/>
        <v>1.8003173444456316E-2</v>
      </c>
      <c r="W24" s="117">
        <f t="shared" ref="W24:Y24" si="9">W25+W28+W30+W39</f>
        <v>2.991182577053559E-2</v>
      </c>
      <c r="X24" s="117">
        <f t="shared" si="9"/>
        <v>3.7317733343532881E-2</v>
      </c>
      <c r="Y24" s="117">
        <f t="shared" si="9"/>
        <v>3.2036967131962184E-2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4.0696960463513052E-2</v>
      </c>
      <c r="D25" s="122">
        <f t="shared" si="10"/>
        <v>4.0383563643018101E-2</v>
      </c>
      <c r="E25" s="122">
        <f t="shared" si="10"/>
        <v>4.9406999820600039E-2</v>
      </c>
      <c r="F25" s="122">
        <f t="shared" si="10"/>
        <v>5.0633752207843608E-2</v>
      </c>
      <c r="G25" s="122">
        <f t="shared" si="10"/>
        <v>5.371252856623665E-2</v>
      </c>
      <c r="H25" s="122">
        <f t="shared" si="10"/>
        <v>4.8650785324497146E-2</v>
      </c>
      <c r="I25" s="122">
        <f t="shared" si="10"/>
        <v>4.0919260911265368E-2</v>
      </c>
      <c r="J25" s="122">
        <f t="shared" si="10"/>
        <v>4.2052994021665527E-2</v>
      </c>
      <c r="K25" s="122">
        <f t="shared" si="10"/>
        <v>4.3359096462260382E-2</v>
      </c>
      <c r="L25" s="122">
        <f t="shared" si="10"/>
        <v>4.4412103351413129E-2</v>
      </c>
      <c r="M25" s="122">
        <f t="shared" si="10"/>
        <v>4.9012862927151422E-2</v>
      </c>
      <c r="N25" s="122">
        <f t="shared" si="10"/>
        <v>4.6226107028113354E-2</v>
      </c>
      <c r="O25" s="122">
        <f t="shared" si="10"/>
        <v>4.3361704240141616E-2</v>
      </c>
      <c r="P25" s="122">
        <f t="shared" si="10"/>
        <v>3.6447431945917472E-2</v>
      </c>
      <c r="Q25" s="122">
        <f t="shared" si="10"/>
        <v>1.7829843412193177E-2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5.0703721917401299E-3</v>
      </c>
      <c r="V25" s="122">
        <f t="shared" si="11"/>
        <v>1.4912422880091404E-2</v>
      </c>
      <c r="W25" s="122">
        <f t="shared" ref="W25:Y25" si="12">SUM(W26:W27)</f>
        <v>2.514943445358124E-2</v>
      </c>
      <c r="X25" s="122">
        <f t="shared" si="12"/>
        <v>3.0355672702717256E-2</v>
      </c>
      <c r="Y25" s="122">
        <f t="shared" si="12"/>
        <v>2.5962035270410043E-2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4.0696960463513052E-2</v>
      </c>
      <c r="D26" s="98">
        <v>4.0383563643018101E-2</v>
      </c>
      <c r="E26" s="98">
        <v>4.9406999820600039E-2</v>
      </c>
      <c r="F26" s="98">
        <v>5.0633752207843608E-2</v>
      </c>
      <c r="G26" s="98">
        <v>5.371252856623665E-2</v>
      </c>
      <c r="H26" s="98">
        <v>4.8650785324497146E-2</v>
      </c>
      <c r="I26" s="98">
        <v>4.0919260911265368E-2</v>
      </c>
      <c r="J26" s="98">
        <v>4.2052994021665527E-2</v>
      </c>
      <c r="K26" s="98">
        <v>4.3359096462260382E-2</v>
      </c>
      <c r="L26" s="98">
        <v>4.4412103351413129E-2</v>
      </c>
      <c r="M26" s="98">
        <v>4.9012862927151422E-2</v>
      </c>
      <c r="N26" s="98">
        <v>4.6226107028113354E-2</v>
      </c>
      <c r="O26" s="98">
        <v>4.3361704240141616E-2</v>
      </c>
      <c r="P26" s="98">
        <v>3.6447431945917472E-2</v>
      </c>
      <c r="Q26" s="98">
        <v>1.7829843412193177E-2</v>
      </c>
      <c r="R26" s="98">
        <v>0</v>
      </c>
      <c r="S26" s="98">
        <v>0</v>
      </c>
      <c r="T26" s="98">
        <v>0</v>
      </c>
      <c r="U26" s="98">
        <v>5.0703721917401299E-3</v>
      </c>
      <c r="V26" s="98">
        <v>1.4912422880091404E-2</v>
      </c>
      <c r="W26" s="98">
        <v>2.514943445358124E-2</v>
      </c>
      <c r="X26" s="98">
        <v>3.0355672702717256E-2</v>
      </c>
      <c r="Y26" s="98">
        <v>2.5962035270410043E-2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5.6072332975398891E-3</v>
      </c>
      <c r="D30" s="122">
        <v>6.1813674983395824E-3</v>
      </c>
      <c r="E30" s="122">
        <v>8.4435277602145208E-3</v>
      </c>
      <c r="F30" s="122">
        <v>5.2357382725150619E-3</v>
      </c>
      <c r="G30" s="122">
        <v>1.1466276386442547E-2</v>
      </c>
      <c r="H30" s="122">
        <v>3.5407161620974337E-3</v>
      </c>
      <c r="I30" s="122">
        <v>3.8457712437038843E-3</v>
      </c>
      <c r="J30" s="122">
        <v>1.7367899452825333E-3</v>
      </c>
      <c r="K30" s="122">
        <v>3.6127659206269542E-4</v>
      </c>
      <c r="L30" s="122">
        <v>1.5305280933345456E-3</v>
      </c>
      <c r="M30" s="122">
        <v>4.3777628568175131E-3</v>
      </c>
      <c r="N30" s="122">
        <v>3.0760274369860041E-3</v>
      </c>
      <c r="O30" s="122">
        <v>4.0204200564312315E-3</v>
      </c>
      <c r="P30" s="122">
        <v>2.6662603931100373E-3</v>
      </c>
      <c r="Q30" s="122">
        <v>1.633374211307795E-3</v>
      </c>
      <c r="R30" s="122">
        <v>0</v>
      </c>
      <c r="S30" s="122">
        <v>0</v>
      </c>
      <c r="T30" s="122">
        <v>0</v>
      </c>
      <c r="U30" s="122">
        <v>8.1036228468281152E-4</v>
      </c>
      <c r="V30" s="122">
        <v>1.7180165081454586E-3</v>
      </c>
      <c r="W30" s="122">
        <v>2.3329175741005721E-3</v>
      </c>
      <c r="X30" s="122">
        <v>3.6993559833625568E-3</v>
      </c>
      <c r="Y30" s="122">
        <v>3.1119398626304378E-3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5.6072332975398891E-3</v>
      </c>
      <c r="D31" s="98">
        <v>6.1813674983395824E-3</v>
      </c>
      <c r="E31" s="98">
        <v>8.4435277602145208E-3</v>
      </c>
      <c r="F31" s="98">
        <v>5.2357382725150619E-3</v>
      </c>
      <c r="G31" s="98">
        <v>1.1466276386442547E-2</v>
      </c>
      <c r="H31" s="98">
        <v>3.5407161620974337E-3</v>
      </c>
      <c r="I31" s="98">
        <v>3.8457712437038843E-3</v>
      </c>
      <c r="J31" s="98">
        <v>1.7367899452825333E-3</v>
      </c>
      <c r="K31" s="98">
        <v>3.6127659206269542E-4</v>
      </c>
      <c r="L31" s="98">
        <v>1.5305280933345456E-3</v>
      </c>
      <c r="M31" s="98">
        <v>4.3777628568175131E-3</v>
      </c>
      <c r="N31" s="98">
        <v>3.0760274369860041E-3</v>
      </c>
      <c r="O31" s="98">
        <v>4.0204200564312315E-3</v>
      </c>
      <c r="P31" s="98">
        <v>2.6662603931100373E-3</v>
      </c>
      <c r="Q31" s="98">
        <v>1.633374211307795E-3</v>
      </c>
      <c r="R31" s="98">
        <v>0</v>
      </c>
      <c r="S31" s="98">
        <v>0</v>
      </c>
      <c r="T31" s="98">
        <v>0</v>
      </c>
      <c r="U31" s="98">
        <v>8.1036228468281152E-4</v>
      </c>
      <c r="V31" s="98">
        <v>1.7180165081454586E-3</v>
      </c>
      <c r="W31" s="98">
        <v>2.3329175741005721E-3</v>
      </c>
      <c r="X31" s="98">
        <v>3.6993559833625568E-3</v>
      </c>
      <c r="Y31" s="98">
        <v>3.1119398626304378E-3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2.5639900484354852E-3</v>
      </c>
      <c r="D39" s="122">
        <v>2.8492454152287314E-3</v>
      </c>
      <c r="E39" s="122">
        <v>3.8878907627705695E-3</v>
      </c>
      <c r="F39" s="122">
        <v>2.4624568027023907E-3</v>
      </c>
      <c r="G39" s="122">
        <v>6.2154492239926929E-3</v>
      </c>
      <c r="H39" s="122">
        <v>2.815214119397353E-3</v>
      </c>
      <c r="I39" s="122">
        <v>4.1738390806584187E-3</v>
      </c>
      <c r="J39" s="122">
        <v>1.7327257899988706E-3</v>
      </c>
      <c r="K39" s="122">
        <v>2.624863235392876E-3</v>
      </c>
      <c r="L39" s="122">
        <v>1.9591493258230798E-3</v>
      </c>
      <c r="M39" s="122">
        <v>2.4387747950156682E-3</v>
      </c>
      <c r="N39" s="122">
        <v>1.943958358608656E-3</v>
      </c>
      <c r="O39" s="122">
        <v>2.2760213661372495E-3</v>
      </c>
      <c r="P39" s="122">
        <v>2.2063262833258582E-3</v>
      </c>
      <c r="Q39" s="122">
        <v>1.2571996348026066E-3</v>
      </c>
      <c r="R39" s="122">
        <v>0</v>
      </c>
      <c r="S39" s="122">
        <v>0</v>
      </c>
      <c r="T39" s="122">
        <v>0</v>
      </c>
      <c r="U39" s="122">
        <v>4.6208997056933584E-4</v>
      </c>
      <c r="V39" s="122">
        <v>1.3727340562194519E-3</v>
      </c>
      <c r="W39" s="122">
        <v>2.4294737428537769E-3</v>
      </c>
      <c r="X39" s="122">
        <v>3.2627046574530724E-3</v>
      </c>
      <c r="Y39" s="122">
        <v>2.9629919989217057E-3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2.5639900484354852E-3</v>
      </c>
      <c r="D40" s="98">
        <v>2.8492454152287314E-3</v>
      </c>
      <c r="E40" s="98">
        <v>3.8878907627705695E-3</v>
      </c>
      <c r="F40" s="98">
        <v>2.4624568027023907E-3</v>
      </c>
      <c r="G40" s="98">
        <v>6.2154492239926929E-3</v>
      </c>
      <c r="H40" s="98">
        <v>2.815214119397353E-3</v>
      </c>
      <c r="I40" s="98">
        <v>4.1738390806584187E-3</v>
      </c>
      <c r="J40" s="98">
        <v>1.7327257899988706E-3</v>
      </c>
      <c r="K40" s="98">
        <v>2.624863235392876E-3</v>
      </c>
      <c r="L40" s="98">
        <v>1.9591493258230798E-3</v>
      </c>
      <c r="M40" s="98">
        <v>2.4387747950156682E-3</v>
      </c>
      <c r="N40" s="98">
        <v>1.943958358608656E-3</v>
      </c>
      <c r="O40" s="98">
        <v>2.2760213661372495E-3</v>
      </c>
      <c r="P40" s="98">
        <v>2.2063262833258582E-3</v>
      </c>
      <c r="Q40" s="98">
        <v>1.2571996348026066E-3</v>
      </c>
      <c r="R40" s="98">
        <v>0</v>
      </c>
      <c r="S40" s="98">
        <v>0</v>
      </c>
      <c r="T40" s="98">
        <v>0</v>
      </c>
      <c r="U40" s="98">
        <v>4.6208997056933584E-4</v>
      </c>
      <c r="V40" s="98">
        <v>1.3727340562194519E-3</v>
      </c>
      <c r="W40" s="98">
        <v>2.4294737428537769E-3</v>
      </c>
      <c r="X40" s="98">
        <v>3.2627046574530724E-3</v>
      </c>
      <c r="Y40" s="98">
        <v>2.9629919989217057E-3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24.519004077124311</v>
      </c>
      <c r="F43" s="117">
        <f t="shared" si="14"/>
        <v>135.06982017224036</v>
      </c>
      <c r="G43" s="117">
        <f t="shared" si="14"/>
        <v>45.723049932416806</v>
      </c>
      <c r="H43" s="117">
        <f t="shared" si="14"/>
        <v>19.535379800496539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5.7410666747176249</v>
      </c>
      <c r="P43" s="117">
        <f t="shared" si="14"/>
        <v>3.5451809118647044</v>
      </c>
      <c r="Q43" s="117">
        <f t="shared" si="14"/>
        <v>2.4853116929616319</v>
      </c>
      <c r="R43" s="117">
        <f t="shared" ref="R43:V43" si="15">R44+R47+R49+R58</f>
        <v>0</v>
      </c>
      <c r="S43" s="117">
        <f t="shared" si="15"/>
        <v>2.1601899308124941</v>
      </c>
      <c r="T43" s="117">
        <f t="shared" si="15"/>
        <v>3.9165843554369006</v>
      </c>
      <c r="U43" s="117">
        <f t="shared" si="15"/>
        <v>10.479982253817093</v>
      </c>
      <c r="V43" s="117">
        <f t="shared" si="15"/>
        <v>12.685380890916736</v>
      </c>
      <c r="W43" s="117">
        <f t="shared" ref="W43:Y43" si="16">W44+W47+W49+W58</f>
        <v>6.9091466381377975</v>
      </c>
      <c r="X43" s="117">
        <f t="shared" si="16"/>
        <v>9.0494905644120784</v>
      </c>
      <c r="Y43" s="117">
        <f t="shared" si="16"/>
        <v>0.76362170528706907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22.646277785620686</v>
      </c>
      <c r="F44" s="122">
        <f t="shared" si="17"/>
        <v>131.72381041675879</v>
      </c>
      <c r="G44" s="122">
        <f t="shared" si="17"/>
        <v>42.157194917201998</v>
      </c>
      <c r="H44" s="122">
        <f t="shared" si="17"/>
        <v>18.702217181860892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5.4682692566906033</v>
      </c>
      <c r="P44" s="122">
        <f t="shared" si="17"/>
        <v>3.4142354469493146</v>
      </c>
      <c r="Q44" s="122">
        <f t="shared" si="17"/>
        <v>2.3920274800592787</v>
      </c>
      <c r="R44" s="122">
        <f t="shared" ref="R44:V44" si="18">SUM(R45:R46)</f>
        <v>0</v>
      </c>
      <c r="S44" s="122">
        <f t="shared" si="18"/>
        <v>2.0351244025793784</v>
      </c>
      <c r="T44" s="122">
        <f t="shared" si="18"/>
        <v>3.701393994973206</v>
      </c>
      <c r="U44" s="122">
        <f t="shared" si="18"/>
        <v>9.9722994061515831</v>
      </c>
      <c r="V44" s="122">
        <f t="shared" si="18"/>
        <v>11.989267451007853</v>
      </c>
      <c r="W44" s="122">
        <f t="shared" ref="W44:Y44" si="19">SUM(W45:W46)</f>
        <v>6.4681256986997528</v>
      </c>
      <c r="X44" s="122">
        <f t="shared" si="19"/>
        <v>8.5351696665917487</v>
      </c>
      <c r="Y44" s="122">
        <f t="shared" si="19"/>
        <v>0.7050352725811172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22.646277785620686</v>
      </c>
      <c r="F45" s="98">
        <v>131.72381041675879</v>
      </c>
      <c r="G45" s="98">
        <v>42.157194917201998</v>
      </c>
      <c r="H45" s="98">
        <v>18.702217181860892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5.4682692566906033</v>
      </c>
      <c r="P45" s="98">
        <v>3.4142354469493146</v>
      </c>
      <c r="Q45" s="98">
        <v>2.3920274800592787</v>
      </c>
      <c r="R45" s="98">
        <v>0</v>
      </c>
      <c r="S45" s="98">
        <v>2.0351244025793784</v>
      </c>
      <c r="T45" s="98">
        <v>3.701393994973206</v>
      </c>
      <c r="U45" s="98">
        <v>9.9722994061515831</v>
      </c>
      <c r="V45" s="98">
        <v>11.989267451007853</v>
      </c>
      <c r="W45" s="98">
        <v>6.4681256986997528</v>
      </c>
      <c r="X45" s="98">
        <v>8.5351696665917487</v>
      </c>
      <c r="Y45" s="98">
        <v>0.7050352725811172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1.872726291503624</v>
      </c>
      <c r="F58" s="122">
        <v>3.3460097554815578</v>
      </c>
      <c r="G58" s="122">
        <v>3.5658550152148072</v>
      </c>
      <c r="H58" s="122">
        <v>0.83316261863564667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0.27279741802702168</v>
      </c>
      <c r="P58" s="122">
        <v>0.13094546491538966</v>
      </c>
      <c r="Q58" s="122">
        <v>9.3284212902353392E-2</v>
      </c>
      <c r="R58" s="122">
        <v>0</v>
      </c>
      <c r="S58" s="122">
        <v>0.1250655282331157</v>
      </c>
      <c r="T58" s="122">
        <v>0.21519036046369477</v>
      </c>
      <c r="U58" s="122">
        <v>0.50768284766551031</v>
      </c>
      <c r="V58" s="122">
        <v>0.69611343990888397</v>
      </c>
      <c r="W58" s="122">
        <v>0.44102093943804443</v>
      </c>
      <c r="X58" s="122">
        <v>0.51432089782032986</v>
      </c>
      <c r="Y58" s="122">
        <v>5.8586432705951909E-2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1.872726291503624</v>
      </c>
      <c r="F59" s="98">
        <v>3.3460097554815578</v>
      </c>
      <c r="G59" s="98">
        <v>3.5658550152148072</v>
      </c>
      <c r="H59" s="98">
        <v>0.83316261863564667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0.27279741802702168</v>
      </c>
      <c r="P59" s="98">
        <v>0.13094546491538966</v>
      </c>
      <c r="Q59" s="98">
        <v>9.3284212902353392E-2</v>
      </c>
      <c r="R59" s="98">
        <v>0</v>
      </c>
      <c r="S59" s="98">
        <v>0.1250655282331157</v>
      </c>
      <c r="T59" s="98">
        <v>0.21519036046369477</v>
      </c>
      <c r="U59" s="98">
        <v>0.50768284766551031</v>
      </c>
      <c r="V59" s="98">
        <v>0.69611343990888397</v>
      </c>
      <c r="W59" s="98">
        <v>0.44102093943804443</v>
      </c>
      <c r="X59" s="98">
        <v>0.51432089782032986</v>
      </c>
      <c r="Y59" s="98">
        <v>5.8586432705951909E-2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194.14611325704558</v>
      </c>
      <c r="D62" s="117">
        <f t="shared" si="21"/>
        <v>255.87729392979568</v>
      </c>
      <c r="E62" s="117">
        <f t="shared" si="21"/>
        <v>205.79397842187271</v>
      </c>
      <c r="F62" s="117">
        <f t="shared" si="21"/>
        <v>177.90769827392995</v>
      </c>
      <c r="G62" s="117">
        <f t="shared" si="21"/>
        <v>110.58809528757618</v>
      </c>
      <c r="H62" s="117">
        <f t="shared" si="21"/>
        <v>178.75798628115859</v>
      </c>
      <c r="I62" s="117">
        <f t="shared" si="21"/>
        <v>34.758993525876676</v>
      </c>
      <c r="J62" s="117">
        <f t="shared" si="21"/>
        <v>84.331428156376802</v>
      </c>
      <c r="K62" s="117">
        <f t="shared" si="21"/>
        <v>123.70901513252515</v>
      </c>
      <c r="L62" s="117">
        <f t="shared" si="21"/>
        <v>197.13890374146405</v>
      </c>
      <c r="M62" s="117">
        <f t="shared" si="21"/>
        <v>262.39383911755374</v>
      </c>
      <c r="N62" s="117">
        <f t="shared" si="21"/>
        <v>228.87197707964731</v>
      </c>
      <c r="O62" s="117">
        <f t="shared" si="21"/>
        <v>191.85623434927368</v>
      </c>
      <c r="P62" s="117">
        <f t="shared" si="21"/>
        <v>130.15856894174649</v>
      </c>
      <c r="Q62" s="117">
        <f t="shared" si="21"/>
        <v>185.38263815442866</v>
      </c>
      <c r="R62" s="117">
        <f t="shared" ref="R62:V62" si="22">R63+R66+R68+R77</f>
        <v>174.19827135188729</v>
      </c>
      <c r="S62" s="117">
        <f t="shared" si="22"/>
        <v>184.04337897328372</v>
      </c>
      <c r="T62" s="117">
        <f t="shared" si="22"/>
        <v>173.49978712352038</v>
      </c>
      <c r="U62" s="117">
        <f t="shared" si="22"/>
        <v>142.75001210442051</v>
      </c>
      <c r="V62" s="117">
        <f t="shared" si="22"/>
        <v>174.35018074271284</v>
      </c>
      <c r="W62" s="117">
        <f t="shared" ref="W62:Y62" si="23">W63+W66+W68+W77</f>
        <v>191.7412612765423</v>
      </c>
      <c r="X62" s="117">
        <f t="shared" si="23"/>
        <v>85.749321776975421</v>
      </c>
      <c r="Y62" s="117">
        <f t="shared" si="23"/>
        <v>69.229009857862295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165.73025342863932</v>
      </c>
      <c r="D63" s="122">
        <f t="shared" si="24"/>
        <v>214.87365403133552</v>
      </c>
      <c r="E63" s="122">
        <f t="shared" si="24"/>
        <v>170.93565272767421</v>
      </c>
      <c r="F63" s="122">
        <f t="shared" si="24"/>
        <v>157.91651731232463</v>
      </c>
      <c r="G63" s="122">
        <f t="shared" si="24"/>
        <v>90.721521939868097</v>
      </c>
      <c r="H63" s="122">
        <f t="shared" si="24"/>
        <v>153.06499136650274</v>
      </c>
      <c r="I63" s="122">
        <f t="shared" si="24"/>
        <v>28.00205409894707</v>
      </c>
      <c r="J63" s="122">
        <f t="shared" si="24"/>
        <v>73.657314866823938</v>
      </c>
      <c r="K63" s="122">
        <f t="shared" si="24"/>
        <v>106.02792423451993</v>
      </c>
      <c r="L63" s="122">
        <f t="shared" si="24"/>
        <v>171.96092210059041</v>
      </c>
      <c r="M63" s="122">
        <f t="shared" si="24"/>
        <v>226.59030891024568</v>
      </c>
      <c r="N63" s="122">
        <f t="shared" si="24"/>
        <v>197.50038911755641</v>
      </c>
      <c r="O63" s="122">
        <f t="shared" si="24"/>
        <v>163.37043416698157</v>
      </c>
      <c r="P63" s="122">
        <f t="shared" si="24"/>
        <v>109.50506322749585</v>
      </c>
      <c r="Q63" s="122">
        <f t="shared" si="24"/>
        <v>151.88053304945689</v>
      </c>
      <c r="R63" s="122">
        <f t="shared" ref="R63:V63" si="25">SUM(R64:R65)</f>
        <v>141.87677421729788</v>
      </c>
      <c r="S63" s="122">
        <f t="shared" si="25"/>
        <v>147.61399231008531</v>
      </c>
      <c r="T63" s="122">
        <f t="shared" si="25"/>
        <v>138.62663140561529</v>
      </c>
      <c r="U63" s="122">
        <f t="shared" si="25"/>
        <v>112.96504427456412</v>
      </c>
      <c r="V63" s="122">
        <f t="shared" si="25"/>
        <v>138.03464493616869</v>
      </c>
      <c r="W63" s="122">
        <f t="shared" ref="W63:Y63" si="26">SUM(W64:W65)</f>
        <v>149.09020505464832</v>
      </c>
      <c r="X63" s="122">
        <f t="shared" si="26"/>
        <v>65.903151304250386</v>
      </c>
      <c r="Y63" s="122">
        <f t="shared" si="26"/>
        <v>50.618989919372048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165.73025342863932</v>
      </c>
      <c r="D64" s="98">
        <v>214.87365403133552</v>
      </c>
      <c r="E64" s="98">
        <v>170.93565272767421</v>
      </c>
      <c r="F64" s="98">
        <v>157.91651731232463</v>
      </c>
      <c r="G64" s="98">
        <v>90.721521939868097</v>
      </c>
      <c r="H64" s="98">
        <v>153.06499136650274</v>
      </c>
      <c r="I64" s="98">
        <v>28.00205409894707</v>
      </c>
      <c r="J64" s="98">
        <v>73.657314866823938</v>
      </c>
      <c r="K64" s="98">
        <v>106.02792423451993</v>
      </c>
      <c r="L64" s="98">
        <v>171.96092210059041</v>
      </c>
      <c r="M64" s="98">
        <v>226.59030891024568</v>
      </c>
      <c r="N64" s="98">
        <v>197.50038911755641</v>
      </c>
      <c r="O64" s="98">
        <v>163.37043416698157</v>
      </c>
      <c r="P64" s="98">
        <v>109.50506322749585</v>
      </c>
      <c r="Q64" s="98">
        <v>151.88053304945689</v>
      </c>
      <c r="R64" s="98">
        <v>141.87677421729788</v>
      </c>
      <c r="S64" s="98">
        <v>147.61399231008531</v>
      </c>
      <c r="T64" s="98">
        <v>138.62663140561529</v>
      </c>
      <c r="U64" s="98">
        <v>112.96504427456412</v>
      </c>
      <c r="V64" s="98">
        <v>138.03464493616869</v>
      </c>
      <c r="W64" s="98">
        <v>149.09020505464832</v>
      </c>
      <c r="X64" s="98">
        <v>65.903151304250386</v>
      </c>
      <c r="Y64" s="98">
        <v>50.618989919372048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19.999593200360703</v>
      </c>
      <c r="D68" s="122">
        <v>27.874628665144513</v>
      </c>
      <c r="E68" s="122">
        <v>23.444956240825032</v>
      </c>
      <c r="F68" s="122">
        <v>14.049178350180958</v>
      </c>
      <c r="G68" s="122">
        <v>12.554661603660959</v>
      </c>
      <c r="H68" s="122">
        <v>17.676191557211563</v>
      </c>
      <c r="I68" s="122">
        <v>4.429175835204493</v>
      </c>
      <c r="J68" s="122">
        <v>7.9526861335515777</v>
      </c>
      <c r="K68" s="122">
        <v>12.201366378142668</v>
      </c>
      <c r="L68" s="122">
        <v>18.052354076269648</v>
      </c>
      <c r="M68" s="122">
        <v>25.716377119011035</v>
      </c>
      <c r="N68" s="122">
        <v>23.034724001265079</v>
      </c>
      <c r="O68" s="122">
        <v>20.88326146274229</v>
      </c>
      <c r="P68" s="122">
        <v>14.680936165956227</v>
      </c>
      <c r="Q68" s="122">
        <v>23.009196314802455</v>
      </c>
      <c r="R68" s="122">
        <v>21.939314287378341</v>
      </c>
      <c r="S68" s="122">
        <v>24.261200614274472</v>
      </c>
      <c r="T68" s="122">
        <v>22.828955188096003</v>
      </c>
      <c r="U68" s="122">
        <v>19.221945307466193</v>
      </c>
      <c r="V68" s="122">
        <v>24.201083034020193</v>
      </c>
      <c r="W68" s="122">
        <v>29.015703773870921</v>
      </c>
      <c r="X68" s="122">
        <v>12.503472624702979</v>
      </c>
      <c r="Y68" s="122">
        <v>12.400914957538633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19.999593200360703</v>
      </c>
      <c r="D69" s="98">
        <v>27.874628665144513</v>
      </c>
      <c r="E69" s="98">
        <v>23.444956240825032</v>
      </c>
      <c r="F69" s="98">
        <v>14.049178350180958</v>
      </c>
      <c r="G69" s="98">
        <v>12.554661603660959</v>
      </c>
      <c r="H69" s="98">
        <v>17.676191557211563</v>
      </c>
      <c r="I69" s="98">
        <v>4.429175835204493</v>
      </c>
      <c r="J69" s="98">
        <v>7.9526861335515777</v>
      </c>
      <c r="K69" s="98">
        <v>12.201366378142668</v>
      </c>
      <c r="L69" s="98">
        <v>18.052354076269648</v>
      </c>
      <c r="M69" s="98">
        <v>25.716377119011035</v>
      </c>
      <c r="N69" s="98">
        <v>23.034724001265079</v>
      </c>
      <c r="O69" s="98">
        <v>20.88326146274229</v>
      </c>
      <c r="P69" s="98">
        <v>14.680936165956227</v>
      </c>
      <c r="Q69" s="98">
        <v>23.009196314802455</v>
      </c>
      <c r="R69" s="98">
        <v>21.939314287378341</v>
      </c>
      <c r="S69" s="98">
        <v>24.261200614274472</v>
      </c>
      <c r="T69" s="98">
        <v>22.828955188096003</v>
      </c>
      <c r="U69" s="98">
        <v>19.221945307466193</v>
      </c>
      <c r="V69" s="98">
        <v>24.201083034020193</v>
      </c>
      <c r="W69" s="98">
        <v>29.015703773870921</v>
      </c>
      <c r="X69" s="98">
        <v>12.503472624702979</v>
      </c>
      <c r="Y69" s="98">
        <v>12.400914957538633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8.416266628045566</v>
      </c>
      <c r="D77" s="122">
        <v>13.129011233315653</v>
      </c>
      <c r="E77" s="122">
        <v>11.41336945337347</v>
      </c>
      <c r="F77" s="122">
        <v>5.9420026114243454</v>
      </c>
      <c r="G77" s="122">
        <v>7.3119117440471202</v>
      </c>
      <c r="H77" s="122">
        <v>8.0168033574443101</v>
      </c>
      <c r="I77" s="122">
        <v>2.3277635917251147</v>
      </c>
      <c r="J77" s="122">
        <v>2.721427156001285</v>
      </c>
      <c r="K77" s="122">
        <v>5.4797245198625575</v>
      </c>
      <c r="L77" s="122">
        <v>7.1256275646039979</v>
      </c>
      <c r="M77" s="122">
        <v>10.087153088297015</v>
      </c>
      <c r="N77" s="122">
        <v>8.3368639608258235</v>
      </c>
      <c r="O77" s="122">
        <v>7.6025387195498135</v>
      </c>
      <c r="P77" s="122">
        <v>5.9725695482944152</v>
      </c>
      <c r="Q77" s="122">
        <v>10.492908790169304</v>
      </c>
      <c r="R77" s="122">
        <v>10.38218284721107</v>
      </c>
      <c r="S77" s="122">
        <v>12.168186048923939</v>
      </c>
      <c r="T77" s="122">
        <v>12.04420052980908</v>
      </c>
      <c r="U77" s="122">
        <v>10.563022522390174</v>
      </c>
      <c r="V77" s="122">
        <v>12.114452772523956</v>
      </c>
      <c r="W77" s="122">
        <v>13.635352448023079</v>
      </c>
      <c r="X77" s="122">
        <v>7.3426978480220573</v>
      </c>
      <c r="Y77" s="122">
        <v>6.2091049809516168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8.416266628045566</v>
      </c>
      <c r="D78" s="98">
        <v>13.129011233315653</v>
      </c>
      <c r="E78" s="98">
        <v>11.41336945337347</v>
      </c>
      <c r="F78" s="98">
        <v>5.9420026114243454</v>
      </c>
      <c r="G78" s="98">
        <v>7.3119117440471202</v>
      </c>
      <c r="H78" s="98">
        <v>8.0168033574443101</v>
      </c>
      <c r="I78" s="98">
        <v>2.3277635917251147</v>
      </c>
      <c r="J78" s="98">
        <v>2.721427156001285</v>
      </c>
      <c r="K78" s="98">
        <v>5.4797245198625575</v>
      </c>
      <c r="L78" s="98">
        <v>7.1256275646039979</v>
      </c>
      <c r="M78" s="98">
        <v>10.087153088297015</v>
      </c>
      <c r="N78" s="98">
        <v>8.3368639608258235</v>
      </c>
      <c r="O78" s="98">
        <v>7.6025387195498135</v>
      </c>
      <c r="P78" s="98">
        <v>5.9725695482944152</v>
      </c>
      <c r="Q78" s="98">
        <v>10.492908790169304</v>
      </c>
      <c r="R78" s="98">
        <v>10.38218284721107</v>
      </c>
      <c r="S78" s="98">
        <v>12.168186048923939</v>
      </c>
      <c r="T78" s="98">
        <v>12.04420052980908</v>
      </c>
      <c r="U78" s="98">
        <v>10.563022522390174</v>
      </c>
      <c r="V78" s="98">
        <v>12.114452772523956</v>
      </c>
      <c r="W78" s="98">
        <v>13.635352448023079</v>
      </c>
      <c r="X78" s="98">
        <v>7.3426978480220573</v>
      </c>
      <c r="Y78" s="98">
        <v>6.2091049809516168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1.1960338841728264</v>
      </c>
      <c r="D81" s="117">
        <f t="shared" si="28"/>
        <v>19.095738163737618</v>
      </c>
      <c r="E81" s="117">
        <f t="shared" si="28"/>
        <v>34.379918692184532</v>
      </c>
      <c r="F81" s="117">
        <f t="shared" si="28"/>
        <v>22.98665281043931</v>
      </c>
      <c r="G81" s="117">
        <f t="shared" si="28"/>
        <v>85.257756865205351</v>
      </c>
      <c r="H81" s="117">
        <f t="shared" si="28"/>
        <v>16.792665894072542</v>
      </c>
      <c r="I81" s="117">
        <f t="shared" si="28"/>
        <v>33.820857016493633</v>
      </c>
      <c r="J81" s="117">
        <f t="shared" si="28"/>
        <v>12.167286585188041</v>
      </c>
      <c r="K81" s="117">
        <f t="shared" si="28"/>
        <v>14.507852892709998</v>
      </c>
      <c r="L81" s="117">
        <f t="shared" si="28"/>
        <v>6.9263900464880575</v>
      </c>
      <c r="M81" s="117">
        <f t="shared" si="28"/>
        <v>9.9585031229497716</v>
      </c>
      <c r="N81" s="117">
        <f t="shared" si="28"/>
        <v>8.8013055384566208</v>
      </c>
      <c r="O81" s="117">
        <f t="shared" si="28"/>
        <v>15.15137420006238</v>
      </c>
      <c r="P81" s="117">
        <f t="shared" si="28"/>
        <v>20.752336717850881</v>
      </c>
      <c r="Q81" s="117">
        <f t="shared" si="28"/>
        <v>17.503760811252924</v>
      </c>
      <c r="R81" s="117">
        <f t="shared" ref="R81:V81" si="29">R82+R85+R87+R100</f>
        <v>14.911137672638009</v>
      </c>
      <c r="S81" s="117">
        <f t="shared" si="29"/>
        <v>14.834685108013048</v>
      </c>
      <c r="T81" s="117">
        <f t="shared" si="29"/>
        <v>17.464536967597859</v>
      </c>
      <c r="U81" s="117">
        <f t="shared" si="29"/>
        <v>14.130104459880851</v>
      </c>
      <c r="V81" s="117">
        <f t="shared" si="29"/>
        <v>17.287093012944496</v>
      </c>
      <c r="W81" s="117">
        <f t="shared" ref="W81:Y81" si="30">W82+W85+W87+W100</f>
        <v>22.107517575042369</v>
      </c>
      <c r="X81" s="117">
        <f t="shared" si="30"/>
        <v>20.38983369055784</v>
      </c>
      <c r="Y81" s="117">
        <f t="shared" si="30"/>
        <v>19.681722495595089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7.1521512639538143</v>
      </c>
      <c r="E87" s="122">
        <v>14.114641535857736</v>
      </c>
      <c r="F87" s="122">
        <v>7.1457854585025808</v>
      </c>
      <c r="G87" s="122">
        <v>43.734671393169165</v>
      </c>
      <c r="H87" s="122">
        <v>4.0001921748250009</v>
      </c>
      <c r="I87" s="122">
        <v>6.1835728519598794</v>
      </c>
      <c r="J87" s="122">
        <v>3.3222310524761598</v>
      </c>
      <c r="K87" s="122">
        <v>0.56720424953843174</v>
      </c>
      <c r="L87" s="122">
        <v>1.3122747872250395</v>
      </c>
      <c r="M87" s="122">
        <v>5.4640734400020872</v>
      </c>
      <c r="N87" s="122">
        <v>4.1154450718293667</v>
      </c>
      <c r="O87" s="122">
        <v>7.5701637933988355</v>
      </c>
      <c r="P87" s="122">
        <v>8.0550392736247343</v>
      </c>
      <c r="Q87" s="122">
        <v>8.0571627553461376</v>
      </c>
      <c r="R87" s="122">
        <v>5.6482400748043142</v>
      </c>
      <c r="S87" s="122">
        <v>4.7013654219415724</v>
      </c>
      <c r="T87" s="122">
        <v>4.1866626865052332</v>
      </c>
      <c r="U87" s="122">
        <v>3.0245421671978132</v>
      </c>
      <c r="V87" s="122">
        <v>3.6902994594964449</v>
      </c>
      <c r="W87" s="122">
        <v>5.6606948870231442</v>
      </c>
      <c r="X87" s="122">
        <v>5.6790399138877188</v>
      </c>
      <c r="Y87" s="122">
        <v>4.7878391686516455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7.1521512639538143</v>
      </c>
      <c r="E92" s="101">
        <v>14.114641535857736</v>
      </c>
      <c r="F92" s="101">
        <v>7.1457854585025808</v>
      </c>
      <c r="G92" s="101">
        <v>43.734671393169165</v>
      </c>
      <c r="H92" s="101">
        <v>4.0001921748250009</v>
      </c>
      <c r="I92" s="101">
        <v>6.1835728519598794</v>
      </c>
      <c r="J92" s="101">
        <v>3.3222310524761598</v>
      </c>
      <c r="K92" s="101">
        <v>0.56720424953843174</v>
      </c>
      <c r="L92" s="101">
        <v>1.3122747872250395</v>
      </c>
      <c r="M92" s="101">
        <v>5.4640734400020872</v>
      </c>
      <c r="N92" s="101">
        <v>4.1154450718293667</v>
      </c>
      <c r="O92" s="101">
        <v>7.5701637933988355</v>
      </c>
      <c r="P92" s="101">
        <v>8.0550392736247343</v>
      </c>
      <c r="Q92" s="101">
        <v>8.0571627553461376</v>
      </c>
      <c r="R92" s="101">
        <v>5.6482400748043142</v>
      </c>
      <c r="S92" s="101">
        <v>4.7013654219415724</v>
      </c>
      <c r="T92" s="101">
        <v>4.1866626865052332</v>
      </c>
      <c r="U92" s="101">
        <v>3.0245421671978132</v>
      </c>
      <c r="V92" s="101">
        <v>3.6902994594964449</v>
      </c>
      <c r="W92" s="101">
        <v>5.6606948870231442</v>
      </c>
      <c r="X92" s="101">
        <v>5.6790399138877188</v>
      </c>
      <c r="Y92" s="101">
        <v>4.7878391686516455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1.1960338841728264</v>
      </c>
      <c r="D100" s="122">
        <v>11.943586899783805</v>
      </c>
      <c r="E100" s="122">
        <v>20.2652771563268</v>
      </c>
      <c r="F100" s="122">
        <v>15.84086735193673</v>
      </c>
      <c r="G100" s="122">
        <v>41.523085472036179</v>
      </c>
      <c r="H100" s="122">
        <v>12.792473719247543</v>
      </c>
      <c r="I100" s="122">
        <v>27.637284164533753</v>
      </c>
      <c r="J100" s="122">
        <v>8.8450555327118821</v>
      </c>
      <c r="K100" s="122">
        <v>13.940648643171567</v>
      </c>
      <c r="L100" s="122">
        <v>5.6141152592630181</v>
      </c>
      <c r="M100" s="122">
        <v>4.4944296829476853</v>
      </c>
      <c r="N100" s="122">
        <v>4.685860466627255</v>
      </c>
      <c r="O100" s="122">
        <v>7.5812104066635442</v>
      </c>
      <c r="P100" s="122">
        <v>12.697297444226146</v>
      </c>
      <c r="Q100" s="122">
        <v>9.4465980559067848</v>
      </c>
      <c r="R100" s="122">
        <v>9.262897597833696</v>
      </c>
      <c r="S100" s="122">
        <v>10.133319686071475</v>
      </c>
      <c r="T100" s="122">
        <v>13.277874281092625</v>
      </c>
      <c r="U100" s="122">
        <v>11.105562292683038</v>
      </c>
      <c r="V100" s="122">
        <v>13.59679355344805</v>
      </c>
      <c r="W100" s="122">
        <v>16.446822688019225</v>
      </c>
      <c r="X100" s="122">
        <v>14.710793776670121</v>
      </c>
      <c r="Y100" s="122">
        <v>14.893883326943442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1.1960338841728264</v>
      </c>
      <c r="D102" s="98">
        <v>11.943586899783805</v>
      </c>
      <c r="E102" s="98">
        <v>20.2652771563268</v>
      </c>
      <c r="F102" s="98">
        <v>15.84086735193673</v>
      </c>
      <c r="G102" s="98">
        <v>41.523085472036179</v>
      </c>
      <c r="H102" s="98">
        <v>12.792473719247543</v>
      </c>
      <c r="I102" s="98">
        <v>27.637284164533753</v>
      </c>
      <c r="J102" s="98">
        <v>8.8450555327118821</v>
      </c>
      <c r="K102" s="98">
        <v>13.940648643171567</v>
      </c>
      <c r="L102" s="98">
        <v>5.6141152592630181</v>
      </c>
      <c r="M102" s="98">
        <v>4.4944296829476853</v>
      </c>
      <c r="N102" s="98">
        <v>4.685860466627255</v>
      </c>
      <c r="O102" s="98">
        <v>7.5812104066635442</v>
      </c>
      <c r="P102" s="98">
        <v>12.697297444226146</v>
      </c>
      <c r="Q102" s="98">
        <v>9.4465980559067848</v>
      </c>
      <c r="R102" s="98">
        <v>9.262897597833696</v>
      </c>
      <c r="S102" s="98">
        <v>10.133319686071475</v>
      </c>
      <c r="T102" s="98">
        <v>13.277874281092625</v>
      </c>
      <c r="U102" s="98">
        <v>11.105562292683038</v>
      </c>
      <c r="V102" s="98">
        <v>13.59679355344805</v>
      </c>
      <c r="W102" s="98">
        <v>16.446822688019225</v>
      </c>
      <c r="X102" s="98">
        <v>14.710793776670121</v>
      </c>
      <c r="Y102" s="98">
        <v>14.893883326943442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9.3248269656258959E-2</v>
      </c>
      <c r="D105" s="117">
        <f t="shared" si="35"/>
        <v>0.13556409765088279</v>
      </c>
      <c r="E105" s="117">
        <f t="shared" si="35"/>
        <v>6.7331199118890309E-2</v>
      </c>
      <c r="F105" s="117">
        <f t="shared" si="35"/>
        <v>1.8527055944141793E-2</v>
      </c>
      <c r="G105" s="117">
        <f t="shared" si="35"/>
        <v>2.9523383813965284E-2</v>
      </c>
      <c r="H105" s="117">
        <f t="shared" si="35"/>
        <v>4.8703204265574215E-2</v>
      </c>
      <c r="I105" s="117">
        <f t="shared" si="35"/>
        <v>0.1235456367874892</v>
      </c>
      <c r="J105" s="117">
        <f t="shared" si="35"/>
        <v>7.3080258319364114E-2</v>
      </c>
      <c r="K105" s="117">
        <f t="shared" si="35"/>
        <v>0.13357637353443749</v>
      </c>
      <c r="L105" s="117">
        <f t="shared" si="35"/>
        <v>8.6778790726163457E-2</v>
      </c>
      <c r="M105" s="117">
        <f t="shared" si="35"/>
        <v>9.290570647678735E-3</v>
      </c>
      <c r="N105" s="117">
        <f t="shared" si="35"/>
        <v>0</v>
      </c>
      <c r="O105" s="117">
        <f t="shared" si="35"/>
        <v>0</v>
      </c>
      <c r="P105" s="117">
        <f t="shared" si="35"/>
        <v>2.2063262833258582E-4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1.0756782818215231E-2</v>
      </c>
      <c r="T105" s="117">
        <f t="shared" si="36"/>
        <v>2.340615749435157E-3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9.3248269656258959E-2</v>
      </c>
      <c r="D120" s="122">
        <v>0.13556409765088279</v>
      </c>
      <c r="E120" s="122">
        <v>6.7331199118890309E-2</v>
      </c>
      <c r="F120" s="122">
        <v>1.8527055944141793E-2</v>
      </c>
      <c r="G120" s="122">
        <v>2.9523383813965284E-2</v>
      </c>
      <c r="H120" s="122">
        <v>4.8703204265574215E-2</v>
      </c>
      <c r="I120" s="122">
        <v>0.1235456367874892</v>
      </c>
      <c r="J120" s="122">
        <v>7.3080258319364114E-2</v>
      </c>
      <c r="K120" s="122">
        <v>0.13357637353443749</v>
      </c>
      <c r="L120" s="122">
        <v>8.6778790726163457E-2</v>
      </c>
      <c r="M120" s="122">
        <v>9.290570647678735E-3</v>
      </c>
      <c r="N120" s="122">
        <v>0</v>
      </c>
      <c r="O120" s="122">
        <v>0</v>
      </c>
      <c r="P120" s="122">
        <v>2.2063262833258582E-4</v>
      </c>
      <c r="Q120" s="122">
        <v>0</v>
      </c>
      <c r="R120" s="122">
        <v>0</v>
      </c>
      <c r="S120" s="122">
        <v>1.0756782818215231E-2</v>
      </c>
      <c r="T120" s="122">
        <v>2.340615749435157E-3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9.3248269656258959E-2</v>
      </c>
      <c r="D121" s="98">
        <v>0.13556409765088279</v>
      </c>
      <c r="E121" s="98">
        <v>6.7331199118890309E-2</v>
      </c>
      <c r="F121" s="98">
        <v>1.8527055944141793E-2</v>
      </c>
      <c r="G121" s="98">
        <v>2.9523383813965284E-2</v>
      </c>
      <c r="H121" s="98">
        <v>4.8703204265574215E-2</v>
      </c>
      <c r="I121" s="98">
        <v>0.1235456367874892</v>
      </c>
      <c r="J121" s="98">
        <v>7.3080258319364114E-2</v>
      </c>
      <c r="K121" s="98">
        <v>0.13357637353443749</v>
      </c>
      <c r="L121" s="98">
        <v>8.6778790726163457E-2</v>
      </c>
      <c r="M121" s="98">
        <v>9.290570647678735E-3</v>
      </c>
      <c r="N121" s="98">
        <v>0</v>
      </c>
      <c r="O121" s="98">
        <v>0</v>
      </c>
      <c r="P121" s="98">
        <v>2.2063262833258582E-4</v>
      </c>
      <c r="Q121" s="98">
        <v>0</v>
      </c>
      <c r="R121" s="98">
        <v>0</v>
      </c>
      <c r="S121" s="98">
        <v>1.0756782818215231E-2</v>
      </c>
      <c r="T121" s="98">
        <v>2.340615749435157E-3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12.219571730309559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7.6439688923178286</v>
      </c>
      <c r="J124" s="117">
        <f t="shared" si="42"/>
        <v>3.4971502694500733</v>
      </c>
      <c r="K124" s="117">
        <f t="shared" si="42"/>
        <v>8.4581842988476446</v>
      </c>
      <c r="L124" s="117">
        <f t="shared" si="42"/>
        <v>5.9185901133115237</v>
      </c>
      <c r="M124" s="117">
        <f t="shared" si="42"/>
        <v>7.4422116173230508</v>
      </c>
      <c r="N124" s="117">
        <f t="shared" si="42"/>
        <v>4.3556944864572475</v>
      </c>
      <c r="O124" s="117">
        <f t="shared" si="42"/>
        <v>6.2116958360678165</v>
      </c>
      <c r="P124" s="117">
        <f t="shared" si="42"/>
        <v>0</v>
      </c>
      <c r="Q124" s="117">
        <f t="shared" si="42"/>
        <v>1.19132237393895</v>
      </c>
      <c r="R124" s="117">
        <f t="shared" ref="R124:V124" si="43">R125+R128+R130+R139</f>
        <v>1.7749493623498867</v>
      </c>
      <c r="S124" s="117">
        <f t="shared" si="43"/>
        <v>1.6073502005831743</v>
      </c>
      <c r="T124" s="117">
        <f t="shared" si="43"/>
        <v>1.4628848433969732E-4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0.20236087175770279</v>
      </c>
      <c r="X124" s="117">
        <f t="shared" si="44"/>
        <v>2.7132355321865442</v>
      </c>
      <c r="Y124" s="117">
        <f t="shared" si="44"/>
        <v>4.7904846549839162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12.219571730309559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7.6439688923178286</v>
      </c>
      <c r="J139" s="122">
        <v>3.4971502694500733</v>
      </c>
      <c r="K139" s="122">
        <v>8.4581842988476446</v>
      </c>
      <c r="L139" s="122">
        <v>5.9185901133115237</v>
      </c>
      <c r="M139" s="122">
        <v>7.4422116173230508</v>
      </c>
      <c r="N139" s="122">
        <v>4.3556944864572475</v>
      </c>
      <c r="O139" s="122">
        <v>6.2116958360678165</v>
      </c>
      <c r="P139" s="122">
        <v>0</v>
      </c>
      <c r="Q139" s="122">
        <v>1.19132237393895</v>
      </c>
      <c r="R139" s="122">
        <v>1.7749493623498867</v>
      </c>
      <c r="S139" s="122">
        <v>1.6073502005831743</v>
      </c>
      <c r="T139" s="122">
        <v>1.4628848433969732E-4</v>
      </c>
      <c r="U139" s="122">
        <v>0</v>
      </c>
      <c r="V139" s="122">
        <v>0</v>
      </c>
      <c r="W139" s="122">
        <v>0.20236087175770279</v>
      </c>
      <c r="X139" s="122">
        <v>2.7132355321865442</v>
      </c>
      <c r="Y139" s="122">
        <v>4.7904846549839162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12.219571730309559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7.6439688923178286</v>
      </c>
      <c r="J140" s="98">
        <v>3.4971502694500733</v>
      </c>
      <c r="K140" s="98">
        <v>8.4581842988476446</v>
      </c>
      <c r="L140" s="98">
        <v>5.9185901133115237</v>
      </c>
      <c r="M140" s="98">
        <v>7.4422116173230508</v>
      </c>
      <c r="N140" s="98">
        <v>4.3556944864572475</v>
      </c>
      <c r="O140" s="98">
        <v>6.2116958360678165</v>
      </c>
      <c r="P140" s="98">
        <v>0</v>
      </c>
      <c r="Q140" s="98">
        <v>1.19132237393895</v>
      </c>
      <c r="R140" s="98">
        <v>1.7749493623498867</v>
      </c>
      <c r="S140" s="98">
        <v>1.6073502005831743</v>
      </c>
      <c r="T140" s="98">
        <v>1.4628848433969732E-4</v>
      </c>
      <c r="U140" s="98">
        <v>0</v>
      </c>
      <c r="V140" s="98">
        <v>0</v>
      </c>
      <c r="W140" s="98">
        <v>0.20236087175770279</v>
      </c>
      <c r="X140" s="98">
        <v>2.7132355321865442</v>
      </c>
      <c r="Y140" s="98">
        <v>4.7904846549839162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3.4383058431679494</v>
      </c>
      <c r="V143" s="117">
        <f t="shared" si="50"/>
        <v>2.0974339188151472</v>
      </c>
      <c r="W143" s="117">
        <f t="shared" ref="W143:Y143" si="51">W144+W146+W148+W157</f>
        <v>2.7053781386536682</v>
      </c>
      <c r="X143" s="117">
        <f t="shared" si="51"/>
        <v>3.1801561761056569</v>
      </c>
      <c r="Y143" s="117">
        <f t="shared" si="51"/>
        <v>2.7956527399530744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2.1096431477909192</v>
      </c>
      <c r="V148" s="122">
        <v>1.151071060457457</v>
      </c>
      <c r="W148" s="122">
        <v>1.313432594218622</v>
      </c>
      <c r="X148" s="122">
        <v>1.7101594231658905</v>
      </c>
      <c r="Y148" s="122">
        <v>1.4231140371798425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2.1096431477909192</v>
      </c>
      <c r="V149" s="98">
        <v>1.151071060457457</v>
      </c>
      <c r="W149" s="98">
        <v>1.313432594218622</v>
      </c>
      <c r="X149" s="98">
        <v>1.7101594231658905</v>
      </c>
      <c r="Y149" s="98">
        <v>1.4231140371798425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1.32866269537703</v>
      </c>
      <c r="V157" s="122">
        <v>0.9463628583576903</v>
      </c>
      <c r="W157" s="122">
        <v>1.3919455444350461</v>
      </c>
      <c r="X157" s="122">
        <v>1.4699967529397664</v>
      </c>
      <c r="Y157" s="122">
        <v>1.3725387027732319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1.32866269537703</v>
      </c>
      <c r="V158" s="98">
        <v>0.9463628583576903</v>
      </c>
      <c r="W158" s="98">
        <v>1.3919455444350461</v>
      </c>
      <c r="X158" s="98">
        <v>1.4699967529397664</v>
      </c>
      <c r="Y158" s="98">
        <v>1.3725387027732319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0.15320220335085144</v>
      </c>
      <c r="E161" s="117">
        <f t="shared" si="54"/>
        <v>0.21492304525915612</v>
      </c>
      <c r="F161" s="117">
        <f t="shared" si="54"/>
        <v>0.16488846671649915</v>
      </c>
      <c r="G161" s="117">
        <f t="shared" si="54"/>
        <v>0.78020811422506442</v>
      </c>
      <c r="H161" s="117">
        <f t="shared" si="54"/>
        <v>0.28624920967563461</v>
      </c>
      <c r="I161" s="117">
        <f t="shared" si="54"/>
        <v>0.77779274958812294</v>
      </c>
      <c r="J161" s="117">
        <f t="shared" si="54"/>
        <v>0.34638955722883541</v>
      </c>
      <c r="K161" s="117">
        <f t="shared" si="54"/>
        <v>0.39332567497956555</v>
      </c>
      <c r="L161" s="117">
        <f t="shared" si="54"/>
        <v>0.23231021406969621</v>
      </c>
      <c r="M161" s="117">
        <f t="shared" si="54"/>
        <v>0.30217890123783486</v>
      </c>
      <c r="N161" s="117">
        <f t="shared" si="54"/>
        <v>5.8868937193153545E-2</v>
      </c>
      <c r="O161" s="117">
        <f t="shared" si="54"/>
        <v>0.27326666517447362</v>
      </c>
      <c r="P161" s="117">
        <f t="shared" si="54"/>
        <v>0.18027637260156865</v>
      </c>
      <c r="Q161" s="117">
        <f t="shared" si="54"/>
        <v>0.33099346511576966</v>
      </c>
      <c r="R161" s="117">
        <f t="shared" ref="R161:V161" si="55">R162+R164+R166+R175</f>
        <v>0.59624843700479224</v>
      </c>
      <c r="S161" s="117">
        <f t="shared" si="55"/>
        <v>1.4360821198078031</v>
      </c>
      <c r="T161" s="117">
        <f t="shared" si="55"/>
        <v>3.3856793754270011</v>
      </c>
      <c r="U161" s="117">
        <f t="shared" si="55"/>
        <v>2.9377168695948019</v>
      </c>
      <c r="V161" s="117">
        <f t="shared" si="55"/>
        <v>1.3550714657373923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0.10446511072193894</v>
      </c>
      <c r="E166" s="122">
        <v>0.14794529075506313</v>
      </c>
      <c r="F166" s="122">
        <v>0.11294235416425347</v>
      </c>
      <c r="G166" s="122">
        <v>0.50543346311438753</v>
      </c>
      <c r="H166" s="122">
        <v>0.15660859947738651</v>
      </c>
      <c r="I166" s="122">
        <v>0.37731288979894773</v>
      </c>
      <c r="J166" s="122">
        <v>0.16995730178836219</v>
      </c>
      <c r="K166" s="122">
        <v>5.2385105849090834E-2</v>
      </c>
      <c r="L166" s="122">
        <v>0.10254538225341459</v>
      </c>
      <c r="M166" s="122">
        <v>0.19324696039380168</v>
      </c>
      <c r="N166" s="122">
        <v>3.5234496096385147E-2</v>
      </c>
      <c r="O166" s="122">
        <v>0.17431392673241131</v>
      </c>
      <c r="P166" s="122">
        <v>9.7318504348516383E-2</v>
      </c>
      <c r="Q166" s="122">
        <v>0.18402682780734494</v>
      </c>
      <c r="R166" s="122">
        <v>0.33085925124376742</v>
      </c>
      <c r="S166" s="122">
        <v>0.76959185639118743</v>
      </c>
      <c r="T166" s="122">
        <v>2.1828954571860097</v>
      </c>
      <c r="U166" s="122">
        <v>1.8025158418961336</v>
      </c>
      <c r="V166" s="122">
        <v>0.74365571709724831</v>
      </c>
      <c r="W166" s="122">
        <v>0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0.10446511072193894</v>
      </c>
      <c r="E167" s="98">
        <v>0.14794529075506313</v>
      </c>
      <c r="F167" s="98">
        <v>0.11294235416425347</v>
      </c>
      <c r="G167" s="98">
        <v>0.50543346311438753</v>
      </c>
      <c r="H167" s="98">
        <v>0.15660859947738651</v>
      </c>
      <c r="I167" s="98">
        <v>0.37731288979894773</v>
      </c>
      <c r="J167" s="98">
        <v>0.16995730178836219</v>
      </c>
      <c r="K167" s="98">
        <v>5.2385105849090834E-2</v>
      </c>
      <c r="L167" s="98">
        <v>0.10254538225341459</v>
      </c>
      <c r="M167" s="98">
        <v>0.19324696039380168</v>
      </c>
      <c r="N167" s="98">
        <v>3.5234496096385147E-2</v>
      </c>
      <c r="O167" s="98">
        <v>0.17431392673241131</v>
      </c>
      <c r="P167" s="98">
        <v>9.7318504348516383E-2</v>
      </c>
      <c r="Q167" s="98">
        <v>0.18402682780734494</v>
      </c>
      <c r="R167" s="98">
        <v>0.33085925124376742</v>
      </c>
      <c r="S167" s="98">
        <v>0.76959185639118743</v>
      </c>
      <c r="T167" s="98">
        <v>2.1828954571860097</v>
      </c>
      <c r="U167" s="98">
        <v>1.8025158418961336</v>
      </c>
      <c r="V167" s="98">
        <v>0.74365571709724831</v>
      </c>
      <c r="W167" s="98">
        <v>0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4.8737092628912508E-2</v>
      </c>
      <c r="E175" s="122">
        <v>6.6977754504093004E-2</v>
      </c>
      <c r="F175" s="122">
        <v>5.1946112552245668E-2</v>
      </c>
      <c r="G175" s="122">
        <v>0.27477465111067689</v>
      </c>
      <c r="H175" s="122">
        <v>0.1296406101982481</v>
      </c>
      <c r="I175" s="122">
        <v>0.40047985978917522</v>
      </c>
      <c r="J175" s="122">
        <v>0.17643225544047322</v>
      </c>
      <c r="K175" s="122">
        <v>0.34094056913047471</v>
      </c>
      <c r="L175" s="122">
        <v>0.12976483181628162</v>
      </c>
      <c r="M175" s="122">
        <v>0.10893194084403317</v>
      </c>
      <c r="N175" s="122">
        <v>2.3634441096768398E-2</v>
      </c>
      <c r="O175" s="122">
        <v>9.8952738442062288E-2</v>
      </c>
      <c r="P175" s="122">
        <v>8.295786825305225E-2</v>
      </c>
      <c r="Q175" s="122">
        <v>0.14696663730842471</v>
      </c>
      <c r="R175" s="122">
        <v>0.26538918576102483</v>
      </c>
      <c r="S175" s="122">
        <v>0.66649026341661566</v>
      </c>
      <c r="T175" s="122">
        <v>1.2027839182409914</v>
      </c>
      <c r="U175" s="122">
        <v>1.1352010276986684</v>
      </c>
      <c r="V175" s="122">
        <v>0.61141574864014392</v>
      </c>
      <c r="W175" s="122">
        <v>0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4.8737092628912508E-2</v>
      </c>
      <c r="E176" s="98">
        <v>6.6977754504093004E-2</v>
      </c>
      <c r="F176" s="98">
        <v>5.1946112552245668E-2</v>
      </c>
      <c r="G176" s="98">
        <v>0.27477465111067689</v>
      </c>
      <c r="H176" s="98">
        <v>0.1296406101982481</v>
      </c>
      <c r="I176" s="98">
        <v>0.40047985978917522</v>
      </c>
      <c r="J176" s="98">
        <v>0.17643225544047322</v>
      </c>
      <c r="K176" s="98">
        <v>0.34094056913047471</v>
      </c>
      <c r="L176" s="98">
        <v>0.12976483181628162</v>
      </c>
      <c r="M176" s="98">
        <v>0.10893194084403317</v>
      </c>
      <c r="N176" s="98">
        <v>2.3634441096768398E-2</v>
      </c>
      <c r="O176" s="98">
        <v>9.8952738442062288E-2</v>
      </c>
      <c r="P176" s="98">
        <v>8.295786825305225E-2</v>
      </c>
      <c r="Q176" s="98">
        <v>0.14696663730842471</v>
      </c>
      <c r="R176" s="98">
        <v>0.26538918576102483</v>
      </c>
      <c r="S176" s="98">
        <v>0.66649026341661566</v>
      </c>
      <c r="T176" s="98">
        <v>1.2027839182409914</v>
      </c>
      <c r="U176" s="98">
        <v>1.1352010276986684</v>
      </c>
      <c r="V176" s="98">
        <v>0.61141574864014392</v>
      </c>
      <c r="W176" s="98">
        <v>0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11776.009081376829</v>
      </c>
      <c r="E3" s="117">
        <f t="shared" si="0"/>
        <v>0</v>
      </c>
      <c r="F3" s="117">
        <f t="shared" si="0"/>
        <v>17407.168320750185</v>
      </c>
      <c r="G3" s="117">
        <f t="shared" si="0"/>
        <v>0</v>
      </c>
      <c r="H3" s="117">
        <f t="shared" si="0"/>
        <v>0</v>
      </c>
      <c r="I3" s="117">
        <f t="shared" si="0"/>
        <v>7118.71452323022</v>
      </c>
      <c r="J3" s="117">
        <f t="shared" si="0"/>
        <v>21796.725022527251</v>
      </c>
      <c r="K3" s="117">
        <f t="shared" si="0"/>
        <v>0</v>
      </c>
      <c r="L3" s="117">
        <f t="shared" si="0"/>
        <v>0</v>
      </c>
      <c r="M3" s="117">
        <f t="shared" si="0"/>
        <v>11786.071635591277</v>
      </c>
      <c r="N3" s="117">
        <f t="shared" si="0"/>
        <v>11296.148453922258</v>
      </c>
      <c r="O3" s="117">
        <f t="shared" si="0"/>
        <v>6952.9592887765293</v>
      </c>
      <c r="P3" s="117">
        <f t="shared" si="0"/>
        <v>12378.214073618234</v>
      </c>
      <c r="Q3" s="117">
        <f t="shared" si="0"/>
        <v>12627.419860798953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9017.5943896224526</v>
      </c>
      <c r="V3" s="117">
        <f t="shared" si="1"/>
        <v>8827.5229120490312</v>
      </c>
      <c r="W3" s="117">
        <f t="shared" ref="W3:Y3" si="2">W4+W7+W9+W19</f>
        <v>8047.1381598455109</v>
      </c>
      <c r="X3" s="117">
        <f t="shared" si="2"/>
        <v>7066.7095664229309</v>
      </c>
      <c r="Y3" s="117">
        <f t="shared" si="2"/>
        <v>6663.1084738730087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9712.3693820631397</v>
      </c>
      <c r="E4" s="122">
        <f t="shared" si="3"/>
        <v>0</v>
      </c>
      <c r="F4" s="122">
        <f t="shared" si="3"/>
        <v>15277.239455613593</v>
      </c>
      <c r="G4" s="122">
        <f t="shared" si="3"/>
        <v>0</v>
      </c>
      <c r="H4" s="122">
        <f t="shared" si="3"/>
        <v>0</v>
      </c>
      <c r="I4" s="122">
        <f t="shared" si="3"/>
        <v>5330.6456308236266</v>
      </c>
      <c r="J4" s="122">
        <f t="shared" si="3"/>
        <v>18815.054863573598</v>
      </c>
      <c r="K4" s="122">
        <f t="shared" si="3"/>
        <v>0</v>
      </c>
      <c r="L4" s="122">
        <f t="shared" si="3"/>
        <v>0</v>
      </c>
      <c r="M4" s="122">
        <f t="shared" si="3"/>
        <v>10036.120150959301</v>
      </c>
      <c r="N4" s="122">
        <f t="shared" si="3"/>
        <v>9560.4221984145806</v>
      </c>
      <c r="O4" s="122">
        <f t="shared" si="3"/>
        <v>5799.2664653992142</v>
      </c>
      <c r="P4" s="122">
        <f t="shared" si="3"/>
        <v>10158.186777808825</v>
      </c>
      <c r="Q4" s="122">
        <f t="shared" si="3"/>
        <v>10222.213675709543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6960.7803277613039</v>
      </c>
      <c r="V4" s="122">
        <f t="shared" si="4"/>
        <v>6823.0238421153344</v>
      </c>
      <c r="W4" s="122">
        <f t="shared" ref="W4:Y4" si="5">SUM(W5:W6)</f>
        <v>6145.1473369419573</v>
      </c>
      <c r="X4" s="122">
        <f t="shared" si="5"/>
        <v>5072.8011103016815</v>
      </c>
      <c r="Y4" s="122">
        <f t="shared" si="5"/>
        <v>5018.9975849208804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9703.0940025230084</v>
      </c>
      <c r="E5" s="98">
        <v>0</v>
      </c>
      <c r="F5" s="98">
        <v>15261.591397792667</v>
      </c>
      <c r="G5" s="98">
        <v>0</v>
      </c>
      <c r="H5" s="98">
        <v>0</v>
      </c>
      <c r="I5" s="98">
        <v>5326.2133163808785</v>
      </c>
      <c r="J5" s="98">
        <v>18796.705797894909</v>
      </c>
      <c r="K5" s="98">
        <v>0</v>
      </c>
      <c r="L5" s="98">
        <v>0</v>
      </c>
      <c r="M5" s="98">
        <v>10026.441975518959</v>
      </c>
      <c r="N5" s="98">
        <v>9552.6249915285389</v>
      </c>
      <c r="O5" s="98">
        <v>5793.669455557776</v>
      </c>
      <c r="P5" s="98">
        <v>10148.088834199973</v>
      </c>
      <c r="Q5" s="98">
        <v>10213.136746747525</v>
      </c>
      <c r="R5" s="98">
        <v>0</v>
      </c>
      <c r="S5" s="98">
        <v>0</v>
      </c>
      <c r="T5" s="98">
        <v>0</v>
      </c>
      <c r="U5" s="98">
        <v>6953.9477939916342</v>
      </c>
      <c r="V5" s="98">
        <v>6816.2703976031789</v>
      </c>
      <c r="W5" s="98">
        <v>6139.0241196574398</v>
      </c>
      <c r="X5" s="98">
        <v>5067.6233887108683</v>
      </c>
      <c r="Y5" s="98">
        <v>5013.8443464313486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9.2753795401306167</v>
      </c>
      <c r="E6" s="98">
        <v>0</v>
      </c>
      <c r="F6" s="98">
        <v>15.648057820926576</v>
      </c>
      <c r="G6" s="98">
        <v>0</v>
      </c>
      <c r="H6" s="98">
        <v>0</v>
      </c>
      <c r="I6" s="98">
        <v>4.4323144427478542</v>
      </c>
      <c r="J6" s="98">
        <v>18.349065678690625</v>
      </c>
      <c r="K6" s="98">
        <v>0</v>
      </c>
      <c r="L6" s="98">
        <v>0</v>
      </c>
      <c r="M6" s="98">
        <v>9.6781754403414695</v>
      </c>
      <c r="N6" s="98">
        <v>7.797206886041339</v>
      </c>
      <c r="O6" s="98">
        <v>5.5970098414384282</v>
      </c>
      <c r="P6" s="98">
        <v>10.097943608852228</v>
      </c>
      <c r="Q6" s="98">
        <v>9.0769289620179467</v>
      </c>
      <c r="R6" s="98">
        <v>0</v>
      </c>
      <c r="S6" s="98">
        <v>0</v>
      </c>
      <c r="T6" s="98">
        <v>0</v>
      </c>
      <c r="U6" s="98">
        <v>6.8325337696693991</v>
      </c>
      <c r="V6" s="98">
        <v>6.7534445121552986</v>
      </c>
      <c r="W6" s="98">
        <v>6.1232172845174366</v>
      </c>
      <c r="X6" s="98">
        <v>5.1777215908129675</v>
      </c>
      <c r="Y6" s="98">
        <v>5.1532384895313319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50.618938458734519</v>
      </c>
      <c r="E7" s="122">
        <f t="shared" si="6"/>
        <v>0</v>
      </c>
      <c r="F7" s="122">
        <f t="shared" si="6"/>
        <v>19.59569835387305</v>
      </c>
      <c r="G7" s="122">
        <f t="shared" si="6"/>
        <v>0</v>
      </c>
      <c r="H7" s="122">
        <f t="shared" si="6"/>
        <v>0</v>
      </c>
      <c r="I7" s="122">
        <f t="shared" si="6"/>
        <v>87.262152558383548</v>
      </c>
      <c r="J7" s="122">
        <f t="shared" si="6"/>
        <v>26.144706407751247</v>
      </c>
      <c r="K7" s="122">
        <f t="shared" si="6"/>
        <v>0</v>
      </c>
      <c r="L7" s="122">
        <f t="shared" si="6"/>
        <v>0</v>
      </c>
      <c r="M7" s="122">
        <f t="shared" si="6"/>
        <v>21.744560899641872</v>
      </c>
      <c r="N7" s="122">
        <f t="shared" si="6"/>
        <v>76.70115060800407</v>
      </c>
      <c r="O7" s="122">
        <f t="shared" si="6"/>
        <v>8.8744875057532635</v>
      </c>
      <c r="P7" s="122">
        <f t="shared" si="6"/>
        <v>37.603461589099183</v>
      </c>
      <c r="Q7" s="122">
        <f t="shared" si="6"/>
        <v>100.09457865693727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28.615212749907101</v>
      </c>
      <c r="V7" s="122">
        <f t="shared" si="6"/>
        <v>7.8469418337497663</v>
      </c>
      <c r="W7" s="122">
        <f t="shared" si="6"/>
        <v>2.484040896238171</v>
      </c>
      <c r="X7" s="122">
        <f t="shared" si="6"/>
        <v>15.129745370824939</v>
      </c>
      <c r="Y7" s="122">
        <f t="shared" si="6"/>
        <v>13.349105242092913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50.618938458734519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19.59569835387305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87.262152558383548</v>
      </c>
      <c r="J8" s="98">
        <f>IF(RES_hhdet_in_fec!J8=0,0,RES_hhdet_in_fec!J8*1000*11630/RES_hhdet_in_new!J5)</f>
        <v>26.144706407751247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21.744560899641872</v>
      </c>
      <c r="N8" s="98">
        <f>IF(RES_hhdet_in_fec!N8=0,0,RES_hhdet_in_fec!N8*1000*11630/RES_hhdet_in_new!N5)</f>
        <v>76.70115060800407</v>
      </c>
      <c r="O8" s="98">
        <f>IF(RES_hhdet_in_fec!O8=0,0,RES_hhdet_in_fec!O8*1000*11630/RES_hhdet_in_new!O5)</f>
        <v>8.8744875057532635</v>
      </c>
      <c r="P8" s="98">
        <f>IF(RES_hhdet_in_fec!P8=0,0,RES_hhdet_in_fec!P8*1000*11630/RES_hhdet_in_new!P5)</f>
        <v>37.603461589099183</v>
      </c>
      <c r="Q8" s="98">
        <f>IF(RES_hhdet_in_fec!Q8=0,0,RES_hhdet_in_fec!Q8*1000*11630/RES_hhdet_in_new!Q5)</f>
        <v>100.09457865693727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28.615212749907101</v>
      </c>
      <c r="V8" s="98">
        <f>IF(RES_hhdet_in_fec!V8=0,0,RES_hhdet_in_fec!V8*1000*11630/RES_hhdet_in_new!V5)</f>
        <v>7.8469418337497663</v>
      </c>
      <c r="W8" s="98">
        <f>IF(RES_hhdet_in_fec!W8=0,0,RES_hhdet_in_fec!W8*1000*11630/RES_hhdet_in_new!W5)</f>
        <v>2.484040896238171</v>
      </c>
      <c r="X8" s="98">
        <f>IF(RES_hhdet_in_fec!X8=0,0,RES_hhdet_in_fec!X8*1000*11630/RES_hhdet_in_new!X5)</f>
        <v>15.129745370824939</v>
      </c>
      <c r="Y8" s="98">
        <f>IF(RES_hhdet_in_fec!Y8=0,0,RES_hhdet_in_fec!Y8*1000*11630/RES_hhdet_in_new!Y5)</f>
        <v>13.349105242092913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1309.2453710400325</v>
      </c>
      <c r="E9" s="122">
        <v>0</v>
      </c>
      <c r="F9" s="122">
        <v>1369.2930026953493</v>
      </c>
      <c r="G9" s="122">
        <v>0</v>
      </c>
      <c r="H9" s="122">
        <v>0</v>
      </c>
      <c r="I9" s="122">
        <v>906.52939397053149</v>
      </c>
      <c r="J9" s="122">
        <v>2087.1705579047657</v>
      </c>
      <c r="K9" s="122">
        <v>0</v>
      </c>
      <c r="L9" s="122">
        <v>0</v>
      </c>
      <c r="M9" s="122">
        <v>1228.3918905165347</v>
      </c>
      <c r="N9" s="122">
        <v>1208.8067144260233</v>
      </c>
      <c r="O9" s="122">
        <v>815.05578186011348</v>
      </c>
      <c r="P9" s="122">
        <v>1587.5514285971558</v>
      </c>
      <c r="Q9" s="122">
        <v>1676.1330125992365</v>
      </c>
      <c r="R9" s="122">
        <v>0</v>
      </c>
      <c r="S9" s="122">
        <v>0</v>
      </c>
      <c r="T9" s="122">
        <v>0</v>
      </c>
      <c r="U9" s="122">
        <v>1339.2070316435088</v>
      </c>
      <c r="V9" s="122">
        <v>1360.1405254868857</v>
      </c>
      <c r="W9" s="122">
        <v>1273.0933741644728</v>
      </c>
      <c r="X9" s="122">
        <v>1340.0703308797433</v>
      </c>
      <c r="Y9" s="122">
        <v>1021.8939790444135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1304.0089889801657</v>
      </c>
      <c r="E10" s="98">
        <v>0</v>
      </c>
      <c r="F10" s="98">
        <v>1390.2667495587414</v>
      </c>
      <c r="G10" s="98">
        <v>0</v>
      </c>
      <c r="H10" s="98">
        <v>0</v>
      </c>
      <c r="I10" s="98">
        <v>853.59739270923262</v>
      </c>
      <c r="J10" s="98">
        <v>2127.0140664797955</v>
      </c>
      <c r="K10" s="98">
        <v>0</v>
      </c>
      <c r="L10" s="98">
        <v>0</v>
      </c>
      <c r="M10" s="98">
        <v>1227.1034914502245</v>
      </c>
      <c r="N10" s="98">
        <v>1204.7574328615906</v>
      </c>
      <c r="O10" s="98">
        <v>802.33051056116938</v>
      </c>
      <c r="P10" s="98">
        <v>1596.7335344102266</v>
      </c>
      <c r="Q10" s="98">
        <v>1693.5841353565695</v>
      </c>
      <c r="R10" s="98">
        <v>0</v>
      </c>
      <c r="S10" s="98">
        <v>0</v>
      </c>
      <c r="T10" s="98">
        <v>0</v>
      </c>
      <c r="U10" s="98">
        <v>1339.2070316435088</v>
      </c>
      <c r="V10" s="98">
        <v>1368.17575199973</v>
      </c>
      <c r="W10" s="98">
        <v>1495.9664211955906</v>
      </c>
      <c r="X10" s="98">
        <v>1705.7214275207987</v>
      </c>
      <c r="Y10" s="98">
        <v>371.67107347851453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1360.5756951795167</v>
      </c>
      <c r="E11" s="98">
        <v>0</v>
      </c>
      <c r="F11" s="98">
        <v>1097.5562164103046</v>
      </c>
      <c r="G11" s="98">
        <v>0</v>
      </c>
      <c r="H11" s="98">
        <v>0</v>
      </c>
      <c r="I11" s="98">
        <v>1881.0878498287464</v>
      </c>
      <c r="J11" s="98">
        <v>1092.2382872251985</v>
      </c>
      <c r="K11" s="98">
        <v>0</v>
      </c>
      <c r="L11" s="98">
        <v>0</v>
      </c>
      <c r="M11" s="98">
        <v>1376.5510957718639</v>
      </c>
      <c r="N11" s="98">
        <v>1231.0215614889005</v>
      </c>
      <c r="O11" s="98">
        <v>1264.1876262267099</v>
      </c>
      <c r="P11" s="98">
        <v>1173.7367463946282</v>
      </c>
      <c r="Q11" s="98">
        <v>1198.4021624316158</v>
      </c>
      <c r="R11" s="98">
        <v>0</v>
      </c>
      <c r="S11" s="98">
        <v>0</v>
      </c>
      <c r="T11" s="98">
        <v>0</v>
      </c>
      <c r="U11" s="98">
        <v>0</v>
      </c>
      <c r="V11" s="98">
        <v>1080.431985098897</v>
      </c>
      <c r="W11" s="98">
        <v>1141.1034679915142</v>
      </c>
      <c r="X11" s="98">
        <v>1163.2317005517057</v>
      </c>
      <c r="Y11" s="98">
        <v>1053.7946356449665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1541.2053818975246</v>
      </c>
      <c r="J15" s="101">
        <v>1141.644267533575</v>
      </c>
      <c r="K15" s="101">
        <v>0</v>
      </c>
      <c r="L15" s="101">
        <v>0</v>
      </c>
      <c r="M15" s="101">
        <v>1238.7111203135942</v>
      </c>
      <c r="N15" s="101">
        <v>1487.6421981320416</v>
      </c>
      <c r="O15" s="101">
        <v>1355.5961013275398</v>
      </c>
      <c r="P15" s="101">
        <v>1393.6983717387375</v>
      </c>
      <c r="Q15" s="101">
        <v>1410.9681608269195</v>
      </c>
      <c r="R15" s="101">
        <v>0</v>
      </c>
      <c r="S15" s="101">
        <v>0</v>
      </c>
      <c r="T15" s="101">
        <v>0</v>
      </c>
      <c r="U15" s="101">
        <v>0</v>
      </c>
      <c r="V15" s="101">
        <v>1339.7645230103903</v>
      </c>
      <c r="W15" s="101">
        <v>1378.7640132791732</v>
      </c>
      <c r="X15" s="101">
        <v>1479.6940486098417</v>
      </c>
      <c r="Y15" s="101">
        <v>1289.9012476346154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703.77538981492148</v>
      </c>
      <c r="E19" s="122">
        <v>0</v>
      </c>
      <c r="F19" s="122">
        <v>741.04016408736777</v>
      </c>
      <c r="G19" s="122">
        <v>0</v>
      </c>
      <c r="H19" s="122">
        <v>0</v>
      </c>
      <c r="I19" s="122">
        <v>794.27734587767839</v>
      </c>
      <c r="J19" s="122">
        <v>868.35489464113391</v>
      </c>
      <c r="K19" s="122">
        <v>0</v>
      </c>
      <c r="L19" s="122">
        <v>0</v>
      </c>
      <c r="M19" s="122">
        <v>499.81503321579936</v>
      </c>
      <c r="N19" s="122">
        <v>450.21839047364972</v>
      </c>
      <c r="O19" s="122">
        <v>329.76255401144755</v>
      </c>
      <c r="P19" s="122">
        <v>594.87240562315446</v>
      </c>
      <c r="Q19" s="122">
        <v>628.97859383323544</v>
      </c>
      <c r="R19" s="122">
        <v>0</v>
      </c>
      <c r="S19" s="122">
        <v>0</v>
      </c>
      <c r="T19" s="122">
        <v>0</v>
      </c>
      <c r="U19" s="122">
        <v>688.99181746773365</v>
      </c>
      <c r="V19" s="122">
        <v>636.51160261306086</v>
      </c>
      <c r="W19" s="122">
        <v>626.4134078428425</v>
      </c>
      <c r="X19" s="122">
        <v>638.70837987068103</v>
      </c>
      <c r="Y19" s="122">
        <v>608.86780466562175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750.31777215786008</v>
      </c>
      <c r="E20" s="98">
        <v>0</v>
      </c>
      <c r="F20" s="98">
        <v>794.41275222807371</v>
      </c>
      <c r="G20" s="98">
        <v>0</v>
      </c>
      <c r="H20" s="98">
        <v>0</v>
      </c>
      <c r="I20" s="98">
        <v>419.55968198585617</v>
      </c>
      <c r="J20" s="98">
        <v>876.44990425246397</v>
      </c>
      <c r="K20" s="98">
        <v>0</v>
      </c>
      <c r="L20" s="98">
        <v>0</v>
      </c>
      <c r="M20" s="98">
        <v>499.67843068124529</v>
      </c>
      <c r="N20" s="98">
        <v>450.06972603777297</v>
      </c>
      <c r="O20" s="98">
        <v>304.20472940560933</v>
      </c>
      <c r="P20" s="98">
        <v>620.76299129387269</v>
      </c>
      <c r="Q20" s="98">
        <v>689.74101338414209</v>
      </c>
      <c r="R20" s="98">
        <v>0</v>
      </c>
      <c r="S20" s="98">
        <v>0</v>
      </c>
      <c r="T20" s="98">
        <v>0</v>
      </c>
      <c r="U20" s="98">
        <v>688.99181746773365</v>
      </c>
      <c r="V20" s="98">
        <v>639.65779263714478</v>
      </c>
      <c r="W20" s="98">
        <v>626.16520637256144</v>
      </c>
      <c r="X20" s="98">
        <v>636.47946805384993</v>
      </c>
      <c r="Y20" s="98">
        <v>621.92869169626715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660.15268978710378</v>
      </c>
      <c r="E21" s="98">
        <v>0</v>
      </c>
      <c r="F21" s="98">
        <v>516.19936497505216</v>
      </c>
      <c r="G21" s="98">
        <v>0</v>
      </c>
      <c r="H21" s="98">
        <v>0</v>
      </c>
      <c r="I21" s="98">
        <v>918.70027308029978</v>
      </c>
      <c r="J21" s="98">
        <v>448.69275607731009</v>
      </c>
      <c r="K21" s="98">
        <v>0</v>
      </c>
      <c r="L21" s="98">
        <v>0</v>
      </c>
      <c r="M21" s="98">
        <v>511.2349581615785</v>
      </c>
      <c r="N21" s="98">
        <v>450.4032304169229</v>
      </c>
      <c r="O21" s="98">
        <v>477.11731738008217</v>
      </c>
      <c r="P21" s="98">
        <v>485.63265612912875</v>
      </c>
      <c r="Q21" s="98">
        <v>553.44234671711843</v>
      </c>
      <c r="R21" s="98">
        <v>0</v>
      </c>
      <c r="S21" s="98">
        <v>0</v>
      </c>
      <c r="T21" s="98">
        <v>0</v>
      </c>
      <c r="U21" s="98">
        <v>0</v>
      </c>
      <c r="V21" s="98">
        <v>604.30271888512584</v>
      </c>
      <c r="W21" s="98">
        <v>629.11701077596933</v>
      </c>
      <c r="X21" s="98">
        <v>652.86475240780862</v>
      </c>
      <c r="Y21" s="98">
        <v>592.89247445166893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408.93706059219272</v>
      </c>
      <c r="E22" s="33">
        <v>0</v>
      </c>
      <c r="F22" s="33">
        <v>369.44724283135747</v>
      </c>
      <c r="G22" s="33">
        <v>0</v>
      </c>
      <c r="H22" s="33">
        <v>0</v>
      </c>
      <c r="I22" s="33">
        <v>546.33688183222182</v>
      </c>
      <c r="J22" s="33">
        <v>335.35111817622578</v>
      </c>
      <c r="K22" s="33">
        <v>0</v>
      </c>
      <c r="L22" s="33">
        <v>0</v>
      </c>
      <c r="M22" s="33">
        <v>394.19498624330305</v>
      </c>
      <c r="N22" s="33">
        <v>567.27204152057516</v>
      </c>
      <c r="O22" s="33">
        <v>0</v>
      </c>
      <c r="P22" s="33">
        <v>0</v>
      </c>
      <c r="Q22" s="33">
        <v>518.21867955243295</v>
      </c>
      <c r="R22" s="33">
        <v>0</v>
      </c>
      <c r="S22" s="33">
        <v>0</v>
      </c>
      <c r="T22" s="33">
        <v>0</v>
      </c>
      <c r="U22" s="33">
        <v>0</v>
      </c>
      <c r="V22" s="33">
        <v>433.91475786760753</v>
      </c>
      <c r="W22" s="33">
        <v>439.67152939119842</v>
      </c>
      <c r="X22" s="33">
        <v>452.08363284994221</v>
      </c>
      <c r="Y22" s="33">
        <v>414.7498051532981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10842.322947542374</v>
      </c>
      <c r="D24" s="117">
        <f t="shared" si="7"/>
        <v>10967.007195186836</v>
      </c>
      <c r="E24" s="117">
        <f t="shared" si="7"/>
        <v>11935.858854271562</v>
      </c>
      <c r="F24" s="117">
        <f t="shared" si="7"/>
        <v>12270.761483049413</v>
      </c>
      <c r="G24" s="117">
        <f t="shared" si="7"/>
        <v>12638.764183133748</v>
      </c>
      <c r="H24" s="117">
        <f t="shared" si="7"/>
        <v>11850.490100074996</v>
      </c>
      <c r="I24" s="117">
        <f t="shared" si="7"/>
        <v>11721.666606801607</v>
      </c>
      <c r="J24" s="117">
        <f t="shared" si="7"/>
        <v>12514.209268246537</v>
      </c>
      <c r="K24" s="117">
        <f t="shared" si="7"/>
        <v>12848.393776819235</v>
      </c>
      <c r="L24" s="117">
        <f t="shared" si="7"/>
        <v>12697.357205416132</v>
      </c>
      <c r="M24" s="117">
        <f t="shared" si="7"/>
        <v>12159.427592331109</v>
      </c>
      <c r="N24" s="117">
        <f t="shared" si="7"/>
        <v>12082.39725744172</v>
      </c>
      <c r="O24" s="117">
        <f t="shared" si="7"/>
        <v>10893.786437858682</v>
      </c>
      <c r="P24" s="117">
        <f t="shared" si="7"/>
        <v>9853.0839787592304</v>
      </c>
      <c r="Q24" s="117">
        <f t="shared" si="7"/>
        <v>9810.9156785913001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9325.7146107353037</v>
      </c>
      <c r="V24" s="117">
        <f t="shared" si="8"/>
        <v>8343.1865200037628</v>
      </c>
      <c r="W24" s="117">
        <f t="shared" ref="W24:Y24" si="9">W25+W28+W30+W39</f>
        <v>8410.2642344057258</v>
      </c>
      <c r="X24" s="117">
        <f t="shared" si="9"/>
        <v>8038.5934939831077</v>
      </c>
      <c r="Y24" s="117">
        <f t="shared" si="9"/>
        <v>6738.8881734746974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8978.894501517505</v>
      </c>
      <c r="D25" s="122">
        <f t="shared" si="10"/>
        <v>8909.0693539858039</v>
      </c>
      <c r="E25" s="122">
        <f t="shared" si="10"/>
        <v>9477.7066279232058</v>
      </c>
      <c r="F25" s="122">
        <f t="shared" si="10"/>
        <v>10640.196352924157</v>
      </c>
      <c r="G25" s="122">
        <f t="shared" si="10"/>
        <v>9479.9955254290453</v>
      </c>
      <c r="H25" s="122">
        <f t="shared" si="10"/>
        <v>9756.2670674986257</v>
      </c>
      <c r="I25" s="122">
        <f t="shared" si="10"/>
        <v>9024.5607284397429</v>
      </c>
      <c r="J25" s="122">
        <f t="shared" si="10"/>
        <v>10915.03871906842</v>
      </c>
      <c r="K25" s="122">
        <f t="shared" si="10"/>
        <v>10629.03697969116</v>
      </c>
      <c r="L25" s="122">
        <f t="shared" si="10"/>
        <v>10885.196470231142</v>
      </c>
      <c r="M25" s="122">
        <f t="shared" si="10"/>
        <v>10298.476149410222</v>
      </c>
      <c r="N25" s="122">
        <f t="shared" si="10"/>
        <v>10195.423648501881</v>
      </c>
      <c r="O25" s="122">
        <f t="shared" si="10"/>
        <v>9112.4981584952602</v>
      </c>
      <c r="P25" s="122">
        <f t="shared" si="10"/>
        <v>8043.9490166866799</v>
      </c>
      <c r="Q25" s="122">
        <f t="shared" si="10"/>
        <v>7868.3352923449529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7458.5251770730583</v>
      </c>
      <c r="V25" s="122">
        <f t="shared" si="11"/>
        <v>6580.6520546462925</v>
      </c>
      <c r="W25" s="122">
        <f t="shared" ref="W25:Y25" si="12">SUM(W26:W27)</f>
        <v>6528.2034990322854</v>
      </c>
      <c r="X25" s="122">
        <f t="shared" si="12"/>
        <v>6089.0556652817568</v>
      </c>
      <c r="Y25" s="122">
        <f t="shared" si="12"/>
        <v>4981.3176208153473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8957.7743580544648</v>
      </c>
      <c r="D26" s="98">
        <v>8888.7928427139668</v>
      </c>
      <c r="E26" s="98">
        <v>9456.4642850088494</v>
      </c>
      <c r="F26" s="98">
        <v>10614.241316765107</v>
      </c>
      <c r="G26" s="98">
        <v>9458.0962433943714</v>
      </c>
      <c r="H26" s="98">
        <v>9734.9856177658385</v>
      </c>
      <c r="I26" s="98">
        <v>9006.7047260224845</v>
      </c>
      <c r="J26" s="98">
        <v>10889.705629011298</v>
      </c>
      <c r="K26" s="98">
        <v>10604.149904683036</v>
      </c>
      <c r="L26" s="98">
        <v>10861.679323289782</v>
      </c>
      <c r="M26" s="98">
        <v>10274.457887277147</v>
      </c>
      <c r="N26" s="98">
        <v>10174.79024214504</v>
      </c>
      <c r="O26" s="98">
        <v>9089.8180095719417</v>
      </c>
      <c r="P26" s="98">
        <v>8022.4141455180197</v>
      </c>
      <c r="Q26" s="98">
        <v>7849.0242173768156</v>
      </c>
      <c r="R26" s="98">
        <v>0</v>
      </c>
      <c r="S26" s="98">
        <v>0</v>
      </c>
      <c r="T26" s="98">
        <v>0</v>
      </c>
      <c r="U26" s="98">
        <v>7440.2362383930995</v>
      </c>
      <c r="V26" s="98">
        <v>6564.722169436257</v>
      </c>
      <c r="W26" s="98">
        <v>6512.4955857962859</v>
      </c>
      <c r="X26" s="98">
        <v>6074.1473176129866</v>
      </c>
      <c r="Y26" s="98">
        <v>4969.1149066373519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21.120143463040698</v>
      </c>
      <c r="D27" s="98">
        <v>20.276511271837247</v>
      </c>
      <c r="E27" s="98">
        <v>21.242342914357017</v>
      </c>
      <c r="F27" s="98">
        <v>25.955036159049666</v>
      </c>
      <c r="G27" s="98">
        <v>21.899282034674474</v>
      </c>
      <c r="H27" s="98">
        <v>21.281449732787568</v>
      </c>
      <c r="I27" s="98">
        <v>17.85600241725907</v>
      </c>
      <c r="J27" s="98">
        <v>25.333090057122526</v>
      </c>
      <c r="K27" s="98">
        <v>24.887075008124455</v>
      </c>
      <c r="L27" s="98">
        <v>23.517146941359186</v>
      </c>
      <c r="M27" s="98">
        <v>24.018262133075439</v>
      </c>
      <c r="N27" s="98">
        <v>20.633406356841064</v>
      </c>
      <c r="O27" s="98">
        <v>22.6801489233188</v>
      </c>
      <c r="P27" s="98">
        <v>21.534871168659883</v>
      </c>
      <c r="Q27" s="98">
        <v>19.311074968136897</v>
      </c>
      <c r="R27" s="98">
        <v>0</v>
      </c>
      <c r="S27" s="98">
        <v>0</v>
      </c>
      <c r="T27" s="98">
        <v>0</v>
      </c>
      <c r="U27" s="98">
        <v>18.288938679958701</v>
      </c>
      <c r="V27" s="98">
        <v>15.929885210035589</v>
      </c>
      <c r="W27" s="98">
        <v>15.707913235999142</v>
      </c>
      <c r="X27" s="98">
        <v>14.908347668769913</v>
      </c>
      <c r="Y27" s="98">
        <v>12.202714177995023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40.306673036494082</v>
      </c>
      <c r="D28" s="122">
        <f t="shared" si="13"/>
        <v>49.770237694156933</v>
      </c>
      <c r="E28" s="122">
        <f t="shared" si="13"/>
        <v>65.818016390290921</v>
      </c>
      <c r="F28" s="122">
        <f t="shared" si="13"/>
        <v>16.809548739897856</v>
      </c>
      <c r="G28" s="122">
        <f t="shared" si="13"/>
        <v>28.548354039862911</v>
      </c>
      <c r="H28" s="122">
        <f t="shared" si="13"/>
        <v>40.132270604435014</v>
      </c>
      <c r="I28" s="122">
        <f t="shared" si="13"/>
        <v>84.253112814991042</v>
      </c>
      <c r="J28" s="122">
        <f t="shared" si="13"/>
        <v>29.1771645177412</v>
      </c>
      <c r="K28" s="122">
        <f t="shared" si="13"/>
        <v>22.977481952527693</v>
      </c>
      <c r="L28" s="122">
        <f t="shared" si="13"/>
        <v>68.317403783979557</v>
      </c>
      <c r="M28" s="122">
        <f t="shared" si="13"/>
        <v>19.112047473535107</v>
      </c>
      <c r="N28" s="122">
        <f t="shared" si="13"/>
        <v>84.226089989420245</v>
      </c>
      <c r="O28" s="122">
        <f t="shared" si="13"/>
        <v>9.5138440563524824</v>
      </c>
      <c r="P28" s="122">
        <f t="shared" si="13"/>
        <v>39.784746876739248</v>
      </c>
      <c r="Q28" s="122">
        <f t="shared" si="13"/>
        <v>105.70947773949163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18.36415826615044</v>
      </c>
      <c r="Y28" s="122">
        <f t="shared" si="13"/>
        <v>15.973727319318572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40.306673036494082</v>
      </c>
      <c r="D29" s="98">
        <f>IF(RES_hhdet_in_fec!D29=0,0,RES_hhdet_in_fec!D29*1000*11630/RES_hhdet_in_new!D26)</f>
        <v>49.770237694156933</v>
      </c>
      <c r="E29" s="98">
        <f>IF(RES_hhdet_in_fec!E29=0,0,RES_hhdet_in_fec!E29*1000*11630/RES_hhdet_in_new!E26)</f>
        <v>65.818016390290921</v>
      </c>
      <c r="F29" s="98">
        <f>IF(RES_hhdet_in_fec!F29=0,0,RES_hhdet_in_fec!F29*1000*11630/RES_hhdet_in_new!F26)</f>
        <v>16.809548739897856</v>
      </c>
      <c r="G29" s="98">
        <f>IF(RES_hhdet_in_fec!G29=0,0,RES_hhdet_in_fec!G29*1000*11630/RES_hhdet_in_new!G26)</f>
        <v>28.548354039862911</v>
      </c>
      <c r="H29" s="98">
        <f>IF(RES_hhdet_in_fec!H29=0,0,RES_hhdet_in_fec!H29*1000*11630/RES_hhdet_in_new!H26)</f>
        <v>40.132270604435014</v>
      </c>
      <c r="I29" s="98">
        <f>IF(RES_hhdet_in_fec!I29=0,0,RES_hhdet_in_fec!I29*1000*11630/RES_hhdet_in_new!I26)</f>
        <v>84.253112814991042</v>
      </c>
      <c r="J29" s="98">
        <f>IF(RES_hhdet_in_fec!J29=0,0,RES_hhdet_in_fec!J29*1000*11630/RES_hhdet_in_new!J26)</f>
        <v>29.1771645177412</v>
      </c>
      <c r="K29" s="98">
        <f>IF(RES_hhdet_in_fec!K29=0,0,RES_hhdet_in_fec!K29*1000*11630/RES_hhdet_in_new!K26)</f>
        <v>22.977481952527693</v>
      </c>
      <c r="L29" s="98">
        <f>IF(RES_hhdet_in_fec!L29=0,0,RES_hhdet_in_fec!L29*1000*11630/RES_hhdet_in_new!L26)</f>
        <v>68.317403783979557</v>
      </c>
      <c r="M29" s="98">
        <f>IF(RES_hhdet_in_fec!M29=0,0,RES_hhdet_in_fec!M29*1000*11630/RES_hhdet_in_new!M26)</f>
        <v>19.112047473535107</v>
      </c>
      <c r="N29" s="98">
        <f>IF(RES_hhdet_in_fec!N29=0,0,RES_hhdet_in_fec!N29*1000*11630/RES_hhdet_in_new!N26)</f>
        <v>84.226089989420245</v>
      </c>
      <c r="O29" s="98">
        <f>IF(RES_hhdet_in_fec!O29=0,0,RES_hhdet_in_fec!O29*1000*11630/RES_hhdet_in_new!O26)</f>
        <v>9.5138440563524824</v>
      </c>
      <c r="P29" s="98">
        <f>IF(RES_hhdet_in_fec!P29=0,0,RES_hhdet_in_fec!P29*1000*11630/RES_hhdet_in_new!P26)</f>
        <v>39.784746876739248</v>
      </c>
      <c r="Q29" s="98">
        <f>IF(RES_hhdet_in_fec!Q29=0,0,RES_hhdet_in_fec!Q29*1000*11630/RES_hhdet_in_new!Q26)</f>
        <v>105.70947773949163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0</v>
      </c>
      <c r="V29" s="98">
        <f>IF(RES_hhdet_in_fec!V29=0,0,RES_hhdet_in_fec!V29*1000*11630/RES_hhdet_in_new!V26)</f>
        <v>0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18.36415826615044</v>
      </c>
      <c r="Y29" s="98">
        <f>IF(RES_hhdet_in_fec!Y29=0,0,RES_hhdet_in_fec!Y29*1000*11630/RES_hhdet_in_new!Y26)</f>
        <v>15.973727319318572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1234.2034903900089</v>
      </c>
      <c r="D30" s="122">
        <v>1360.575695179517</v>
      </c>
      <c r="E30" s="122">
        <v>1616.0851497535775</v>
      </c>
      <c r="F30" s="122">
        <v>1097.5562164103046</v>
      </c>
      <c r="G30" s="122">
        <v>2019.0661007998849</v>
      </c>
      <c r="H30" s="122">
        <v>1416.5358226760063</v>
      </c>
      <c r="I30" s="122">
        <v>1694.1524924665744</v>
      </c>
      <c r="J30" s="122">
        <v>1121.3006285830668</v>
      </c>
      <c r="K30" s="122">
        <v>1554.427671842195</v>
      </c>
      <c r="L30" s="122">
        <v>1244.8935754735455</v>
      </c>
      <c r="M30" s="122">
        <v>1330.6044372857741</v>
      </c>
      <c r="N30" s="122">
        <v>1346.5008479783135</v>
      </c>
      <c r="O30" s="122">
        <v>1294.6571179269865</v>
      </c>
      <c r="P30" s="122">
        <v>1283.7175590666827</v>
      </c>
      <c r="Q30" s="122">
        <v>1283.4285617897372</v>
      </c>
      <c r="R30" s="122">
        <v>0</v>
      </c>
      <c r="S30" s="122">
        <v>0</v>
      </c>
      <c r="T30" s="122">
        <v>0</v>
      </c>
      <c r="U30" s="122">
        <v>1189.1211549609841</v>
      </c>
      <c r="V30" s="122">
        <v>1158.2317464723449</v>
      </c>
      <c r="W30" s="122">
        <v>1252.9437245974714</v>
      </c>
      <c r="X30" s="122">
        <v>1278.3089180273917</v>
      </c>
      <c r="Y30" s="122">
        <v>1156.449684336118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1234.2034903900089</v>
      </c>
      <c r="D31" s="98">
        <v>1360.575695179517</v>
      </c>
      <c r="E31" s="98">
        <v>1616.0851497535775</v>
      </c>
      <c r="F31" s="98">
        <v>1097.5562164103046</v>
      </c>
      <c r="G31" s="98">
        <v>2019.0661007998849</v>
      </c>
      <c r="H31" s="98">
        <v>1198.9909389848676</v>
      </c>
      <c r="I31" s="98">
        <v>1881.0878498287468</v>
      </c>
      <c r="J31" s="98">
        <v>1092.2382872251985</v>
      </c>
      <c r="K31" s="98">
        <v>1590.4058463756619</v>
      </c>
      <c r="L31" s="98">
        <v>1347.5330985512812</v>
      </c>
      <c r="M31" s="98">
        <v>1376.5510957718639</v>
      </c>
      <c r="N31" s="98">
        <v>1231.0215614889</v>
      </c>
      <c r="O31" s="98">
        <v>1264.1876262267094</v>
      </c>
      <c r="P31" s="98">
        <v>1173.736746394628</v>
      </c>
      <c r="Q31" s="98">
        <v>1198.4021624316156</v>
      </c>
      <c r="R31" s="98">
        <v>0</v>
      </c>
      <c r="S31" s="98">
        <v>0</v>
      </c>
      <c r="T31" s="98">
        <v>0</v>
      </c>
      <c r="U31" s="98">
        <v>1189.1211549609841</v>
      </c>
      <c r="V31" s="98">
        <v>1080.431985098897</v>
      </c>
      <c r="W31" s="98">
        <v>1141.1034679915147</v>
      </c>
      <c r="X31" s="98">
        <v>1163.2317005517057</v>
      </c>
      <c r="Y31" s="98">
        <v>1053.7946356449663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1730.7673213409837</v>
      </c>
      <c r="I35" s="101">
        <v>1541.2053818975246</v>
      </c>
      <c r="J35" s="101">
        <v>1141.6442675335743</v>
      </c>
      <c r="K35" s="101">
        <v>1552.311308634344</v>
      </c>
      <c r="L35" s="101">
        <v>1205.4168358282625</v>
      </c>
      <c r="M35" s="101">
        <v>1238.7111203135939</v>
      </c>
      <c r="N35" s="101">
        <v>1487.6421981320414</v>
      </c>
      <c r="O35" s="101">
        <v>1355.5961013275396</v>
      </c>
      <c r="P35" s="101">
        <v>1393.6983717387379</v>
      </c>
      <c r="Q35" s="101">
        <v>1410.9681608269193</v>
      </c>
      <c r="R35" s="101">
        <v>0</v>
      </c>
      <c r="S35" s="101">
        <v>0</v>
      </c>
      <c r="T35" s="101">
        <v>0</v>
      </c>
      <c r="U35" s="101">
        <v>0</v>
      </c>
      <c r="V35" s="101">
        <v>1339.7645230103903</v>
      </c>
      <c r="W35" s="101">
        <v>1378.7640132791735</v>
      </c>
      <c r="X35" s="101">
        <v>1479.6940486098417</v>
      </c>
      <c r="Y35" s="101">
        <v>1289.9012476346154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588.91828259836609</v>
      </c>
      <c r="D39" s="122">
        <v>647.59190832735817</v>
      </c>
      <c r="E39" s="122">
        <v>776.24906020448987</v>
      </c>
      <c r="F39" s="122">
        <v>516.19936497505216</v>
      </c>
      <c r="G39" s="122">
        <v>1111.1542028649549</v>
      </c>
      <c r="H39" s="122">
        <v>637.55493929592831</v>
      </c>
      <c r="I39" s="122">
        <v>918.70027308029967</v>
      </c>
      <c r="J39" s="122">
        <v>448.69275607731009</v>
      </c>
      <c r="K39" s="122">
        <v>641.95164333335185</v>
      </c>
      <c r="L39" s="122">
        <v>498.94975592746556</v>
      </c>
      <c r="M39" s="122">
        <v>511.23495816157845</v>
      </c>
      <c r="N39" s="122">
        <v>456.24667097210539</v>
      </c>
      <c r="O39" s="122">
        <v>477.11731738008217</v>
      </c>
      <c r="P39" s="122">
        <v>485.63265612912875</v>
      </c>
      <c r="Q39" s="122">
        <v>553.44234671711843</v>
      </c>
      <c r="R39" s="122">
        <v>0</v>
      </c>
      <c r="S39" s="122">
        <v>0</v>
      </c>
      <c r="T39" s="122">
        <v>0</v>
      </c>
      <c r="U39" s="122">
        <v>678.06827870126165</v>
      </c>
      <c r="V39" s="122">
        <v>604.30271888512584</v>
      </c>
      <c r="W39" s="122">
        <v>629.11701077596945</v>
      </c>
      <c r="X39" s="122">
        <v>652.86475240780862</v>
      </c>
      <c r="Y39" s="122">
        <v>585.14714100391382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594.06077062202496</v>
      </c>
      <c r="D40" s="98">
        <v>660.15268978710367</v>
      </c>
      <c r="E40" s="98">
        <v>777.96402270937756</v>
      </c>
      <c r="F40" s="98">
        <v>516.19936497505216</v>
      </c>
      <c r="G40" s="98">
        <v>1140.064496388869</v>
      </c>
      <c r="H40" s="98">
        <v>619.65445487703664</v>
      </c>
      <c r="I40" s="98">
        <v>918.70027308029967</v>
      </c>
      <c r="J40" s="98">
        <v>448.69275607731009</v>
      </c>
      <c r="K40" s="98">
        <v>641.95164333335185</v>
      </c>
      <c r="L40" s="98">
        <v>507.32557664022232</v>
      </c>
      <c r="M40" s="98">
        <v>511.23495816157845</v>
      </c>
      <c r="N40" s="98">
        <v>450.40323041692278</v>
      </c>
      <c r="O40" s="98">
        <v>477.11731738008217</v>
      </c>
      <c r="P40" s="98">
        <v>485.63265612912875</v>
      </c>
      <c r="Q40" s="98">
        <v>553.44234671711843</v>
      </c>
      <c r="R40" s="98">
        <v>0</v>
      </c>
      <c r="S40" s="98">
        <v>0</v>
      </c>
      <c r="T40" s="98">
        <v>0</v>
      </c>
      <c r="U40" s="98">
        <v>678.06827870126165</v>
      </c>
      <c r="V40" s="98">
        <v>604.30271888512584</v>
      </c>
      <c r="W40" s="98">
        <v>629.11701077596945</v>
      </c>
      <c r="X40" s="98">
        <v>652.86475240780862</v>
      </c>
      <c r="Y40" s="98">
        <v>592.89247445166905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491.21101014884789</v>
      </c>
      <c r="D41" s="33">
        <v>408.93706059219272</v>
      </c>
      <c r="E41" s="33">
        <v>738.51988509695877</v>
      </c>
      <c r="F41" s="33">
        <v>0</v>
      </c>
      <c r="G41" s="33">
        <v>417.30715829101916</v>
      </c>
      <c r="H41" s="33">
        <v>816.5597834848445</v>
      </c>
      <c r="I41" s="33">
        <v>0</v>
      </c>
      <c r="J41" s="33">
        <v>0</v>
      </c>
      <c r="K41" s="33">
        <v>0</v>
      </c>
      <c r="L41" s="33">
        <v>356.56080381059985</v>
      </c>
      <c r="M41" s="33">
        <v>0</v>
      </c>
      <c r="N41" s="33">
        <v>567.27204152057516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414.74980515329815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9732.5574781936648</v>
      </c>
      <c r="F43" s="117">
        <f t="shared" si="14"/>
        <v>19088.076297564661</v>
      </c>
      <c r="G43" s="117">
        <f t="shared" si="14"/>
        <v>13136.661659850599</v>
      </c>
      <c r="H43" s="117">
        <f t="shared" si="14"/>
        <v>13348.802432015083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10003.10437756562</v>
      </c>
      <c r="P43" s="117">
        <f t="shared" si="14"/>
        <v>11770.350151003882</v>
      </c>
      <c r="Q43" s="117">
        <f t="shared" si="14"/>
        <v>12476.894244290306</v>
      </c>
      <c r="R43" s="117">
        <f t="shared" ref="R43:V43" si="15">R44+R47+R49+R58</f>
        <v>0</v>
      </c>
      <c r="S43" s="117">
        <f t="shared" si="15"/>
        <v>10017.726308552981</v>
      </c>
      <c r="T43" s="117">
        <f t="shared" si="15"/>
        <v>10184.467429003003</v>
      </c>
      <c r="U43" s="117">
        <f t="shared" si="15"/>
        <v>11373.889689574582</v>
      </c>
      <c r="V43" s="117">
        <f t="shared" si="15"/>
        <v>9285.4143035979232</v>
      </c>
      <c r="W43" s="117">
        <f t="shared" ref="W43:Y43" si="16">W44+W47+W49+W58</f>
        <v>8911.3939547390964</v>
      </c>
      <c r="X43" s="117">
        <f t="shared" si="16"/>
        <v>9836.01770335724</v>
      </c>
      <c r="Y43" s="117">
        <f t="shared" si="16"/>
        <v>7091.8894011604243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7500.8621122714467</v>
      </c>
      <c r="F44" s="122">
        <f t="shared" si="17"/>
        <v>17934.396261065973</v>
      </c>
      <c r="G44" s="122">
        <f t="shared" si="17"/>
        <v>10936.922241191214</v>
      </c>
      <c r="H44" s="122">
        <f t="shared" si="17"/>
        <v>10942.928336383231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8161.5007875347792</v>
      </c>
      <c r="P44" s="122">
        <f t="shared" si="17"/>
        <v>9853.480019090568</v>
      </c>
      <c r="Q44" s="122">
        <f t="shared" si="17"/>
        <v>10412.974384089461</v>
      </c>
      <c r="R44" s="122">
        <f t="shared" ref="R44:V44" si="18">SUM(R45:R46)</f>
        <v>0</v>
      </c>
      <c r="S44" s="122">
        <f t="shared" si="18"/>
        <v>7726.4569471943742</v>
      </c>
      <c r="T44" s="122">
        <f t="shared" si="18"/>
        <v>8114.666239061924</v>
      </c>
      <c r="U44" s="122">
        <f t="shared" si="18"/>
        <v>9356.0521734419654</v>
      </c>
      <c r="V44" s="122">
        <f t="shared" si="18"/>
        <v>7335.4922303291705</v>
      </c>
      <c r="W44" s="122">
        <f t="shared" ref="W44:Y44" si="19">SUM(W45:W46)</f>
        <v>6902.3924866214111</v>
      </c>
      <c r="X44" s="122">
        <f t="shared" si="19"/>
        <v>7691.9409154499726</v>
      </c>
      <c r="Y44" s="122">
        <f t="shared" si="19"/>
        <v>5199.8973379185363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7487.1130847890254</v>
      </c>
      <c r="F45" s="98">
        <v>17898.529207575233</v>
      </c>
      <c r="G45" s="98">
        <v>10916.157451051613</v>
      </c>
      <c r="H45" s="98">
        <v>10923.260759377699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8144.1538022636696</v>
      </c>
      <c r="P45" s="98">
        <v>9830.7081620076442</v>
      </c>
      <c r="Q45" s="98">
        <v>10390.741415907043</v>
      </c>
      <c r="R45" s="98">
        <v>0</v>
      </c>
      <c r="S45" s="98">
        <v>7709.6057302962909</v>
      </c>
      <c r="T45" s="98">
        <v>8097.1871560188356</v>
      </c>
      <c r="U45" s="98">
        <v>9335.9926869137289</v>
      </c>
      <c r="V45" s="98">
        <v>7319.9673435376963</v>
      </c>
      <c r="W45" s="98">
        <v>6887.8789134288145</v>
      </c>
      <c r="X45" s="98">
        <v>7675.5044595035897</v>
      </c>
      <c r="Y45" s="98">
        <v>5188.7962869072089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13.749027482421297</v>
      </c>
      <c r="F46" s="98">
        <v>35.867053490738179</v>
      </c>
      <c r="G46" s="98">
        <v>20.764790139600532</v>
      </c>
      <c r="H46" s="98">
        <v>19.667577005531374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17.346985271109624</v>
      </c>
      <c r="P46" s="98">
        <v>22.771857082924587</v>
      </c>
      <c r="Q46" s="98">
        <v>22.232968182418006</v>
      </c>
      <c r="R46" s="98">
        <v>0</v>
      </c>
      <c r="S46" s="98">
        <v>16.851216898083702</v>
      </c>
      <c r="T46" s="98">
        <v>17.479083043088039</v>
      </c>
      <c r="U46" s="98">
        <v>20.059486528236068</v>
      </c>
      <c r="V46" s="98">
        <v>15.524886791474335</v>
      </c>
      <c r="W46" s="98">
        <v>14.513573192596796</v>
      </c>
      <c r="X46" s="98">
        <v>16.436455946382967</v>
      </c>
      <c r="Y46" s="98">
        <v>11.101051011327124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65.229399983548504</v>
      </c>
      <c r="F47" s="122">
        <f t="shared" si="20"/>
        <v>19.529180786298838</v>
      </c>
      <c r="G47" s="122">
        <f t="shared" si="20"/>
        <v>29.839789164384239</v>
      </c>
      <c r="H47" s="122">
        <f t="shared" si="20"/>
        <v>38.211341049528741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8.890171323218528</v>
      </c>
      <c r="P47" s="122">
        <f t="shared" si="20"/>
        <v>37.539104045448987</v>
      </c>
      <c r="Q47" s="122">
        <f t="shared" si="20"/>
        <v>100.02390821963851</v>
      </c>
      <c r="R47" s="122">
        <f t="shared" si="20"/>
        <v>0</v>
      </c>
      <c r="S47" s="122">
        <f t="shared" si="20"/>
        <v>68.442746558515296</v>
      </c>
      <c r="T47" s="122">
        <f t="shared" si="20"/>
        <v>56.781710815574066</v>
      </c>
      <c r="U47" s="122">
        <f t="shared" si="20"/>
        <v>26.369151123014177</v>
      </c>
      <c r="V47" s="122">
        <f t="shared" si="20"/>
        <v>7.8800974726256028</v>
      </c>
      <c r="W47" s="122">
        <f t="shared" si="20"/>
        <v>2.4008930838117886</v>
      </c>
      <c r="X47" s="122">
        <f t="shared" si="20"/>
        <v>15.156149871412381</v>
      </c>
      <c r="Y47" s="122">
        <f t="shared" si="20"/>
        <v>13.591994434263224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65.229399983548504</v>
      </c>
      <c r="F48" s="98">
        <f>IF(RES_hhdet_in_fec!F48=0,0,RES_hhdet_in_fec!F48*1000*11630/RES_hhdet_in_new!F45)</f>
        <v>19.529180786298838</v>
      </c>
      <c r="G48" s="98">
        <f>IF(RES_hhdet_in_fec!G48=0,0,RES_hhdet_in_fec!G48*1000*11630/RES_hhdet_in_new!G45)</f>
        <v>29.839789164384239</v>
      </c>
      <c r="H48" s="98">
        <f>IF(RES_hhdet_in_fec!H48=0,0,RES_hhdet_in_fec!H48*1000*11630/RES_hhdet_in_new!H45)</f>
        <v>38.211341049528741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8.890171323218528</v>
      </c>
      <c r="P48" s="98">
        <f>IF(RES_hhdet_in_fec!P48=0,0,RES_hhdet_in_fec!P48*1000*11630/RES_hhdet_in_new!P45)</f>
        <v>37.539104045448987</v>
      </c>
      <c r="Q48" s="98">
        <f>IF(RES_hhdet_in_fec!Q48=0,0,RES_hhdet_in_fec!Q48*1000*11630/RES_hhdet_in_new!Q45)</f>
        <v>100.02390821963851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68.442746558515296</v>
      </c>
      <c r="T48" s="98">
        <f>IF(RES_hhdet_in_fec!T48=0,0,RES_hhdet_in_fec!T48*1000*11630/RES_hhdet_in_new!T45)</f>
        <v>56.781710815574066</v>
      </c>
      <c r="U48" s="98">
        <f>IF(RES_hhdet_in_fec!U48=0,0,RES_hhdet_in_fec!U48*1000*11630/RES_hhdet_in_new!U45)</f>
        <v>26.369151123014177</v>
      </c>
      <c r="V48" s="98">
        <f>IF(RES_hhdet_in_fec!V48=0,0,RES_hhdet_in_fec!V48*1000*11630/RES_hhdet_in_new!V45)</f>
        <v>7.8800974726256028</v>
      </c>
      <c r="W48" s="98">
        <f>IF(RES_hhdet_in_fec!W48=0,0,RES_hhdet_in_fec!W48*1000*11630/RES_hhdet_in_new!W45)</f>
        <v>2.4008930838117886</v>
      </c>
      <c r="X48" s="98">
        <f>IF(RES_hhdet_in_fec!X48=0,0,RES_hhdet_in_fec!X48*1000*11630/RES_hhdet_in_new!X45)</f>
        <v>15.156149871412381</v>
      </c>
      <c r="Y48" s="98">
        <f>IF(RES_hhdet_in_fec!Y48=0,0,RES_hhdet_in_fec!Y48*1000*11630/RES_hhdet_in_new!Y45)</f>
        <v>13.591994434263224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1390.8738390431472</v>
      </c>
      <c r="F49" s="122">
        <v>621.25431836985592</v>
      </c>
      <c r="G49" s="122">
        <v>1056.5271576228599</v>
      </c>
      <c r="H49" s="122">
        <v>1730.7673213409832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1355.5961013275398</v>
      </c>
      <c r="P49" s="122">
        <v>1393.6983717387375</v>
      </c>
      <c r="Q49" s="122">
        <v>1410.9681608269198</v>
      </c>
      <c r="R49" s="122">
        <v>0</v>
      </c>
      <c r="S49" s="122">
        <v>1595.8061801349277</v>
      </c>
      <c r="T49" s="122">
        <v>1371.3570458460008</v>
      </c>
      <c r="U49" s="122">
        <v>1315.3204063073617</v>
      </c>
      <c r="V49" s="122">
        <v>1339.7645230103901</v>
      </c>
      <c r="W49" s="122">
        <v>1378.7640132791737</v>
      </c>
      <c r="X49" s="122">
        <v>1479.694048609842</v>
      </c>
      <c r="Y49" s="122">
        <v>1289.9012476346154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1390.8738390431472</v>
      </c>
      <c r="F54" s="101">
        <v>621.25431836985592</v>
      </c>
      <c r="G54" s="101">
        <v>1056.5271576228599</v>
      </c>
      <c r="H54" s="101">
        <v>1730.7673213409832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1355.5961013275398</v>
      </c>
      <c r="P54" s="101">
        <v>1393.6983717387375</v>
      </c>
      <c r="Q54" s="101">
        <v>1410.9681608269198</v>
      </c>
      <c r="R54" s="101">
        <v>0</v>
      </c>
      <c r="S54" s="101">
        <v>1595.8061801349277</v>
      </c>
      <c r="T54" s="101">
        <v>1371.3570458460008</v>
      </c>
      <c r="U54" s="101">
        <v>1315.3204063073617</v>
      </c>
      <c r="V54" s="101">
        <v>1339.7645230103901</v>
      </c>
      <c r="W54" s="101">
        <v>1378.7640132791737</v>
      </c>
      <c r="X54" s="101">
        <v>1479.694048609842</v>
      </c>
      <c r="Y54" s="101">
        <v>1289.9012476346154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775.59212689552214</v>
      </c>
      <c r="F58" s="122">
        <v>512.89653734253613</v>
      </c>
      <c r="G58" s="122">
        <v>1113.3724718721407</v>
      </c>
      <c r="H58" s="122">
        <v>636.89543324133979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477.11731738008217</v>
      </c>
      <c r="P58" s="122">
        <v>485.63265612912875</v>
      </c>
      <c r="Q58" s="122">
        <v>552.92779115428766</v>
      </c>
      <c r="R58" s="122">
        <v>0</v>
      </c>
      <c r="S58" s="122">
        <v>627.020434665165</v>
      </c>
      <c r="T58" s="122">
        <v>641.66243327950599</v>
      </c>
      <c r="U58" s="122">
        <v>676.14795870224043</v>
      </c>
      <c r="V58" s="122">
        <v>602.27745278573582</v>
      </c>
      <c r="W58" s="122">
        <v>627.83656175470117</v>
      </c>
      <c r="X58" s="122">
        <v>649.22658942601277</v>
      </c>
      <c r="Y58" s="122">
        <v>588.49882117300979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777.96402270937767</v>
      </c>
      <c r="F59" s="98">
        <v>516.19936497505228</v>
      </c>
      <c r="G59" s="98">
        <v>1140.064496388869</v>
      </c>
      <c r="H59" s="98">
        <v>619.65445487703653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477.11731738008217</v>
      </c>
      <c r="P59" s="98">
        <v>485.63265612912875</v>
      </c>
      <c r="Q59" s="98">
        <v>553.44234671711831</v>
      </c>
      <c r="R59" s="98">
        <v>0</v>
      </c>
      <c r="S59" s="98">
        <v>631.37775536862273</v>
      </c>
      <c r="T59" s="98">
        <v>643.98874951442735</v>
      </c>
      <c r="U59" s="98">
        <v>678.06827870126153</v>
      </c>
      <c r="V59" s="98">
        <v>604.30271888512573</v>
      </c>
      <c r="W59" s="98">
        <v>629.11701077596933</v>
      </c>
      <c r="X59" s="98">
        <v>652.86475240780874</v>
      </c>
      <c r="Y59" s="98">
        <v>592.89247445166905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738.51988509695866</v>
      </c>
      <c r="F60" s="33">
        <v>369.44724283135741</v>
      </c>
      <c r="G60" s="33">
        <v>417.30715829101911</v>
      </c>
      <c r="H60" s="33">
        <v>816.55978348484439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518.21867955243283</v>
      </c>
      <c r="R60" s="33">
        <v>0</v>
      </c>
      <c r="S60" s="33">
        <v>437.04125199440767</v>
      </c>
      <c r="T60" s="33">
        <v>427.78673443142407</v>
      </c>
      <c r="U60" s="33">
        <v>432.71046959554826</v>
      </c>
      <c r="V60" s="33">
        <v>433.91475786760759</v>
      </c>
      <c r="W60" s="33">
        <v>439.67152939119853</v>
      </c>
      <c r="X60" s="33">
        <v>452.08363284994226</v>
      </c>
      <c r="Y60" s="33">
        <v>414.74980515329821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11446.294876553446</v>
      </c>
      <c r="D62" s="117">
        <f t="shared" si="21"/>
        <v>12675.781403160567</v>
      </c>
      <c r="E62" s="117">
        <f t="shared" si="21"/>
        <v>13321.954557831374</v>
      </c>
      <c r="F62" s="117">
        <f t="shared" si="21"/>
        <v>13554.798725286932</v>
      </c>
      <c r="G62" s="117">
        <f t="shared" si="21"/>
        <v>12381.305891484435</v>
      </c>
      <c r="H62" s="117">
        <f t="shared" si="21"/>
        <v>14291.538694284918</v>
      </c>
      <c r="I62" s="117">
        <f t="shared" si="21"/>
        <v>12232.626278493037</v>
      </c>
      <c r="J62" s="117">
        <f t="shared" si="21"/>
        <v>13747.552396534922</v>
      </c>
      <c r="K62" s="117">
        <f t="shared" si="21"/>
        <v>13530.785286338265</v>
      </c>
      <c r="L62" s="117">
        <f t="shared" si="21"/>
        <v>13595.185073019909</v>
      </c>
      <c r="M62" s="117">
        <f t="shared" si="21"/>
        <v>13306.257941621456</v>
      </c>
      <c r="N62" s="117">
        <f t="shared" si="21"/>
        <v>13383.047679594853</v>
      </c>
      <c r="O62" s="117">
        <f t="shared" si="21"/>
        <v>11880.742671422538</v>
      </c>
      <c r="P62" s="117">
        <f t="shared" si="21"/>
        <v>9960.2452673596817</v>
      </c>
      <c r="Q62" s="117">
        <f t="shared" si="21"/>
        <v>9715.3055830546728</v>
      </c>
      <c r="R62" s="117">
        <f t="shared" ref="R62:V62" si="22">R63+R66+R68+R77</f>
        <v>9303.8365338378644</v>
      </c>
      <c r="S62" s="117">
        <f t="shared" si="22"/>
        <v>9553.3355276446091</v>
      </c>
      <c r="T62" s="117">
        <f t="shared" si="22"/>
        <v>9269.4766134211786</v>
      </c>
      <c r="U62" s="117">
        <f t="shared" si="22"/>
        <v>8618.0578872467486</v>
      </c>
      <c r="V62" s="117">
        <f t="shared" si="22"/>
        <v>8618.398078010594</v>
      </c>
      <c r="W62" s="117">
        <f t="shared" ref="W62:Y62" si="23">W63+W66+W68+W77</f>
        <v>9308.7909549730666</v>
      </c>
      <c r="X62" s="117">
        <f t="shared" si="23"/>
        <v>7366.9165241303572</v>
      </c>
      <c r="Y62" s="117">
        <f t="shared" si="23"/>
        <v>6612.3976108828983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9646.3854370389417</v>
      </c>
      <c r="D63" s="122">
        <f t="shared" si="24"/>
        <v>10540.909478071186</v>
      </c>
      <c r="E63" s="122">
        <f t="shared" si="24"/>
        <v>10908.693489333833</v>
      </c>
      <c r="F63" s="122">
        <f t="shared" si="24"/>
        <v>11956.766361557922</v>
      </c>
      <c r="G63" s="122">
        <f t="shared" si="24"/>
        <v>10061.762132222064</v>
      </c>
      <c r="H63" s="122">
        <f t="shared" si="24"/>
        <v>11891.101803819465</v>
      </c>
      <c r="I63" s="122">
        <f t="shared" si="24"/>
        <v>9769.8158095803774</v>
      </c>
      <c r="J63" s="122">
        <f t="shared" si="24"/>
        <v>11982.334034133597</v>
      </c>
      <c r="K63" s="122">
        <f t="shared" si="24"/>
        <v>11525.44745847133</v>
      </c>
      <c r="L63" s="122">
        <f t="shared" si="24"/>
        <v>11758.439479671246</v>
      </c>
      <c r="M63" s="122">
        <f t="shared" si="24"/>
        <v>11446.388543398854</v>
      </c>
      <c r="N63" s="122">
        <f t="shared" si="24"/>
        <v>11453.210535926481</v>
      </c>
      <c r="O63" s="122">
        <f t="shared" si="24"/>
        <v>10078.444482918721</v>
      </c>
      <c r="P63" s="122">
        <f t="shared" si="24"/>
        <v>8249.8652244582572</v>
      </c>
      <c r="Q63" s="122">
        <f t="shared" si="24"/>
        <v>7852.1208214478602</v>
      </c>
      <c r="R63" s="122">
        <f t="shared" ref="R63:V63" si="25">SUM(R64:R65)</f>
        <v>7508.3741474195767</v>
      </c>
      <c r="S63" s="122">
        <f t="shared" si="25"/>
        <v>7566.849476033045</v>
      </c>
      <c r="T63" s="122">
        <f t="shared" si="25"/>
        <v>7320.8739725438963</v>
      </c>
      <c r="U63" s="122">
        <f t="shared" si="25"/>
        <v>6761.2031797818563</v>
      </c>
      <c r="V63" s="122">
        <f t="shared" si="25"/>
        <v>6770.3229526261657</v>
      </c>
      <c r="W63" s="122">
        <f t="shared" ref="W63:Y63" si="26">SUM(W64:W65)</f>
        <v>7231.8099078435944</v>
      </c>
      <c r="X63" s="122">
        <f t="shared" si="26"/>
        <v>5479.0011015539276</v>
      </c>
      <c r="Y63" s="122">
        <f t="shared" si="26"/>
        <v>4827.2437807321494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9626.2542499089141</v>
      </c>
      <c r="D64" s="98">
        <v>10519.598197178595</v>
      </c>
      <c r="E64" s="98">
        <v>10886.944205209269</v>
      </c>
      <c r="F64" s="98">
        <v>11930.784778118004</v>
      </c>
      <c r="G64" s="98">
        <v>10041.026372143786</v>
      </c>
      <c r="H64" s="98">
        <v>11867.925036208144</v>
      </c>
      <c r="I64" s="98">
        <v>9752.5136057252494</v>
      </c>
      <c r="J64" s="98">
        <v>11957.39132762394</v>
      </c>
      <c r="K64" s="98">
        <v>11501.186789351739</v>
      </c>
      <c r="L64" s="98">
        <v>11735.53904081365</v>
      </c>
      <c r="M64" s="98">
        <v>11422.193432539278</v>
      </c>
      <c r="N64" s="98">
        <v>11432.025739390618</v>
      </c>
      <c r="O64" s="98">
        <v>10055.249461636688</v>
      </c>
      <c r="P64" s="98">
        <v>8229.1678739309136</v>
      </c>
      <c r="Q64" s="98">
        <v>7833.8376252904081</v>
      </c>
      <c r="R64" s="98">
        <v>7490.6100954323447</v>
      </c>
      <c r="S64" s="98">
        <v>7548.5094419222778</v>
      </c>
      <c r="T64" s="98">
        <v>7303.1277882007662</v>
      </c>
      <c r="U64" s="98">
        <v>6744.6871925800433</v>
      </c>
      <c r="V64" s="98">
        <v>6753.8406691249738</v>
      </c>
      <c r="W64" s="98">
        <v>7214.2180394277575</v>
      </c>
      <c r="X64" s="98">
        <v>5465.4112094740549</v>
      </c>
      <c r="Y64" s="98">
        <v>4815.252164812202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20.131187130028046</v>
      </c>
      <c r="D65" s="98">
        <v>21.311280892591281</v>
      </c>
      <c r="E65" s="98">
        <v>21.749284124564301</v>
      </c>
      <c r="F65" s="98">
        <v>25.981583439917934</v>
      </c>
      <c r="G65" s="98">
        <v>20.735760078277824</v>
      </c>
      <c r="H65" s="98">
        <v>23.17676761132175</v>
      </c>
      <c r="I65" s="98">
        <v>17.302203855127875</v>
      </c>
      <c r="J65" s="98">
        <v>24.942706509656453</v>
      </c>
      <c r="K65" s="98">
        <v>24.260669119590176</v>
      </c>
      <c r="L65" s="98">
        <v>22.900438857596622</v>
      </c>
      <c r="M65" s="98">
        <v>24.195110859576246</v>
      </c>
      <c r="N65" s="98">
        <v>21.184796535862116</v>
      </c>
      <c r="O65" s="98">
        <v>23.195021282033391</v>
      </c>
      <c r="P65" s="98">
        <v>20.697350527344291</v>
      </c>
      <c r="Q65" s="98">
        <v>18.283196157451638</v>
      </c>
      <c r="R65" s="98">
        <v>17.764051987232261</v>
      </c>
      <c r="S65" s="98">
        <v>18.34003411076705</v>
      </c>
      <c r="T65" s="98">
        <v>17.746184343129858</v>
      </c>
      <c r="U65" s="98">
        <v>16.515987201812553</v>
      </c>
      <c r="V65" s="98">
        <v>16.482283501191503</v>
      </c>
      <c r="W65" s="98">
        <v>17.591868415837066</v>
      </c>
      <c r="X65" s="98">
        <v>13.589892079872609</v>
      </c>
      <c r="Y65" s="98">
        <v>11.991615919947867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38.487726080338533</v>
      </c>
      <c r="D66" s="122">
        <f t="shared" si="27"/>
        <v>50.491652464518843</v>
      </c>
      <c r="E66" s="122">
        <f t="shared" si="27"/>
        <v>65.231315525152326</v>
      </c>
      <c r="F66" s="122">
        <f t="shared" si="27"/>
        <v>19.530347254238187</v>
      </c>
      <c r="G66" s="122">
        <f t="shared" si="27"/>
        <v>29.844889755724317</v>
      </c>
      <c r="H66" s="122">
        <f t="shared" si="27"/>
        <v>38.224038041675811</v>
      </c>
      <c r="I66" s="122">
        <f t="shared" si="27"/>
        <v>87.263634114140999</v>
      </c>
      <c r="J66" s="122">
        <f t="shared" si="27"/>
        <v>26.157666147187776</v>
      </c>
      <c r="K66" s="122">
        <f t="shared" si="27"/>
        <v>23.929360901247865</v>
      </c>
      <c r="L66" s="122">
        <f t="shared" si="27"/>
        <v>68.007614856492054</v>
      </c>
      <c r="M66" s="122">
        <f t="shared" si="27"/>
        <v>21.78867974065059</v>
      </c>
      <c r="N66" s="122">
        <f t="shared" si="27"/>
        <v>76.667186844195939</v>
      </c>
      <c r="O66" s="122">
        <f t="shared" si="27"/>
        <v>8.8858792599718193</v>
      </c>
      <c r="P66" s="122">
        <f t="shared" si="27"/>
        <v>37.605579618499597</v>
      </c>
      <c r="Q66" s="122">
        <f t="shared" si="27"/>
        <v>100.08473542930474</v>
      </c>
      <c r="R66" s="122">
        <f t="shared" si="27"/>
        <v>51.282950240717724</v>
      </c>
      <c r="S66" s="122">
        <f t="shared" si="27"/>
        <v>68.534574935501027</v>
      </c>
      <c r="T66" s="122">
        <f t="shared" si="27"/>
        <v>56.831232013841273</v>
      </c>
      <c r="U66" s="122">
        <f t="shared" si="27"/>
        <v>26.35350644258591</v>
      </c>
      <c r="V66" s="122">
        <f t="shared" si="27"/>
        <v>7.8658372252180095</v>
      </c>
      <c r="W66" s="122">
        <f t="shared" si="27"/>
        <v>2.445418925067866</v>
      </c>
      <c r="X66" s="122">
        <f t="shared" si="27"/>
        <v>15.137066373736774</v>
      </c>
      <c r="Y66" s="122">
        <f t="shared" si="27"/>
        <v>13.333279492083415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38.487726080338533</v>
      </c>
      <c r="D67" s="98">
        <f>IF(RES_hhdet_in_fec!D67=0,0,RES_hhdet_in_fec!D67*1000*11630/RES_hhdet_in_new!D64)</f>
        <v>50.491652464518843</v>
      </c>
      <c r="E67" s="98">
        <f>IF(RES_hhdet_in_fec!E67=0,0,RES_hhdet_in_fec!E67*1000*11630/RES_hhdet_in_new!E64)</f>
        <v>65.231315525152326</v>
      </c>
      <c r="F67" s="98">
        <f>IF(RES_hhdet_in_fec!F67=0,0,RES_hhdet_in_fec!F67*1000*11630/RES_hhdet_in_new!F64)</f>
        <v>19.530347254238187</v>
      </c>
      <c r="G67" s="98">
        <f>IF(RES_hhdet_in_fec!G67=0,0,RES_hhdet_in_fec!G67*1000*11630/RES_hhdet_in_new!G64)</f>
        <v>29.844889755724317</v>
      </c>
      <c r="H67" s="98">
        <f>IF(RES_hhdet_in_fec!H67=0,0,RES_hhdet_in_fec!H67*1000*11630/RES_hhdet_in_new!H64)</f>
        <v>38.224038041675811</v>
      </c>
      <c r="I67" s="98">
        <f>IF(RES_hhdet_in_fec!I67=0,0,RES_hhdet_in_fec!I67*1000*11630/RES_hhdet_in_new!I64)</f>
        <v>87.263634114140999</v>
      </c>
      <c r="J67" s="98">
        <f>IF(RES_hhdet_in_fec!J67=0,0,RES_hhdet_in_fec!J67*1000*11630/RES_hhdet_in_new!J64)</f>
        <v>26.157666147187776</v>
      </c>
      <c r="K67" s="98">
        <f>IF(RES_hhdet_in_fec!K67=0,0,RES_hhdet_in_fec!K67*1000*11630/RES_hhdet_in_new!K64)</f>
        <v>23.929360901247865</v>
      </c>
      <c r="L67" s="98">
        <f>IF(RES_hhdet_in_fec!L67=0,0,RES_hhdet_in_fec!L67*1000*11630/RES_hhdet_in_new!L64)</f>
        <v>68.007614856492054</v>
      </c>
      <c r="M67" s="98">
        <f>IF(RES_hhdet_in_fec!M67=0,0,RES_hhdet_in_fec!M67*1000*11630/RES_hhdet_in_new!M64)</f>
        <v>21.78867974065059</v>
      </c>
      <c r="N67" s="98">
        <f>IF(RES_hhdet_in_fec!N67=0,0,RES_hhdet_in_fec!N67*1000*11630/RES_hhdet_in_new!N64)</f>
        <v>76.667186844195939</v>
      </c>
      <c r="O67" s="98">
        <f>IF(RES_hhdet_in_fec!O67=0,0,RES_hhdet_in_fec!O67*1000*11630/RES_hhdet_in_new!O64)</f>
        <v>8.8858792599718193</v>
      </c>
      <c r="P67" s="98">
        <f>IF(RES_hhdet_in_fec!P67=0,0,RES_hhdet_in_fec!P67*1000*11630/RES_hhdet_in_new!P64)</f>
        <v>37.605579618499597</v>
      </c>
      <c r="Q67" s="98">
        <f>IF(RES_hhdet_in_fec!Q67=0,0,RES_hhdet_in_fec!Q67*1000*11630/RES_hhdet_in_new!Q64)</f>
        <v>100.08473542930474</v>
      </c>
      <c r="R67" s="98">
        <f>IF(RES_hhdet_in_fec!R67=0,0,RES_hhdet_in_fec!R67*1000*11630/RES_hhdet_in_new!R64)</f>
        <v>51.282950240717724</v>
      </c>
      <c r="S67" s="98">
        <f>IF(RES_hhdet_in_fec!S67=0,0,RES_hhdet_in_fec!S67*1000*11630/RES_hhdet_in_new!S64)</f>
        <v>68.534574935501027</v>
      </c>
      <c r="T67" s="98">
        <f>IF(RES_hhdet_in_fec!T67=0,0,RES_hhdet_in_fec!T67*1000*11630/RES_hhdet_in_new!T64)</f>
        <v>56.831232013841273</v>
      </c>
      <c r="U67" s="98">
        <f>IF(RES_hhdet_in_fec!U67=0,0,RES_hhdet_in_fec!U67*1000*11630/RES_hhdet_in_new!U64)</f>
        <v>26.35350644258591</v>
      </c>
      <c r="V67" s="98">
        <f>IF(RES_hhdet_in_fec!V67=0,0,RES_hhdet_in_fec!V67*1000*11630/RES_hhdet_in_new!V64)</f>
        <v>7.8658372252180095</v>
      </c>
      <c r="W67" s="98">
        <f>IF(RES_hhdet_in_fec!W67=0,0,RES_hhdet_in_fec!W67*1000*11630/RES_hhdet_in_new!W64)</f>
        <v>2.445418925067866</v>
      </c>
      <c r="X67" s="98">
        <f>IF(RES_hhdet_in_fec!X67=0,0,RES_hhdet_in_fec!X67*1000*11630/RES_hhdet_in_new!X64)</f>
        <v>15.137066373736774</v>
      </c>
      <c r="Y67" s="98">
        <f>IF(RES_hhdet_in_fec!Y67=0,0,RES_hhdet_in_fec!Y67*1000*11630/RES_hhdet_in_new!Y64)</f>
        <v>13.333279492083415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1210.5422118833258</v>
      </c>
      <c r="D68" s="122">
        <v>1406.4972183360555</v>
      </c>
      <c r="E68" s="122">
        <v>1535.2237388589235</v>
      </c>
      <c r="F68" s="122">
        <v>1074.8172671044927</v>
      </c>
      <c r="G68" s="122">
        <v>1389.5455627304921</v>
      </c>
      <c r="H68" s="122">
        <v>1617.4814356623799</v>
      </c>
      <c r="I68" s="122">
        <v>1542.5867488987374</v>
      </c>
      <c r="J68" s="122">
        <v>1291.0242570826583</v>
      </c>
      <c r="K68" s="122">
        <v>1379.8364558354779</v>
      </c>
      <c r="L68" s="122">
        <v>1281.7489465247122</v>
      </c>
      <c r="M68" s="122">
        <v>1327.939876837786</v>
      </c>
      <c r="N68" s="122">
        <v>1368.2351400236737</v>
      </c>
      <c r="O68" s="122">
        <v>1323.9269266382557</v>
      </c>
      <c r="P68" s="122">
        <v>1213.626165665303</v>
      </c>
      <c r="Q68" s="122">
        <v>1215.5979326274482</v>
      </c>
      <c r="R68" s="122">
        <v>1190.8873932620031</v>
      </c>
      <c r="S68" s="122">
        <v>1290.6269007926089</v>
      </c>
      <c r="T68" s="122">
        <v>1252.5753745989423</v>
      </c>
      <c r="U68" s="122">
        <v>1193.5331616719823</v>
      </c>
      <c r="V68" s="122">
        <v>1240.2584265995956</v>
      </c>
      <c r="W68" s="122">
        <v>1404.0198919534946</v>
      </c>
      <c r="X68" s="122">
        <v>1255.7092741732574</v>
      </c>
      <c r="Y68" s="122">
        <v>1179.6666170157489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1236.8078800973326</v>
      </c>
      <c r="D69" s="98">
        <v>1432.6846592065924</v>
      </c>
      <c r="E69" s="98">
        <v>1539.7191770811858</v>
      </c>
      <c r="F69" s="98">
        <v>1084.8043376158814</v>
      </c>
      <c r="G69" s="98">
        <v>1389.5455627304921</v>
      </c>
      <c r="H69" s="98">
        <v>1598.6270092746208</v>
      </c>
      <c r="I69" s="98">
        <v>1542.5867488987374</v>
      </c>
      <c r="J69" s="98">
        <v>1291.0242570826583</v>
      </c>
      <c r="K69" s="98">
        <v>1373.3438015144823</v>
      </c>
      <c r="L69" s="98">
        <v>1285.035576170565</v>
      </c>
      <c r="M69" s="98">
        <v>1330.2759326657176</v>
      </c>
      <c r="N69" s="98">
        <v>1365.3662830700198</v>
      </c>
      <c r="O69" s="98">
        <v>1322.9990317325717</v>
      </c>
      <c r="P69" s="98">
        <v>1198.1390833477014</v>
      </c>
      <c r="Q69" s="98">
        <v>1211.5259016689956</v>
      </c>
      <c r="R69" s="98">
        <v>1189.1972331605409</v>
      </c>
      <c r="S69" s="98">
        <v>1280.7584775904631</v>
      </c>
      <c r="T69" s="98">
        <v>1248.0899789220484</v>
      </c>
      <c r="U69" s="98">
        <v>1189.1326980044512</v>
      </c>
      <c r="V69" s="98">
        <v>1235.9069976429157</v>
      </c>
      <c r="W69" s="98">
        <v>1404.0198919534946</v>
      </c>
      <c r="X69" s="98">
        <v>1216.8449794146943</v>
      </c>
      <c r="Y69" s="98">
        <v>1179.6666170157489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804.55509665342356</v>
      </c>
      <c r="D73" s="101">
        <v>881.12872788522361</v>
      </c>
      <c r="E73" s="101">
        <v>1390.873839043147</v>
      </c>
      <c r="F73" s="101">
        <v>621.25431836985604</v>
      </c>
      <c r="G73" s="101">
        <v>0</v>
      </c>
      <c r="H73" s="101">
        <v>1730.7673213409832</v>
      </c>
      <c r="I73" s="101">
        <v>0</v>
      </c>
      <c r="J73" s="101">
        <v>0</v>
      </c>
      <c r="K73" s="101">
        <v>1552.3113086343435</v>
      </c>
      <c r="L73" s="101">
        <v>1205.4168358282629</v>
      </c>
      <c r="M73" s="101">
        <v>1238.7111203135944</v>
      </c>
      <c r="N73" s="101">
        <v>1487.6421981320414</v>
      </c>
      <c r="O73" s="101">
        <v>1355.5961013275398</v>
      </c>
      <c r="P73" s="101">
        <v>1393.6983717387379</v>
      </c>
      <c r="Q73" s="101">
        <v>1410.9681608269195</v>
      </c>
      <c r="R73" s="101">
        <v>1254.2937321155825</v>
      </c>
      <c r="S73" s="101">
        <v>1595.8061801349274</v>
      </c>
      <c r="T73" s="101">
        <v>1371.3570458460003</v>
      </c>
      <c r="U73" s="101">
        <v>1315.3204063073617</v>
      </c>
      <c r="V73" s="101">
        <v>1339.7645230103899</v>
      </c>
      <c r="W73" s="101">
        <v>0</v>
      </c>
      <c r="X73" s="101">
        <v>1479.694048609842</v>
      </c>
      <c r="Y73" s="101">
        <v>0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550.87950155084116</v>
      </c>
      <c r="D77" s="122">
        <v>677.88305428880642</v>
      </c>
      <c r="E77" s="122">
        <v>812.80601411346538</v>
      </c>
      <c r="F77" s="122">
        <v>503.68474937027901</v>
      </c>
      <c r="G77" s="122">
        <v>900.15330677615407</v>
      </c>
      <c r="H77" s="122">
        <v>744.73141676139926</v>
      </c>
      <c r="I77" s="122">
        <v>832.96008589978169</v>
      </c>
      <c r="J77" s="122">
        <v>448.03643917147883</v>
      </c>
      <c r="K77" s="122">
        <v>601.57201113021108</v>
      </c>
      <c r="L77" s="122">
        <v>486.98903196745977</v>
      </c>
      <c r="M77" s="122">
        <v>510.14084164416494</v>
      </c>
      <c r="N77" s="122">
        <v>484.93481680050365</v>
      </c>
      <c r="O77" s="122">
        <v>469.48538260558951</v>
      </c>
      <c r="P77" s="122">
        <v>459.14829761762252</v>
      </c>
      <c r="Q77" s="122">
        <v>547.50209355006029</v>
      </c>
      <c r="R77" s="122">
        <v>553.29204291556789</v>
      </c>
      <c r="S77" s="122">
        <v>627.32457588345517</v>
      </c>
      <c r="T77" s="122">
        <v>639.19603426450021</v>
      </c>
      <c r="U77" s="122">
        <v>636.96803935032494</v>
      </c>
      <c r="V77" s="122">
        <v>599.95086155961485</v>
      </c>
      <c r="W77" s="122">
        <v>670.51573625090828</v>
      </c>
      <c r="X77" s="122">
        <v>617.06908202943475</v>
      </c>
      <c r="Y77" s="122">
        <v>592.15393364291663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559.50348197486915</v>
      </c>
      <c r="D78" s="98">
        <v>703.15383098636278</v>
      </c>
      <c r="E78" s="98">
        <v>822.58187060146042</v>
      </c>
      <c r="F78" s="98">
        <v>527.04357601328354</v>
      </c>
      <c r="G78" s="98">
        <v>1034.5692855886182</v>
      </c>
      <c r="H78" s="98">
        <v>731.97502731066174</v>
      </c>
      <c r="I78" s="98">
        <v>845.12864691716834</v>
      </c>
      <c r="J78" s="98">
        <v>450.17472341713761</v>
      </c>
      <c r="K78" s="98">
        <v>606.86025328680705</v>
      </c>
      <c r="L78" s="98">
        <v>487.24480184535668</v>
      </c>
      <c r="M78" s="98">
        <v>510.63040477258915</v>
      </c>
      <c r="N78" s="98">
        <v>484.58975148119777</v>
      </c>
      <c r="O78" s="98">
        <v>488.00571066861238</v>
      </c>
      <c r="P78" s="98">
        <v>467.09257226164567</v>
      </c>
      <c r="Q78" s="98">
        <v>547.86183306380804</v>
      </c>
      <c r="R78" s="98">
        <v>554.7930543575543</v>
      </c>
      <c r="S78" s="98">
        <v>629.56339035649705</v>
      </c>
      <c r="T78" s="98">
        <v>641.53620756163389</v>
      </c>
      <c r="U78" s="98">
        <v>639.9822287553327</v>
      </c>
      <c r="V78" s="98">
        <v>602.75547474435984</v>
      </c>
      <c r="W78" s="98">
        <v>676.28730388775648</v>
      </c>
      <c r="X78" s="98">
        <v>620.09122646282901</v>
      </c>
      <c r="Y78" s="98">
        <v>592.79701206406548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491.21101014884789</v>
      </c>
      <c r="D79" s="33">
        <v>408.93706059219267</v>
      </c>
      <c r="E79" s="33">
        <v>738.51988509695866</v>
      </c>
      <c r="F79" s="33">
        <v>369.44724283135741</v>
      </c>
      <c r="G79" s="33">
        <v>417.30715829101916</v>
      </c>
      <c r="H79" s="33">
        <v>816.5597834848445</v>
      </c>
      <c r="I79" s="33">
        <v>546.33688183222182</v>
      </c>
      <c r="J79" s="33">
        <v>335.35111817622573</v>
      </c>
      <c r="K79" s="33">
        <v>349.23763885549602</v>
      </c>
      <c r="L79" s="33">
        <v>356.56080381059991</v>
      </c>
      <c r="M79" s="33">
        <v>394.19498624330305</v>
      </c>
      <c r="N79" s="33">
        <v>567.27204152057516</v>
      </c>
      <c r="O79" s="33">
        <v>37.877809758018095</v>
      </c>
      <c r="P79" s="33">
        <v>263.89369337187691</v>
      </c>
      <c r="Q79" s="33">
        <v>518.21867955243272</v>
      </c>
      <c r="R79" s="33">
        <v>429.55207831195531</v>
      </c>
      <c r="S79" s="33">
        <v>437.04125199440779</v>
      </c>
      <c r="T79" s="33">
        <v>427.78673443142412</v>
      </c>
      <c r="U79" s="33">
        <v>432.7104695955482</v>
      </c>
      <c r="V79" s="33">
        <v>433.91475786760759</v>
      </c>
      <c r="W79" s="33">
        <v>439.67152939119853</v>
      </c>
      <c r="X79" s="33">
        <v>452.08363284994226</v>
      </c>
      <c r="Y79" s="33">
        <v>414.7498051532981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10941.672043998915</v>
      </c>
      <c r="D81" s="117">
        <f t="shared" si="28"/>
        <v>10749.81505214479</v>
      </c>
      <c r="E81" s="117">
        <f t="shared" si="28"/>
        <v>11973.1641452288</v>
      </c>
      <c r="F81" s="117">
        <f t="shared" si="28"/>
        <v>12885.321418913969</v>
      </c>
      <c r="G81" s="117">
        <f t="shared" si="28"/>
        <v>12931.057296063036</v>
      </c>
      <c r="H81" s="117">
        <f t="shared" si="28"/>
        <v>11278.748382447113</v>
      </c>
      <c r="I81" s="117">
        <f t="shared" si="28"/>
        <v>11285.804243735298</v>
      </c>
      <c r="J81" s="117">
        <f t="shared" si="28"/>
        <v>12982.861424551083</v>
      </c>
      <c r="K81" s="117">
        <f t="shared" si="28"/>
        <v>12560.963809997183</v>
      </c>
      <c r="L81" s="117">
        <f t="shared" si="28"/>
        <v>12827.44889762777</v>
      </c>
      <c r="M81" s="117">
        <f t="shared" si="28"/>
        <v>11691.99091263964</v>
      </c>
      <c r="N81" s="117">
        <f t="shared" si="28"/>
        <v>12038.732254502855</v>
      </c>
      <c r="O81" s="117">
        <f t="shared" si="28"/>
        <v>11168.759546363779</v>
      </c>
      <c r="P81" s="117">
        <f t="shared" si="28"/>
        <v>10819.489199092786</v>
      </c>
      <c r="Q81" s="117">
        <f t="shared" si="28"/>
        <v>10355.643921689087</v>
      </c>
      <c r="R81" s="117">
        <f t="shared" ref="R81:V81" si="29">R82+R85+R87+R100</f>
        <v>10036.411276042412</v>
      </c>
      <c r="S81" s="117">
        <f t="shared" si="29"/>
        <v>10191.134132632787</v>
      </c>
      <c r="T81" s="117">
        <f t="shared" si="29"/>
        <v>9753.9418877937605</v>
      </c>
      <c r="U81" s="117">
        <f t="shared" si="29"/>
        <v>9559.084096953784</v>
      </c>
      <c r="V81" s="117">
        <f t="shared" si="29"/>
        <v>9105.0187999864411</v>
      </c>
      <c r="W81" s="117">
        <f t="shared" ref="W81:Y81" si="30">W82+W85+W87+W100</f>
        <v>9074.4907468264119</v>
      </c>
      <c r="X81" s="117">
        <f t="shared" si="30"/>
        <v>8006.1900398676162</v>
      </c>
      <c r="Y81" s="117">
        <f t="shared" si="30"/>
        <v>6897.722997412433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9036.6646333931913</v>
      </c>
      <c r="D82" s="122">
        <f t="shared" si="31"/>
        <v>8801.3905124151861</v>
      </c>
      <c r="E82" s="122">
        <f t="shared" si="31"/>
        <v>9735.9481162945558</v>
      </c>
      <c r="F82" s="122">
        <f t="shared" si="31"/>
        <v>11187.591896258264</v>
      </c>
      <c r="G82" s="122">
        <f t="shared" si="31"/>
        <v>10082.435809490536</v>
      </c>
      <c r="H82" s="122">
        <f t="shared" si="31"/>
        <v>9270.5285011754659</v>
      </c>
      <c r="I82" s="122">
        <f t="shared" si="31"/>
        <v>8791.9948616777347</v>
      </c>
      <c r="J82" s="122">
        <f t="shared" si="31"/>
        <v>11201.391999856756</v>
      </c>
      <c r="K82" s="122">
        <f t="shared" si="31"/>
        <v>10563.138035829548</v>
      </c>
      <c r="L82" s="122">
        <f t="shared" si="31"/>
        <v>10984.753394643887</v>
      </c>
      <c r="M82" s="122">
        <f t="shared" si="31"/>
        <v>9890.8910178310798</v>
      </c>
      <c r="N82" s="122">
        <f t="shared" si="31"/>
        <v>10212.898875619481</v>
      </c>
      <c r="O82" s="122">
        <f t="shared" si="31"/>
        <v>9414.4623277442479</v>
      </c>
      <c r="P82" s="122">
        <f t="shared" si="31"/>
        <v>8994.0003878000316</v>
      </c>
      <c r="Q82" s="122">
        <f t="shared" si="31"/>
        <v>8423.5069745258224</v>
      </c>
      <c r="R82" s="122">
        <f t="shared" ref="R82:V82" si="32">SUM(R83:R84)</f>
        <v>8192.2041859729652</v>
      </c>
      <c r="S82" s="122">
        <f t="shared" si="32"/>
        <v>8167.4718246743932</v>
      </c>
      <c r="T82" s="122">
        <f t="shared" si="32"/>
        <v>7780.1122405502419</v>
      </c>
      <c r="U82" s="122">
        <f t="shared" si="32"/>
        <v>7570.1561607622461</v>
      </c>
      <c r="V82" s="122">
        <f t="shared" si="32"/>
        <v>7208.1097332578629</v>
      </c>
      <c r="W82" s="122">
        <f t="shared" ref="W82:Y82" si="33">SUM(W83:W84)</f>
        <v>7094.5214945627231</v>
      </c>
      <c r="X82" s="122">
        <f t="shared" si="33"/>
        <v>6054.3392482463487</v>
      </c>
      <c r="Y82" s="122">
        <f t="shared" si="33"/>
        <v>5094.3604682589166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9028.7961169647206</v>
      </c>
      <c r="D83" s="98">
        <v>8793.8812241753894</v>
      </c>
      <c r="E83" s="98">
        <v>9727.6692686842889</v>
      </c>
      <c r="F83" s="98">
        <v>11177.113112348787</v>
      </c>
      <c r="G83" s="98">
        <v>10073.392066569359</v>
      </c>
      <c r="H83" s="98">
        <v>9262.5924643794133</v>
      </c>
      <c r="I83" s="98">
        <v>8785.0997752409676</v>
      </c>
      <c r="J83" s="98">
        <v>11190.993072870631</v>
      </c>
      <c r="K83" s="98">
        <v>10553.171778962585</v>
      </c>
      <c r="L83" s="98">
        <v>10975.136356990197</v>
      </c>
      <c r="M83" s="98">
        <v>9881.6010391515611</v>
      </c>
      <c r="N83" s="98">
        <v>10204.748768367472</v>
      </c>
      <c r="O83" s="98">
        <v>9405.5455702745257</v>
      </c>
      <c r="P83" s="98">
        <v>8985.2146993939914</v>
      </c>
      <c r="Q83" s="98">
        <v>8416.1727376425679</v>
      </c>
      <c r="R83" s="98">
        <v>8185.0147790683695</v>
      </c>
      <c r="S83" s="98">
        <v>8160.1276683957058</v>
      </c>
      <c r="T83" s="98">
        <v>7773.0892049423301</v>
      </c>
      <c r="U83" s="98">
        <v>7563.2414488036875</v>
      </c>
      <c r="V83" s="98">
        <v>7201.5321771831523</v>
      </c>
      <c r="W83" s="98">
        <v>7088.0367277640462</v>
      </c>
      <c r="X83" s="98">
        <v>6048.6703474405931</v>
      </c>
      <c r="Y83" s="98">
        <v>5089.5570635653976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7.8685164284713558</v>
      </c>
      <c r="D84" s="98">
        <v>7.5092882397967511</v>
      </c>
      <c r="E84" s="98">
        <v>8.2788476102677517</v>
      </c>
      <c r="F84" s="98">
        <v>10.478783909476915</v>
      </c>
      <c r="G84" s="98">
        <v>9.0437429211770652</v>
      </c>
      <c r="H84" s="98">
        <v>7.9360367960533287</v>
      </c>
      <c r="I84" s="98">
        <v>6.8950864367672144</v>
      </c>
      <c r="J84" s="98">
        <v>10.398926986125606</v>
      </c>
      <c r="K84" s="98">
        <v>9.9662568669622811</v>
      </c>
      <c r="L84" s="98">
        <v>9.61703765369084</v>
      </c>
      <c r="M84" s="98">
        <v>9.2899786795192085</v>
      </c>
      <c r="N84" s="98">
        <v>8.1501072520090769</v>
      </c>
      <c r="O84" s="98">
        <v>8.9167574697223131</v>
      </c>
      <c r="P84" s="98">
        <v>8.7856884060407623</v>
      </c>
      <c r="Q84" s="98">
        <v>7.3342368832548921</v>
      </c>
      <c r="R84" s="98">
        <v>7.189406904594926</v>
      </c>
      <c r="S84" s="98">
        <v>7.3441562786871222</v>
      </c>
      <c r="T84" s="98">
        <v>7.0230356079114573</v>
      </c>
      <c r="U84" s="98">
        <v>6.914711958558537</v>
      </c>
      <c r="V84" s="98">
        <v>6.5775560747110662</v>
      </c>
      <c r="W84" s="98">
        <v>6.4847667986772821</v>
      </c>
      <c r="X84" s="98">
        <v>5.6689008057555021</v>
      </c>
      <c r="Y84" s="98">
        <v>4.8034046935187558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38.474741215081842</v>
      </c>
      <c r="D85" s="122">
        <f t="shared" si="34"/>
        <v>50.492001004308491</v>
      </c>
      <c r="E85" s="122">
        <f t="shared" si="34"/>
        <v>65.230862245599226</v>
      </c>
      <c r="F85" s="122">
        <f t="shared" si="34"/>
        <v>19.529685053680957</v>
      </c>
      <c r="G85" s="122">
        <f t="shared" si="34"/>
        <v>29.845236937400781</v>
      </c>
      <c r="H85" s="122">
        <f t="shared" si="34"/>
        <v>38.224715412680624</v>
      </c>
      <c r="I85" s="122">
        <f t="shared" si="34"/>
        <v>87.2797639600319</v>
      </c>
      <c r="J85" s="122">
        <f t="shared" si="34"/>
        <v>26.155591986821424</v>
      </c>
      <c r="K85" s="122">
        <f t="shared" si="34"/>
        <v>23.932105095910288</v>
      </c>
      <c r="L85" s="122">
        <f t="shared" si="34"/>
        <v>68.00288552408287</v>
      </c>
      <c r="M85" s="122">
        <f t="shared" si="34"/>
        <v>21.786106128090143</v>
      </c>
      <c r="N85" s="122">
        <f t="shared" si="34"/>
        <v>76.669164270702311</v>
      </c>
      <c r="O85" s="122">
        <f t="shared" si="34"/>
        <v>8.8860199393414643</v>
      </c>
      <c r="P85" s="122">
        <f t="shared" si="34"/>
        <v>37.605348696017657</v>
      </c>
      <c r="Q85" s="122">
        <f t="shared" si="34"/>
        <v>100.08540867701007</v>
      </c>
      <c r="R85" s="122">
        <f t="shared" si="34"/>
        <v>51.280180290355382</v>
      </c>
      <c r="S85" s="122">
        <f t="shared" si="34"/>
        <v>68.531955316211992</v>
      </c>
      <c r="T85" s="122">
        <f t="shared" si="34"/>
        <v>56.829305749823021</v>
      </c>
      <c r="U85" s="122">
        <f t="shared" si="34"/>
        <v>26.356858784690026</v>
      </c>
      <c r="V85" s="122">
        <f t="shared" si="34"/>
        <v>7.8681681848845217</v>
      </c>
      <c r="W85" s="122">
        <f t="shared" si="34"/>
        <v>2.4471221232849061</v>
      </c>
      <c r="X85" s="122">
        <f t="shared" si="34"/>
        <v>15.138515749078287</v>
      </c>
      <c r="Y85" s="122">
        <f t="shared" si="34"/>
        <v>13.331409986490961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38.474741215081842</v>
      </c>
      <c r="D86" s="98">
        <f>IF(RES_hhdet_in_fec!D86=0,0,RES_hhdet_in_fec!D86*1000*11630/RES_hhdet_in_new!D83)</f>
        <v>50.492001004308491</v>
      </c>
      <c r="E86" s="98">
        <f>IF(RES_hhdet_in_fec!E86=0,0,RES_hhdet_in_fec!E86*1000*11630/RES_hhdet_in_new!E83)</f>
        <v>65.230862245599226</v>
      </c>
      <c r="F86" s="98">
        <f>IF(RES_hhdet_in_fec!F86=0,0,RES_hhdet_in_fec!F86*1000*11630/RES_hhdet_in_new!F83)</f>
        <v>19.529685053680957</v>
      </c>
      <c r="G86" s="98">
        <f>IF(RES_hhdet_in_fec!G86=0,0,RES_hhdet_in_fec!G86*1000*11630/RES_hhdet_in_new!G83)</f>
        <v>29.845236937400781</v>
      </c>
      <c r="H86" s="98">
        <f>IF(RES_hhdet_in_fec!H86=0,0,RES_hhdet_in_fec!H86*1000*11630/RES_hhdet_in_new!H83)</f>
        <v>38.224715412680624</v>
      </c>
      <c r="I86" s="98">
        <f>IF(RES_hhdet_in_fec!I86=0,0,RES_hhdet_in_fec!I86*1000*11630/RES_hhdet_in_new!I83)</f>
        <v>87.2797639600319</v>
      </c>
      <c r="J86" s="98">
        <f>IF(RES_hhdet_in_fec!J86=0,0,RES_hhdet_in_fec!J86*1000*11630/RES_hhdet_in_new!J83)</f>
        <v>26.155591986821424</v>
      </c>
      <c r="K86" s="98">
        <f>IF(RES_hhdet_in_fec!K86=0,0,RES_hhdet_in_fec!K86*1000*11630/RES_hhdet_in_new!K83)</f>
        <v>23.932105095910288</v>
      </c>
      <c r="L86" s="98">
        <f>IF(RES_hhdet_in_fec!L86=0,0,RES_hhdet_in_fec!L86*1000*11630/RES_hhdet_in_new!L83)</f>
        <v>68.00288552408287</v>
      </c>
      <c r="M86" s="98">
        <f>IF(RES_hhdet_in_fec!M86=0,0,RES_hhdet_in_fec!M86*1000*11630/RES_hhdet_in_new!M83)</f>
        <v>21.786106128090143</v>
      </c>
      <c r="N86" s="98">
        <f>IF(RES_hhdet_in_fec!N86=0,0,RES_hhdet_in_fec!N86*1000*11630/RES_hhdet_in_new!N83)</f>
        <v>76.669164270702311</v>
      </c>
      <c r="O86" s="98">
        <f>IF(RES_hhdet_in_fec!O86=0,0,RES_hhdet_in_fec!O86*1000*11630/RES_hhdet_in_new!O83)</f>
        <v>8.8860199393414643</v>
      </c>
      <c r="P86" s="98">
        <f>IF(RES_hhdet_in_fec!P86=0,0,RES_hhdet_in_fec!P86*1000*11630/RES_hhdet_in_new!P83)</f>
        <v>37.605348696017657</v>
      </c>
      <c r="Q86" s="98">
        <f>IF(RES_hhdet_in_fec!Q86=0,0,RES_hhdet_in_fec!Q86*1000*11630/RES_hhdet_in_new!Q83)</f>
        <v>100.08540867701007</v>
      </c>
      <c r="R86" s="98">
        <f>IF(RES_hhdet_in_fec!R86=0,0,RES_hhdet_in_fec!R86*1000*11630/RES_hhdet_in_new!R83)</f>
        <v>51.280180290355382</v>
      </c>
      <c r="S86" s="98">
        <f>IF(RES_hhdet_in_fec!S86=0,0,RES_hhdet_in_fec!S86*1000*11630/RES_hhdet_in_new!S83)</f>
        <v>68.531955316211992</v>
      </c>
      <c r="T86" s="98">
        <f>IF(RES_hhdet_in_fec!T86=0,0,RES_hhdet_in_fec!T86*1000*11630/RES_hhdet_in_new!T83)</f>
        <v>56.829305749823021</v>
      </c>
      <c r="U86" s="98">
        <f>IF(RES_hhdet_in_fec!U86=0,0,RES_hhdet_in_fec!U86*1000*11630/RES_hhdet_in_new!U83)</f>
        <v>26.356858784690026</v>
      </c>
      <c r="V86" s="98">
        <f>IF(RES_hhdet_in_fec!V86=0,0,RES_hhdet_in_fec!V86*1000*11630/RES_hhdet_in_new!V83)</f>
        <v>7.8681681848845217</v>
      </c>
      <c r="W86" s="98">
        <f>IF(RES_hhdet_in_fec!W86=0,0,RES_hhdet_in_fec!W86*1000*11630/RES_hhdet_in_new!W83)</f>
        <v>2.4471221232849061</v>
      </c>
      <c r="X86" s="98">
        <f>IF(RES_hhdet_in_fec!X86=0,0,RES_hhdet_in_fec!X86*1000*11630/RES_hhdet_in_new!X83)</f>
        <v>15.138515749078287</v>
      </c>
      <c r="Y86" s="98">
        <f>IF(RES_hhdet_in_fec!Y86=0,0,RES_hhdet_in_fec!Y86*1000*11630/RES_hhdet_in_new!Y83)</f>
        <v>13.331409986490961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1279.8375830799423</v>
      </c>
      <c r="D87" s="122">
        <v>1248.6813594717196</v>
      </c>
      <c r="E87" s="122">
        <v>1401.8780108595531</v>
      </c>
      <c r="F87" s="122">
        <v>1159.2032273715779</v>
      </c>
      <c r="G87" s="122">
        <v>1710.0231906989602</v>
      </c>
      <c r="H87" s="122">
        <v>1319.9075749072597</v>
      </c>
      <c r="I87" s="122">
        <v>1503.0918378364527</v>
      </c>
      <c r="J87" s="122">
        <v>1279.2577909031352</v>
      </c>
      <c r="K87" s="122">
        <v>1339.7446054263637</v>
      </c>
      <c r="L87" s="122">
        <v>1266.6348323237246</v>
      </c>
      <c r="M87" s="122">
        <v>1272.8265233116695</v>
      </c>
      <c r="N87" s="122">
        <v>1290.1582620903469</v>
      </c>
      <c r="O87" s="122">
        <v>1267.3142970838412</v>
      </c>
      <c r="P87" s="122">
        <v>1297.6328219311808</v>
      </c>
      <c r="Q87" s="122">
        <v>1280.3850855694707</v>
      </c>
      <c r="R87" s="122">
        <v>1233.5105030057011</v>
      </c>
      <c r="S87" s="122">
        <v>1327.9177708838442</v>
      </c>
      <c r="T87" s="122">
        <v>1274.5826196778539</v>
      </c>
      <c r="U87" s="122">
        <v>1290.0001287930615</v>
      </c>
      <c r="V87" s="122">
        <v>1276.1601877313842</v>
      </c>
      <c r="W87" s="122">
        <v>1340.3680937341742</v>
      </c>
      <c r="X87" s="122">
        <v>1286.6723507922229</v>
      </c>
      <c r="Y87" s="122">
        <v>1197.0882938055518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1279.8375830799423</v>
      </c>
      <c r="D88" s="98">
        <v>1208.1918155613173</v>
      </c>
      <c r="E88" s="98">
        <v>1314.7594943558145</v>
      </c>
      <c r="F88" s="98">
        <v>1172.4033661902813</v>
      </c>
      <c r="G88" s="98">
        <v>1403.1589507302658</v>
      </c>
      <c r="H88" s="98">
        <v>1292.2495605534762</v>
      </c>
      <c r="I88" s="98">
        <v>1448.5925723211071</v>
      </c>
      <c r="J88" s="98">
        <v>1340.3240961332176</v>
      </c>
      <c r="K88" s="98">
        <v>1272.8181734079994</v>
      </c>
      <c r="L88" s="98">
        <v>1273.0366306650883</v>
      </c>
      <c r="M88" s="98">
        <v>1196.1894227440557</v>
      </c>
      <c r="N88" s="98">
        <v>1237.7720714226664</v>
      </c>
      <c r="O88" s="98">
        <v>1242.0036675708482</v>
      </c>
      <c r="P88" s="98">
        <v>1306.918918677901</v>
      </c>
      <c r="Q88" s="98">
        <v>1264.6463904518994</v>
      </c>
      <c r="R88" s="98">
        <v>1273.7664792331991</v>
      </c>
      <c r="S88" s="98">
        <v>1318.8651005864674</v>
      </c>
      <c r="T88" s="98">
        <v>1294.3128713299739</v>
      </c>
      <c r="U88" s="98">
        <v>1303.8204901927409</v>
      </c>
      <c r="V88" s="98">
        <v>1299.6730769774872</v>
      </c>
      <c r="W88" s="98">
        <v>1378.3233739148748</v>
      </c>
      <c r="X88" s="98">
        <v>1290.8273777263607</v>
      </c>
      <c r="Y88" s="98">
        <v>1212.9312446631234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1360.575695179517</v>
      </c>
      <c r="E92" s="101">
        <v>1616.0851497535771</v>
      </c>
      <c r="F92" s="101">
        <v>1097.5562164103046</v>
      </c>
      <c r="G92" s="101">
        <v>2019.0661007998849</v>
      </c>
      <c r="H92" s="101">
        <v>1198.9909389848676</v>
      </c>
      <c r="I92" s="101">
        <v>1881.0878498287466</v>
      </c>
      <c r="J92" s="101">
        <v>1092.2382872251985</v>
      </c>
      <c r="K92" s="101">
        <v>1590.4058463756619</v>
      </c>
      <c r="L92" s="101">
        <v>1347.5330985512815</v>
      </c>
      <c r="M92" s="101">
        <v>1376.5510957718641</v>
      </c>
      <c r="N92" s="101">
        <v>1231.0215614889</v>
      </c>
      <c r="O92" s="101">
        <v>1264.1876262267097</v>
      </c>
      <c r="P92" s="101">
        <v>1173.7367463946282</v>
      </c>
      <c r="Q92" s="101">
        <v>1198.402162431616</v>
      </c>
      <c r="R92" s="101">
        <v>1130.8254122869291</v>
      </c>
      <c r="S92" s="101">
        <v>1178.8046481775993</v>
      </c>
      <c r="T92" s="101">
        <v>1156.2394810199148</v>
      </c>
      <c r="U92" s="101">
        <v>1189.1211549609841</v>
      </c>
      <c r="V92" s="101">
        <v>1080.431985098897</v>
      </c>
      <c r="W92" s="101">
        <v>1141.1034679915144</v>
      </c>
      <c r="X92" s="101">
        <v>1163.2317005517054</v>
      </c>
      <c r="Y92" s="101">
        <v>1053.7946356449663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1730.7673213409837</v>
      </c>
      <c r="I96" s="101">
        <v>1541.2053818975241</v>
      </c>
      <c r="J96" s="101">
        <v>1141.6442675335745</v>
      </c>
      <c r="K96" s="101">
        <v>1552.3113086343442</v>
      </c>
      <c r="L96" s="101">
        <v>1205.4168358282629</v>
      </c>
      <c r="M96" s="101">
        <v>1238.7111203135944</v>
      </c>
      <c r="N96" s="101">
        <v>1487.6421981320411</v>
      </c>
      <c r="O96" s="101">
        <v>1355.5961013275401</v>
      </c>
      <c r="P96" s="101">
        <v>1393.6983717387377</v>
      </c>
      <c r="Q96" s="101">
        <v>1410.9681608269198</v>
      </c>
      <c r="R96" s="101">
        <v>1254.2937321155825</v>
      </c>
      <c r="S96" s="101">
        <v>1595.8061801349281</v>
      </c>
      <c r="T96" s="101">
        <v>0</v>
      </c>
      <c r="U96" s="101">
        <v>1315.3204063073615</v>
      </c>
      <c r="V96" s="101">
        <v>1339.7645230103901</v>
      </c>
      <c r="W96" s="101">
        <v>1378.7640132791735</v>
      </c>
      <c r="X96" s="101">
        <v>1479.694048609842</v>
      </c>
      <c r="Y96" s="101">
        <v>1289.9012476346154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586.6950863107013</v>
      </c>
      <c r="D100" s="122">
        <v>649.25117925357699</v>
      </c>
      <c r="E100" s="122">
        <v>770.1071558290929</v>
      </c>
      <c r="F100" s="122">
        <v>518.99661023044575</v>
      </c>
      <c r="G100" s="122">
        <v>1108.753058936139</v>
      </c>
      <c r="H100" s="122">
        <v>650.08759095170683</v>
      </c>
      <c r="I100" s="122">
        <v>903.43778026107827</v>
      </c>
      <c r="J100" s="122">
        <v>476.05604180437103</v>
      </c>
      <c r="K100" s="122">
        <v>634.14906364536228</v>
      </c>
      <c r="L100" s="122">
        <v>508.0577851360743</v>
      </c>
      <c r="M100" s="122">
        <v>506.48726536880019</v>
      </c>
      <c r="N100" s="122">
        <v>459.00595252232506</v>
      </c>
      <c r="O100" s="122">
        <v>478.09690159634818</v>
      </c>
      <c r="P100" s="122">
        <v>490.2506406655566</v>
      </c>
      <c r="Q100" s="122">
        <v>551.66645291678299</v>
      </c>
      <c r="R100" s="122">
        <v>559.41640677338967</v>
      </c>
      <c r="S100" s="122">
        <v>627.2125817583385</v>
      </c>
      <c r="T100" s="122">
        <v>642.41772181584122</v>
      </c>
      <c r="U100" s="122">
        <v>672.57094861378596</v>
      </c>
      <c r="V100" s="122">
        <v>612.88071081230999</v>
      </c>
      <c r="W100" s="122">
        <v>637.15403640622924</v>
      </c>
      <c r="X100" s="122">
        <v>650.03992507996634</v>
      </c>
      <c r="Y100" s="122">
        <v>592.94282536147318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544.56058514175572</v>
      </c>
      <c r="D101" s="98">
        <v>627.5816821462023</v>
      </c>
      <c r="E101" s="98">
        <v>709.13335130933001</v>
      </c>
      <c r="F101" s="98">
        <v>553.67161284871645</v>
      </c>
      <c r="G101" s="98">
        <v>1077.9416220815808</v>
      </c>
      <c r="H101" s="98">
        <v>698.94562896033676</v>
      </c>
      <c r="I101" s="98">
        <v>733.47756321598126</v>
      </c>
      <c r="J101" s="98">
        <v>548.46562513318349</v>
      </c>
      <c r="K101" s="98">
        <v>572.24365583869928</v>
      </c>
      <c r="L101" s="98">
        <v>536.1031422089759</v>
      </c>
      <c r="M101" s="98">
        <v>494.57159348771643</v>
      </c>
      <c r="N101" s="98">
        <v>479.33592865235772</v>
      </c>
      <c r="O101" s="98">
        <v>483.41643706281792</v>
      </c>
      <c r="P101" s="98">
        <v>519.16775084227834</v>
      </c>
      <c r="Q101" s="98">
        <v>536.61770540293685</v>
      </c>
      <c r="R101" s="98">
        <v>572.58758799824534</v>
      </c>
      <c r="S101" s="98">
        <v>629.88563621813284</v>
      </c>
      <c r="T101" s="98">
        <v>645.84945789431265</v>
      </c>
      <c r="U101" s="98">
        <v>659.0149448803877</v>
      </c>
      <c r="V101" s="98">
        <v>651.60682104648072</v>
      </c>
      <c r="W101" s="98">
        <v>690.02260127112038</v>
      </c>
      <c r="X101" s="98">
        <v>656.74525463578061</v>
      </c>
      <c r="Y101" s="98">
        <v>627.24092583963056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594.06077062202496</v>
      </c>
      <c r="D102" s="98">
        <v>660.15268978710367</v>
      </c>
      <c r="E102" s="98">
        <v>777.9640227093779</v>
      </c>
      <c r="F102" s="98">
        <v>516.19936497505216</v>
      </c>
      <c r="G102" s="98">
        <v>1140.064496388869</v>
      </c>
      <c r="H102" s="98">
        <v>619.65445487703664</v>
      </c>
      <c r="I102" s="98">
        <v>918.70027308029967</v>
      </c>
      <c r="J102" s="98">
        <v>448.69275607731015</v>
      </c>
      <c r="K102" s="98">
        <v>641.95164333335197</v>
      </c>
      <c r="L102" s="98">
        <v>507.32557664022221</v>
      </c>
      <c r="M102" s="98">
        <v>511.23495816157862</v>
      </c>
      <c r="N102" s="98">
        <v>450.40323041692295</v>
      </c>
      <c r="O102" s="98">
        <v>477.11731738008211</v>
      </c>
      <c r="P102" s="98">
        <v>485.63265612912869</v>
      </c>
      <c r="Q102" s="98">
        <v>553.44234671711854</v>
      </c>
      <c r="R102" s="98">
        <v>560.60071503167535</v>
      </c>
      <c r="S102" s="98">
        <v>631.37775536862284</v>
      </c>
      <c r="T102" s="98">
        <v>643.98874951442724</v>
      </c>
      <c r="U102" s="98">
        <v>678.06827870126165</v>
      </c>
      <c r="V102" s="98">
        <v>604.30271888512584</v>
      </c>
      <c r="W102" s="98">
        <v>629.11701077596933</v>
      </c>
      <c r="X102" s="98">
        <v>652.86475240780874</v>
      </c>
      <c r="Y102" s="98">
        <v>592.89247445166905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491.21101014884795</v>
      </c>
      <c r="D103" s="33">
        <v>408.93706059219267</v>
      </c>
      <c r="E103" s="33">
        <v>738.51988509695866</v>
      </c>
      <c r="F103" s="33">
        <v>369.44724283135747</v>
      </c>
      <c r="G103" s="33">
        <v>417.30715829101916</v>
      </c>
      <c r="H103" s="33">
        <v>816.55978348484462</v>
      </c>
      <c r="I103" s="33">
        <v>546.33688183222182</v>
      </c>
      <c r="J103" s="33">
        <v>335.35111817622584</v>
      </c>
      <c r="K103" s="33">
        <v>349.2376388554959</v>
      </c>
      <c r="L103" s="33">
        <v>356.56080381059991</v>
      </c>
      <c r="M103" s="33">
        <v>394.19498624330311</v>
      </c>
      <c r="N103" s="33">
        <v>567.27204152057516</v>
      </c>
      <c r="O103" s="33">
        <v>0</v>
      </c>
      <c r="P103" s="33">
        <v>0</v>
      </c>
      <c r="Q103" s="33">
        <v>518.21867955243283</v>
      </c>
      <c r="R103" s="33">
        <v>429.55207831195531</v>
      </c>
      <c r="S103" s="33">
        <v>437.04125199440767</v>
      </c>
      <c r="T103" s="33">
        <v>427.78673443142407</v>
      </c>
      <c r="U103" s="33">
        <v>432.71046959554826</v>
      </c>
      <c r="V103" s="33">
        <v>433.91475786760759</v>
      </c>
      <c r="W103" s="33">
        <v>439.67152939119848</v>
      </c>
      <c r="X103" s="33">
        <v>452.08363284994232</v>
      </c>
      <c r="Y103" s="33">
        <v>414.74980515329821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5771.9267084467256</v>
      </c>
      <c r="D105" s="117">
        <f t="shared" si="35"/>
        <v>11120.11746091171</v>
      </c>
      <c r="E105" s="117">
        <f t="shared" si="35"/>
        <v>9874.7785420027867</v>
      </c>
      <c r="F105" s="117">
        <f t="shared" si="35"/>
        <v>9047.9762109640633</v>
      </c>
      <c r="G105" s="117">
        <f t="shared" si="35"/>
        <v>8985.5076977983063</v>
      </c>
      <c r="H105" s="117">
        <f t="shared" si="35"/>
        <v>9079.435847253264</v>
      </c>
      <c r="I105" s="117">
        <f t="shared" si="35"/>
        <v>9082.2451748788862</v>
      </c>
      <c r="J105" s="117">
        <f t="shared" si="35"/>
        <v>8968.2559961677125</v>
      </c>
      <c r="K105" s="117">
        <f t="shared" si="35"/>
        <v>9851.2265530276673</v>
      </c>
      <c r="L105" s="117">
        <f t="shared" si="35"/>
        <v>11856.871894544749</v>
      </c>
      <c r="M105" s="117">
        <f t="shared" si="35"/>
        <v>9729.6796289703634</v>
      </c>
      <c r="N105" s="117">
        <f t="shared" si="35"/>
        <v>0</v>
      </c>
      <c r="O105" s="117">
        <f t="shared" si="35"/>
        <v>0</v>
      </c>
      <c r="P105" s="117">
        <f t="shared" si="35"/>
        <v>6311.6274771593062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8646.660364057303</v>
      </c>
      <c r="T105" s="117">
        <f t="shared" si="36"/>
        <v>9486.3076919994182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4593.9712683745647</v>
      </c>
      <c r="D106" s="122">
        <f t="shared" si="38"/>
        <v>9288.5578990967915</v>
      </c>
      <c r="E106" s="122">
        <f t="shared" si="38"/>
        <v>8004.5009819887064</v>
      </c>
      <c r="F106" s="122">
        <f t="shared" si="38"/>
        <v>7869.383720275634</v>
      </c>
      <c r="G106" s="122">
        <f t="shared" si="38"/>
        <v>6951.9131373848131</v>
      </c>
      <c r="H106" s="122">
        <f t="shared" si="38"/>
        <v>7465.8427509070416</v>
      </c>
      <c r="I106" s="122">
        <f t="shared" si="38"/>
        <v>7034.6105968340016</v>
      </c>
      <c r="J106" s="122">
        <f t="shared" si="38"/>
        <v>7700.9626133516786</v>
      </c>
      <c r="K106" s="122">
        <f t="shared" si="38"/>
        <v>8232.3813786269129</v>
      </c>
      <c r="L106" s="122">
        <f t="shared" si="38"/>
        <v>10221.763240845379</v>
      </c>
      <c r="M106" s="122">
        <f t="shared" si="38"/>
        <v>8275.3617164586303</v>
      </c>
      <c r="N106" s="122">
        <f t="shared" si="38"/>
        <v>0</v>
      </c>
      <c r="O106" s="122">
        <f t="shared" si="38"/>
        <v>0</v>
      </c>
      <c r="P106" s="122">
        <f t="shared" si="38"/>
        <v>5148.2165509898423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6803.5034404934768</v>
      </c>
      <c r="T106" s="122">
        <f t="shared" si="39"/>
        <v>7592.753058202079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4591.233606300123</v>
      </c>
      <c r="D107" s="98">
        <v>9283.2001117459331</v>
      </c>
      <c r="E107" s="98">
        <v>7999.9545023717801</v>
      </c>
      <c r="F107" s="98">
        <v>7864.5183256925375</v>
      </c>
      <c r="G107" s="98">
        <v>6947.8448375095277</v>
      </c>
      <c r="H107" s="98">
        <v>7461.7206295420183</v>
      </c>
      <c r="I107" s="98">
        <v>7031.0921492774505</v>
      </c>
      <c r="J107" s="98">
        <v>7696.4523831555725</v>
      </c>
      <c r="K107" s="98">
        <v>8227.5327494005105</v>
      </c>
      <c r="L107" s="98">
        <v>10216.23333394337</v>
      </c>
      <c r="M107" s="98">
        <v>8270.5982425994425</v>
      </c>
      <c r="N107" s="98">
        <v>0</v>
      </c>
      <c r="O107" s="98">
        <v>0</v>
      </c>
      <c r="P107" s="98">
        <v>5145.1651677888613</v>
      </c>
      <c r="Q107" s="98">
        <v>0</v>
      </c>
      <c r="R107" s="98">
        <v>0</v>
      </c>
      <c r="S107" s="98">
        <v>6799.8915336000255</v>
      </c>
      <c r="T107" s="98">
        <v>7588.7595390265924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2.7376620744415399</v>
      </c>
      <c r="D108" s="98">
        <v>5.3577873508578975</v>
      </c>
      <c r="E108" s="98">
        <v>4.5464796169264208</v>
      </c>
      <c r="F108" s="98">
        <v>4.865394583096311</v>
      </c>
      <c r="G108" s="98">
        <v>4.0682998752853337</v>
      </c>
      <c r="H108" s="98">
        <v>4.1221213650229984</v>
      </c>
      <c r="I108" s="98">
        <v>3.5184475565512225</v>
      </c>
      <c r="J108" s="98">
        <v>4.5102301961058444</v>
      </c>
      <c r="K108" s="98">
        <v>4.8486292264028412</v>
      </c>
      <c r="L108" s="98">
        <v>5.5299069020093627</v>
      </c>
      <c r="M108" s="98">
        <v>4.7634738591881698</v>
      </c>
      <c r="N108" s="98">
        <v>0</v>
      </c>
      <c r="O108" s="98">
        <v>0</v>
      </c>
      <c r="P108" s="98">
        <v>3.0513832009808253</v>
      </c>
      <c r="Q108" s="98">
        <v>0</v>
      </c>
      <c r="R108" s="98">
        <v>0</v>
      </c>
      <c r="S108" s="98">
        <v>3.6119068934513328</v>
      </c>
      <c r="T108" s="98">
        <v>3.9935191754863402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38.647737149419932</v>
      </c>
      <c r="D109" s="122">
        <f t="shared" si="41"/>
        <v>50.510708818193272</v>
      </c>
      <c r="E109" s="122">
        <f t="shared" si="41"/>
        <v>65.411732338499007</v>
      </c>
      <c r="F109" s="122">
        <f t="shared" si="41"/>
        <v>19.611140196547499</v>
      </c>
      <c r="G109" s="122">
        <f t="shared" si="41"/>
        <v>30.241900465956483</v>
      </c>
      <c r="H109" s="122">
        <f t="shared" si="41"/>
        <v>38.438032267572332</v>
      </c>
      <c r="I109" s="122">
        <f t="shared" si="41"/>
        <v>87.231758217541213</v>
      </c>
      <c r="J109" s="122">
        <f t="shared" si="41"/>
        <v>26.069776318756311</v>
      </c>
      <c r="K109" s="122">
        <f t="shared" si="41"/>
        <v>23.878559676156229</v>
      </c>
      <c r="L109" s="122">
        <f t="shared" si="41"/>
        <v>67.883917719360397</v>
      </c>
      <c r="M109" s="122">
        <f t="shared" si="41"/>
        <v>22.025469344500824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69.494513295612578</v>
      </c>
      <c r="T109" s="122">
        <f t="shared" si="41"/>
        <v>57.516623966456841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38.647737149419932</v>
      </c>
      <c r="D110" s="98">
        <f>IF(RES_hhdet_in_fec!D110=0,0,RES_hhdet_in_fec!D110*1000*11630/RES_hhdet_in_new!D107)</f>
        <v>50.510708818193272</v>
      </c>
      <c r="E110" s="98">
        <f>IF(RES_hhdet_in_fec!E110=0,0,RES_hhdet_in_fec!E110*1000*11630/RES_hhdet_in_new!E107)</f>
        <v>65.411732338499007</v>
      </c>
      <c r="F110" s="98">
        <f>IF(RES_hhdet_in_fec!F110=0,0,RES_hhdet_in_fec!F110*1000*11630/RES_hhdet_in_new!F107)</f>
        <v>19.611140196547499</v>
      </c>
      <c r="G110" s="98">
        <f>IF(RES_hhdet_in_fec!G110=0,0,RES_hhdet_in_fec!G110*1000*11630/RES_hhdet_in_new!G107)</f>
        <v>30.241900465956483</v>
      </c>
      <c r="H110" s="98">
        <f>IF(RES_hhdet_in_fec!H110=0,0,RES_hhdet_in_fec!H110*1000*11630/RES_hhdet_in_new!H107)</f>
        <v>38.438032267572332</v>
      </c>
      <c r="I110" s="98">
        <f>IF(RES_hhdet_in_fec!I110=0,0,RES_hhdet_in_fec!I110*1000*11630/RES_hhdet_in_new!I107)</f>
        <v>87.231758217541213</v>
      </c>
      <c r="J110" s="98">
        <f>IF(RES_hhdet_in_fec!J110=0,0,RES_hhdet_in_fec!J110*1000*11630/RES_hhdet_in_new!J107)</f>
        <v>26.069776318756311</v>
      </c>
      <c r="K110" s="98">
        <f>IF(RES_hhdet_in_fec!K110=0,0,RES_hhdet_in_fec!K110*1000*11630/RES_hhdet_in_new!K107)</f>
        <v>23.878559676156229</v>
      </c>
      <c r="L110" s="98">
        <f>IF(RES_hhdet_in_fec!L110=0,0,RES_hhdet_in_fec!L110*1000*11630/RES_hhdet_in_new!L107)</f>
        <v>67.883917719360397</v>
      </c>
      <c r="M110" s="98">
        <f>IF(RES_hhdet_in_fec!M110=0,0,RES_hhdet_in_fec!M110*1000*11630/RES_hhdet_in_new!M107)</f>
        <v>22.025469344500824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69.494513295612578</v>
      </c>
      <c r="T110" s="98">
        <f>IF(RES_hhdet_in_fec!T110=0,0,RES_hhdet_in_fec!T110*1000*11630/RES_hhdet_in_new!T107)</f>
        <v>57.516623966456841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551.6663203356768</v>
      </c>
      <c r="D111" s="122">
        <v>1130.7739297135645</v>
      </c>
      <c r="E111" s="122">
        <v>1029.2392353432376</v>
      </c>
      <c r="F111" s="122">
        <v>646.40549470556255</v>
      </c>
      <c r="G111" s="122">
        <v>887.78841230774663</v>
      </c>
      <c r="H111" s="122">
        <v>938.35581805634331</v>
      </c>
      <c r="I111" s="122">
        <v>1042.9562955391248</v>
      </c>
      <c r="J111" s="122">
        <v>793.4714449253712</v>
      </c>
      <c r="K111" s="122">
        <v>953.65269253389977</v>
      </c>
      <c r="L111" s="122">
        <v>1066.5955642243512</v>
      </c>
      <c r="M111" s="122">
        <v>923.91211846707563</v>
      </c>
      <c r="N111" s="122">
        <v>0</v>
      </c>
      <c r="O111" s="122">
        <v>0</v>
      </c>
      <c r="P111" s="122">
        <v>677.7782700403352</v>
      </c>
      <c r="Q111" s="122">
        <v>0</v>
      </c>
      <c r="R111" s="122">
        <v>0</v>
      </c>
      <c r="S111" s="122">
        <v>1147.3323562859341</v>
      </c>
      <c r="T111" s="122">
        <v>1192.049260316456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533.26102366044051</v>
      </c>
      <c r="D112" s="98">
        <v>1131.5723685253824</v>
      </c>
      <c r="E112" s="98">
        <v>1019.1428377780117</v>
      </c>
      <c r="F112" s="98">
        <v>647.04223334697281</v>
      </c>
      <c r="G112" s="98">
        <v>883.38653199517842</v>
      </c>
      <c r="H112" s="98">
        <v>921.26877755424869</v>
      </c>
      <c r="I112" s="98">
        <v>1033.5553693814193</v>
      </c>
      <c r="J112" s="98">
        <v>781.51701324783619</v>
      </c>
      <c r="K112" s="98">
        <v>932.03071091401921</v>
      </c>
      <c r="L112" s="98">
        <v>1063.5346542149266</v>
      </c>
      <c r="M112" s="98">
        <v>907.76857991084398</v>
      </c>
      <c r="N112" s="98">
        <v>0</v>
      </c>
      <c r="O112" s="98">
        <v>0</v>
      </c>
      <c r="P112" s="98">
        <v>677.7782700403352</v>
      </c>
      <c r="Q112" s="98">
        <v>0</v>
      </c>
      <c r="R112" s="98">
        <v>0</v>
      </c>
      <c r="S112" s="98">
        <v>1029.6998778993129</v>
      </c>
      <c r="T112" s="98">
        <v>1166.4338623836636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804.55509665342367</v>
      </c>
      <c r="D116" s="101">
        <v>881.12872788522373</v>
      </c>
      <c r="E116" s="101">
        <v>1390.8738390431472</v>
      </c>
      <c r="F116" s="101">
        <v>621.25431836985615</v>
      </c>
      <c r="G116" s="101">
        <v>1056.5271576228599</v>
      </c>
      <c r="H116" s="101">
        <v>1730.7673213409835</v>
      </c>
      <c r="I116" s="101">
        <v>1541.2053818975246</v>
      </c>
      <c r="J116" s="101">
        <v>1141.6442675335745</v>
      </c>
      <c r="K116" s="101">
        <v>1552.311308634344</v>
      </c>
      <c r="L116" s="101">
        <v>1205.4168358282627</v>
      </c>
      <c r="M116" s="101">
        <v>1238.7111203135944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1595.8061801349274</v>
      </c>
      <c r="T116" s="101">
        <v>1371.3570458460008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587.64138258706407</v>
      </c>
      <c r="D120" s="122">
        <v>650.27492328315918</v>
      </c>
      <c r="E120" s="122">
        <v>775.62659233234535</v>
      </c>
      <c r="F120" s="122">
        <v>512.57585578631893</v>
      </c>
      <c r="G120" s="122">
        <v>1115.5642476397891</v>
      </c>
      <c r="H120" s="122">
        <v>636.79924602230756</v>
      </c>
      <c r="I120" s="122">
        <v>917.44652428821837</v>
      </c>
      <c r="J120" s="122">
        <v>447.75216157190687</v>
      </c>
      <c r="K120" s="122">
        <v>641.31392219069858</v>
      </c>
      <c r="L120" s="122">
        <v>500.62917175565781</v>
      </c>
      <c r="M120" s="122">
        <v>508.38032470015719</v>
      </c>
      <c r="N120" s="122">
        <v>0</v>
      </c>
      <c r="O120" s="122">
        <v>0</v>
      </c>
      <c r="P120" s="122">
        <v>485.63265612912875</v>
      </c>
      <c r="Q120" s="122">
        <v>0</v>
      </c>
      <c r="R120" s="122">
        <v>0</v>
      </c>
      <c r="S120" s="122">
        <v>626.33005398227976</v>
      </c>
      <c r="T120" s="122">
        <v>643.98874951442724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594.06077062202496</v>
      </c>
      <c r="D121" s="98">
        <v>660.15268978710355</v>
      </c>
      <c r="E121" s="98">
        <v>777.96402270937756</v>
      </c>
      <c r="F121" s="98">
        <v>516.19936497505216</v>
      </c>
      <c r="G121" s="98">
        <v>1140.0644963888687</v>
      </c>
      <c r="H121" s="98">
        <v>619.65445487703664</v>
      </c>
      <c r="I121" s="98">
        <v>918.70027308029967</v>
      </c>
      <c r="J121" s="98">
        <v>448.69275607731009</v>
      </c>
      <c r="K121" s="98">
        <v>641.95164333335185</v>
      </c>
      <c r="L121" s="98">
        <v>507.32557664022221</v>
      </c>
      <c r="M121" s="98">
        <v>511.23495816157845</v>
      </c>
      <c r="N121" s="98">
        <v>0</v>
      </c>
      <c r="O121" s="98">
        <v>0</v>
      </c>
      <c r="P121" s="98">
        <v>485.63265612912875</v>
      </c>
      <c r="Q121" s="98">
        <v>0</v>
      </c>
      <c r="R121" s="98">
        <v>0</v>
      </c>
      <c r="S121" s="98">
        <v>631.37775536862296</v>
      </c>
      <c r="T121" s="98">
        <v>643.98874951442724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491.21101014884783</v>
      </c>
      <c r="D122" s="33">
        <v>408.93706059219261</v>
      </c>
      <c r="E122" s="33">
        <v>738.51988509695877</v>
      </c>
      <c r="F122" s="33">
        <v>369.44724283135747</v>
      </c>
      <c r="G122" s="33">
        <v>417.30715829101916</v>
      </c>
      <c r="H122" s="33">
        <v>816.55978348484439</v>
      </c>
      <c r="I122" s="33">
        <v>546.33688183222182</v>
      </c>
      <c r="J122" s="33">
        <v>335.35111817622578</v>
      </c>
      <c r="K122" s="33">
        <v>349.2376388554959</v>
      </c>
      <c r="L122" s="33">
        <v>356.56080381059991</v>
      </c>
      <c r="M122" s="33">
        <v>394.19498624330305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437.04125199440773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8920.9850182817372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9611.1109577447078</v>
      </c>
      <c r="J124" s="117">
        <f t="shared" si="42"/>
        <v>9774.3170103032662</v>
      </c>
      <c r="K124" s="117">
        <f t="shared" si="42"/>
        <v>10178.951658484133</v>
      </c>
      <c r="L124" s="117">
        <f t="shared" si="42"/>
        <v>10230.506261831233</v>
      </c>
      <c r="M124" s="117">
        <f t="shared" si="42"/>
        <v>10326.774172870597</v>
      </c>
      <c r="N124" s="117">
        <f t="shared" si="42"/>
        <v>9383.2420019626952</v>
      </c>
      <c r="O124" s="117">
        <f t="shared" si="42"/>
        <v>9037.8797417192218</v>
      </c>
      <c r="P124" s="117">
        <f t="shared" si="42"/>
        <v>0</v>
      </c>
      <c r="Q124" s="117">
        <f t="shared" si="42"/>
        <v>8334.8568176621666</v>
      </c>
      <c r="R124" s="117">
        <f t="shared" ref="R124:V124" si="43">R125+R128+R130+R139</f>
        <v>8121.0629139941575</v>
      </c>
      <c r="S124" s="117">
        <f t="shared" si="43"/>
        <v>8243.2202835689422</v>
      </c>
      <c r="T124" s="117">
        <f t="shared" si="43"/>
        <v>7972.7990838838141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7512.6241940790187</v>
      </c>
      <c r="X124" s="117">
        <f t="shared" si="44"/>
        <v>6377.4822118443171</v>
      </c>
      <c r="Y124" s="117">
        <f t="shared" si="44"/>
        <v>5590.137000245848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7376.6317397257271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7434.1109318941717</v>
      </c>
      <c r="J125" s="122">
        <f t="shared" si="45"/>
        <v>8390.511829455274</v>
      </c>
      <c r="K125" s="122">
        <f t="shared" si="45"/>
        <v>8469.6421427986934</v>
      </c>
      <c r="L125" s="122">
        <f t="shared" si="45"/>
        <v>8692.3160153151239</v>
      </c>
      <c r="M125" s="122">
        <f t="shared" si="45"/>
        <v>8753.9178701476467</v>
      </c>
      <c r="N125" s="122">
        <f t="shared" si="45"/>
        <v>7882.8523273697829</v>
      </c>
      <c r="O125" s="122">
        <f t="shared" si="45"/>
        <v>7523.6359812756891</v>
      </c>
      <c r="P125" s="122">
        <f t="shared" si="45"/>
        <v>0</v>
      </c>
      <c r="Q125" s="122">
        <f t="shared" si="45"/>
        <v>6570.4037816463951</v>
      </c>
      <c r="R125" s="122">
        <f t="shared" ref="R125:V125" si="46">SUM(R126:R127)</f>
        <v>6451.0100378210991</v>
      </c>
      <c r="S125" s="122">
        <f t="shared" si="46"/>
        <v>6393.6275891262649</v>
      </c>
      <c r="T125" s="122">
        <f t="shared" si="46"/>
        <v>6245.4695985489061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5707.7586293618433</v>
      </c>
      <c r="X125" s="122">
        <f t="shared" si="47"/>
        <v>4633.7182504598677</v>
      </c>
      <c r="Y125" s="122">
        <f t="shared" si="47"/>
        <v>3984.1608035000977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7372.1519322627619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7430.3469038454423</v>
      </c>
      <c r="J126" s="98">
        <v>8385.5386376718088</v>
      </c>
      <c r="K126" s="98">
        <v>8464.5926575019894</v>
      </c>
      <c r="L126" s="98">
        <v>8687.5524054403031</v>
      </c>
      <c r="M126" s="98">
        <v>8748.791880257686</v>
      </c>
      <c r="N126" s="98">
        <v>7878.9198869140855</v>
      </c>
      <c r="O126" s="98">
        <v>7519.1343405183916</v>
      </c>
      <c r="P126" s="98">
        <v>0</v>
      </c>
      <c r="Q126" s="98">
        <v>6566.6921293002315</v>
      </c>
      <c r="R126" s="98">
        <v>6447.3367618193015</v>
      </c>
      <c r="S126" s="98">
        <v>6389.9068175238053</v>
      </c>
      <c r="T126" s="98">
        <v>6241.8325081375297</v>
      </c>
      <c r="U126" s="98">
        <v>0</v>
      </c>
      <c r="V126" s="98">
        <v>0</v>
      </c>
      <c r="W126" s="98">
        <v>5704.3969775435471</v>
      </c>
      <c r="X126" s="98">
        <v>4630.9355663373117</v>
      </c>
      <c r="Y126" s="98">
        <v>3981.7616147250428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4.4798074629652644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3.7640280487294042</v>
      </c>
      <c r="J127" s="98">
        <v>4.9731917834653876</v>
      </c>
      <c r="K127" s="98">
        <v>5.0494852967035637</v>
      </c>
      <c r="L127" s="98">
        <v>4.7636098748203883</v>
      </c>
      <c r="M127" s="98">
        <v>5.1259898899605885</v>
      </c>
      <c r="N127" s="98">
        <v>3.9324404556974302</v>
      </c>
      <c r="O127" s="98">
        <v>4.501640757297201</v>
      </c>
      <c r="P127" s="98">
        <v>0</v>
      </c>
      <c r="Q127" s="98">
        <v>3.7116523461640627</v>
      </c>
      <c r="R127" s="98">
        <v>3.6732760017978068</v>
      </c>
      <c r="S127" s="98">
        <v>3.720771602459104</v>
      </c>
      <c r="T127" s="98">
        <v>3.6370904113768421</v>
      </c>
      <c r="U127" s="98">
        <v>0</v>
      </c>
      <c r="V127" s="98">
        <v>0</v>
      </c>
      <c r="W127" s="98">
        <v>3.3616518182965596</v>
      </c>
      <c r="X127" s="98">
        <v>2.7826841225562378</v>
      </c>
      <c r="Y127" s="98">
        <v>2.3991887750548853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38.488607052054157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87.282134207017023</v>
      </c>
      <c r="J128" s="122">
        <f t="shared" si="48"/>
        <v>26.150379280186062</v>
      </c>
      <c r="K128" s="122">
        <f t="shared" si="48"/>
        <v>23.930432302771798</v>
      </c>
      <c r="L128" s="122">
        <f t="shared" si="48"/>
        <v>68.007060914966644</v>
      </c>
      <c r="M128" s="122">
        <f t="shared" si="48"/>
        <v>21.786387770024007</v>
      </c>
      <c r="N128" s="122">
        <f t="shared" si="48"/>
        <v>76.672448240374777</v>
      </c>
      <c r="O128" s="122">
        <f t="shared" si="48"/>
        <v>8.8857075793012417</v>
      </c>
      <c r="P128" s="122">
        <f t="shared" si="48"/>
        <v>0</v>
      </c>
      <c r="Q128" s="122">
        <f t="shared" si="48"/>
        <v>100.07493719435493</v>
      </c>
      <c r="R128" s="122">
        <f t="shared" si="48"/>
        <v>51.27632188432797</v>
      </c>
      <c r="S128" s="122">
        <f t="shared" si="48"/>
        <v>68.537221830860446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2.5362998211239676</v>
      </c>
      <c r="X128" s="122">
        <f t="shared" si="48"/>
        <v>15.135251950139876</v>
      </c>
      <c r="Y128" s="122">
        <f t="shared" si="48"/>
        <v>13.330144715973224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38.488607052054157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87.282134207017023</v>
      </c>
      <c r="J129" s="98">
        <f>IF(RES_hhdet_in_fec!J129=0,0,RES_hhdet_in_fec!J129*1000*11630/RES_hhdet_in_new!J126)</f>
        <v>26.150379280186062</v>
      </c>
      <c r="K129" s="98">
        <f>IF(RES_hhdet_in_fec!K129=0,0,RES_hhdet_in_fec!K129*1000*11630/RES_hhdet_in_new!K126)</f>
        <v>23.930432302771798</v>
      </c>
      <c r="L129" s="98">
        <f>IF(RES_hhdet_in_fec!L129=0,0,RES_hhdet_in_fec!L129*1000*11630/RES_hhdet_in_new!L126)</f>
        <v>68.007060914966644</v>
      </c>
      <c r="M129" s="98">
        <f>IF(RES_hhdet_in_fec!M129=0,0,RES_hhdet_in_fec!M129*1000*11630/RES_hhdet_in_new!M126)</f>
        <v>21.786387770024007</v>
      </c>
      <c r="N129" s="98">
        <f>IF(RES_hhdet_in_fec!N129=0,0,RES_hhdet_in_fec!N129*1000*11630/RES_hhdet_in_new!N126)</f>
        <v>76.672448240374777</v>
      </c>
      <c r="O129" s="98">
        <f>IF(RES_hhdet_in_fec!O129=0,0,RES_hhdet_in_fec!O129*1000*11630/RES_hhdet_in_new!O126)</f>
        <v>8.8857075793012417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100.07493719435493</v>
      </c>
      <c r="R129" s="98">
        <f>IF(RES_hhdet_in_fec!R129=0,0,RES_hhdet_in_fec!R129*1000*11630/RES_hhdet_in_new!R126)</f>
        <v>51.27632188432797</v>
      </c>
      <c r="S129" s="98">
        <f>IF(RES_hhdet_in_fec!S129=0,0,RES_hhdet_in_fec!S129*1000*11630/RES_hhdet_in_new!S126)</f>
        <v>68.537221830860446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2.5362998211239676</v>
      </c>
      <c r="X129" s="98">
        <f>IF(RES_hhdet_in_fec!X129=0,0,RES_hhdet_in_fec!X129*1000*11630/RES_hhdet_in_new!X126)</f>
        <v>15.135251950139876</v>
      </c>
      <c r="Y129" s="98">
        <f>IF(RES_hhdet_in_fec!Y129=0,0,RES_hhdet_in_fec!Y129*1000*11630/RES_hhdet_in_new!Y126)</f>
        <v>13.330144715973224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918.2761812180247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1172.1931616011236</v>
      </c>
      <c r="J130" s="122">
        <v>909.96069350181381</v>
      </c>
      <c r="K130" s="122">
        <v>1044.212600899046</v>
      </c>
      <c r="L130" s="122">
        <v>969.47056680700155</v>
      </c>
      <c r="M130" s="122">
        <v>1042.5100847651452</v>
      </c>
      <c r="N130" s="122">
        <v>970.18541815625827</v>
      </c>
      <c r="O130" s="122">
        <v>1028.2407354841498</v>
      </c>
      <c r="P130" s="122">
        <v>0</v>
      </c>
      <c r="Q130" s="122">
        <v>1111.4449658053786</v>
      </c>
      <c r="R130" s="122">
        <v>1061.2337326091433</v>
      </c>
      <c r="S130" s="122">
        <v>1154.1337329700839</v>
      </c>
      <c r="T130" s="122">
        <v>1083.3407358204806</v>
      </c>
      <c r="U130" s="122">
        <v>0</v>
      </c>
      <c r="V130" s="122">
        <v>0</v>
      </c>
      <c r="W130" s="122">
        <v>1174.5407638072122</v>
      </c>
      <c r="X130" s="122">
        <v>1079.3955176367951</v>
      </c>
      <c r="Y130" s="122">
        <v>1003.9925086979254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927.31085898191475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1162.123939754521</v>
      </c>
      <c r="J131" s="98">
        <v>901.67662447431735</v>
      </c>
      <c r="K131" s="98">
        <v>1017.2274762310942</v>
      </c>
      <c r="L131" s="98">
        <v>965.41793517418932</v>
      </c>
      <c r="M131" s="98">
        <v>1041.5873303391174</v>
      </c>
      <c r="N131" s="98">
        <v>967.37851811547671</v>
      </c>
      <c r="O131" s="98">
        <v>1022.2026214060434</v>
      </c>
      <c r="P131" s="98">
        <v>0</v>
      </c>
      <c r="Q131" s="98">
        <v>1026.5180847179736</v>
      </c>
      <c r="R131" s="98">
        <v>1034.9513825449756</v>
      </c>
      <c r="S131" s="98">
        <v>1100.210115863674</v>
      </c>
      <c r="T131" s="98">
        <v>1083.3407358204806</v>
      </c>
      <c r="U131" s="98">
        <v>0</v>
      </c>
      <c r="V131" s="98">
        <v>0</v>
      </c>
      <c r="W131" s="98">
        <v>1139.8613440855584</v>
      </c>
      <c r="X131" s="98">
        <v>1056.1400575206369</v>
      </c>
      <c r="Y131" s="98">
        <v>990.55151166055691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804.55509665342356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1541.2053818975241</v>
      </c>
      <c r="J135" s="101">
        <v>1141.6442675335745</v>
      </c>
      <c r="K135" s="101">
        <v>1552.3113086343435</v>
      </c>
      <c r="L135" s="101">
        <v>1205.4168358282629</v>
      </c>
      <c r="M135" s="101">
        <v>1238.7111203135942</v>
      </c>
      <c r="N135" s="101">
        <v>1487.6421981320414</v>
      </c>
      <c r="O135" s="101">
        <v>1355.5961013275401</v>
      </c>
      <c r="P135" s="101">
        <v>0</v>
      </c>
      <c r="Q135" s="101">
        <v>1410.9681608269195</v>
      </c>
      <c r="R135" s="101">
        <v>1254.2937321155825</v>
      </c>
      <c r="S135" s="101">
        <v>1595.8061801349279</v>
      </c>
      <c r="T135" s="101">
        <v>0</v>
      </c>
      <c r="U135" s="101">
        <v>0</v>
      </c>
      <c r="V135" s="101">
        <v>0</v>
      </c>
      <c r="W135" s="101">
        <v>1378.7640132791737</v>
      </c>
      <c r="X135" s="101">
        <v>1479.694048609842</v>
      </c>
      <c r="Y135" s="101">
        <v>1289.9012476346154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587.58849028593136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917.52473004239471</v>
      </c>
      <c r="J139" s="122">
        <v>447.69410806599075</v>
      </c>
      <c r="K139" s="122">
        <v>641.16648248362287</v>
      </c>
      <c r="L139" s="122">
        <v>500.71261879414061</v>
      </c>
      <c r="M139" s="122">
        <v>508.55983018778198</v>
      </c>
      <c r="N139" s="122">
        <v>453.53180819627903</v>
      </c>
      <c r="O139" s="122">
        <v>477.11731738008217</v>
      </c>
      <c r="P139" s="122">
        <v>0</v>
      </c>
      <c r="Q139" s="122">
        <v>552.93313301603769</v>
      </c>
      <c r="R139" s="122">
        <v>557.54282167958604</v>
      </c>
      <c r="S139" s="122">
        <v>626.92173964173367</v>
      </c>
      <c r="T139" s="122">
        <v>643.98874951442724</v>
      </c>
      <c r="U139" s="122">
        <v>0</v>
      </c>
      <c r="V139" s="122">
        <v>0</v>
      </c>
      <c r="W139" s="122">
        <v>627.7885010888391</v>
      </c>
      <c r="X139" s="122">
        <v>649.23319179751468</v>
      </c>
      <c r="Y139" s="122">
        <v>588.6535433318511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594.06077062202496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918.70027308029967</v>
      </c>
      <c r="J140" s="98">
        <v>448.69275607731015</v>
      </c>
      <c r="K140" s="98">
        <v>641.95164333335197</v>
      </c>
      <c r="L140" s="98">
        <v>507.32557664022227</v>
      </c>
      <c r="M140" s="98">
        <v>511.2349581615785</v>
      </c>
      <c r="N140" s="98">
        <v>450.40323041692284</v>
      </c>
      <c r="O140" s="98">
        <v>477.11731738008217</v>
      </c>
      <c r="P140" s="98">
        <v>0</v>
      </c>
      <c r="Q140" s="98">
        <v>553.44234671711843</v>
      </c>
      <c r="R140" s="98">
        <v>560.60071503167535</v>
      </c>
      <c r="S140" s="98">
        <v>631.37775536862284</v>
      </c>
      <c r="T140" s="98">
        <v>643.98874951442724</v>
      </c>
      <c r="U140" s="98">
        <v>0</v>
      </c>
      <c r="V140" s="98">
        <v>0</v>
      </c>
      <c r="W140" s="98">
        <v>629.11701077596933</v>
      </c>
      <c r="X140" s="98">
        <v>652.86475240780885</v>
      </c>
      <c r="Y140" s="98">
        <v>592.89247445166916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491.211010148848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546.33688183222193</v>
      </c>
      <c r="J141" s="33">
        <v>335.35111817622578</v>
      </c>
      <c r="K141" s="33">
        <v>349.23763885549585</v>
      </c>
      <c r="L141" s="33">
        <v>356.56080381059996</v>
      </c>
      <c r="M141" s="33">
        <v>394.19498624330305</v>
      </c>
      <c r="N141" s="33">
        <v>567.27204152057516</v>
      </c>
      <c r="O141" s="33">
        <v>0</v>
      </c>
      <c r="P141" s="33">
        <v>0</v>
      </c>
      <c r="Q141" s="33">
        <v>518.21867955243283</v>
      </c>
      <c r="R141" s="33">
        <v>429.55207831195526</v>
      </c>
      <c r="S141" s="33">
        <v>437.04125199440773</v>
      </c>
      <c r="T141" s="33">
        <v>0</v>
      </c>
      <c r="U141" s="33">
        <v>0</v>
      </c>
      <c r="V141" s="33">
        <v>0</v>
      </c>
      <c r="W141" s="33">
        <v>439.67152939119853</v>
      </c>
      <c r="X141" s="33">
        <v>452.08363284994232</v>
      </c>
      <c r="Y141" s="33">
        <v>414.74980515329815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3928.9286496197396</v>
      </c>
      <c r="V143" s="117">
        <f t="shared" si="50"/>
        <v>3424.754403656571</v>
      </c>
      <c r="W143" s="117">
        <f t="shared" ref="W143:Y143" si="51">W144+W146+W148+W157</f>
        <v>3286.4582496509115</v>
      </c>
      <c r="X143" s="117">
        <f t="shared" si="51"/>
        <v>3366.4770906086246</v>
      </c>
      <c r="Y143" s="117">
        <f t="shared" si="51"/>
        <v>3145.7606137497069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1875.5088759868972</v>
      </c>
      <c r="V144" s="122">
        <f t="shared" si="52"/>
        <v>1579.5627499080397</v>
      </c>
      <c r="W144" s="122">
        <f t="shared" si="52"/>
        <v>1378.7063100385119</v>
      </c>
      <c r="X144" s="122">
        <f t="shared" si="52"/>
        <v>1294.8688092801922</v>
      </c>
      <c r="Y144" s="122">
        <f t="shared" si="52"/>
        <v>1269.8755884235647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1875.5088759868972</v>
      </c>
      <c r="V145" s="98">
        <v>1579.5627499080397</v>
      </c>
      <c r="W145" s="98">
        <v>1378.7063100385119</v>
      </c>
      <c r="X145" s="98">
        <v>1294.8688092801922</v>
      </c>
      <c r="Y145" s="98">
        <v>1269.8755884235647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175.31754871559281</v>
      </c>
      <c r="V146" s="122">
        <f t="shared" si="53"/>
        <v>77.4769707707962</v>
      </c>
      <c r="W146" s="122">
        <f t="shared" si="53"/>
        <v>23.951007821580955</v>
      </c>
      <c r="X146" s="122">
        <f t="shared" si="53"/>
        <v>145.57620260016731</v>
      </c>
      <c r="Y146" s="122">
        <f t="shared" si="53"/>
        <v>131.78592822926842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0</v>
      </c>
      <c r="F147" s="98">
        <f>IF(RES_hhdet_in_fec!F147=0,0,RES_hhdet_in_fec!F147*1000*11630/RES_hhdet_in_new!F145)</f>
        <v>0</v>
      </c>
      <c r="G147" s="98">
        <f>IF(RES_hhdet_in_fec!G147=0,0,RES_hhdet_in_fec!G147*1000*11630/RES_hhdet_in_new!G145)</f>
        <v>0</v>
      </c>
      <c r="H147" s="98">
        <f>IF(RES_hhdet_in_fec!H147=0,0,RES_hhdet_in_fec!H147*1000*11630/RES_hhdet_in_new!H145)</f>
        <v>0</v>
      </c>
      <c r="I147" s="98">
        <f>IF(RES_hhdet_in_fec!I147=0,0,RES_hhdet_in_fec!I147*1000*11630/RES_hhdet_in_new!I145)</f>
        <v>0</v>
      </c>
      <c r="J147" s="98">
        <f>IF(RES_hhdet_in_fec!J147=0,0,RES_hhdet_in_fec!J147*1000*11630/RES_hhdet_in_new!J145)</f>
        <v>0</v>
      </c>
      <c r="K147" s="98">
        <f>IF(RES_hhdet_in_fec!K147=0,0,RES_hhdet_in_fec!K147*1000*11630/RES_hhdet_in_new!K145)</f>
        <v>0</v>
      </c>
      <c r="L147" s="98">
        <f>IF(RES_hhdet_in_fec!L147=0,0,RES_hhdet_in_fec!L147*1000*11630/RES_hhdet_in_new!L145)</f>
        <v>0</v>
      </c>
      <c r="M147" s="98">
        <f>IF(RES_hhdet_in_fec!M147=0,0,RES_hhdet_in_fec!M147*1000*11630/RES_hhdet_in_new!M145)</f>
        <v>0</v>
      </c>
      <c r="N147" s="98">
        <f>IF(RES_hhdet_in_fec!N147=0,0,RES_hhdet_in_fec!N147*1000*11630/RES_hhdet_in_new!N145)</f>
        <v>0</v>
      </c>
      <c r="O147" s="98">
        <f>IF(RES_hhdet_in_fec!O147=0,0,RES_hhdet_in_fec!O147*1000*11630/RES_hhdet_in_new!O145)</f>
        <v>0</v>
      </c>
      <c r="P147" s="98">
        <f>IF(RES_hhdet_in_fec!P147=0,0,RES_hhdet_in_fec!P147*1000*11630/RES_hhdet_in_new!P145)</f>
        <v>0</v>
      </c>
      <c r="Q147" s="98">
        <f>IF(RES_hhdet_in_fec!Q147=0,0,RES_hhdet_in_fec!Q147*1000*11630/RES_hhdet_in_new!Q145)</f>
        <v>0</v>
      </c>
      <c r="R147" s="98">
        <f>IF(RES_hhdet_in_fec!R147=0,0,RES_hhdet_in_fec!R147*1000*11630/RES_hhdet_in_new!R145)</f>
        <v>0</v>
      </c>
      <c r="S147" s="98">
        <f>IF(RES_hhdet_in_fec!S147=0,0,RES_hhdet_in_fec!S147*1000*11630/RES_hhdet_in_new!S145)</f>
        <v>0</v>
      </c>
      <c r="T147" s="98">
        <f>IF(RES_hhdet_in_fec!T147=0,0,RES_hhdet_in_fec!T147*1000*11630/RES_hhdet_in_new!T145)</f>
        <v>0</v>
      </c>
      <c r="U147" s="98">
        <f>IF(RES_hhdet_in_fec!U147=0,0,RES_hhdet_in_fec!U147*1000*11630/RES_hhdet_in_new!U145)</f>
        <v>175.31754871559281</v>
      </c>
      <c r="V147" s="98">
        <f>IF(RES_hhdet_in_fec!V147=0,0,RES_hhdet_in_fec!V147*1000*11630/RES_hhdet_in_new!V145)</f>
        <v>77.4769707707962</v>
      </c>
      <c r="W147" s="98">
        <f>IF(RES_hhdet_in_fec!W147=0,0,RES_hhdet_in_fec!W147*1000*11630/RES_hhdet_in_new!W145)</f>
        <v>23.951007821580955</v>
      </c>
      <c r="X147" s="98">
        <f>IF(RES_hhdet_in_fec!X147=0,0,RES_hhdet_in_fec!X147*1000*11630/RES_hhdet_in_new!X145)</f>
        <v>145.57620260016731</v>
      </c>
      <c r="Y147" s="98">
        <f>IF(RES_hhdet_in_fec!Y147=0,0,RES_hhdet_in_fec!Y147*1000*11630/RES_hhdet_in_new!Y145)</f>
        <v>131.78592822926842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1201.9530089051061</v>
      </c>
      <c r="V148" s="122">
        <v>1165.438938546451</v>
      </c>
      <c r="W148" s="122">
        <v>1255.9589976792784</v>
      </c>
      <c r="X148" s="122">
        <v>1276.8070434952053</v>
      </c>
      <c r="Y148" s="122">
        <v>1155.4387695928046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1189.1211549609841</v>
      </c>
      <c r="V149" s="98">
        <v>1080.4319850988968</v>
      </c>
      <c r="W149" s="98">
        <v>1141.1034679915144</v>
      </c>
      <c r="X149" s="98">
        <v>1163.2317005517054</v>
      </c>
      <c r="Y149" s="98">
        <v>1053.7946356449665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1315.3204063073617</v>
      </c>
      <c r="V153" s="101">
        <v>1339.7645230103901</v>
      </c>
      <c r="W153" s="101">
        <v>1378.7640132791735</v>
      </c>
      <c r="X153" s="101">
        <v>1479.6940486098417</v>
      </c>
      <c r="Y153" s="101">
        <v>1289.9012476346152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676.14921601214394</v>
      </c>
      <c r="V157" s="122">
        <v>602.27574443128412</v>
      </c>
      <c r="W157" s="122">
        <v>627.8419341115399</v>
      </c>
      <c r="X157" s="122">
        <v>649.22503523305988</v>
      </c>
      <c r="Y157" s="122">
        <v>588.66032750406907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678.06827870126153</v>
      </c>
      <c r="V158" s="98">
        <v>604.30271888512584</v>
      </c>
      <c r="W158" s="98">
        <v>629.11701077596933</v>
      </c>
      <c r="X158" s="98">
        <v>652.86475240780874</v>
      </c>
      <c r="Y158" s="98">
        <v>592.89247445166905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432.7104695955482</v>
      </c>
      <c r="V159" s="33">
        <v>433.91475786760759</v>
      </c>
      <c r="W159" s="33">
        <v>439.67152939119853</v>
      </c>
      <c r="X159" s="33">
        <v>452.08363284994232</v>
      </c>
      <c r="Y159" s="33">
        <v>414.74980515329821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10003.700032577259</v>
      </c>
      <c r="E161" s="117">
        <f t="shared" si="54"/>
        <v>10639.760576781227</v>
      </c>
      <c r="F161" s="117">
        <f t="shared" si="54"/>
        <v>9138.2248208633682</v>
      </c>
      <c r="G161" s="117">
        <f t="shared" si="54"/>
        <v>11778.321581874576</v>
      </c>
      <c r="H161" s="117">
        <f t="shared" si="54"/>
        <v>8559.3051851914897</v>
      </c>
      <c r="I161" s="117">
        <f t="shared" si="54"/>
        <v>10031.489906061001</v>
      </c>
      <c r="J161" s="117">
        <f t="shared" si="54"/>
        <v>9677.8223583877189</v>
      </c>
      <c r="K161" s="117">
        <f t="shared" si="54"/>
        <v>12172.902898828506</v>
      </c>
      <c r="L161" s="117">
        <f t="shared" si="54"/>
        <v>11330.41037304471</v>
      </c>
      <c r="M161" s="117">
        <f t="shared" si="54"/>
        <v>11231.534174205406</v>
      </c>
      <c r="N161" s="117">
        <f t="shared" si="54"/>
        <v>10272.63310794121</v>
      </c>
      <c r="O161" s="117">
        <f t="shared" si="54"/>
        <v>10610.759142867486</v>
      </c>
      <c r="P161" s="117">
        <f t="shared" si="54"/>
        <v>9824.0558041321146</v>
      </c>
      <c r="Q161" s="117">
        <f t="shared" si="54"/>
        <v>9826.7415163674996</v>
      </c>
      <c r="R161" s="117">
        <f t="shared" ref="R161:V161" si="55">R162+R164+R166+R175</f>
        <v>7662.8553590354677</v>
      </c>
      <c r="S161" s="117">
        <f t="shared" si="55"/>
        <v>7683.9256615020749</v>
      </c>
      <c r="T161" s="117">
        <f t="shared" si="55"/>
        <v>8974.1092384642325</v>
      </c>
      <c r="U161" s="117">
        <f t="shared" si="55"/>
        <v>8388.6333061641653</v>
      </c>
      <c r="V161" s="117">
        <f t="shared" si="55"/>
        <v>8215.2130233642984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7941.8328049332713</v>
      </c>
      <c r="E162" s="122">
        <f t="shared" si="57"/>
        <v>8182.9501390621162</v>
      </c>
      <c r="F162" s="122">
        <f t="shared" si="57"/>
        <v>7477.8367620277104</v>
      </c>
      <c r="G162" s="122">
        <f t="shared" si="57"/>
        <v>8588.7643218444573</v>
      </c>
      <c r="H162" s="122">
        <f t="shared" si="57"/>
        <v>6416.6574799402397</v>
      </c>
      <c r="I162" s="122">
        <f t="shared" si="57"/>
        <v>7251.3978587317761</v>
      </c>
      <c r="J162" s="122">
        <f t="shared" si="57"/>
        <v>8005.2877187598669</v>
      </c>
      <c r="K162" s="122">
        <f t="shared" si="57"/>
        <v>9886.6911850774814</v>
      </c>
      <c r="L162" s="122">
        <f t="shared" si="57"/>
        <v>9436.7182571561825</v>
      </c>
      <c r="M162" s="122">
        <f t="shared" si="57"/>
        <v>9295.6156043545252</v>
      </c>
      <c r="N162" s="122">
        <f t="shared" si="57"/>
        <v>8244.168061911565</v>
      </c>
      <c r="O162" s="122">
        <f t="shared" si="57"/>
        <v>8794.3955896297157</v>
      </c>
      <c r="P162" s="122">
        <f t="shared" si="57"/>
        <v>7958.5864487842564</v>
      </c>
      <c r="Q162" s="122">
        <f t="shared" si="57"/>
        <v>7810.8577851709006</v>
      </c>
      <c r="R162" s="122">
        <f t="shared" si="57"/>
        <v>5752.8145553812501</v>
      </c>
      <c r="S162" s="122">
        <f t="shared" si="57"/>
        <v>5530.7109437608333</v>
      </c>
      <c r="T162" s="122">
        <f t="shared" si="57"/>
        <v>6994.7396409393823</v>
      </c>
      <c r="U162" s="122">
        <f t="shared" si="57"/>
        <v>6378.8988606953062</v>
      </c>
      <c r="V162" s="122">
        <f t="shared" si="57"/>
        <v>6408.4210692757415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7941.8328049332713</v>
      </c>
      <c r="E163" s="33">
        <v>8182.9501390621162</v>
      </c>
      <c r="F163" s="33">
        <v>7477.8367620277104</v>
      </c>
      <c r="G163" s="33">
        <v>8588.7643218444573</v>
      </c>
      <c r="H163" s="33">
        <v>6416.6574799402397</v>
      </c>
      <c r="I163" s="33">
        <v>7251.3978587317761</v>
      </c>
      <c r="J163" s="33">
        <v>8005.2877187598669</v>
      </c>
      <c r="K163" s="33">
        <v>9886.6911850774814</v>
      </c>
      <c r="L163" s="33">
        <v>9436.7182571561825</v>
      </c>
      <c r="M163" s="33">
        <v>9295.6156043545252</v>
      </c>
      <c r="N163" s="33">
        <v>8244.168061911565</v>
      </c>
      <c r="O163" s="33">
        <v>8794.3955896297157</v>
      </c>
      <c r="P163" s="33">
        <v>7958.5864487842564</v>
      </c>
      <c r="Q163" s="33">
        <v>7810.8577851709006</v>
      </c>
      <c r="R163" s="33">
        <v>5752.8145553812501</v>
      </c>
      <c r="S163" s="33">
        <v>5530.7109437608333</v>
      </c>
      <c r="T163" s="33">
        <v>6994.7396409393823</v>
      </c>
      <c r="U163" s="33">
        <v>6378.8988606953062</v>
      </c>
      <c r="V163" s="33">
        <v>6408.4210692757415</v>
      </c>
      <c r="W163" s="33">
        <v>0</v>
      </c>
      <c r="X163" s="33">
        <v>0</v>
      </c>
      <c r="Y163" s="33">
        <v>0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50.800982261787397</v>
      </c>
      <c r="E164" s="122">
        <f t="shared" si="58"/>
        <v>65.110295783943712</v>
      </c>
      <c r="F164" s="122">
        <f t="shared" si="58"/>
        <v>49.872038645524768</v>
      </c>
      <c r="G164" s="122">
        <f t="shared" si="58"/>
        <v>57.316908632664877</v>
      </c>
      <c r="H164" s="122">
        <f t="shared" si="58"/>
        <v>78.096841756004153</v>
      </c>
      <c r="I164" s="122">
        <f t="shared" si="58"/>
        <v>165.44247607307327</v>
      </c>
      <c r="J164" s="122">
        <f t="shared" si="58"/>
        <v>102.55455821613845</v>
      </c>
      <c r="K164" s="122">
        <f t="shared" si="58"/>
        <v>90.341499007890448</v>
      </c>
      <c r="L164" s="122">
        <f t="shared" si="58"/>
        <v>147.1897884581835</v>
      </c>
      <c r="M164" s="122">
        <f t="shared" si="58"/>
        <v>99.920173197575721</v>
      </c>
      <c r="N164" s="122">
        <f t="shared" si="58"/>
        <v>223.89213794656013</v>
      </c>
      <c r="O164" s="122">
        <f t="shared" si="58"/>
        <v>44.422253244502336</v>
      </c>
      <c r="P164" s="122">
        <f t="shared" si="58"/>
        <v>92.901616377066617</v>
      </c>
      <c r="Q164" s="122">
        <f t="shared" si="58"/>
        <v>173.13715051345915</v>
      </c>
      <c r="R164" s="122">
        <f t="shared" si="58"/>
        <v>172.73755977560651</v>
      </c>
      <c r="S164" s="122">
        <f t="shared" si="58"/>
        <v>182.47423928419047</v>
      </c>
      <c r="T164" s="122">
        <f t="shared" si="58"/>
        <v>181.45660936114768</v>
      </c>
      <c r="U164" s="122">
        <f t="shared" si="58"/>
        <v>131.63363837656681</v>
      </c>
      <c r="V164" s="122">
        <f t="shared" si="58"/>
        <v>39.073101671028589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50.800982261787397</v>
      </c>
      <c r="E165" s="98">
        <f>IF(RES_hhdet_in_fec!E165=0,0,RES_hhdet_in_fec!E165*1000*11630/RES_hhdet_in_new!E163)</f>
        <v>65.110295783943712</v>
      </c>
      <c r="F165" s="98">
        <f>IF(RES_hhdet_in_fec!F165=0,0,RES_hhdet_in_fec!F165*1000*11630/RES_hhdet_in_new!F163)</f>
        <v>49.872038645524768</v>
      </c>
      <c r="G165" s="98">
        <f>IF(RES_hhdet_in_fec!G165=0,0,RES_hhdet_in_fec!G165*1000*11630/RES_hhdet_in_new!G163)</f>
        <v>57.316908632664877</v>
      </c>
      <c r="H165" s="98">
        <f>IF(RES_hhdet_in_fec!H165=0,0,RES_hhdet_in_fec!H165*1000*11630/RES_hhdet_in_new!H163)</f>
        <v>78.096841756004153</v>
      </c>
      <c r="I165" s="98">
        <f>IF(RES_hhdet_in_fec!I165=0,0,RES_hhdet_in_fec!I165*1000*11630/RES_hhdet_in_new!I163)</f>
        <v>165.44247607307327</v>
      </c>
      <c r="J165" s="98">
        <f>IF(RES_hhdet_in_fec!J165=0,0,RES_hhdet_in_fec!J165*1000*11630/RES_hhdet_in_new!J163)</f>
        <v>102.55455821613845</v>
      </c>
      <c r="K165" s="98">
        <f>IF(RES_hhdet_in_fec!K165=0,0,RES_hhdet_in_fec!K165*1000*11630/RES_hhdet_in_new!K163)</f>
        <v>90.341499007890448</v>
      </c>
      <c r="L165" s="98">
        <f>IF(RES_hhdet_in_fec!L165=0,0,RES_hhdet_in_fec!L165*1000*11630/RES_hhdet_in_new!L163)</f>
        <v>147.1897884581835</v>
      </c>
      <c r="M165" s="98">
        <f>IF(RES_hhdet_in_fec!M165=0,0,RES_hhdet_in_fec!M165*1000*11630/RES_hhdet_in_new!M163)</f>
        <v>99.920173197575721</v>
      </c>
      <c r="N165" s="98">
        <f>IF(RES_hhdet_in_fec!N165=0,0,RES_hhdet_in_fec!N165*1000*11630/RES_hhdet_in_new!N163)</f>
        <v>223.89213794656013</v>
      </c>
      <c r="O165" s="98">
        <f>IF(RES_hhdet_in_fec!O165=0,0,RES_hhdet_in_fec!O165*1000*11630/RES_hhdet_in_new!O163)</f>
        <v>44.422253244502336</v>
      </c>
      <c r="P165" s="98">
        <f>IF(RES_hhdet_in_fec!P165=0,0,RES_hhdet_in_fec!P165*1000*11630/RES_hhdet_in_new!P163)</f>
        <v>92.901616377066617</v>
      </c>
      <c r="Q165" s="98">
        <f>IF(RES_hhdet_in_fec!Q165=0,0,RES_hhdet_in_fec!Q165*1000*11630/RES_hhdet_in_new!Q163)</f>
        <v>173.13715051345915</v>
      </c>
      <c r="R165" s="98">
        <f>IF(RES_hhdet_in_fec!R165=0,0,RES_hhdet_in_fec!R165*1000*11630/RES_hhdet_in_new!R163)</f>
        <v>172.73755977560651</v>
      </c>
      <c r="S165" s="98">
        <f>IF(RES_hhdet_in_fec!S165=0,0,RES_hhdet_in_fec!S165*1000*11630/RES_hhdet_in_new!S163)</f>
        <v>182.47423928419047</v>
      </c>
      <c r="T165" s="98">
        <f>IF(RES_hhdet_in_fec!T165=0,0,RES_hhdet_in_fec!T165*1000*11630/RES_hhdet_in_new!T163)</f>
        <v>181.45660936114768</v>
      </c>
      <c r="U165" s="98">
        <f>IF(RES_hhdet_in_fec!U165=0,0,RES_hhdet_in_fec!U165*1000*11630/RES_hhdet_in_new!U163)</f>
        <v>131.63363837656681</v>
      </c>
      <c r="V165" s="98">
        <f>IF(RES_hhdet_in_fec!V165=0,0,RES_hhdet_in_fec!V165*1000*11630/RES_hhdet_in_new!V163)</f>
        <v>39.073101671028589</v>
      </c>
      <c r="W165" s="98">
        <f>IF(RES_hhdet_in_fec!W165=0,0,RES_hhdet_in_fec!W165*1000*11630/RES_hhdet_in_new!W163)</f>
        <v>0</v>
      </c>
      <c r="X165" s="98">
        <f>IF(RES_hhdet_in_fec!X165=0,0,RES_hhdet_in_fec!X165*1000*11630/RES_hhdet_in_new!X163)</f>
        <v>0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1360.575695179517</v>
      </c>
      <c r="E166" s="122">
        <v>1616.0851497535773</v>
      </c>
      <c r="F166" s="122">
        <v>1097.5562164103046</v>
      </c>
      <c r="G166" s="122">
        <v>2019.0661007998847</v>
      </c>
      <c r="H166" s="122">
        <v>1427.7232976989949</v>
      </c>
      <c r="I166" s="122">
        <v>1697.1099113433786</v>
      </c>
      <c r="J166" s="122">
        <v>1122.2610507459244</v>
      </c>
      <c r="K166" s="122">
        <v>1554.6678393393313</v>
      </c>
      <c r="L166" s="122">
        <v>1245.8319020525507</v>
      </c>
      <c r="M166" s="122">
        <v>1327.4456045148554</v>
      </c>
      <c r="N166" s="122">
        <v>1351.2109735875867</v>
      </c>
      <c r="O166" s="122">
        <v>1294.8239826131876</v>
      </c>
      <c r="P166" s="122">
        <v>1286.9350828416634</v>
      </c>
      <c r="Q166" s="122">
        <v>1289.8091263284161</v>
      </c>
      <c r="R166" s="122">
        <v>1179.7730217410253</v>
      </c>
      <c r="S166" s="122">
        <v>1343.8166084685354</v>
      </c>
      <c r="T166" s="122">
        <v>1156.2394810199148</v>
      </c>
      <c r="U166" s="122">
        <v>1201.9483540410208</v>
      </c>
      <c r="V166" s="122">
        <v>1165.4571605720976</v>
      </c>
      <c r="W166" s="122">
        <v>0</v>
      </c>
      <c r="X166" s="122">
        <v>0</v>
      </c>
      <c r="Y166" s="122">
        <v>0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1360.575695179517</v>
      </c>
      <c r="E167" s="98">
        <v>1616.0851497535773</v>
      </c>
      <c r="F167" s="98">
        <v>1097.5562164103046</v>
      </c>
      <c r="G167" s="98">
        <v>2019.0661007998847</v>
      </c>
      <c r="H167" s="98">
        <v>1198.9909389848679</v>
      </c>
      <c r="I167" s="98">
        <v>1881.0878498287466</v>
      </c>
      <c r="J167" s="98">
        <v>1092.2382872251985</v>
      </c>
      <c r="K167" s="98">
        <v>1590.4058463756617</v>
      </c>
      <c r="L167" s="98">
        <v>1347.5330985512817</v>
      </c>
      <c r="M167" s="98">
        <v>1376.5510957718641</v>
      </c>
      <c r="N167" s="98">
        <v>1231.0215614889003</v>
      </c>
      <c r="O167" s="98">
        <v>1264.1876262267099</v>
      </c>
      <c r="P167" s="98">
        <v>1173.7367463946282</v>
      </c>
      <c r="Q167" s="98">
        <v>1198.4021624316158</v>
      </c>
      <c r="R167" s="98">
        <v>1130.8254122869293</v>
      </c>
      <c r="S167" s="98">
        <v>1178.8046481775991</v>
      </c>
      <c r="T167" s="98">
        <v>1156.2394810199148</v>
      </c>
      <c r="U167" s="98">
        <v>1189.1211549609839</v>
      </c>
      <c r="V167" s="98">
        <v>1080.4319850988968</v>
      </c>
      <c r="W167" s="98">
        <v>0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1730.767321340983</v>
      </c>
      <c r="I171" s="101">
        <v>1541.2053818975244</v>
      </c>
      <c r="J171" s="101">
        <v>1141.6442675335747</v>
      </c>
      <c r="K171" s="101">
        <v>1552.3113086343437</v>
      </c>
      <c r="L171" s="101">
        <v>1205.4168358282627</v>
      </c>
      <c r="M171" s="101">
        <v>1238.7111203135944</v>
      </c>
      <c r="N171" s="101">
        <v>1487.6421981320414</v>
      </c>
      <c r="O171" s="101">
        <v>1355.5961013275398</v>
      </c>
      <c r="P171" s="101">
        <v>1393.6983717387377</v>
      </c>
      <c r="Q171" s="101">
        <v>1410.9681608269198</v>
      </c>
      <c r="R171" s="101">
        <v>1254.2937321155821</v>
      </c>
      <c r="S171" s="101">
        <v>1595.8061801349281</v>
      </c>
      <c r="T171" s="101">
        <v>0</v>
      </c>
      <c r="U171" s="101">
        <v>1315.3204063073617</v>
      </c>
      <c r="V171" s="101">
        <v>1339.7645230103903</v>
      </c>
      <c r="W171" s="101">
        <v>0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650.49055020268395</v>
      </c>
      <c r="E175" s="122">
        <v>775.61499218159111</v>
      </c>
      <c r="F175" s="122">
        <v>512.95980377982721</v>
      </c>
      <c r="G175" s="122">
        <v>1113.1742505975694</v>
      </c>
      <c r="H175" s="122">
        <v>636.82756579625084</v>
      </c>
      <c r="I175" s="122">
        <v>917.53965991277312</v>
      </c>
      <c r="J175" s="122">
        <v>447.71903066578869</v>
      </c>
      <c r="K175" s="122">
        <v>641.20237540380106</v>
      </c>
      <c r="L175" s="122">
        <v>500.67042537779417</v>
      </c>
      <c r="M175" s="122">
        <v>508.55279213845131</v>
      </c>
      <c r="N175" s="122">
        <v>453.36193449549637</v>
      </c>
      <c r="O175" s="122">
        <v>477.11731738008211</v>
      </c>
      <c r="P175" s="122">
        <v>485.63265612912869</v>
      </c>
      <c r="Q175" s="122">
        <v>552.9374543547242</v>
      </c>
      <c r="R175" s="122">
        <v>557.53022213758641</v>
      </c>
      <c r="S175" s="122">
        <v>626.92386998851578</v>
      </c>
      <c r="T175" s="122">
        <v>641.67350714378745</v>
      </c>
      <c r="U175" s="122">
        <v>676.15245305127087</v>
      </c>
      <c r="V175" s="122">
        <v>602.26169184543073</v>
      </c>
      <c r="W175" s="122">
        <v>0</v>
      </c>
      <c r="X175" s="122">
        <v>0</v>
      </c>
      <c r="Y175" s="122">
        <v>0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660.15268978710355</v>
      </c>
      <c r="E176" s="98">
        <v>777.96402270937767</v>
      </c>
      <c r="F176" s="98">
        <v>516.19936497505228</v>
      </c>
      <c r="G176" s="98">
        <v>1140.064496388869</v>
      </c>
      <c r="H176" s="98">
        <v>619.65445487703653</v>
      </c>
      <c r="I176" s="98">
        <v>918.70027308029955</v>
      </c>
      <c r="J176" s="98">
        <v>448.69275607731015</v>
      </c>
      <c r="K176" s="98">
        <v>641.95164333335197</v>
      </c>
      <c r="L176" s="98">
        <v>507.32557664022232</v>
      </c>
      <c r="M176" s="98">
        <v>511.23495816157845</v>
      </c>
      <c r="N176" s="98">
        <v>450.40323041692295</v>
      </c>
      <c r="O176" s="98">
        <v>477.11731738008211</v>
      </c>
      <c r="P176" s="98">
        <v>485.63265612912869</v>
      </c>
      <c r="Q176" s="98">
        <v>553.44234671711843</v>
      </c>
      <c r="R176" s="98">
        <v>560.60071503167535</v>
      </c>
      <c r="S176" s="98">
        <v>631.37775536862284</v>
      </c>
      <c r="T176" s="98">
        <v>643.98874951442713</v>
      </c>
      <c r="U176" s="98">
        <v>678.06827870126165</v>
      </c>
      <c r="V176" s="98">
        <v>604.30271888512584</v>
      </c>
      <c r="W176" s="98">
        <v>0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408.93706059219272</v>
      </c>
      <c r="E177" s="33">
        <v>738.51988509695877</v>
      </c>
      <c r="F177" s="33">
        <v>369.44724283135747</v>
      </c>
      <c r="G177" s="33">
        <v>417.30715829101922</v>
      </c>
      <c r="H177" s="33">
        <v>816.55978348484427</v>
      </c>
      <c r="I177" s="33">
        <v>546.33688183222193</v>
      </c>
      <c r="J177" s="33">
        <v>335.35111817622578</v>
      </c>
      <c r="K177" s="33">
        <v>349.23763885549596</v>
      </c>
      <c r="L177" s="33">
        <v>356.56080381059996</v>
      </c>
      <c r="M177" s="33">
        <v>394.19498624330305</v>
      </c>
      <c r="N177" s="33">
        <v>567.27204152057527</v>
      </c>
      <c r="O177" s="33">
        <v>0</v>
      </c>
      <c r="P177" s="33">
        <v>0</v>
      </c>
      <c r="Q177" s="33">
        <v>518.21867955243283</v>
      </c>
      <c r="R177" s="33">
        <v>429.55207831195526</v>
      </c>
      <c r="S177" s="33">
        <v>437.04125199440773</v>
      </c>
      <c r="T177" s="33">
        <v>427.78673443142418</v>
      </c>
      <c r="U177" s="33">
        <v>432.7104695955482</v>
      </c>
      <c r="V177" s="33">
        <v>433.91475786760753</v>
      </c>
      <c r="W177" s="33">
        <v>0</v>
      </c>
      <c r="X177" s="33">
        <v>0</v>
      </c>
      <c r="Y177" s="33">
        <v>0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6832.7785143951032</v>
      </c>
      <c r="E3" s="117">
        <f t="shared" si="0"/>
        <v>0</v>
      </c>
      <c r="F3" s="117">
        <f t="shared" si="0"/>
        <v>10179.976337173266</v>
      </c>
      <c r="G3" s="117">
        <f t="shared" si="0"/>
        <v>0</v>
      </c>
      <c r="H3" s="117">
        <f t="shared" si="0"/>
        <v>0</v>
      </c>
      <c r="I3" s="117">
        <f t="shared" si="0"/>
        <v>4435.9854144408437</v>
      </c>
      <c r="J3" s="117">
        <f t="shared" si="0"/>
        <v>13276.404249376956</v>
      </c>
      <c r="K3" s="117">
        <f t="shared" si="0"/>
        <v>0</v>
      </c>
      <c r="L3" s="117">
        <f t="shared" si="0"/>
        <v>0</v>
      </c>
      <c r="M3" s="117">
        <f t="shared" si="0"/>
        <v>7421.9343906567747</v>
      </c>
      <c r="N3" s="117">
        <f t="shared" si="0"/>
        <v>7318.4424636968952</v>
      </c>
      <c r="O3" s="117">
        <f t="shared" si="0"/>
        <v>4447.8343110313062</v>
      </c>
      <c r="P3" s="117">
        <f t="shared" si="0"/>
        <v>8047.2738943829327</v>
      </c>
      <c r="Q3" s="117">
        <f t="shared" si="0"/>
        <v>8492.5797946086677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6631.9289841758427</v>
      </c>
      <c r="V3" s="117">
        <f t="shared" si="1"/>
        <v>6585.173692280111</v>
      </c>
      <c r="W3" s="117">
        <f t="shared" ref="W3:Y3" si="2">W4+W7+W9+W19</f>
        <v>6117.5927058149246</v>
      </c>
      <c r="X3" s="117">
        <f t="shared" si="2"/>
        <v>5463.4575344182922</v>
      </c>
      <c r="Y3" s="117">
        <f t="shared" si="2"/>
        <v>5172.2657015094119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5528.3451789747296</v>
      </c>
      <c r="E4" s="122">
        <f t="shared" si="3"/>
        <v>0</v>
      </c>
      <c r="F4" s="122">
        <f t="shared" si="3"/>
        <v>8864.0597184040344</v>
      </c>
      <c r="G4" s="122">
        <f t="shared" si="3"/>
        <v>0</v>
      </c>
      <c r="H4" s="122">
        <f t="shared" si="3"/>
        <v>0</v>
      </c>
      <c r="I4" s="122">
        <f t="shared" si="3"/>
        <v>3188.1024752148619</v>
      </c>
      <c r="J4" s="122">
        <f t="shared" si="3"/>
        <v>11373.380622926787</v>
      </c>
      <c r="K4" s="122">
        <f t="shared" si="3"/>
        <v>0</v>
      </c>
      <c r="L4" s="122">
        <f t="shared" si="3"/>
        <v>0</v>
      </c>
      <c r="M4" s="122">
        <f t="shared" si="3"/>
        <v>6265.8003937544345</v>
      </c>
      <c r="N4" s="122">
        <f t="shared" si="3"/>
        <v>6027.6838113188796</v>
      </c>
      <c r="O4" s="122">
        <f t="shared" si="3"/>
        <v>3688.8506413670207</v>
      </c>
      <c r="P4" s="122">
        <f t="shared" si="3"/>
        <v>6517.7631150078396</v>
      </c>
      <c r="Q4" s="122">
        <f t="shared" si="3"/>
        <v>6650.5102371880394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5132.7548508204864</v>
      </c>
      <c r="V4" s="122">
        <f t="shared" si="4"/>
        <v>5151.1759909586008</v>
      </c>
      <c r="W4" s="122">
        <f t="shared" ref="W4:Y4" si="5">SUM(W5:W6)</f>
        <v>4715.6283673374301</v>
      </c>
      <c r="X4" s="122">
        <f t="shared" si="5"/>
        <v>3930.0014535574478</v>
      </c>
      <c r="Y4" s="122">
        <f t="shared" si="5"/>
        <v>3919.0771732665121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5519.0697994345992</v>
      </c>
      <c r="E5" s="98">
        <v>0</v>
      </c>
      <c r="F5" s="98">
        <v>8848.4116605831077</v>
      </c>
      <c r="G5" s="98">
        <v>0</v>
      </c>
      <c r="H5" s="98">
        <v>0</v>
      </c>
      <c r="I5" s="98">
        <v>3183.6701607721138</v>
      </c>
      <c r="J5" s="98">
        <v>11355.031557248096</v>
      </c>
      <c r="K5" s="98">
        <v>0</v>
      </c>
      <c r="L5" s="98">
        <v>0</v>
      </c>
      <c r="M5" s="98">
        <v>6256.1222183140926</v>
      </c>
      <c r="N5" s="98">
        <v>6019.8866044328379</v>
      </c>
      <c r="O5" s="98">
        <v>3683.253631525582</v>
      </c>
      <c r="P5" s="98">
        <v>6507.6651713989877</v>
      </c>
      <c r="Q5" s="98">
        <v>6641.4333082260218</v>
      </c>
      <c r="R5" s="98">
        <v>0</v>
      </c>
      <c r="S5" s="98">
        <v>0</v>
      </c>
      <c r="T5" s="98">
        <v>0</v>
      </c>
      <c r="U5" s="98">
        <v>5125.9223170508167</v>
      </c>
      <c r="V5" s="98">
        <v>5144.4225464464453</v>
      </c>
      <c r="W5" s="98">
        <v>4709.5051500529125</v>
      </c>
      <c r="X5" s="98">
        <v>3924.823731966635</v>
      </c>
      <c r="Y5" s="98">
        <v>3913.9239347769808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9.2753795401306167</v>
      </c>
      <c r="E6" s="98">
        <v>0</v>
      </c>
      <c r="F6" s="98">
        <v>15.648057820926576</v>
      </c>
      <c r="G6" s="98">
        <v>0</v>
      </c>
      <c r="H6" s="98">
        <v>0</v>
      </c>
      <c r="I6" s="98">
        <v>4.4323144427478542</v>
      </c>
      <c r="J6" s="98">
        <v>18.349065678690625</v>
      </c>
      <c r="K6" s="98">
        <v>0</v>
      </c>
      <c r="L6" s="98">
        <v>0</v>
      </c>
      <c r="M6" s="98">
        <v>9.6781754403414695</v>
      </c>
      <c r="N6" s="98">
        <v>7.797206886041339</v>
      </c>
      <c r="O6" s="98">
        <v>5.5970098414384282</v>
      </c>
      <c r="P6" s="98">
        <v>10.097943608852228</v>
      </c>
      <c r="Q6" s="98">
        <v>9.0769289620179467</v>
      </c>
      <c r="R6" s="98">
        <v>0</v>
      </c>
      <c r="S6" s="98">
        <v>0</v>
      </c>
      <c r="T6" s="98">
        <v>0</v>
      </c>
      <c r="U6" s="98">
        <v>6.8325337696693991</v>
      </c>
      <c r="V6" s="98">
        <v>6.7534445121552986</v>
      </c>
      <c r="W6" s="98">
        <v>6.1232172845174366</v>
      </c>
      <c r="X6" s="98">
        <v>5.1777215908129675</v>
      </c>
      <c r="Y6" s="98">
        <v>5.1532384895313319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109.2309950031771</v>
      </c>
      <c r="E7" s="122">
        <f t="shared" si="6"/>
        <v>0</v>
      </c>
      <c r="F7" s="122">
        <f t="shared" si="6"/>
        <v>45.495751095375667</v>
      </c>
      <c r="G7" s="122">
        <f t="shared" si="6"/>
        <v>0</v>
      </c>
      <c r="H7" s="122">
        <f t="shared" si="6"/>
        <v>0</v>
      </c>
      <c r="I7" s="122">
        <f t="shared" si="6"/>
        <v>224.70786509180203</v>
      </c>
      <c r="J7" s="122">
        <f t="shared" si="6"/>
        <v>69.604352745758476</v>
      </c>
      <c r="K7" s="122">
        <f t="shared" si="6"/>
        <v>0</v>
      </c>
      <c r="L7" s="122">
        <f t="shared" si="6"/>
        <v>0</v>
      </c>
      <c r="M7" s="122">
        <f t="shared" si="6"/>
        <v>64.081496200556629</v>
      </c>
      <c r="N7" s="122">
        <f t="shared" si="6"/>
        <v>235.32799309080519</v>
      </c>
      <c r="O7" s="122">
        <f t="shared" si="6"/>
        <v>28.448557039472512</v>
      </c>
      <c r="P7" s="122">
        <f t="shared" si="6"/>
        <v>125.83056519859529</v>
      </c>
      <c r="Q7" s="122">
        <f t="shared" si="6"/>
        <v>345.74195252269345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99.759050032572176</v>
      </c>
      <c r="V7" s="122">
        <f t="shared" si="6"/>
        <v>27.42811334766856</v>
      </c>
      <c r="W7" s="122">
        <f t="shared" si="6"/>
        <v>8.7574088634998919</v>
      </c>
      <c r="X7" s="122">
        <f t="shared" si="6"/>
        <v>53.919160890538727</v>
      </c>
      <c r="Y7" s="122">
        <f t="shared" si="6"/>
        <v>48.149879062888488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109.2309950031771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45.495751095375667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224.70786509180203</v>
      </c>
      <c r="J8" s="98">
        <f>IF(RES_hhdet_in_tes!J8=0,0,RES_hhdet_in_tes!J8*1000*11630/RES_hhdet_in_new!J5)</f>
        <v>69.604352745758476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64.081496200556629</v>
      </c>
      <c r="N8" s="98">
        <f>IF(RES_hhdet_in_tes!N8=0,0,RES_hhdet_in_tes!N8*1000*11630/RES_hhdet_in_new!N5)</f>
        <v>235.32799309080519</v>
      </c>
      <c r="O8" s="98">
        <f>IF(RES_hhdet_in_tes!O8=0,0,RES_hhdet_in_tes!O8*1000*11630/RES_hhdet_in_new!O5)</f>
        <v>28.448557039472512</v>
      </c>
      <c r="P8" s="98">
        <f>IF(RES_hhdet_in_tes!P8=0,0,RES_hhdet_in_tes!P8*1000*11630/RES_hhdet_in_new!P5)</f>
        <v>125.83056519859529</v>
      </c>
      <c r="Q8" s="98">
        <f>IF(RES_hhdet_in_tes!Q8=0,0,RES_hhdet_in_tes!Q8*1000*11630/RES_hhdet_in_new!Q5)</f>
        <v>345.74195252269345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99.759050032572176</v>
      </c>
      <c r="V8" s="98">
        <f>IF(RES_hhdet_in_tes!V8=0,0,RES_hhdet_in_tes!V8*1000*11630/RES_hhdet_in_new!V5)</f>
        <v>27.42811334766856</v>
      </c>
      <c r="W8" s="98">
        <f>IF(RES_hhdet_in_tes!W8=0,0,RES_hhdet_in_tes!W8*1000*11630/RES_hhdet_in_new!W5)</f>
        <v>8.7574088634998919</v>
      </c>
      <c r="X8" s="98">
        <f>IF(RES_hhdet_in_tes!X8=0,0,RES_hhdet_in_tes!X8*1000*11630/RES_hhdet_in_new!X5)</f>
        <v>53.919160890538727</v>
      </c>
      <c r="Y8" s="98">
        <f>IF(RES_hhdet_in_tes!Y8=0,0,RES_hhdet_in_tes!Y8*1000*11630/RES_hhdet_in_new!Y5)</f>
        <v>48.149879062888488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788.557919303262</v>
      </c>
      <c r="E9" s="122">
        <v>0</v>
      </c>
      <c r="F9" s="122">
        <v>841.11933986172176</v>
      </c>
      <c r="G9" s="122">
        <v>0</v>
      </c>
      <c r="H9" s="122">
        <v>0</v>
      </c>
      <c r="I9" s="122">
        <v>566.45724551238413</v>
      </c>
      <c r="J9" s="122">
        <v>1328.8204244550177</v>
      </c>
      <c r="K9" s="122">
        <v>0</v>
      </c>
      <c r="L9" s="122">
        <v>0</v>
      </c>
      <c r="M9" s="122">
        <v>801.19323234483795</v>
      </c>
      <c r="N9" s="122">
        <v>793.3796949045294</v>
      </c>
      <c r="O9" s="122">
        <v>539.01777435502777</v>
      </c>
      <c r="P9" s="122">
        <v>1057.8432315898835</v>
      </c>
      <c r="Q9" s="122">
        <v>1130.2510238864083</v>
      </c>
      <c r="R9" s="122">
        <v>0</v>
      </c>
      <c r="S9" s="122">
        <v>0</v>
      </c>
      <c r="T9" s="122">
        <v>0</v>
      </c>
      <c r="U9" s="122">
        <v>989.50175742498561</v>
      </c>
      <c r="V9" s="122">
        <v>1026.2690284036275</v>
      </c>
      <c r="W9" s="122">
        <v>1018.1313266009201</v>
      </c>
      <c r="X9" s="122">
        <v>1096.4649939302271</v>
      </c>
      <c r="Y9" s="122">
        <v>838.84800433936118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797.2145495211771</v>
      </c>
      <c r="E10" s="98">
        <v>0</v>
      </c>
      <c r="F10" s="98">
        <v>861.52124753989995</v>
      </c>
      <c r="G10" s="98">
        <v>0</v>
      </c>
      <c r="H10" s="98">
        <v>0</v>
      </c>
      <c r="I10" s="98">
        <v>540.56665920682599</v>
      </c>
      <c r="J10" s="98">
        <v>1357.2456864987698</v>
      </c>
      <c r="K10" s="98">
        <v>0</v>
      </c>
      <c r="L10" s="98">
        <v>0</v>
      </c>
      <c r="M10" s="98">
        <v>801.4799154356017</v>
      </c>
      <c r="N10" s="98">
        <v>792.56041229783898</v>
      </c>
      <c r="O10" s="98">
        <v>531.19729475606346</v>
      </c>
      <c r="P10" s="98">
        <v>1063.8379205191197</v>
      </c>
      <c r="Q10" s="98">
        <v>1139.9291528514102</v>
      </c>
      <c r="R10" s="98">
        <v>0</v>
      </c>
      <c r="S10" s="98">
        <v>0</v>
      </c>
      <c r="T10" s="98">
        <v>0</v>
      </c>
      <c r="U10" s="98">
        <v>989.50175742498561</v>
      </c>
      <c r="V10" s="98">
        <v>1029.1501199439183</v>
      </c>
      <c r="W10" s="98">
        <v>1139.3447189867745</v>
      </c>
      <c r="X10" s="98">
        <v>1311.5392496553698</v>
      </c>
      <c r="Y10" s="98">
        <v>288.04322031791122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703.70016256185704</v>
      </c>
      <c r="E11" s="98">
        <v>0</v>
      </c>
      <c r="F11" s="98">
        <v>576.79132719609618</v>
      </c>
      <c r="G11" s="98">
        <v>0</v>
      </c>
      <c r="H11" s="98">
        <v>0</v>
      </c>
      <c r="I11" s="98">
        <v>1017.3536770971359</v>
      </c>
      <c r="J11" s="98">
        <v>597.81115345762794</v>
      </c>
      <c r="K11" s="98">
        <v>0</v>
      </c>
      <c r="L11" s="98">
        <v>0</v>
      </c>
      <c r="M11" s="98">
        <v>802.08043200254042</v>
      </c>
      <c r="N11" s="98">
        <v>754.86298678427272</v>
      </c>
      <c r="O11" s="98">
        <v>831.6185836797921</v>
      </c>
      <c r="P11" s="98">
        <v>835.63565340250443</v>
      </c>
      <c r="Q11" s="98">
        <v>911.58724350660395</v>
      </c>
      <c r="R11" s="98">
        <v>0</v>
      </c>
      <c r="S11" s="98">
        <v>0</v>
      </c>
      <c r="T11" s="98">
        <v>0</v>
      </c>
      <c r="U11" s="98">
        <v>0</v>
      </c>
      <c r="V11" s="98">
        <v>959.70954416722475</v>
      </c>
      <c r="W11" s="98">
        <v>1026.0103290159932</v>
      </c>
      <c r="X11" s="98">
        <v>1048.1483271536263</v>
      </c>
      <c r="Y11" s="98">
        <v>950.5666517909541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898.38624487701054</v>
      </c>
      <c r="J15" s="101">
        <v>667.91116743766224</v>
      </c>
      <c r="K15" s="101">
        <v>0</v>
      </c>
      <c r="L15" s="101">
        <v>0</v>
      </c>
      <c r="M15" s="101">
        <v>737.9594084467526</v>
      </c>
      <c r="N15" s="101">
        <v>899.49794297772075</v>
      </c>
      <c r="O15" s="101">
        <v>838.05171569506706</v>
      </c>
      <c r="P15" s="101">
        <v>886.13222962859743</v>
      </c>
      <c r="Q15" s="101">
        <v>921.06726281700412</v>
      </c>
      <c r="R15" s="101">
        <v>0</v>
      </c>
      <c r="S15" s="101">
        <v>0</v>
      </c>
      <c r="T15" s="101">
        <v>0</v>
      </c>
      <c r="U15" s="101">
        <v>0</v>
      </c>
      <c r="V15" s="101">
        <v>949.08934149306151</v>
      </c>
      <c r="W15" s="101">
        <v>990.41042482215448</v>
      </c>
      <c r="X15" s="101">
        <v>1079.1209295451583</v>
      </c>
      <c r="Y15" s="101">
        <v>953.89016673808203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406.6444211139351</v>
      </c>
      <c r="E19" s="122">
        <v>0</v>
      </c>
      <c r="F19" s="122">
        <v>429.30152781213462</v>
      </c>
      <c r="G19" s="122">
        <v>0</v>
      </c>
      <c r="H19" s="122">
        <v>0</v>
      </c>
      <c r="I19" s="122">
        <v>456.71782862179629</v>
      </c>
      <c r="J19" s="122">
        <v>504.59884924939331</v>
      </c>
      <c r="K19" s="122">
        <v>0</v>
      </c>
      <c r="L19" s="122">
        <v>0</v>
      </c>
      <c r="M19" s="122">
        <v>290.85926835694522</v>
      </c>
      <c r="N19" s="122">
        <v>262.05096438268049</v>
      </c>
      <c r="O19" s="122">
        <v>191.51733826978514</v>
      </c>
      <c r="P19" s="122">
        <v>345.83698258661366</v>
      </c>
      <c r="Q19" s="122">
        <v>366.07658101152606</v>
      </c>
      <c r="R19" s="122">
        <v>0</v>
      </c>
      <c r="S19" s="122">
        <v>0</v>
      </c>
      <c r="T19" s="122">
        <v>0</v>
      </c>
      <c r="U19" s="122">
        <v>409.91332589779836</v>
      </c>
      <c r="V19" s="122">
        <v>380.30055957021347</v>
      </c>
      <c r="W19" s="122">
        <v>375.07560301307444</v>
      </c>
      <c r="X19" s="122">
        <v>383.07192604007867</v>
      </c>
      <c r="Y19" s="122">
        <v>366.19064484065029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434.73866678459905</v>
      </c>
      <c r="E20" s="98">
        <v>0</v>
      </c>
      <c r="F20" s="98">
        <v>460.74726322929689</v>
      </c>
      <c r="G20" s="98">
        <v>0</v>
      </c>
      <c r="H20" s="98">
        <v>0</v>
      </c>
      <c r="I20" s="98">
        <v>243.70244501104207</v>
      </c>
      <c r="J20" s="98">
        <v>509.34213224284025</v>
      </c>
      <c r="K20" s="98">
        <v>0</v>
      </c>
      <c r="L20" s="98">
        <v>0</v>
      </c>
      <c r="M20" s="98">
        <v>290.78354086165331</v>
      </c>
      <c r="N20" s="98">
        <v>261.96951024500208</v>
      </c>
      <c r="O20" s="98">
        <v>177.08905635388678</v>
      </c>
      <c r="P20" s="98">
        <v>361.49683135117289</v>
      </c>
      <c r="Q20" s="98">
        <v>402.24122229229789</v>
      </c>
      <c r="R20" s="98">
        <v>0</v>
      </c>
      <c r="S20" s="98">
        <v>0</v>
      </c>
      <c r="T20" s="98">
        <v>0</v>
      </c>
      <c r="U20" s="98">
        <v>409.91332589779836</v>
      </c>
      <c r="V20" s="98">
        <v>381.96621580562697</v>
      </c>
      <c r="W20" s="98">
        <v>374.56977199976285</v>
      </c>
      <c r="X20" s="98">
        <v>380.98697977730035</v>
      </c>
      <c r="Y20" s="98">
        <v>372.30126530244218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377.25156108647155</v>
      </c>
      <c r="E21" s="98">
        <v>0</v>
      </c>
      <c r="F21" s="98">
        <v>295.45773112565502</v>
      </c>
      <c r="G21" s="98">
        <v>0</v>
      </c>
      <c r="H21" s="98">
        <v>0</v>
      </c>
      <c r="I21" s="98">
        <v>527.09235898059751</v>
      </c>
      <c r="J21" s="98">
        <v>257.63595126338032</v>
      </c>
      <c r="K21" s="98">
        <v>0</v>
      </c>
      <c r="L21" s="98">
        <v>0</v>
      </c>
      <c r="M21" s="98">
        <v>294.18979939079679</v>
      </c>
      <c r="N21" s="98">
        <v>259.27132135947357</v>
      </c>
      <c r="O21" s="98">
        <v>274.70423309836502</v>
      </c>
      <c r="P21" s="98">
        <v>279.76362380240067</v>
      </c>
      <c r="Q21" s="98">
        <v>319.5539462812356</v>
      </c>
      <c r="R21" s="98">
        <v>0</v>
      </c>
      <c r="S21" s="98">
        <v>0</v>
      </c>
      <c r="T21" s="98">
        <v>0</v>
      </c>
      <c r="U21" s="98">
        <v>0</v>
      </c>
      <c r="V21" s="98">
        <v>362.19517937034146</v>
      </c>
      <c r="W21" s="98">
        <v>378.11187167761932</v>
      </c>
      <c r="X21" s="98">
        <v>392.6441686720575</v>
      </c>
      <c r="Y21" s="98">
        <v>356.59936201159093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303.56480649111586</v>
      </c>
      <c r="E22" s="33">
        <v>0</v>
      </c>
      <c r="F22" s="33">
        <v>275.19638256199096</v>
      </c>
      <c r="G22" s="33">
        <v>0</v>
      </c>
      <c r="H22" s="33">
        <v>0</v>
      </c>
      <c r="I22" s="33">
        <v>409.23429176672852</v>
      </c>
      <c r="J22" s="33">
        <v>251.71392892201609</v>
      </c>
      <c r="K22" s="33">
        <v>0</v>
      </c>
      <c r="L22" s="33">
        <v>0</v>
      </c>
      <c r="M22" s="33">
        <v>298.31309559338462</v>
      </c>
      <c r="N22" s="33">
        <v>431.33886788141609</v>
      </c>
      <c r="O22" s="33">
        <v>0</v>
      </c>
      <c r="P22" s="33">
        <v>0</v>
      </c>
      <c r="Q22" s="33">
        <v>404.52057642627034</v>
      </c>
      <c r="R22" s="33">
        <v>0</v>
      </c>
      <c r="S22" s="33">
        <v>0</v>
      </c>
      <c r="T22" s="33">
        <v>0</v>
      </c>
      <c r="U22" s="33">
        <v>0</v>
      </c>
      <c r="V22" s="33">
        <v>368.89654728667233</v>
      </c>
      <c r="W22" s="33">
        <v>377.9117884682442</v>
      </c>
      <c r="X22" s="33">
        <v>391.98972888748722</v>
      </c>
      <c r="Y22" s="33">
        <v>362.39226828596276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5899.307955665261</v>
      </c>
      <c r="D24" s="117">
        <f t="shared" si="7"/>
        <v>6030.9446320714596</v>
      </c>
      <c r="E24" s="117">
        <f t="shared" si="7"/>
        <v>6643.0024621801476</v>
      </c>
      <c r="F24" s="117">
        <f t="shared" si="7"/>
        <v>6807.8854766204913</v>
      </c>
      <c r="G24" s="117">
        <f t="shared" si="7"/>
        <v>7081.6836736752166</v>
      </c>
      <c r="H24" s="117">
        <f t="shared" si="7"/>
        <v>6779.5151302065206</v>
      </c>
      <c r="I24" s="117">
        <f t="shared" si="7"/>
        <v>6844.1170965912261</v>
      </c>
      <c r="J24" s="117">
        <f t="shared" si="7"/>
        <v>7270.4872919827103</v>
      </c>
      <c r="K24" s="117">
        <f t="shared" si="7"/>
        <v>7547.4214596409092</v>
      </c>
      <c r="L24" s="117">
        <f t="shared" si="7"/>
        <v>7647.1449457637909</v>
      </c>
      <c r="M24" s="117">
        <f t="shared" si="7"/>
        <v>7365.5486400468981</v>
      </c>
      <c r="N24" s="117">
        <f t="shared" si="7"/>
        <v>7738.9368802094705</v>
      </c>
      <c r="O24" s="117">
        <f t="shared" si="7"/>
        <v>7131.743295542643</v>
      </c>
      <c r="P24" s="117">
        <f t="shared" si="7"/>
        <v>6846.6099552051401</v>
      </c>
      <c r="Q24" s="117">
        <f t="shared" si="7"/>
        <v>7271.2139388564592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6945.8832923505452</v>
      </c>
      <c r="V24" s="117">
        <f t="shared" si="8"/>
        <v>6188.4715408972688</v>
      </c>
      <c r="W24" s="117">
        <f t="shared" ref="W24:Y24" si="9">W25+W28+W30+W39</f>
        <v>6235.602006306829</v>
      </c>
      <c r="X24" s="117">
        <f t="shared" si="9"/>
        <v>6052.74810721018</v>
      </c>
      <c r="Y24" s="117">
        <f t="shared" si="9"/>
        <v>5085.9042169559298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4841.2445008249279</v>
      </c>
      <c r="D25" s="122">
        <f t="shared" si="10"/>
        <v>4846.2776690300143</v>
      </c>
      <c r="E25" s="122">
        <f t="shared" si="10"/>
        <v>5203.6261510766444</v>
      </c>
      <c r="F25" s="122">
        <f t="shared" si="10"/>
        <v>5896.6093302263816</v>
      </c>
      <c r="G25" s="122">
        <f t="shared" si="10"/>
        <v>5303.1632648716622</v>
      </c>
      <c r="H25" s="122">
        <f t="shared" si="10"/>
        <v>5510.5567484292169</v>
      </c>
      <c r="I25" s="122">
        <f t="shared" si="10"/>
        <v>5148.1438302148918</v>
      </c>
      <c r="J25" s="122">
        <f t="shared" si="10"/>
        <v>6296.1273000380925</v>
      </c>
      <c r="K25" s="122">
        <f t="shared" si="10"/>
        <v>6204.9259930566204</v>
      </c>
      <c r="L25" s="122">
        <f t="shared" si="10"/>
        <v>6437.3358346867499</v>
      </c>
      <c r="M25" s="122">
        <f t="shared" si="10"/>
        <v>6234.3286373590772</v>
      </c>
      <c r="N25" s="122">
        <f t="shared" si="10"/>
        <v>6392.6980878124832</v>
      </c>
      <c r="O25" s="122">
        <f t="shared" si="10"/>
        <v>5992.777987013671</v>
      </c>
      <c r="P25" s="122">
        <f t="shared" si="10"/>
        <v>5572.8326998473131</v>
      </c>
      <c r="Q25" s="122">
        <f t="shared" si="10"/>
        <v>5671.1440703657963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5506.6001330385498</v>
      </c>
      <c r="V25" s="122">
        <f t="shared" si="11"/>
        <v>4869.7528781619521</v>
      </c>
      <c r="W25" s="122">
        <f t="shared" ref="W25:Y25" si="12">SUM(W26:W27)</f>
        <v>4848.2327017044345</v>
      </c>
      <c r="X25" s="122">
        <f t="shared" si="12"/>
        <v>4535.2469335532496</v>
      </c>
      <c r="Y25" s="122">
        <f t="shared" si="12"/>
        <v>3719.4245078148538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4820.1243573618867</v>
      </c>
      <c r="D26" s="98">
        <v>4826.0011577581772</v>
      </c>
      <c r="E26" s="98">
        <v>5182.3838081622871</v>
      </c>
      <c r="F26" s="98">
        <v>5870.6542940673316</v>
      </c>
      <c r="G26" s="98">
        <v>5281.2639828369875</v>
      </c>
      <c r="H26" s="98">
        <v>5489.2752986964297</v>
      </c>
      <c r="I26" s="98">
        <v>5130.2878277976324</v>
      </c>
      <c r="J26" s="98">
        <v>6270.7942099809698</v>
      </c>
      <c r="K26" s="98">
        <v>6180.0389180484963</v>
      </c>
      <c r="L26" s="98">
        <v>6413.8186877453909</v>
      </c>
      <c r="M26" s="98">
        <v>6210.3103752260022</v>
      </c>
      <c r="N26" s="98">
        <v>6372.0646814556421</v>
      </c>
      <c r="O26" s="98">
        <v>5970.0978380903525</v>
      </c>
      <c r="P26" s="98">
        <v>5551.2978286786529</v>
      </c>
      <c r="Q26" s="98">
        <v>5651.832995397659</v>
      </c>
      <c r="R26" s="98">
        <v>0</v>
      </c>
      <c r="S26" s="98">
        <v>0</v>
      </c>
      <c r="T26" s="98">
        <v>0</v>
      </c>
      <c r="U26" s="98">
        <v>5488.3111943585909</v>
      </c>
      <c r="V26" s="98">
        <v>4853.8229929519166</v>
      </c>
      <c r="W26" s="98">
        <v>4832.524788468435</v>
      </c>
      <c r="X26" s="98">
        <v>4520.3385858844795</v>
      </c>
      <c r="Y26" s="98">
        <v>3707.2217936368588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21.120143463040698</v>
      </c>
      <c r="D27" s="98">
        <v>20.276511271837247</v>
      </c>
      <c r="E27" s="98">
        <v>21.242342914357017</v>
      </c>
      <c r="F27" s="98">
        <v>25.955036159049666</v>
      </c>
      <c r="G27" s="98">
        <v>21.899282034674474</v>
      </c>
      <c r="H27" s="98">
        <v>21.281449732787568</v>
      </c>
      <c r="I27" s="98">
        <v>17.85600241725907</v>
      </c>
      <c r="J27" s="98">
        <v>25.333090057122526</v>
      </c>
      <c r="K27" s="98">
        <v>24.887075008124455</v>
      </c>
      <c r="L27" s="98">
        <v>23.517146941359186</v>
      </c>
      <c r="M27" s="98">
        <v>24.018262133075439</v>
      </c>
      <c r="N27" s="98">
        <v>20.633406356841064</v>
      </c>
      <c r="O27" s="98">
        <v>22.6801489233188</v>
      </c>
      <c r="P27" s="98">
        <v>21.534871168659883</v>
      </c>
      <c r="Q27" s="98">
        <v>19.311074968136897</v>
      </c>
      <c r="R27" s="98">
        <v>0</v>
      </c>
      <c r="S27" s="98">
        <v>0</v>
      </c>
      <c r="T27" s="98">
        <v>0</v>
      </c>
      <c r="U27" s="98">
        <v>18.288938679958701</v>
      </c>
      <c r="V27" s="98">
        <v>15.929885210035589</v>
      </c>
      <c r="W27" s="98">
        <v>15.707913235999142</v>
      </c>
      <c r="X27" s="98">
        <v>14.908347668769913</v>
      </c>
      <c r="Y27" s="98">
        <v>12.202714177995023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83.738458935901249</v>
      </c>
      <c r="D28" s="122">
        <f t="shared" si="13"/>
        <v>107.39957712288431</v>
      </c>
      <c r="E28" s="122">
        <f t="shared" si="13"/>
        <v>147.39858527956855</v>
      </c>
      <c r="F28" s="122">
        <f t="shared" si="13"/>
        <v>39.02708807235873</v>
      </c>
      <c r="G28" s="122">
        <f t="shared" si="13"/>
        <v>68.661286823350167</v>
      </c>
      <c r="H28" s="122">
        <f t="shared" si="13"/>
        <v>99.909697789321484</v>
      </c>
      <c r="I28" s="122">
        <f t="shared" si="13"/>
        <v>216.959318019671</v>
      </c>
      <c r="J28" s="122">
        <f t="shared" si="13"/>
        <v>77.677584882413868</v>
      </c>
      <c r="K28" s="122">
        <f t="shared" si="13"/>
        <v>63.220602309963184</v>
      </c>
      <c r="L28" s="122">
        <f t="shared" si="13"/>
        <v>194.19657061489988</v>
      </c>
      <c r="M28" s="122">
        <f t="shared" si="13"/>
        <v>56.323445813080049</v>
      </c>
      <c r="N28" s="122">
        <f t="shared" si="13"/>
        <v>258.4153766400924</v>
      </c>
      <c r="O28" s="122">
        <f t="shared" si="13"/>
        <v>30.498114412390173</v>
      </c>
      <c r="P28" s="122">
        <f t="shared" si="13"/>
        <v>133.1296900398757</v>
      </c>
      <c r="Q28" s="122">
        <f t="shared" si="13"/>
        <v>365.13667097866335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65.445913325234855</v>
      </c>
      <c r="Y28" s="122">
        <f t="shared" si="13"/>
        <v>57.616823349589538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83.738458935901249</v>
      </c>
      <c r="D29" s="98">
        <f>IF(RES_hhdet_in_tes!D29=0,0,RES_hhdet_in_tes!D29*1000*11630/RES_hhdet_in_new!D26)</f>
        <v>107.39957712288431</v>
      </c>
      <c r="E29" s="98">
        <f>IF(RES_hhdet_in_tes!E29=0,0,RES_hhdet_in_tes!E29*1000*11630/RES_hhdet_in_new!E26)</f>
        <v>147.39858527956855</v>
      </c>
      <c r="F29" s="98">
        <f>IF(RES_hhdet_in_tes!F29=0,0,RES_hhdet_in_tes!F29*1000*11630/RES_hhdet_in_new!F26)</f>
        <v>39.02708807235873</v>
      </c>
      <c r="G29" s="98">
        <f>IF(RES_hhdet_in_tes!G29=0,0,RES_hhdet_in_tes!G29*1000*11630/RES_hhdet_in_new!G26)</f>
        <v>68.661286823350167</v>
      </c>
      <c r="H29" s="98">
        <f>IF(RES_hhdet_in_tes!H29=0,0,RES_hhdet_in_tes!H29*1000*11630/RES_hhdet_in_new!H26)</f>
        <v>99.909697789321484</v>
      </c>
      <c r="I29" s="98">
        <f>IF(RES_hhdet_in_tes!I29=0,0,RES_hhdet_in_tes!I29*1000*11630/RES_hhdet_in_new!I26)</f>
        <v>216.959318019671</v>
      </c>
      <c r="J29" s="98">
        <f>IF(RES_hhdet_in_tes!J29=0,0,RES_hhdet_in_tes!J29*1000*11630/RES_hhdet_in_new!J26)</f>
        <v>77.677584882413868</v>
      </c>
      <c r="K29" s="98">
        <f>IF(RES_hhdet_in_tes!K29=0,0,RES_hhdet_in_tes!K29*1000*11630/RES_hhdet_in_new!K26)</f>
        <v>63.220602309963184</v>
      </c>
      <c r="L29" s="98">
        <f>IF(RES_hhdet_in_tes!L29=0,0,RES_hhdet_in_tes!L29*1000*11630/RES_hhdet_in_new!L26)</f>
        <v>194.19657061489988</v>
      </c>
      <c r="M29" s="98">
        <f>IF(RES_hhdet_in_tes!M29=0,0,RES_hhdet_in_tes!M29*1000*11630/RES_hhdet_in_new!M26)</f>
        <v>56.323445813080049</v>
      </c>
      <c r="N29" s="98">
        <f>IF(RES_hhdet_in_tes!N29=0,0,RES_hhdet_in_tes!N29*1000*11630/RES_hhdet_in_new!N26)</f>
        <v>258.4153766400924</v>
      </c>
      <c r="O29" s="98">
        <f>IF(RES_hhdet_in_tes!O29=0,0,RES_hhdet_in_tes!O29*1000*11630/RES_hhdet_in_new!O26)</f>
        <v>30.498114412390173</v>
      </c>
      <c r="P29" s="98">
        <f>IF(RES_hhdet_in_tes!P29=0,0,RES_hhdet_in_tes!P29*1000*11630/RES_hhdet_in_new!P26)</f>
        <v>133.1296900398757</v>
      </c>
      <c r="Q29" s="98">
        <f>IF(RES_hhdet_in_tes!Q29=0,0,RES_hhdet_in_tes!Q29*1000*11630/RES_hhdet_in_new!Q26)</f>
        <v>365.13667097866335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0</v>
      </c>
      <c r="V29" s="98">
        <f>IF(RES_hhdet_in_tes!V29=0,0,RES_hhdet_in_tes!V29*1000*11630/RES_hhdet_in_new!V26)</f>
        <v>0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65.445913325234855</v>
      </c>
      <c r="Y29" s="98">
        <f>IF(RES_hhdet_in_tes!Y29=0,0,RES_hhdet_in_tes!Y29*1000*11630/RES_hhdet_in_new!Y26)</f>
        <v>57.616823349589538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633.87135060191315</v>
      </c>
      <c r="D30" s="122">
        <v>703.70016256185704</v>
      </c>
      <c r="E30" s="122">
        <v>842.51552681477438</v>
      </c>
      <c r="F30" s="122">
        <v>576.79132719609606</v>
      </c>
      <c r="G30" s="122">
        <v>1070.4661045697392</v>
      </c>
      <c r="H30" s="122">
        <v>790.60933764156755</v>
      </c>
      <c r="I30" s="122">
        <v>951.92158937606689</v>
      </c>
      <c r="J30" s="122">
        <v>639.04645579882435</v>
      </c>
      <c r="K30" s="122">
        <v>910.37876859622963</v>
      </c>
      <c r="L30" s="122">
        <v>725.11853050460252</v>
      </c>
      <c r="M30" s="122">
        <v>780.70675748394433</v>
      </c>
      <c r="N30" s="122">
        <v>819.94871707132427</v>
      </c>
      <c r="O30" s="122">
        <v>833.76296101821697</v>
      </c>
      <c r="P30" s="122">
        <v>860.88394151555099</v>
      </c>
      <c r="Q30" s="122">
        <v>915.37925123076366</v>
      </c>
      <c r="R30" s="122">
        <v>0</v>
      </c>
      <c r="S30" s="122">
        <v>0</v>
      </c>
      <c r="T30" s="122">
        <v>0</v>
      </c>
      <c r="U30" s="122">
        <v>1035.2170576118094</v>
      </c>
      <c r="V30" s="122">
        <v>956.52348336497585</v>
      </c>
      <c r="W30" s="122">
        <v>1009.2574329247751</v>
      </c>
      <c r="X30" s="122">
        <v>1059.411091659638</v>
      </c>
      <c r="Y30" s="122">
        <v>952.01165828970534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633.87135060191315</v>
      </c>
      <c r="D31" s="98">
        <v>703.70016256185704</v>
      </c>
      <c r="E31" s="98">
        <v>842.51552681477438</v>
      </c>
      <c r="F31" s="98">
        <v>576.79132719609606</v>
      </c>
      <c r="G31" s="98">
        <v>1070.4661045697392</v>
      </c>
      <c r="H31" s="98">
        <v>641.75932669982774</v>
      </c>
      <c r="I31" s="98">
        <v>1017.353677097136</v>
      </c>
      <c r="J31" s="98">
        <v>597.81115345762794</v>
      </c>
      <c r="K31" s="98">
        <v>882.78744878335033</v>
      </c>
      <c r="L31" s="98">
        <v>760.21740230995806</v>
      </c>
      <c r="M31" s="98">
        <v>802.08043200254031</v>
      </c>
      <c r="N31" s="98">
        <v>754.86298678427261</v>
      </c>
      <c r="O31" s="98">
        <v>831.61858367979198</v>
      </c>
      <c r="P31" s="98">
        <v>835.63565340250443</v>
      </c>
      <c r="Q31" s="98">
        <v>911.58724350660361</v>
      </c>
      <c r="R31" s="98">
        <v>0</v>
      </c>
      <c r="S31" s="98">
        <v>0</v>
      </c>
      <c r="T31" s="98">
        <v>0</v>
      </c>
      <c r="U31" s="98">
        <v>1035.2170576118094</v>
      </c>
      <c r="V31" s="98">
        <v>959.70954416722475</v>
      </c>
      <c r="W31" s="98">
        <v>1026.0103290159936</v>
      </c>
      <c r="X31" s="98">
        <v>1048.148327153626</v>
      </c>
      <c r="Y31" s="98">
        <v>950.56665179095398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1005.6149090018579</v>
      </c>
      <c r="I35" s="101">
        <v>898.38624487701054</v>
      </c>
      <c r="J35" s="101">
        <v>667.9111674376619</v>
      </c>
      <c r="K35" s="101">
        <v>912.00178740875208</v>
      </c>
      <c r="L35" s="101">
        <v>711.61896442561965</v>
      </c>
      <c r="M35" s="101">
        <v>737.95940844675249</v>
      </c>
      <c r="N35" s="101">
        <v>899.49794297772087</v>
      </c>
      <c r="O35" s="101">
        <v>838.05171569506695</v>
      </c>
      <c r="P35" s="101">
        <v>886.13222962859743</v>
      </c>
      <c r="Q35" s="101">
        <v>921.06726281700378</v>
      </c>
      <c r="R35" s="101">
        <v>0</v>
      </c>
      <c r="S35" s="101">
        <v>0</v>
      </c>
      <c r="T35" s="101">
        <v>0</v>
      </c>
      <c r="U35" s="101">
        <v>0</v>
      </c>
      <c r="V35" s="101">
        <v>949.08934149306151</v>
      </c>
      <c r="W35" s="101">
        <v>990.41042482215437</v>
      </c>
      <c r="X35" s="101">
        <v>1079.1209295451588</v>
      </c>
      <c r="Y35" s="101">
        <v>953.89016673808203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340.45364530251811</v>
      </c>
      <c r="D39" s="122">
        <v>373.56722335670372</v>
      </c>
      <c r="E39" s="122">
        <v>449.46219900915958</v>
      </c>
      <c r="F39" s="122">
        <v>295.45773112565502</v>
      </c>
      <c r="G39" s="122">
        <v>639.39301741046438</v>
      </c>
      <c r="H39" s="122">
        <v>378.43934634641477</v>
      </c>
      <c r="I39" s="122">
        <v>527.0923589805974</v>
      </c>
      <c r="J39" s="122">
        <v>257.63595126338032</v>
      </c>
      <c r="K39" s="122">
        <v>368.89609567809549</v>
      </c>
      <c r="L39" s="122">
        <v>290.49400995753768</v>
      </c>
      <c r="M39" s="122">
        <v>294.18979939079679</v>
      </c>
      <c r="N39" s="122">
        <v>267.87469868557071</v>
      </c>
      <c r="O39" s="122">
        <v>274.70423309836508</v>
      </c>
      <c r="P39" s="122">
        <v>279.76362380240067</v>
      </c>
      <c r="Q39" s="122">
        <v>319.5539462812356</v>
      </c>
      <c r="R39" s="122">
        <v>0</v>
      </c>
      <c r="S39" s="122">
        <v>0</v>
      </c>
      <c r="T39" s="122">
        <v>0</v>
      </c>
      <c r="U39" s="122">
        <v>404.0661017001857</v>
      </c>
      <c r="V39" s="122">
        <v>362.19517937034141</v>
      </c>
      <c r="W39" s="122">
        <v>378.11187167761949</v>
      </c>
      <c r="X39" s="122">
        <v>392.6441686720575</v>
      </c>
      <c r="Y39" s="122">
        <v>356.85122750178101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339.21224480925076</v>
      </c>
      <c r="D40" s="98">
        <v>377.25156108647144</v>
      </c>
      <c r="E40" s="98">
        <v>444.93023520264757</v>
      </c>
      <c r="F40" s="98">
        <v>295.45773112565502</v>
      </c>
      <c r="G40" s="98">
        <v>653.05920360522782</v>
      </c>
      <c r="H40" s="98">
        <v>355.2365973791708</v>
      </c>
      <c r="I40" s="98">
        <v>527.0923589805974</v>
      </c>
      <c r="J40" s="98">
        <v>257.63595126338032</v>
      </c>
      <c r="K40" s="98">
        <v>368.89609567809549</v>
      </c>
      <c r="L40" s="98">
        <v>291.76463357250009</v>
      </c>
      <c r="M40" s="98">
        <v>294.18979939079679</v>
      </c>
      <c r="N40" s="98">
        <v>259.27132135947352</v>
      </c>
      <c r="O40" s="98">
        <v>274.70423309836508</v>
      </c>
      <c r="P40" s="98">
        <v>279.76362380240067</v>
      </c>
      <c r="Q40" s="98">
        <v>319.5539462812356</v>
      </c>
      <c r="R40" s="98">
        <v>0</v>
      </c>
      <c r="S40" s="98">
        <v>0</v>
      </c>
      <c r="T40" s="98">
        <v>0</v>
      </c>
      <c r="U40" s="98">
        <v>404.0661017001857</v>
      </c>
      <c r="V40" s="98">
        <v>362.19517937034141</v>
      </c>
      <c r="W40" s="98">
        <v>378.11187167761949</v>
      </c>
      <c r="X40" s="98">
        <v>392.6441686720575</v>
      </c>
      <c r="Y40" s="98">
        <v>356.59936201159093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364.04025467459633</v>
      </c>
      <c r="D41" s="33">
        <v>303.56480649111586</v>
      </c>
      <c r="E41" s="33">
        <v>549.16540275242312</v>
      </c>
      <c r="F41" s="33">
        <v>0</v>
      </c>
      <c r="G41" s="33">
        <v>311.40454873614135</v>
      </c>
      <c r="H41" s="33">
        <v>610.46683601885456</v>
      </c>
      <c r="I41" s="33">
        <v>0</v>
      </c>
      <c r="J41" s="33">
        <v>0</v>
      </c>
      <c r="K41" s="33">
        <v>0</v>
      </c>
      <c r="L41" s="33">
        <v>268.8934085031778</v>
      </c>
      <c r="M41" s="33">
        <v>0</v>
      </c>
      <c r="N41" s="33">
        <v>431.33886788141609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362.3922682859627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4766.5937073933355</v>
      </c>
      <c r="F43" s="117">
        <f t="shared" si="14"/>
        <v>8847.6723134428048</v>
      </c>
      <c r="G43" s="117">
        <f t="shared" si="14"/>
        <v>6352.6561061581333</v>
      </c>
      <c r="H43" s="117">
        <f t="shared" si="14"/>
        <v>6570.9921568954751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5724.8504119275422</v>
      </c>
      <c r="P43" s="117">
        <f t="shared" si="14"/>
        <v>7184.4532021700661</v>
      </c>
      <c r="Q43" s="117">
        <f t="shared" si="14"/>
        <v>8116.5859001017334</v>
      </c>
      <c r="R43" s="117">
        <f t="shared" ref="R43:V43" si="15">R44+R47+R49+R58</f>
        <v>0</v>
      </c>
      <c r="S43" s="117">
        <f t="shared" si="15"/>
        <v>6655.9884965231986</v>
      </c>
      <c r="T43" s="117">
        <f t="shared" si="15"/>
        <v>6753.7109925630693</v>
      </c>
      <c r="U43" s="117">
        <f t="shared" si="15"/>
        <v>7452.8317678498834</v>
      </c>
      <c r="V43" s="117">
        <f t="shared" si="15"/>
        <v>6084.8533727844815</v>
      </c>
      <c r="W43" s="117">
        <f t="shared" ref="W43:Y43" si="16">W44+W47+W49+W58</f>
        <v>5856.5859844154611</v>
      </c>
      <c r="X43" s="117">
        <f t="shared" si="16"/>
        <v>6525.8770484234528</v>
      </c>
      <c r="Y43" s="117">
        <f t="shared" si="16"/>
        <v>4743.2925910598706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3368.0276816849664</v>
      </c>
      <c r="F44" s="122">
        <f t="shared" si="17"/>
        <v>8148.476502409897</v>
      </c>
      <c r="G44" s="122">
        <f t="shared" si="17"/>
        <v>5028.4329913985575</v>
      </c>
      <c r="H44" s="122">
        <f t="shared" si="17"/>
        <v>5092.6652344603253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4583.5956291659168</v>
      </c>
      <c r="P44" s="122">
        <f t="shared" si="17"/>
        <v>5892.9421399398598</v>
      </c>
      <c r="Q44" s="122">
        <f t="shared" si="17"/>
        <v>6529.2256325653889</v>
      </c>
      <c r="R44" s="122">
        <f t="shared" ref="R44:V44" si="18">SUM(R45:R46)</f>
        <v>0</v>
      </c>
      <c r="S44" s="122">
        <f t="shared" si="18"/>
        <v>4970.5566237649955</v>
      </c>
      <c r="T44" s="122">
        <f t="shared" si="18"/>
        <v>5234.2476646329915</v>
      </c>
      <c r="U44" s="122">
        <f t="shared" si="18"/>
        <v>6039.6927956302361</v>
      </c>
      <c r="V44" s="122">
        <f t="shared" si="18"/>
        <v>4745.9451928939352</v>
      </c>
      <c r="W44" s="122">
        <f t="shared" ref="W44:Y44" si="19">SUM(W45:W46)</f>
        <v>4479.6007664256022</v>
      </c>
      <c r="X44" s="122">
        <f t="shared" si="19"/>
        <v>5000.1105478288728</v>
      </c>
      <c r="Y44" s="122">
        <f t="shared" si="19"/>
        <v>3383.6342138120199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3354.2786542025451</v>
      </c>
      <c r="F45" s="98">
        <v>8112.6094489191591</v>
      </c>
      <c r="G45" s="98">
        <v>5007.6682012589572</v>
      </c>
      <c r="H45" s="98">
        <v>5072.9976574547936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4566.2486438948072</v>
      </c>
      <c r="P45" s="98">
        <v>5870.170282856935</v>
      </c>
      <c r="Q45" s="98">
        <v>6506.9926643829713</v>
      </c>
      <c r="R45" s="98">
        <v>0</v>
      </c>
      <c r="S45" s="98">
        <v>4953.7054068669122</v>
      </c>
      <c r="T45" s="98">
        <v>5216.7685815899031</v>
      </c>
      <c r="U45" s="98">
        <v>6019.6333091019997</v>
      </c>
      <c r="V45" s="98">
        <v>4730.4203061024609</v>
      </c>
      <c r="W45" s="98">
        <v>4465.0871932330056</v>
      </c>
      <c r="X45" s="98">
        <v>4983.6740918824898</v>
      </c>
      <c r="Y45" s="98">
        <v>3372.5331628006929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13.749027482421297</v>
      </c>
      <c r="F46" s="98">
        <v>35.867053490738179</v>
      </c>
      <c r="G46" s="98">
        <v>20.764790139600532</v>
      </c>
      <c r="H46" s="98">
        <v>19.667577005531374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17.346985271109624</v>
      </c>
      <c r="P46" s="98">
        <v>22.771857082924587</v>
      </c>
      <c r="Q46" s="98">
        <v>22.232968182418006</v>
      </c>
      <c r="R46" s="98">
        <v>0</v>
      </c>
      <c r="S46" s="98">
        <v>16.851216898083702</v>
      </c>
      <c r="T46" s="98">
        <v>17.479083043088039</v>
      </c>
      <c r="U46" s="98">
        <v>20.059486528236068</v>
      </c>
      <c r="V46" s="98">
        <v>15.524886791474335</v>
      </c>
      <c r="W46" s="98">
        <v>14.513573192596796</v>
      </c>
      <c r="X46" s="98">
        <v>16.436455946382967</v>
      </c>
      <c r="Y46" s="98">
        <v>11.101051011327124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146.08038654942609</v>
      </c>
      <c r="F47" s="122">
        <f t="shared" si="20"/>
        <v>45.341315839067079</v>
      </c>
      <c r="G47" s="122">
        <f t="shared" si="20"/>
        <v>71.767301179718785</v>
      </c>
      <c r="H47" s="122">
        <f t="shared" si="20"/>
        <v>95.127524032024724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28.498833968192965</v>
      </c>
      <c r="P47" s="122">
        <f t="shared" si="20"/>
        <v>125.61520879920876</v>
      </c>
      <c r="Q47" s="122">
        <f t="shared" si="20"/>
        <v>345.49784604554804</v>
      </c>
      <c r="R47" s="122">
        <f t="shared" si="20"/>
        <v>0</v>
      </c>
      <c r="S47" s="122">
        <f t="shared" si="20"/>
        <v>238.18970234802475</v>
      </c>
      <c r="T47" s="122">
        <f t="shared" si="20"/>
        <v>197.7716716243321</v>
      </c>
      <c r="U47" s="122">
        <f t="shared" si="20"/>
        <v>91.928775410057639</v>
      </c>
      <c r="V47" s="122">
        <f t="shared" si="20"/>
        <v>27.544005199611373</v>
      </c>
      <c r="W47" s="122">
        <f t="shared" si="20"/>
        <v>8.4642738387802261</v>
      </c>
      <c r="X47" s="122">
        <f t="shared" si="20"/>
        <v>54.013260855905898</v>
      </c>
      <c r="Y47" s="122">
        <f t="shared" si="20"/>
        <v>49.025974128182128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146.08038654942609</v>
      </c>
      <c r="F48" s="98">
        <f>IF(RES_hhdet_in_tes!F48=0,0,RES_hhdet_in_tes!F48*1000*11630/RES_hhdet_in_new!F45)</f>
        <v>45.341315839067079</v>
      </c>
      <c r="G48" s="98">
        <f>IF(RES_hhdet_in_tes!G48=0,0,RES_hhdet_in_tes!G48*1000*11630/RES_hhdet_in_new!G45)</f>
        <v>71.767301179718785</v>
      </c>
      <c r="H48" s="98">
        <f>IF(RES_hhdet_in_tes!H48=0,0,RES_hhdet_in_tes!H48*1000*11630/RES_hhdet_in_new!H45)</f>
        <v>95.127524032024724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28.498833968192965</v>
      </c>
      <c r="P48" s="98">
        <f>IF(RES_hhdet_in_tes!P48=0,0,RES_hhdet_in_tes!P48*1000*11630/RES_hhdet_in_new!P45)</f>
        <v>125.61520879920876</v>
      </c>
      <c r="Q48" s="98">
        <f>IF(RES_hhdet_in_tes!Q48=0,0,RES_hhdet_in_tes!Q48*1000*11630/RES_hhdet_in_new!Q45)</f>
        <v>345.49784604554804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238.18970234802475</v>
      </c>
      <c r="T48" s="98">
        <f>IF(RES_hhdet_in_tes!T48=0,0,RES_hhdet_in_tes!T48*1000*11630/RES_hhdet_in_new!T45)</f>
        <v>197.7716716243321</v>
      </c>
      <c r="U48" s="98">
        <f>IF(RES_hhdet_in_tes!U48=0,0,RES_hhdet_in_tes!U48*1000*11630/RES_hhdet_in_new!U45)</f>
        <v>91.928775410057639</v>
      </c>
      <c r="V48" s="98">
        <f>IF(RES_hhdet_in_tes!V48=0,0,RES_hhdet_in_tes!V48*1000*11630/RES_hhdet_in_new!V45)</f>
        <v>27.544005199611373</v>
      </c>
      <c r="W48" s="98">
        <f>IF(RES_hhdet_in_tes!W48=0,0,RES_hhdet_in_tes!W48*1000*11630/RES_hhdet_in_new!W45)</f>
        <v>8.4642738387802261</v>
      </c>
      <c r="X48" s="98">
        <f>IF(RES_hhdet_in_tes!X48=0,0,RES_hhdet_in_tes!X48*1000*11630/RES_hhdet_in_new!X45)</f>
        <v>54.013260855905898</v>
      </c>
      <c r="Y48" s="98">
        <f>IF(RES_hhdet_in_tes!Y48=0,0,RES_hhdet_in_tes!Y48*1000*11630/RES_hhdet_in_new!Y45)</f>
        <v>49.025974128182128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801.2874266969834</v>
      </c>
      <c r="F49" s="122">
        <v>358.8527693438196</v>
      </c>
      <c r="G49" s="122">
        <v>612.01419812395295</v>
      </c>
      <c r="H49" s="122">
        <v>1005.6149090018578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838.05171569506706</v>
      </c>
      <c r="P49" s="122">
        <v>886.13222962859732</v>
      </c>
      <c r="Q49" s="122">
        <v>921.06726281700401</v>
      </c>
      <c r="R49" s="122">
        <v>0</v>
      </c>
      <c r="S49" s="122">
        <v>1077.8257746016216</v>
      </c>
      <c r="T49" s="122">
        <v>941.37660632293534</v>
      </c>
      <c r="U49" s="122">
        <v>917.46975844193685</v>
      </c>
      <c r="V49" s="122">
        <v>949.08934149306117</v>
      </c>
      <c r="W49" s="122">
        <v>990.41042482215448</v>
      </c>
      <c r="X49" s="122">
        <v>1079.1209295451588</v>
      </c>
      <c r="Y49" s="122">
        <v>953.89016673808203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801.2874266969834</v>
      </c>
      <c r="F54" s="101">
        <v>358.8527693438196</v>
      </c>
      <c r="G54" s="101">
        <v>612.01419812395295</v>
      </c>
      <c r="H54" s="101">
        <v>1005.6149090018578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838.05171569506706</v>
      </c>
      <c r="P54" s="101">
        <v>886.13222962859732</v>
      </c>
      <c r="Q54" s="101">
        <v>921.06726281700401</v>
      </c>
      <c r="R54" s="101">
        <v>0</v>
      </c>
      <c r="S54" s="101">
        <v>1077.8257746016216</v>
      </c>
      <c r="T54" s="101">
        <v>941.37660632293534</v>
      </c>
      <c r="U54" s="101">
        <v>917.46975844193685</v>
      </c>
      <c r="V54" s="101">
        <v>949.08934149306117</v>
      </c>
      <c r="W54" s="101">
        <v>990.41042482215448</v>
      </c>
      <c r="X54" s="101">
        <v>1079.1209295451588</v>
      </c>
      <c r="Y54" s="101">
        <v>953.89016673808203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451.19821246196</v>
      </c>
      <c r="F58" s="122">
        <v>295.00172585002036</v>
      </c>
      <c r="G58" s="122">
        <v>640.44161545590418</v>
      </c>
      <c r="H58" s="122">
        <v>377.58448940126732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274.70423309836502</v>
      </c>
      <c r="P58" s="122">
        <v>279.76362380240062</v>
      </c>
      <c r="Q58" s="122">
        <v>320.79515867379246</v>
      </c>
      <c r="R58" s="122">
        <v>0</v>
      </c>
      <c r="S58" s="122">
        <v>369.41639580855633</v>
      </c>
      <c r="T58" s="122">
        <v>380.31504998281054</v>
      </c>
      <c r="U58" s="122">
        <v>403.74043836765202</v>
      </c>
      <c r="V58" s="122">
        <v>362.27483319787365</v>
      </c>
      <c r="W58" s="122">
        <v>378.11051932892383</v>
      </c>
      <c r="X58" s="122">
        <v>392.63231019351497</v>
      </c>
      <c r="Y58" s="122">
        <v>356.74223638158674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444.93023520264762</v>
      </c>
      <c r="F59" s="98">
        <v>295.45773112565496</v>
      </c>
      <c r="G59" s="98">
        <v>653.05920360522771</v>
      </c>
      <c r="H59" s="98">
        <v>355.23659737917086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274.70423309836502</v>
      </c>
      <c r="P59" s="98">
        <v>279.76362380240062</v>
      </c>
      <c r="Q59" s="98">
        <v>319.55394628123548</v>
      </c>
      <c r="R59" s="98">
        <v>0</v>
      </c>
      <c r="S59" s="98">
        <v>369.80114798191948</v>
      </c>
      <c r="T59" s="98">
        <v>380.6240960022082</v>
      </c>
      <c r="U59" s="98">
        <v>404.06610170018564</v>
      </c>
      <c r="V59" s="98">
        <v>362.19517937034135</v>
      </c>
      <c r="W59" s="98">
        <v>378.11187167761932</v>
      </c>
      <c r="X59" s="98">
        <v>392.64416867205756</v>
      </c>
      <c r="Y59" s="98">
        <v>356.59936201159098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549.16540275242312</v>
      </c>
      <c r="F60" s="33">
        <v>275.19638256199096</v>
      </c>
      <c r="G60" s="33">
        <v>311.40454873614135</v>
      </c>
      <c r="H60" s="33">
        <v>610.46683601885445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404.52057642627022</v>
      </c>
      <c r="R60" s="33">
        <v>0</v>
      </c>
      <c r="S60" s="33">
        <v>352.64120104992372</v>
      </c>
      <c r="T60" s="33">
        <v>351.90213157443759</v>
      </c>
      <c r="U60" s="33">
        <v>362.4563482126278</v>
      </c>
      <c r="V60" s="33">
        <v>368.89654728667233</v>
      </c>
      <c r="W60" s="33">
        <v>377.91178846824431</v>
      </c>
      <c r="X60" s="33">
        <v>391.98972888748722</v>
      </c>
      <c r="Y60" s="33">
        <v>362.3922682859627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5638.3695920369482</v>
      </c>
      <c r="D62" s="117">
        <f t="shared" si="21"/>
        <v>6323.7314458954443</v>
      </c>
      <c r="E62" s="117">
        <f t="shared" si="21"/>
        <v>6758.9896731585623</v>
      </c>
      <c r="F62" s="117">
        <f t="shared" si="21"/>
        <v>6816.9197527711876</v>
      </c>
      <c r="G62" s="117">
        <f t="shared" si="21"/>
        <v>6373.1131864142044</v>
      </c>
      <c r="H62" s="117">
        <f t="shared" si="21"/>
        <v>7437.8966586397073</v>
      </c>
      <c r="I62" s="117">
        <f t="shared" si="21"/>
        <v>6551.6749447655229</v>
      </c>
      <c r="J62" s="117">
        <f t="shared" si="21"/>
        <v>7255.7272029588739</v>
      </c>
      <c r="K62" s="117">
        <f t="shared" si="21"/>
        <v>7254.5716456159362</v>
      </c>
      <c r="L62" s="117">
        <f t="shared" si="21"/>
        <v>7491.805016983024</v>
      </c>
      <c r="M62" s="117">
        <f t="shared" si="21"/>
        <v>7436.2615274519667</v>
      </c>
      <c r="N62" s="117">
        <f t="shared" si="21"/>
        <v>7932.1230676216755</v>
      </c>
      <c r="O62" s="117">
        <f t="shared" si="21"/>
        <v>7295.3598690561812</v>
      </c>
      <c r="P62" s="117">
        <f t="shared" si="21"/>
        <v>6583.5784440198477</v>
      </c>
      <c r="Q62" s="117">
        <f t="shared" si="21"/>
        <v>6912.7061700333206</v>
      </c>
      <c r="R62" s="117">
        <f t="shared" ref="R62:V62" si="22">R63+R66+R68+R77</f>
        <v>6653.2362251234681</v>
      </c>
      <c r="S62" s="117">
        <f t="shared" si="22"/>
        <v>6998.0658659354895</v>
      </c>
      <c r="T62" s="117">
        <f t="shared" si="22"/>
        <v>6861.9373589728157</v>
      </c>
      <c r="U62" s="117">
        <f t="shared" si="22"/>
        <v>6385.9989435121861</v>
      </c>
      <c r="V62" s="117">
        <f t="shared" si="22"/>
        <v>6415.9109870773864</v>
      </c>
      <c r="W62" s="117">
        <f t="shared" ref="W62:Y62" si="23">W63+W66+W68+W77</f>
        <v>6977.7831257786338</v>
      </c>
      <c r="X62" s="117">
        <f t="shared" si="23"/>
        <v>5561.8413477057111</v>
      </c>
      <c r="Y62" s="117">
        <f t="shared" si="23"/>
        <v>5017.4373001599661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4614.5519398992947</v>
      </c>
      <c r="D63" s="122">
        <f t="shared" si="24"/>
        <v>5093.597379922101</v>
      </c>
      <c r="E63" s="122">
        <f t="shared" si="24"/>
        <v>5327.8089000854716</v>
      </c>
      <c r="F63" s="122">
        <f t="shared" si="24"/>
        <v>5902.6404890003741</v>
      </c>
      <c r="G63" s="122">
        <f t="shared" si="24"/>
        <v>5021.4030278344644</v>
      </c>
      <c r="H63" s="122">
        <f t="shared" si="24"/>
        <v>6001.3248519707695</v>
      </c>
      <c r="I63" s="122">
        <f t="shared" si="24"/>
        <v>4988.4756926220207</v>
      </c>
      <c r="J63" s="122">
        <f t="shared" si="24"/>
        <v>6199.1038218463427</v>
      </c>
      <c r="K63" s="122">
        <f t="shared" si="24"/>
        <v>6048.7484519554164</v>
      </c>
      <c r="L63" s="122">
        <f t="shared" si="24"/>
        <v>6268.5246665189024</v>
      </c>
      <c r="M63" s="122">
        <f t="shared" si="24"/>
        <v>6280.2325863623737</v>
      </c>
      <c r="N63" s="122">
        <f t="shared" si="24"/>
        <v>6563.5312930577129</v>
      </c>
      <c r="O63" s="122">
        <f t="shared" si="24"/>
        <v>6128.8227611400971</v>
      </c>
      <c r="P63" s="122">
        <f t="shared" si="24"/>
        <v>5356.0976016818249</v>
      </c>
      <c r="Q63" s="122">
        <f t="shared" si="24"/>
        <v>5369.2836699535692</v>
      </c>
      <c r="R63" s="122">
        <f t="shared" ref="R63:V63" si="25">SUM(R64:R65)</f>
        <v>5266.4999915617746</v>
      </c>
      <c r="S63" s="122">
        <f t="shared" si="25"/>
        <v>5409.7088999973485</v>
      </c>
      <c r="T63" s="122">
        <f t="shared" si="25"/>
        <v>5314.2332309534841</v>
      </c>
      <c r="U63" s="122">
        <f t="shared" si="25"/>
        <v>4972.7837636869026</v>
      </c>
      <c r="V63" s="122">
        <f t="shared" si="25"/>
        <v>5038.6205839099857</v>
      </c>
      <c r="W63" s="122">
        <f t="shared" ref="W63:Y63" si="26">SUM(W64:W65)</f>
        <v>5429.7137026627843</v>
      </c>
      <c r="X63" s="122">
        <f t="shared" si="26"/>
        <v>4134.1614612108942</v>
      </c>
      <c r="Y63" s="122">
        <f t="shared" si="26"/>
        <v>3655.0811147725508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4594.420752769267</v>
      </c>
      <c r="D64" s="98">
        <v>5072.2860990295094</v>
      </c>
      <c r="E64" s="98">
        <v>5306.0596159609076</v>
      </c>
      <c r="F64" s="98">
        <v>5876.6589055604563</v>
      </c>
      <c r="G64" s="98">
        <v>5000.6672677561864</v>
      </c>
      <c r="H64" s="98">
        <v>5978.1480843594481</v>
      </c>
      <c r="I64" s="98">
        <v>4971.1734887668927</v>
      </c>
      <c r="J64" s="98">
        <v>6174.1611153366866</v>
      </c>
      <c r="K64" s="98">
        <v>6024.4877828358258</v>
      </c>
      <c r="L64" s="98">
        <v>6245.6242276613057</v>
      </c>
      <c r="M64" s="98">
        <v>6256.0374755027979</v>
      </c>
      <c r="N64" s="98">
        <v>6542.3464965218509</v>
      </c>
      <c r="O64" s="98">
        <v>6105.6277398580642</v>
      </c>
      <c r="P64" s="98">
        <v>5335.4002511544804</v>
      </c>
      <c r="Q64" s="98">
        <v>5351.0004737961171</v>
      </c>
      <c r="R64" s="98">
        <v>5248.7359395745425</v>
      </c>
      <c r="S64" s="98">
        <v>5391.3688658865813</v>
      </c>
      <c r="T64" s="98">
        <v>5296.4870466103539</v>
      </c>
      <c r="U64" s="98">
        <v>4956.2677764850896</v>
      </c>
      <c r="V64" s="98">
        <v>5022.1383004087938</v>
      </c>
      <c r="W64" s="98">
        <v>5412.1218342469474</v>
      </c>
      <c r="X64" s="98">
        <v>4120.5715691310215</v>
      </c>
      <c r="Y64" s="98">
        <v>3643.0894988526029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20.131187130028046</v>
      </c>
      <c r="D65" s="98">
        <v>21.311280892591281</v>
      </c>
      <c r="E65" s="98">
        <v>21.749284124564301</v>
      </c>
      <c r="F65" s="98">
        <v>25.981583439917934</v>
      </c>
      <c r="G65" s="98">
        <v>20.735760078277824</v>
      </c>
      <c r="H65" s="98">
        <v>23.17676761132175</v>
      </c>
      <c r="I65" s="98">
        <v>17.302203855127875</v>
      </c>
      <c r="J65" s="98">
        <v>24.942706509656453</v>
      </c>
      <c r="K65" s="98">
        <v>24.260669119590176</v>
      </c>
      <c r="L65" s="98">
        <v>22.900438857596622</v>
      </c>
      <c r="M65" s="98">
        <v>24.195110859576246</v>
      </c>
      <c r="N65" s="98">
        <v>21.184796535862116</v>
      </c>
      <c r="O65" s="98">
        <v>23.195021282033391</v>
      </c>
      <c r="P65" s="98">
        <v>20.697350527344291</v>
      </c>
      <c r="Q65" s="98">
        <v>18.283196157451638</v>
      </c>
      <c r="R65" s="98">
        <v>17.764051987232261</v>
      </c>
      <c r="S65" s="98">
        <v>18.34003411076705</v>
      </c>
      <c r="T65" s="98">
        <v>17.746184343129858</v>
      </c>
      <c r="U65" s="98">
        <v>16.515987201812553</v>
      </c>
      <c r="V65" s="98">
        <v>16.482283501191503</v>
      </c>
      <c r="W65" s="98">
        <v>17.591868415837066</v>
      </c>
      <c r="X65" s="98">
        <v>13.589892079872609</v>
      </c>
      <c r="Y65" s="98">
        <v>11.991615919947867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79.959535906041992</v>
      </c>
      <c r="D66" s="122">
        <f t="shared" si="27"/>
        <v>108.95632358134388</v>
      </c>
      <c r="E66" s="122">
        <f t="shared" si="27"/>
        <v>146.08467637974815</v>
      </c>
      <c r="F66" s="122">
        <f t="shared" si="27"/>
        <v>45.344024052577566</v>
      </c>
      <c r="G66" s="122">
        <f t="shared" si="27"/>
        <v>71.779568547724679</v>
      </c>
      <c r="H66" s="122">
        <f t="shared" si="27"/>
        <v>95.1591333237279</v>
      </c>
      <c r="I66" s="122">
        <f t="shared" si="27"/>
        <v>224.71168023068543</v>
      </c>
      <c r="J66" s="122">
        <f t="shared" si="27"/>
        <v>69.638855113509919</v>
      </c>
      <c r="K66" s="122">
        <f t="shared" si="27"/>
        <v>65.839616899490196</v>
      </c>
      <c r="L66" s="122">
        <f t="shared" si="27"/>
        <v>193.31597586158099</v>
      </c>
      <c r="M66" s="122">
        <f t="shared" si="27"/>
        <v>64.211514983438548</v>
      </c>
      <c r="N66" s="122">
        <f t="shared" si="27"/>
        <v>235.2237883388371</v>
      </c>
      <c r="O66" s="122">
        <f t="shared" si="27"/>
        <v>28.485075088481672</v>
      </c>
      <c r="P66" s="122">
        <f t="shared" si="27"/>
        <v>125.83765265345446</v>
      </c>
      <c r="Q66" s="122">
        <f t="shared" si="27"/>
        <v>345.7079525120389</v>
      </c>
      <c r="R66" s="122">
        <f t="shared" si="27"/>
        <v>178.33814556247793</v>
      </c>
      <c r="S66" s="122">
        <f t="shared" si="27"/>
        <v>238.50927710037098</v>
      </c>
      <c r="T66" s="122">
        <f t="shared" si="27"/>
        <v>197.94415480635448</v>
      </c>
      <c r="U66" s="122">
        <f t="shared" si="27"/>
        <v>91.874234544986052</v>
      </c>
      <c r="V66" s="122">
        <f t="shared" si="27"/>
        <v>27.494160089178795</v>
      </c>
      <c r="W66" s="122">
        <f t="shared" si="27"/>
        <v>8.621248306254282</v>
      </c>
      <c r="X66" s="122">
        <f t="shared" si="27"/>
        <v>53.945251371522268</v>
      </c>
      <c r="Y66" s="122">
        <f t="shared" si="27"/>
        <v>48.092795989887165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79.959535906041992</v>
      </c>
      <c r="D67" s="98">
        <f>IF(RES_hhdet_in_tes!D67=0,0,RES_hhdet_in_tes!D67*1000*11630/RES_hhdet_in_new!D64)</f>
        <v>108.95632358134388</v>
      </c>
      <c r="E67" s="98">
        <f>IF(RES_hhdet_in_tes!E67=0,0,RES_hhdet_in_tes!E67*1000*11630/RES_hhdet_in_new!E64)</f>
        <v>146.08467637974815</v>
      </c>
      <c r="F67" s="98">
        <f>IF(RES_hhdet_in_tes!F67=0,0,RES_hhdet_in_tes!F67*1000*11630/RES_hhdet_in_new!F64)</f>
        <v>45.344024052577566</v>
      </c>
      <c r="G67" s="98">
        <f>IF(RES_hhdet_in_tes!G67=0,0,RES_hhdet_in_tes!G67*1000*11630/RES_hhdet_in_new!G64)</f>
        <v>71.779568547724679</v>
      </c>
      <c r="H67" s="98">
        <f>IF(RES_hhdet_in_tes!H67=0,0,RES_hhdet_in_tes!H67*1000*11630/RES_hhdet_in_new!H64)</f>
        <v>95.1591333237279</v>
      </c>
      <c r="I67" s="98">
        <f>IF(RES_hhdet_in_tes!I67=0,0,RES_hhdet_in_tes!I67*1000*11630/RES_hhdet_in_new!I64)</f>
        <v>224.71168023068543</v>
      </c>
      <c r="J67" s="98">
        <f>IF(RES_hhdet_in_tes!J67=0,0,RES_hhdet_in_tes!J67*1000*11630/RES_hhdet_in_new!J64)</f>
        <v>69.638855113509919</v>
      </c>
      <c r="K67" s="98">
        <f>IF(RES_hhdet_in_tes!K67=0,0,RES_hhdet_in_tes!K67*1000*11630/RES_hhdet_in_new!K64)</f>
        <v>65.839616899490196</v>
      </c>
      <c r="L67" s="98">
        <f>IF(RES_hhdet_in_tes!L67=0,0,RES_hhdet_in_tes!L67*1000*11630/RES_hhdet_in_new!L64)</f>
        <v>193.31597586158099</v>
      </c>
      <c r="M67" s="98">
        <f>IF(RES_hhdet_in_tes!M67=0,0,RES_hhdet_in_tes!M67*1000*11630/RES_hhdet_in_new!M64)</f>
        <v>64.211514983438548</v>
      </c>
      <c r="N67" s="98">
        <f>IF(RES_hhdet_in_tes!N67=0,0,RES_hhdet_in_tes!N67*1000*11630/RES_hhdet_in_new!N64)</f>
        <v>235.2237883388371</v>
      </c>
      <c r="O67" s="98">
        <f>IF(RES_hhdet_in_tes!O67=0,0,RES_hhdet_in_tes!O67*1000*11630/RES_hhdet_in_new!O64)</f>
        <v>28.485075088481672</v>
      </c>
      <c r="P67" s="98">
        <f>IF(RES_hhdet_in_tes!P67=0,0,RES_hhdet_in_tes!P67*1000*11630/RES_hhdet_in_new!P64)</f>
        <v>125.83765265345446</v>
      </c>
      <c r="Q67" s="98">
        <f>IF(RES_hhdet_in_tes!Q67=0,0,RES_hhdet_in_tes!Q67*1000*11630/RES_hhdet_in_new!Q64)</f>
        <v>345.7079525120389</v>
      </c>
      <c r="R67" s="98">
        <f>IF(RES_hhdet_in_tes!R67=0,0,RES_hhdet_in_tes!R67*1000*11630/RES_hhdet_in_new!R64)</f>
        <v>178.33814556247793</v>
      </c>
      <c r="S67" s="98">
        <f>IF(RES_hhdet_in_tes!S67=0,0,RES_hhdet_in_tes!S67*1000*11630/RES_hhdet_in_new!S64)</f>
        <v>238.50927710037098</v>
      </c>
      <c r="T67" s="98">
        <f>IF(RES_hhdet_in_tes!T67=0,0,RES_hhdet_in_tes!T67*1000*11630/RES_hhdet_in_new!T64)</f>
        <v>197.94415480635448</v>
      </c>
      <c r="U67" s="98">
        <f>IF(RES_hhdet_in_tes!U67=0,0,RES_hhdet_in_tes!U67*1000*11630/RES_hhdet_in_new!U64)</f>
        <v>91.874234544986052</v>
      </c>
      <c r="V67" s="98">
        <f>IF(RES_hhdet_in_tes!V67=0,0,RES_hhdet_in_tes!V67*1000*11630/RES_hhdet_in_new!V64)</f>
        <v>27.494160089178795</v>
      </c>
      <c r="W67" s="98">
        <f>IF(RES_hhdet_in_tes!W67=0,0,RES_hhdet_in_tes!W67*1000*11630/RES_hhdet_in_new!W64)</f>
        <v>8.621248306254282</v>
      </c>
      <c r="X67" s="98">
        <f>IF(RES_hhdet_in_tes!X67=0,0,RES_hhdet_in_tes!X67*1000*11630/RES_hhdet_in_new!X64)</f>
        <v>53.945251371522268</v>
      </c>
      <c r="Y67" s="98">
        <f>IF(RES_hhdet_in_tes!Y67=0,0,RES_hhdet_in_tes!Y67*1000*11630/RES_hhdet_in_new!Y64)</f>
        <v>48.092795989887165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619.12386856800219</v>
      </c>
      <c r="D68" s="122">
        <v>728.20166512190542</v>
      </c>
      <c r="E68" s="122">
        <v>805.865301569292</v>
      </c>
      <c r="F68" s="122">
        <v>571.36666356227772</v>
      </c>
      <c r="G68" s="122">
        <v>748.75173794413206</v>
      </c>
      <c r="H68" s="122">
        <v>893.08716353007151</v>
      </c>
      <c r="I68" s="122">
        <v>856.69337527433709</v>
      </c>
      <c r="J68" s="122">
        <v>728.57180749087297</v>
      </c>
      <c r="K68" s="122">
        <v>792.87340431650296</v>
      </c>
      <c r="L68" s="122">
        <v>749.5908856600887</v>
      </c>
      <c r="M68" s="122">
        <v>797.72040588267578</v>
      </c>
      <c r="N68" s="122">
        <v>853.53143089988714</v>
      </c>
      <c r="O68" s="122">
        <v>867.18903074097295</v>
      </c>
      <c r="P68" s="122">
        <v>834.82831121870186</v>
      </c>
      <c r="Q68" s="122">
        <v>879.77043262466862</v>
      </c>
      <c r="R68" s="122">
        <v>884.86373644813204</v>
      </c>
      <c r="S68" s="122">
        <v>979.24487952833806</v>
      </c>
      <c r="T68" s="122">
        <v>967.85691740243317</v>
      </c>
      <c r="U68" s="122">
        <v>936.38933486217672</v>
      </c>
      <c r="V68" s="122">
        <v>984.21210675541954</v>
      </c>
      <c r="W68" s="122">
        <v>1128.7165538626421</v>
      </c>
      <c r="X68" s="122">
        <v>995.87210151716954</v>
      </c>
      <c r="Y68" s="122">
        <v>953.25155443511676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629.34146240588211</v>
      </c>
      <c r="D69" s="98">
        <v>739.26275122598236</v>
      </c>
      <c r="E69" s="98">
        <v>806.00786871830962</v>
      </c>
      <c r="F69" s="98">
        <v>576.04603883340747</v>
      </c>
      <c r="G69" s="98">
        <v>748.75173794413206</v>
      </c>
      <c r="H69" s="98">
        <v>874.35891613306126</v>
      </c>
      <c r="I69" s="98">
        <v>856.69337527433709</v>
      </c>
      <c r="J69" s="98">
        <v>728.57180749087297</v>
      </c>
      <c r="K69" s="98">
        <v>788.38892789176225</v>
      </c>
      <c r="L69" s="98">
        <v>751.22584165567866</v>
      </c>
      <c r="M69" s="98">
        <v>799.28498026184877</v>
      </c>
      <c r="N69" s="98">
        <v>852.42704603437915</v>
      </c>
      <c r="O69" s="98">
        <v>868.04274311149334</v>
      </c>
      <c r="P69" s="98">
        <v>830.41592562652704</v>
      </c>
      <c r="Q69" s="98">
        <v>878.90969773901611</v>
      </c>
      <c r="R69" s="98">
        <v>886.24081641356088</v>
      </c>
      <c r="S69" s="98">
        <v>976.05712053524394</v>
      </c>
      <c r="T69" s="98">
        <v>968.85685848418245</v>
      </c>
      <c r="U69" s="98">
        <v>937.07294429017236</v>
      </c>
      <c r="V69" s="98">
        <v>985.74803493785339</v>
      </c>
      <c r="W69" s="98">
        <v>1128.7165538626421</v>
      </c>
      <c r="X69" s="98">
        <v>981.42733847948921</v>
      </c>
      <c r="Y69" s="98">
        <v>953.25155443511676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461.19103346809476</v>
      </c>
      <c r="D73" s="101">
        <v>506.29582338753107</v>
      </c>
      <c r="E73" s="101">
        <v>801.28742669698306</v>
      </c>
      <c r="F73" s="101">
        <v>358.85276934381966</v>
      </c>
      <c r="G73" s="101">
        <v>0</v>
      </c>
      <c r="H73" s="101">
        <v>1005.6149090018577</v>
      </c>
      <c r="I73" s="101">
        <v>0</v>
      </c>
      <c r="J73" s="101">
        <v>0</v>
      </c>
      <c r="K73" s="101">
        <v>912.00178740875174</v>
      </c>
      <c r="L73" s="101">
        <v>711.61896442561988</v>
      </c>
      <c r="M73" s="101">
        <v>737.95940844675283</v>
      </c>
      <c r="N73" s="101">
        <v>899.49794297772064</v>
      </c>
      <c r="O73" s="101">
        <v>838.05171569506706</v>
      </c>
      <c r="P73" s="101">
        <v>886.13222962859754</v>
      </c>
      <c r="Q73" s="101">
        <v>921.06726281700401</v>
      </c>
      <c r="R73" s="101">
        <v>833.20259568346535</v>
      </c>
      <c r="S73" s="101">
        <v>1077.8257746016216</v>
      </c>
      <c r="T73" s="101">
        <v>941.37660632293523</v>
      </c>
      <c r="U73" s="101">
        <v>917.46975844193673</v>
      </c>
      <c r="V73" s="101">
        <v>949.08934149306128</v>
      </c>
      <c r="W73" s="101">
        <v>0</v>
      </c>
      <c r="X73" s="101">
        <v>1079.1209295451586</v>
      </c>
      <c r="Y73" s="101">
        <v>0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324.73424766360966</v>
      </c>
      <c r="D77" s="122">
        <v>392.97607727009421</v>
      </c>
      <c r="E77" s="122">
        <v>479.2307951240511</v>
      </c>
      <c r="F77" s="122">
        <v>297.56857615595771</v>
      </c>
      <c r="G77" s="122">
        <v>531.17885208788266</v>
      </c>
      <c r="H77" s="122">
        <v>448.32550981513816</v>
      </c>
      <c r="I77" s="122">
        <v>481.79419663847989</v>
      </c>
      <c r="J77" s="122">
        <v>258.41271850814871</v>
      </c>
      <c r="K77" s="122">
        <v>347.11017244452637</v>
      </c>
      <c r="L77" s="122">
        <v>280.37348894245127</v>
      </c>
      <c r="M77" s="122">
        <v>294.09702022347892</v>
      </c>
      <c r="N77" s="122">
        <v>279.83655532523909</v>
      </c>
      <c r="O77" s="122">
        <v>270.86300208662965</v>
      </c>
      <c r="P77" s="122">
        <v>266.81487846586572</v>
      </c>
      <c r="Q77" s="122">
        <v>317.9441149430437</v>
      </c>
      <c r="R77" s="122">
        <v>323.534351551084</v>
      </c>
      <c r="S77" s="122">
        <v>370.60280930943225</v>
      </c>
      <c r="T77" s="122">
        <v>381.90305581054423</v>
      </c>
      <c r="U77" s="122">
        <v>384.9516104181198</v>
      </c>
      <c r="V77" s="122">
        <v>365.58413632280161</v>
      </c>
      <c r="W77" s="122">
        <v>410.73162094695238</v>
      </c>
      <c r="X77" s="122">
        <v>377.86253360612506</v>
      </c>
      <c r="Y77" s="122">
        <v>361.01183496241072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319.05328896925027</v>
      </c>
      <c r="D78" s="98">
        <v>401.37736344299458</v>
      </c>
      <c r="E78" s="98">
        <v>470.02758724701539</v>
      </c>
      <c r="F78" s="98">
        <v>301.46158791741857</v>
      </c>
      <c r="G78" s="98">
        <v>592.36019980191793</v>
      </c>
      <c r="H78" s="98">
        <v>419.52995177220998</v>
      </c>
      <c r="I78" s="98">
        <v>484.87472053646673</v>
      </c>
      <c r="J78" s="98">
        <v>258.53983281292682</v>
      </c>
      <c r="K78" s="98">
        <v>348.87860950154658</v>
      </c>
      <c r="L78" s="98">
        <v>280.39600139097331</v>
      </c>
      <c r="M78" s="98">
        <v>294.07921850869894</v>
      </c>
      <c r="N78" s="98">
        <v>279.20162751420952</v>
      </c>
      <c r="O78" s="98">
        <v>281.24174707637525</v>
      </c>
      <c r="P78" s="98">
        <v>269.3815665936043</v>
      </c>
      <c r="Q78" s="98">
        <v>316.88054448098978</v>
      </c>
      <c r="R78" s="98">
        <v>323.33070232008129</v>
      </c>
      <c r="S78" s="98">
        <v>370.814140012032</v>
      </c>
      <c r="T78" s="98">
        <v>382.23514792684222</v>
      </c>
      <c r="U78" s="98">
        <v>385.28356864656672</v>
      </c>
      <c r="V78" s="98">
        <v>365.5281844469385</v>
      </c>
      <c r="W78" s="98">
        <v>411.55218250904522</v>
      </c>
      <c r="X78" s="98">
        <v>377.60375669706207</v>
      </c>
      <c r="Y78" s="98">
        <v>361.00683098144498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364.04025467459644</v>
      </c>
      <c r="D79" s="33">
        <v>303.5648064911158</v>
      </c>
      <c r="E79" s="33">
        <v>549.16540275242312</v>
      </c>
      <c r="F79" s="33">
        <v>275.1963825619909</v>
      </c>
      <c r="G79" s="33">
        <v>311.40454873614135</v>
      </c>
      <c r="H79" s="33">
        <v>610.46683601885445</v>
      </c>
      <c r="I79" s="33">
        <v>409.23429176672857</v>
      </c>
      <c r="J79" s="33">
        <v>251.71392892201601</v>
      </c>
      <c r="K79" s="33">
        <v>262.72722599909258</v>
      </c>
      <c r="L79" s="33">
        <v>268.89340850317785</v>
      </c>
      <c r="M79" s="33">
        <v>298.31309559338456</v>
      </c>
      <c r="N79" s="33">
        <v>431.33886788141604</v>
      </c>
      <c r="O79" s="33">
        <v>28.991210237989961</v>
      </c>
      <c r="P79" s="33">
        <v>203.7307459225768</v>
      </c>
      <c r="Q79" s="33">
        <v>404.52057642627022</v>
      </c>
      <c r="R79" s="33">
        <v>340.32273032751999</v>
      </c>
      <c r="S79" s="33">
        <v>352.64120104992372</v>
      </c>
      <c r="T79" s="33">
        <v>351.90213157443765</v>
      </c>
      <c r="U79" s="33">
        <v>362.4563482126278</v>
      </c>
      <c r="V79" s="33">
        <v>368.89654728667233</v>
      </c>
      <c r="W79" s="33">
        <v>377.91178846824425</v>
      </c>
      <c r="X79" s="33">
        <v>391.98972888748722</v>
      </c>
      <c r="Y79" s="33">
        <v>362.3922682859627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5573.0064291016297</v>
      </c>
      <c r="D81" s="117">
        <f t="shared" si="28"/>
        <v>5611.7769529738162</v>
      </c>
      <c r="E81" s="117">
        <f t="shared" si="28"/>
        <v>6399.0373834130824</v>
      </c>
      <c r="F81" s="117">
        <f t="shared" si="28"/>
        <v>6915.5482517550254</v>
      </c>
      <c r="G81" s="117">
        <f t="shared" si="28"/>
        <v>7103.4390742658125</v>
      </c>
      <c r="H81" s="117">
        <f t="shared" si="28"/>
        <v>6363.8102273333734</v>
      </c>
      <c r="I81" s="117">
        <f t="shared" si="28"/>
        <v>6585.268868613156</v>
      </c>
      <c r="J81" s="117">
        <f t="shared" si="28"/>
        <v>7556.2602408707526</v>
      </c>
      <c r="K81" s="117">
        <f t="shared" si="28"/>
        <v>7448.8571199777416</v>
      </c>
      <c r="L81" s="117">
        <f t="shared" si="28"/>
        <v>7845.6560752915339</v>
      </c>
      <c r="M81" s="117">
        <f t="shared" si="28"/>
        <v>7150.0954386108333</v>
      </c>
      <c r="N81" s="117">
        <f t="shared" si="28"/>
        <v>7622.4380810599068</v>
      </c>
      <c r="O81" s="117">
        <f t="shared" si="28"/>
        <v>7013.7415430613282</v>
      </c>
      <c r="P81" s="117">
        <f t="shared" si="28"/>
        <v>6953.8783686378665</v>
      </c>
      <c r="Q81" s="117">
        <f t="shared" si="28"/>
        <v>6937.8069104404858</v>
      </c>
      <c r="R81" s="117">
        <f t="shared" ref="R81:V81" si="29">R82+R85+R87+R100</f>
        <v>6706.6850723406797</v>
      </c>
      <c r="S81" s="117">
        <f t="shared" si="29"/>
        <v>6982.2171142458265</v>
      </c>
      <c r="T81" s="117">
        <f t="shared" si="29"/>
        <v>6777.9938661737551</v>
      </c>
      <c r="U81" s="117">
        <f t="shared" si="29"/>
        <v>6667.3322629694558</v>
      </c>
      <c r="V81" s="117">
        <f t="shared" si="29"/>
        <v>6392.7540076266741</v>
      </c>
      <c r="W81" s="117">
        <f t="shared" ref="W81:Y81" si="30">W82+W85+W87+W100</f>
        <v>6429.4694312804704</v>
      </c>
      <c r="X81" s="117">
        <f t="shared" si="30"/>
        <v>5768.5916296086352</v>
      </c>
      <c r="Y81" s="117">
        <f t="shared" si="30"/>
        <v>5010.6259839840868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4497.329935043821</v>
      </c>
      <c r="D82" s="122">
        <f t="shared" si="31"/>
        <v>4475.7130701119968</v>
      </c>
      <c r="E82" s="122">
        <f t="shared" si="31"/>
        <v>5057.6472222137454</v>
      </c>
      <c r="F82" s="122">
        <f t="shared" si="31"/>
        <v>5935.8527053521984</v>
      </c>
      <c r="G82" s="122">
        <f t="shared" si="31"/>
        <v>5461.5505515946625</v>
      </c>
      <c r="H82" s="122">
        <f t="shared" si="31"/>
        <v>5125.4317080384817</v>
      </c>
      <c r="I82" s="122">
        <f t="shared" si="31"/>
        <v>4959.5403078509671</v>
      </c>
      <c r="J82" s="122">
        <f t="shared" si="31"/>
        <v>6445.6118231994433</v>
      </c>
      <c r="K82" s="122">
        <f t="shared" si="31"/>
        <v>6197.0990642567558</v>
      </c>
      <c r="L82" s="122">
        <f t="shared" si="31"/>
        <v>6566.740652371861</v>
      </c>
      <c r="M82" s="122">
        <f t="shared" si="31"/>
        <v>6014.4758097139838</v>
      </c>
      <c r="N82" s="122">
        <f t="shared" si="31"/>
        <v>6300.4958392721601</v>
      </c>
      <c r="O82" s="122">
        <f t="shared" si="31"/>
        <v>5876.8141280676991</v>
      </c>
      <c r="P82" s="122">
        <f t="shared" si="31"/>
        <v>5670.7620928528104</v>
      </c>
      <c r="Q82" s="122">
        <f t="shared" si="31"/>
        <v>5373.6696274865399</v>
      </c>
      <c r="R82" s="122">
        <f t="shared" ref="R82:V82" si="32">SUM(R83:R84)</f>
        <v>5317.8159508224244</v>
      </c>
      <c r="S82" s="122">
        <f t="shared" si="32"/>
        <v>5404.6971911721439</v>
      </c>
      <c r="T82" s="122">
        <f t="shared" si="32"/>
        <v>5247.2223378859089</v>
      </c>
      <c r="U82" s="122">
        <f t="shared" si="32"/>
        <v>5194.4889763838019</v>
      </c>
      <c r="V82" s="122">
        <f t="shared" si="32"/>
        <v>5017.0174449871001</v>
      </c>
      <c r="W82" s="122">
        <f t="shared" ref="W82:Y82" si="33">SUM(W83:W84)</f>
        <v>4994.0658399843924</v>
      </c>
      <c r="X82" s="122">
        <f t="shared" si="33"/>
        <v>4302.816985413473</v>
      </c>
      <c r="Y82" s="122">
        <f t="shared" si="33"/>
        <v>3653.0259033368816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4489.4614186153494</v>
      </c>
      <c r="D83" s="98">
        <v>4468.2037818722001</v>
      </c>
      <c r="E83" s="98">
        <v>5049.3683746034776</v>
      </c>
      <c r="F83" s="98">
        <v>5925.3739214427214</v>
      </c>
      <c r="G83" s="98">
        <v>5452.5068086734855</v>
      </c>
      <c r="H83" s="98">
        <v>5117.4956712424282</v>
      </c>
      <c r="I83" s="98">
        <v>4952.6452214142</v>
      </c>
      <c r="J83" s="98">
        <v>6435.2128962133174</v>
      </c>
      <c r="K83" s="98">
        <v>6187.1328073897939</v>
      </c>
      <c r="L83" s="98">
        <v>6557.1236147181698</v>
      </c>
      <c r="M83" s="98">
        <v>6005.1858310344651</v>
      </c>
      <c r="N83" s="98">
        <v>6292.3457320201514</v>
      </c>
      <c r="O83" s="98">
        <v>5867.897370597977</v>
      </c>
      <c r="P83" s="98">
        <v>5661.9764044467693</v>
      </c>
      <c r="Q83" s="98">
        <v>5366.3353906032853</v>
      </c>
      <c r="R83" s="98">
        <v>5310.6265439178296</v>
      </c>
      <c r="S83" s="98">
        <v>5397.3530348934564</v>
      </c>
      <c r="T83" s="98">
        <v>5240.199302277997</v>
      </c>
      <c r="U83" s="98">
        <v>5187.5742644252432</v>
      </c>
      <c r="V83" s="98">
        <v>5010.4398889123895</v>
      </c>
      <c r="W83" s="98">
        <v>4987.5810731857155</v>
      </c>
      <c r="X83" s="98">
        <v>4297.1480846077175</v>
      </c>
      <c r="Y83" s="98">
        <v>3648.222498643363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7.8685164284713558</v>
      </c>
      <c r="D84" s="98">
        <v>7.5092882397967511</v>
      </c>
      <c r="E84" s="98">
        <v>8.2788476102677517</v>
      </c>
      <c r="F84" s="98">
        <v>10.478783909476915</v>
      </c>
      <c r="G84" s="98">
        <v>9.0437429211770652</v>
      </c>
      <c r="H84" s="98">
        <v>7.9360367960533287</v>
      </c>
      <c r="I84" s="98">
        <v>6.8950864367672144</v>
      </c>
      <c r="J84" s="98">
        <v>10.398926986125606</v>
      </c>
      <c r="K84" s="98">
        <v>9.9662568669622811</v>
      </c>
      <c r="L84" s="98">
        <v>9.61703765369084</v>
      </c>
      <c r="M84" s="98">
        <v>9.2899786795192085</v>
      </c>
      <c r="N84" s="98">
        <v>8.1501072520090769</v>
      </c>
      <c r="O84" s="98">
        <v>8.9167574697223131</v>
      </c>
      <c r="P84" s="98">
        <v>8.7856884060407623</v>
      </c>
      <c r="Q84" s="98">
        <v>7.3342368832548921</v>
      </c>
      <c r="R84" s="98">
        <v>7.189406904594926</v>
      </c>
      <c r="S84" s="98">
        <v>7.3441562786871222</v>
      </c>
      <c r="T84" s="98">
        <v>7.0230356079114573</v>
      </c>
      <c r="U84" s="98">
        <v>6.914711958558537</v>
      </c>
      <c r="V84" s="98">
        <v>6.5775560747110662</v>
      </c>
      <c r="W84" s="98">
        <v>6.4847667986772821</v>
      </c>
      <c r="X84" s="98">
        <v>5.6689008057555021</v>
      </c>
      <c r="Y84" s="98">
        <v>4.8034046935187558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79.932559414950788</v>
      </c>
      <c r="D85" s="122">
        <f t="shared" si="34"/>
        <v>108.95707569802553</v>
      </c>
      <c r="E85" s="122">
        <f t="shared" si="34"/>
        <v>146.08366126612836</v>
      </c>
      <c r="F85" s="122">
        <f t="shared" si="34"/>
        <v>45.342486607410628</v>
      </c>
      <c r="G85" s="122">
        <f t="shared" si="34"/>
        <v>71.780403550003058</v>
      </c>
      <c r="H85" s="122">
        <f t="shared" si="34"/>
        <v>95.160819645766566</v>
      </c>
      <c r="I85" s="122">
        <f t="shared" si="34"/>
        <v>224.7532160297477</v>
      </c>
      <c r="J85" s="122">
        <f t="shared" si="34"/>
        <v>69.633333131830753</v>
      </c>
      <c r="K85" s="122">
        <f t="shared" si="34"/>
        <v>65.847167319495881</v>
      </c>
      <c r="L85" s="122">
        <f t="shared" si="34"/>
        <v>193.30253243305043</v>
      </c>
      <c r="M85" s="122">
        <f t="shared" si="34"/>
        <v>64.203930514647709</v>
      </c>
      <c r="N85" s="122">
        <f t="shared" si="34"/>
        <v>235.22985531185569</v>
      </c>
      <c r="O85" s="122">
        <f t="shared" si="34"/>
        <v>28.485526058193329</v>
      </c>
      <c r="P85" s="122">
        <f t="shared" si="34"/>
        <v>125.83687992921065</v>
      </c>
      <c r="Q85" s="122">
        <f t="shared" si="34"/>
        <v>345.71027801237369</v>
      </c>
      <c r="R85" s="122">
        <f t="shared" si="34"/>
        <v>178.3285129690214</v>
      </c>
      <c r="S85" s="122">
        <f t="shared" si="34"/>
        <v>238.50016048290462</v>
      </c>
      <c r="T85" s="122">
        <f t="shared" si="34"/>
        <v>197.93744559577576</v>
      </c>
      <c r="U85" s="122">
        <f t="shared" si="34"/>
        <v>91.885921561490662</v>
      </c>
      <c r="V85" s="122">
        <f t="shared" si="34"/>
        <v>27.502307699712492</v>
      </c>
      <c r="W85" s="122">
        <f t="shared" si="34"/>
        <v>8.6272528785561313</v>
      </c>
      <c r="X85" s="122">
        <f t="shared" si="34"/>
        <v>53.950416633746755</v>
      </c>
      <c r="Y85" s="122">
        <f t="shared" si="34"/>
        <v>48.086052731327754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79.932559414950788</v>
      </c>
      <c r="D86" s="98">
        <f>IF(RES_hhdet_in_tes!D86=0,0,RES_hhdet_in_tes!D86*1000*11630/RES_hhdet_in_new!D83)</f>
        <v>108.95707569802553</v>
      </c>
      <c r="E86" s="98">
        <f>IF(RES_hhdet_in_tes!E86=0,0,RES_hhdet_in_tes!E86*1000*11630/RES_hhdet_in_new!E83)</f>
        <v>146.08366126612836</v>
      </c>
      <c r="F86" s="98">
        <f>IF(RES_hhdet_in_tes!F86=0,0,RES_hhdet_in_tes!F86*1000*11630/RES_hhdet_in_new!F83)</f>
        <v>45.342486607410628</v>
      </c>
      <c r="G86" s="98">
        <f>IF(RES_hhdet_in_tes!G86=0,0,RES_hhdet_in_tes!G86*1000*11630/RES_hhdet_in_new!G83)</f>
        <v>71.780403550003058</v>
      </c>
      <c r="H86" s="98">
        <f>IF(RES_hhdet_in_tes!H86=0,0,RES_hhdet_in_tes!H86*1000*11630/RES_hhdet_in_new!H83)</f>
        <v>95.160819645766566</v>
      </c>
      <c r="I86" s="98">
        <f>IF(RES_hhdet_in_tes!I86=0,0,RES_hhdet_in_tes!I86*1000*11630/RES_hhdet_in_new!I83)</f>
        <v>224.7532160297477</v>
      </c>
      <c r="J86" s="98">
        <f>IF(RES_hhdet_in_tes!J86=0,0,RES_hhdet_in_tes!J86*1000*11630/RES_hhdet_in_new!J83)</f>
        <v>69.633333131830753</v>
      </c>
      <c r="K86" s="98">
        <f>IF(RES_hhdet_in_tes!K86=0,0,RES_hhdet_in_tes!K86*1000*11630/RES_hhdet_in_new!K83)</f>
        <v>65.847167319495881</v>
      </c>
      <c r="L86" s="98">
        <f>IF(RES_hhdet_in_tes!L86=0,0,RES_hhdet_in_tes!L86*1000*11630/RES_hhdet_in_new!L83)</f>
        <v>193.30253243305043</v>
      </c>
      <c r="M86" s="98">
        <f>IF(RES_hhdet_in_tes!M86=0,0,RES_hhdet_in_tes!M86*1000*11630/RES_hhdet_in_new!M83)</f>
        <v>64.203930514647709</v>
      </c>
      <c r="N86" s="98">
        <f>IF(RES_hhdet_in_tes!N86=0,0,RES_hhdet_in_tes!N86*1000*11630/RES_hhdet_in_new!N83)</f>
        <v>235.22985531185569</v>
      </c>
      <c r="O86" s="98">
        <f>IF(RES_hhdet_in_tes!O86=0,0,RES_hhdet_in_tes!O86*1000*11630/RES_hhdet_in_new!O83)</f>
        <v>28.485526058193329</v>
      </c>
      <c r="P86" s="98">
        <f>IF(RES_hhdet_in_tes!P86=0,0,RES_hhdet_in_tes!P86*1000*11630/RES_hhdet_in_new!P83)</f>
        <v>125.83687992921065</v>
      </c>
      <c r="Q86" s="98">
        <f>IF(RES_hhdet_in_tes!Q86=0,0,RES_hhdet_in_tes!Q86*1000*11630/RES_hhdet_in_new!Q83)</f>
        <v>345.71027801237369</v>
      </c>
      <c r="R86" s="98">
        <f>IF(RES_hhdet_in_tes!R86=0,0,RES_hhdet_in_tes!R86*1000*11630/RES_hhdet_in_new!R83)</f>
        <v>178.3285129690214</v>
      </c>
      <c r="S86" s="98">
        <f>IF(RES_hhdet_in_tes!S86=0,0,RES_hhdet_in_tes!S86*1000*11630/RES_hhdet_in_new!S83)</f>
        <v>238.50016048290462</v>
      </c>
      <c r="T86" s="98">
        <f>IF(RES_hhdet_in_tes!T86=0,0,RES_hhdet_in_tes!T86*1000*11630/RES_hhdet_in_new!T83)</f>
        <v>197.93744559577576</v>
      </c>
      <c r="U86" s="98">
        <f>IF(RES_hhdet_in_tes!U86=0,0,RES_hhdet_in_tes!U86*1000*11630/RES_hhdet_in_new!U83)</f>
        <v>91.885921561490662</v>
      </c>
      <c r="V86" s="98">
        <f>IF(RES_hhdet_in_tes!V86=0,0,RES_hhdet_in_tes!V86*1000*11630/RES_hhdet_in_new!V83)</f>
        <v>27.502307699712492</v>
      </c>
      <c r="W86" s="98">
        <f>IF(RES_hhdet_in_tes!W86=0,0,RES_hhdet_in_tes!W86*1000*11630/RES_hhdet_in_new!W83)</f>
        <v>8.6272528785561313</v>
      </c>
      <c r="X86" s="98">
        <f>IF(RES_hhdet_in_tes!X86=0,0,RES_hhdet_in_tes!X86*1000*11630/RES_hhdet_in_new!X83)</f>
        <v>53.950416633746755</v>
      </c>
      <c r="Y86" s="98">
        <f>IF(RES_hhdet_in_tes!Y86=0,0,RES_hhdet_in_tes!Y86*1000*11630/RES_hhdet_in_new!Y83)</f>
        <v>48.086052731327754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655.58566980075102</v>
      </c>
      <c r="D87" s="122">
        <v>653.48961422652417</v>
      </c>
      <c r="E87" s="122">
        <v>747.89560393117586</v>
      </c>
      <c r="F87" s="122">
        <v>636.13128637516616</v>
      </c>
      <c r="G87" s="122">
        <v>932.80714827256952</v>
      </c>
      <c r="H87" s="122">
        <v>760.92521127128271</v>
      </c>
      <c r="I87" s="122">
        <v>882.46128052572908</v>
      </c>
      <c r="J87" s="122">
        <v>767.62656448322491</v>
      </c>
      <c r="K87" s="122">
        <v>821.49719098712387</v>
      </c>
      <c r="L87" s="122">
        <v>791.53079991520303</v>
      </c>
      <c r="M87" s="122">
        <v>778.7978411489338</v>
      </c>
      <c r="N87" s="122">
        <v>820.61758918431974</v>
      </c>
      <c r="O87" s="122">
        <v>833.43152288261547</v>
      </c>
      <c r="P87" s="122">
        <v>875.11936230245647</v>
      </c>
      <c r="Q87" s="122">
        <v>898.68725198385096</v>
      </c>
      <c r="R87" s="122">
        <v>884.29185741626077</v>
      </c>
      <c r="S87" s="122">
        <v>970.35011786782229</v>
      </c>
      <c r="T87" s="122">
        <v>954.08104605863844</v>
      </c>
      <c r="U87" s="122">
        <v>982.24431662719735</v>
      </c>
      <c r="V87" s="122">
        <v>983.04172223339731</v>
      </c>
      <c r="W87" s="122">
        <v>1045.6562586081802</v>
      </c>
      <c r="X87" s="122">
        <v>1020.6267292898451</v>
      </c>
      <c r="Y87" s="122">
        <v>952.16393531655785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655.58566980075102</v>
      </c>
      <c r="D88" s="98">
        <v>635.32066770453173</v>
      </c>
      <c r="E88" s="98">
        <v>709.41347230905762</v>
      </c>
      <c r="F88" s="98">
        <v>648.83742875653763</v>
      </c>
      <c r="G88" s="98">
        <v>796.11865092047253</v>
      </c>
      <c r="H88" s="98">
        <v>751.33087795311565</v>
      </c>
      <c r="I88" s="98">
        <v>862.65920828998981</v>
      </c>
      <c r="J88" s="98">
        <v>817.11106152946422</v>
      </c>
      <c r="K88" s="98">
        <v>793.87838889239845</v>
      </c>
      <c r="L88" s="98">
        <v>811.81795543323369</v>
      </c>
      <c r="M88" s="98">
        <v>778.17894386895148</v>
      </c>
      <c r="N88" s="98">
        <v>819.01520580250371</v>
      </c>
      <c r="O88" s="98">
        <v>833.11423098431658</v>
      </c>
      <c r="P88" s="98">
        <v>886.91263242227058</v>
      </c>
      <c r="Q88" s="98">
        <v>870.06493364759547</v>
      </c>
      <c r="R88" s="98">
        <v>894.2016267166473</v>
      </c>
      <c r="S88" s="98">
        <v>946.67690889075777</v>
      </c>
      <c r="T88" s="98">
        <v>949.65864996623873</v>
      </c>
      <c r="U88" s="98">
        <v>975.80844140418776</v>
      </c>
      <c r="V88" s="98">
        <v>988.73675560394179</v>
      </c>
      <c r="W88" s="98">
        <v>1062.2291827550041</v>
      </c>
      <c r="X88" s="98">
        <v>1004.3652328071174</v>
      </c>
      <c r="Y88" s="98">
        <v>952.22726282297174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703.70016256185716</v>
      </c>
      <c r="E92" s="101">
        <v>842.51552681477426</v>
      </c>
      <c r="F92" s="101">
        <v>576.79132719609618</v>
      </c>
      <c r="G92" s="101">
        <v>1070.4661045697389</v>
      </c>
      <c r="H92" s="101">
        <v>641.75932669982785</v>
      </c>
      <c r="I92" s="101">
        <v>1017.3536770971361</v>
      </c>
      <c r="J92" s="101">
        <v>597.81115345762782</v>
      </c>
      <c r="K92" s="101">
        <v>882.78744878335044</v>
      </c>
      <c r="L92" s="101">
        <v>760.21740230995817</v>
      </c>
      <c r="M92" s="101">
        <v>802.08043200254031</v>
      </c>
      <c r="N92" s="101">
        <v>754.86298678427272</v>
      </c>
      <c r="O92" s="101">
        <v>831.6185836797921</v>
      </c>
      <c r="P92" s="101">
        <v>835.63565340250454</v>
      </c>
      <c r="Q92" s="101">
        <v>911.58724350660395</v>
      </c>
      <c r="R92" s="101">
        <v>895.93043878327592</v>
      </c>
      <c r="S92" s="101">
        <v>968.63921469369279</v>
      </c>
      <c r="T92" s="101">
        <v>980.60682196818891</v>
      </c>
      <c r="U92" s="101">
        <v>1035.2170576118092</v>
      </c>
      <c r="V92" s="101">
        <v>959.70954416722475</v>
      </c>
      <c r="W92" s="101">
        <v>1026.0103290159936</v>
      </c>
      <c r="X92" s="101">
        <v>1048.148327153626</v>
      </c>
      <c r="Y92" s="101">
        <v>950.56665179095398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1005.6149090018579</v>
      </c>
      <c r="I96" s="101">
        <v>898.38624487701054</v>
      </c>
      <c r="J96" s="101">
        <v>667.9111674376619</v>
      </c>
      <c r="K96" s="101">
        <v>912.00178740875208</v>
      </c>
      <c r="L96" s="101">
        <v>711.61896442561988</v>
      </c>
      <c r="M96" s="101">
        <v>737.9594084467526</v>
      </c>
      <c r="N96" s="101">
        <v>899.49794297772053</v>
      </c>
      <c r="O96" s="101">
        <v>838.05171569506717</v>
      </c>
      <c r="P96" s="101">
        <v>886.1322296285972</v>
      </c>
      <c r="Q96" s="101">
        <v>921.06726281700401</v>
      </c>
      <c r="R96" s="101">
        <v>833.20259568346535</v>
      </c>
      <c r="S96" s="101">
        <v>1077.8257746016216</v>
      </c>
      <c r="T96" s="101">
        <v>0</v>
      </c>
      <c r="U96" s="101">
        <v>917.46975844193651</v>
      </c>
      <c r="V96" s="101">
        <v>949.08934149306151</v>
      </c>
      <c r="W96" s="101">
        <v>990.41042482215448</v>
      </c>
      <c r="X96" s="101">
        <v>1079.1209295451588</v>
      </c>
      <c r="Y96" s="101">
        <v>953.89016673808203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340.15826484210675</v>
      </c>
      <c r="D100" s="122">
        <v>373.61719293726929</v>
      </c>
      <c r="E100" s="122">
        <v>447.4108960020319</v>
      </c>
      <c r="F100" s="122">
        <v>298.22177342024975</v>
      </c>
      <c r="G100" s="122">
        <v>637.30097084857721</v>
      </c>
      <c r="H100" s="122">
        <v>382.29248837784274</v>
      </c>
      <c r="I100" s="122">
        <v>518.51406420671196</v>
      </c>
      <c r="J100" s="122">
        <v>273.38852005625398</v>
      </c>
      <c r="K100" s="122">
        <v>364.4136974143662</v>
      </c>
      <c r="L100" s="122">
        <v>294.08209057141988</v>
      </c>
      <c r="M100" s="122">
        <v>292.61785723326693</v>
      </c>
      <c r="N100" s="122">
        <v>266.09479729157187</v>
      </c>
      <c r="O100" s="122">
        <v>275.01036605281985</v>
      </c>
      <c r="P100" s="122">
        <v>282.16003355338961</v>
      </c>
      <c r="Q100" s="122">
        <v>319.73975295772118</v>
      </c>
      <c r="R100" s="122">
        <v>326.24875113297327</v>
      </c>
      <c r="S100" s="122">
        <v>368.66964472295479</v>
      </c>
      <c r="T100" s="122">
        <v>378.75303663343254</v>
      </c>
      <c r="U100" s="122">
        <v>398.71304839696688</v>
      </c>
      <c r="V100" s="122">
        <v>365.19253270646476</v>
      </c>
      <c r="W100" s="122">
        <v>381.12007980934266</v>
      </c>
      <c r="X100" s="122">
        <v>391.19749827157</v>
      </c>
      <c r="Y100" s="122">
        <v>357.35009259932019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311.17712852803629</v>
      </c>
      <c r="D101" s="98">
        <v>358.67179999403334</v>
      </c>
      <c r="E101" s="98">
        <v>405.34086442149282</v>
      </c>
      <c r="F101" s="98">
        <v>316.52661350212929</v>
      </c>
      <c r="G101" s="98">
        <v>616.33766188010213</v>
      </c>
      <c r="H101" s="98">
        <v>399.69833993623246</v>
      </c>
      <c r="I101" s="98">
        <v>419.50898515221917</v>
      </c>
      <c r="J101" s="98">
        <v>313.73959405631433</v>
      </c>
      <c r="K101" s="98">
        <v>327.39073977167578</v>
      </c>
      <c r="L101" s="98">
        <v>306.76036873739218</v>
      </c>
      <c r="M101" s="98">
        <v>283.02825836769989</v>
      </c>
      <c r="N101" s="98">
        <v>274.32690820482895</v>
      </c>
      <c r="O101" s="98">
        <v>276.67279086697721</v>
      </c>
      <c r="P101" s="98">
        <v>297.16598349784766</v>
      </c>
      <c r="Q101" s="98">
        <v>307.28756430347204</v>
      </c>
      <c r="R101" s="98">
        <v>328.25921990981175</v>
      </c>
      <c r="S101" s="98">
        <v>361.6879396547584</v>
      </c>
      <c r="T101" s="98">
        <v>371.50736851526619</v>
      </c>
      <c r="U101" s="98">
        <v>379.68786906980063</v>
      </c>
      <c r="V101" s="98">
        <v>375.84586608334502</v>
      </c>
      <c r="W101" s="98">
        <v>398.22091642674025</v>
      </c>
      <c r="X101" s="98">
        <v>379.26672352707715</v>
      </c>
      <c r="Y101" s="98">
        <v>362.25207151058299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339.21224480925071</v>
      </c>
      <c r="D102" s="98">
        <v>377.25156108647144</v>
      </c>
      <c r="E102" s="98">
        <v>444.93023520264762</v>
      </c>
      <c r="F102" s="98">
        <v>295.45773112565496</v>
      </c>
      <c r="G102" s="98">
        <v>653.05920360522782</v>
      </c>
      <c r="H102" s="98">
        <v>355.23659737917086</v>
      </c>
      <c r="I102" s="98">
        <v>527.09235898059751</v>
      </c>
      <c r="J102" s="98">
        <v>257.63595126338038</v>
      </c>
      <c r="K102" s="98">
        <v>368.89609567809555</v>
      </c>
      <c r="L102" s="98">
        <v>291.76463357250003</v>
      </c>
      <c r="M102" s="98">
        <v>294.18979939079685</v>
      </c>
      <c r="N102" s="98">
        <v>259.27132135947363</v>
      </c>
      <c r="O102" s="98">
        <v>274.70423309836502</v>
      </c>
      <c r="P102" s="98">
        <v>279.76362380240062</v>
      </c>
      <c r="Q102" s="98">
        <v>319.55394628123554</v>
      </c>
      <c r="R102" s="98">
        <v>325.62006565450895</v>
      </c>
      <c r="S102" s="98">
        <v>369.80114798191948</v>
      </c>
      <c r="T102" s="98">
        <v>380.62409600220815</v>
      </c>
      <c r="U102" s="98">
        <v>404.0661017001857</v>
      </c>
      <c r="V102" s="98">
        <v>362.19517937034146</v>
      </c>
      <c r="W102" s="98">
        <v>378.11187167761932</v>
      </c>
      <c r="X102" s="98">
        <v>392.64416867205756</v>
      </c>
      <c r="Y102" s="98">
        <v>356.59936201159093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364.04025467459638</v>
      </c>
      <c r="D103" s="33">
        <v>303.5648064911158</v>
      </c>
      <c r="E103" s="33">
        <v>549.16540275242312</v>
      </c>
      <c r="F103" s="33">
        <v>275.19638256199096</v>
      </c>
      <c r="G103" s="33">
        <v>311.40454873614135</v>
      </c>
      <c r="H103" s="33">
        <v>610.46683601885456</v>
      </c>
      <c r="I103" s="33">
        <v>409.23429176672852</v>
      </c>
      <c r="J103" s="33">
        <v>251.71392892201612</v>
      </c>
      <c r="K103" s="33">
        <v>262.72722599909252</v>
      </c>
      <c r="L103" s="33">
        <v>268.8934085031778</v>
      </c>
      <c r="M103" s="33">
        <v>298.31309559338462</v>
      </c>
      <c r="N103" s="33">
        <v>431.33886788141609</v>
      </c>
      <c r="O103" s="33">
        <v>0</v>
      </c>
      <c r="P103" s="33">
        <v>0</v>
      </c>
      <c r="Q103" s="33">
        <v>404.52057642627022</v>
      </c>
      <c r="R103" s="33">
        <v>340.32273032751993</v>
      </c>
      <c r="S103" s="33">
        <v>352.64120104992378</v>
      </c>
      <c r="T103" s="33">
        <v>351.90213157443765</v>
      </c>
      <c r="U103" s="33">
        <v>362.4563482126278</v>
      </c>
      <c r="V103" s="33">
        <v>368.89654728667239</v>
      </c>
      <c r="W103" s="33">
        <v>377.91178846824425</v>
      </c>
      <c r="X103" s="33">
        <v>391.98972888748727</v>
      </c>
      <c r="Y103" s="33">
        <v>362.39226828596281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3988.6124788918278</v>
      </c>
      <c r="D105" s="117">
        <f t="shared" si="35"/>
        <v>7801.1062274641845</v>
      </c>
      <c r="E105" s="117">
        <f t="shared" si="35"/>
        <v>6996.2586962586929</v>
      </c>
      <c r="F105" s="117">
        <f t="shared" si="35"/>
        <v>6385.7190763376857</v>
      </c>
      <c r="G105" s="117">
        <f t="shared" si="35"/>
        <v>6365.4150952119135</v>
      </c>
      <c r="H105" s="117">
        <f t="shared" si="35"/>
        <v>6579.5877683873996</v>
      </c>
      <c r="I105" s="117">
        <f t="shared" si="35"/>
        <v>6691.2442354869363</v>
      </c>
      <c r="J105" s="117">
        <f t="shared" si="35"/>
        <v>6583.9873574211642</v>
      </c>
      <c r="K105" s="117">
        <f t="shared" si="35"/>
        <v>7267.1477599598575</v>
      </c>
      <c r="L105" s="117">
        <f t="shared" si="35"/>
        <v>8948.1763327890585</v>
      </c>
      <c r="M105" s="117">
        <f t="shared" si="35"/>
        <v>7311.6623430471482</v>
      </c>
      <c r="N105" s="117">
        <f t="shared" si="35"/>
        <v>0</v>
      </c>
      <c r="O105" s="117">
        <f t="shared" si="35"/>
        <v>0</v>
      </c>
      <c r="P105" s="117">
        <f t="shared" si="35"/>
        <v>4817.2352681911207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6881.6657377298061</v>
      </c>
      <c r="T105" s="117">
        <f t="shared" si="36"/>
        <v>7583.9646076496156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3126.7390852498384</v>
      </c>
      <c r="D106" s="122">
        <f t="shared" si="38"/>
        <v>6381.3777080399723</v>
      </c>
      <c r="E106" s="122">
        <f t="shared" si="38"/>
        <v>5550.4512900921472</v>
      </c>
      <c r="F106" s="122">
        <f t="shared" si="38"/>
        <v>5507.2752981091407</v>
      </c>
      <c r="G106" s="122">
        <f t="shared" si="38"/>
        <v>4909.6550603692858</v>
      </c>
      <c r="H106" s="122">
        <f t="shared" si="38"/>
        <v>5320.3621499727151</v>
      </c>
      <c r="I106" s="122">
        <f t="shared" si="38"/>
        <v>5058.0228798229409</v>
      </c>
      <c r="J106" s="122">
        <f t="shared" si="38"/>
        <v>5586.6806909745437</v>
      </c>
      <c r="K106" s="122">
        <f t="shared" si="38"/>
        <v>6024.9850471410964</v>
      </c>
      <c r="L106" s="122">
        <f t="shared" si="38"/>
        <v>7546.3724074910706</v>
      </c>
      <c r="M106" s="122">
        <f t="shared" si="38"/>
        <v>6163.1297548849934</v>
      </c>
      <c r="N106" s="122">
        <f t="shared" si="38"/>
        <v>0</v>
      </c>
      <c r="O106" s="122">
        <f t="shared" si="38"/>
        <v>0</v>
      </c>
      <c r="P106" s="122">
        <f t="shared" si="38"/>
        <v>3936.0066364284144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5312.5230720047484</v>
      </c>
      <c r="T106" s="122">
        <f t="shared" si="39"/>
        <v>5963.478153837802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3124.0014231753967</v>
      </c>
      <c r="D107" s="98">
        <v>6376.0199206891148</v>
      </c>
      <c r="E107" s="98">
        <v>5545.904810475221</v>
      </c>
      <c r="F107" s="98">
        <v>5502.4099035260442</v>
      </c>
      <c r="G107" s="98">
        <v>4905.5867604940004</v>
      </c>
      <c r="H107" s="98">
        <v>5316.2400286076918</v>
      </c>
      <c r="I107" s="98">
        <v>5054.5044322663898</v>
      </c>
      <c r="J107" s="98">
        <v>5582.1704607784377</v>
      </c>
      <c r="K107" s="98">
        <v>6020.136417914694</v>
      </c>
      <c r="L107" s="98">
        <v>7540.8425005890613</v>
      </c>
      <c r="M107" s="98">
        <v>6158.3662810258056</v>
      </c>
      <c r="N107" s="98">
        <v>0</v>
      </c>
      <c r="O107" s="98">
        <v>0</v>
      </c>
      <c r="P107" s="98">
        <v>3932.9552532274333</v>
      </c>
      <c r="Q107" s="98">
        <v>0</v>
      </c>
      <c r="R107" s="98">
        <v>0</v>
      </c>
      <c r="S107" s="98">
        <v>5308.9111651112971</v>
      </c>
      <c r="T107" s="98">
        <v>5959.4846346623153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2.7376620744415399</v>
      </c>
      <c r="D108" s="98">
        <v>5.3577873508578975</v>
      </c>
      <c r="E108" s="98">
        <v>4.5464796169264208</v>
      </c>
      <c r="F108" s="98">
        <v>4.865394583096311</v>
      </c>
      <c r="G108" s="98">
        <v>4.0682998752853337</v>
      </c>
      <c r="H108" s="98">
        <v>4.1221213650229984</v>
      </c>
      <c r="I108" s="98">
        <v>3.5184475565512225</v>
      </c>
      <c r="J108" s="98">
        <v>4.5102301961058444</v>
      </c>
      <c r="K108" s="98">
        <v>4.8486292264028412</v>
      </c>
      <c r="L108" s="98">
        <v>5.5299069020093627</v>
      </c>
      <c r="M108" s="98">
        <v>4.7634738591881698</v>
      </c>
      <c r="N108" s="98">
        <v>0</v>
      </c>
      <c r="O108" s="98">
        <v>0</v>
      </c>
      <c r="P108" s="98">
        <v>3.0513832009808253</v>
      </c>
      <c r="Q108" s="98">
        <v>0</v>
      </c>
      <c r="R108" s="98">
        <v>0</v>
      </c>
      <c r="S108" s="98">
        <v>3.6119068934513328</v>
      </c>
      <c r="T108" s="98">
        <v>3.9935191754863402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80.29196424428342</v>
      </c>
      <c r="D109" s="122">
        <f t="shared" si="41"/>
        <v>108.99744543289533</v>
      </c>
      <c r="E109" s="122">
        <f t="shared" si="41"/>
        <v>146.48871746920082</v>
      </c>
      <c r="F109" s="122">
        <f t="shared" si="41"/>
        <v>45.531602751085188</v>
      </c>
      <c r="G109" s="122">
        <f t="shared" si="41"/>
        <v>72.734414007786228</v>
      </c>
      <c r="H109" s="122">
        <f t="shared" si="41"/>
        <v>95.691874135946463</v>
      </c>
      <c r="I109" s="122">
        <f t="shared" si="41"/>
        <v>224.6295969395583</v>
      </c>
      <c r="J109" s="122">
        <f t="shared" si="41"/>
        <v>69.404868373498417</v>
      </c>
      <c r="K109" s="122">
        <f t="shared" si="41"/>
        <v>65.699841616236242</v>
      </c>
      <c r="L109" s="122">
        <f t="shared" si="41"/>
        <v>192.96435887241958</v>
      </c>
      <c r="M109" s="122">
        <f t="shared" si="41"/>
        <v>64.909336943122725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241.84998804147759</v>
      </c>
      <c r="T109" s="122">
        <f t="shared" si="41"/>
        <v>200.33138672028733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80.29196424428342</v>
      </c>
      <c r="D110" s="98">
        <f>IF(RES_hhdet_in_tes!D110=0,0,RES_hhdet_in_tes!D110*1000*11630/RES_hhdet_in_new!D107)</f>
        <v>108.99744543289533</v>
      </c>
      <c r="E110" s="98">
        <f>IF(RES_hhdet_in_tes!E110=0,0,RES_hhdet_in_tes!E110*1000*11630/RES_hhdet_in_new!E107)</f>
        <v>146.48871746920082</v>
      </c>
      <c r="F110" s="98">
        <f>IF(RES_hhdet_in_tes!F110=0,0,RES_hhdet_in_tes!F110*1000*11630/RES_hhdet_in_new!F107)</f>
        <v>45.531602751085188</v>
      </c>
      <c r="G110" s="98">
        <f>IF(RES_hhdet_in_tes!G110=0,0,RES_hhdet_in_tes!G110*1000*11630/RES_hhdet_in_new!G107)</f>
        <v>72.734414007786228</v>
      </c>
      <c r="H110" s="98">
        <f>IF(RES_hhdet_in_tes!H110=0,0,RES_hhdet_in_tes!H110*1000*11630/RES_hhdet_in_new!H107)</f>
        <v>95.691874135946463</v>
      </c>
      <c r="I110" s="98">
        <f>IF(RES_hhdet_in_tes!I110=0,0,RES_hhdet_in_tes!I110*1000*11630/RES_hhdet_in_new!I107)</f>
        <v>224.6295969395583</v>
      </c>
      <c r="J110" s="98">
        <f>IF(RES_hhdet_in_tes!J110=0,0,RES_hhdet_in_tes!J110*1000*11630/RES_hhdet_in_new!J107)</f>
        <v>69.404868373498417</v>
      </c>
      <c r="K110" s="98">
        <f>IF(RES_hhdet_in_tes!K110=0,0,RES_hhdet_in_tes!K110*1000*11630/RES_hhdet_in_new!K107)</f>
        <v>65.699841616236242</v>
      </c>
      <c r="L110" s="98">
        <f>IF(RES_hhdet_in_tes!L110=0,0,RES_hhdet_in_tes!L110*1000*11630/RES_hhdet_in_new!L107)</f>
        <v>192.96435887241958</v>
      </c>
      <c r="M110" s="98">
        <f>IF(RES_hhdet_in_tes!M110=0,0,RES_hhdet_in_tes!M110*1000*11630/RES_hhdet_in_new!M107)</f>
        <v>64.909336943122725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241.84998804147759</v>
      </c>
      <c r="T110" s="98">
        <f>IF(RES_hhdet_in_tes!T110=0,0,RES_hhdet_in_tes!T110*1000*11630/RES_hhdet_in_new!T107)</f>
        <v>200.33138672028733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440.81953946795863</v>
      </c>
      <c r="D111" s="122">
        <v>936.37686669871164</v>
      </c>
      <c r="E111" s="122">
        <v>848.21155467693256</v>
      </c>
      <c r="F111" s="122">
        <v>537.95472456325274</v>
      </c>
      <c r="G111" s="122">
        <v>741.54793095398884</v>
      </c>
      <c r="H111" s="122">
        <v>786.07393350877612</v>
      </c>
      <c r="I111" s="122">
        <v>881.89622825297727</v>
      </c>
      <c r="J111" s="122">
        <v>670.31499222336311</v>
      </c>
      <c r="K111" s="122">
        <v>807.79808025139903</v>
      </c>
      <c r="L111" s="122">
        <v>918.09078675843193</v>
      </c>
      <c r="M111" s="122">
        <v>789.3328836281712</v>
      </c>
      <c r="N111" s="122">
        <v>0</v>
      </c>
      <c r="O111" s="122">
        <v>0</v>
      </c>
      <c r="P111" s="122">
        <v>601.46500796030546</v>
      </c>
      <c r="Q111" s="122">
        <v>0</v>
      </c>
      <c r="R111" s="122">
        <v>0</v>
      </c>
      <c r="S111" s="122">
        <v>957.937242608985</v>
      </c>
      <c r="T111" s="122">
        <v>1039.5309710893193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439.33689798323263</v>
      </c>
      <c r="D112" s="98">
        <v>937.75239242358737</v>
      </c>
      <c r="E112" s="98">
        <v>849.52161916368243</v>
      </c>
      <c r="F112" s="98">
        <v>542.48895127766878</v>
      </c>
      <c r="G112" s="98">
        <v>744.92707181042454</v>
      </c>
      <c r="H112" s="98">
        <v>781.33989630137808</v>
      </c>
      <c r="I112" s="98">
        <v>881.58509586384469</v>
      </c>
      <c r="J112" s="98">
        <v>670.39752697995368</v>
      </c>
      <c r="K112" s="98">
        <v>804.0345152073412</v>
      </c>
      <c r="L112" s="98">
        <v>922.64334315228132</v>
      </c>
      <c r="M112" s="98">
        <v>791.96742081696198</v>
      </c>
      <c r="N112" s="98">
        <v>0</v>
      </c>
      <c r="O112" s="98">
        <v>0</v>
      </c>
      <c r="P112" s="98">
        <v>601.46500796030546</v>
      </c>
      <c r="Q112" s="98">
        <v>0</v>
      </c>
      <c r="R112" s="98">
        <v>0</v>
      </c>
      <c r="S112" s="98">
        <v>926.49107028304752</v>
      </c>
      <c r="T112" s="98">
        <v>1053.5530231988025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461.19103346809482</v>
      </c>
      <c r="D116" s="101">
        <v>506.29582338753124</v>
      </c>
      <c r="E116" s="101">
        <v>801.28742669698306</v>
      </c>
      <c r="F116" s="101">
        <v>358.85276934381966</v>
      </c>
      <c r="G116" s="101">
        <v>612.01419812395295</v>
      </c>
      <c r="H116" s="101">
        <v>1005.6149090018578</v>
      </c>
      <c r="I116" s="101">
        <v>898.38624487701054</v>
      </c>
      <c r="J116" s="101">
        <v>667.9111674376619</v>
      </c>
      <c r="K116" s="101">
        <v>912.00178740875197</v>
      </c>
      <c r="L116" s="101">
        <v>711.61896442561977</v>
      </c>
      <c r="M116" s="101">
        <v>737.95940844675283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1077.8257746016213</v>
      </c>
      <c r="T116" s="101">
        <v>941.37660632293546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340.76188992974721</v>
      </c>
      <c r="D120" s="122">
        <v>374.35420729260522</v>
      </c>
      <c r="E120" s="122">
        <v>451.10713402041193</v>
      </c>
      <c r="F120" s="122">
        <v>294.95745091420645</v>
      </c>
      <c r="G120" s="122">
        <v>641.47768988085193</v>
      </c>
      <c r="H120" s="122">
        <v>377.45981076996134</v>
      </c>
      <c r="I120" s="122">
        <v>526.69553047145973</v>
      </c>
      <c r="J120" s="122">
        <v>257.586805849759</v>
      </c>
      <c r="K120" s="122">
        <v>368.66479095112607</v>
      </c>
      <c r="L120" s="122">
        <v>290.74877966713672</v>
      </c>
      <c r="M120" s="122">
        <v>294.29036759085989</v>
      </c>
      <c r="N120" s="122">
        <v>0</v>
      </c>
      <c r="O120" s="122">
        <v>0</v>
      </c>
      <c r="P120" s="122">
        <v>279.76362380240067</v>
      </c>
      <c r="Q120" s="122">
        <v>0</v>
      </c>
      <c r="R120" s="122">
        <v>0</v>
      </c>
      <c r="S120" s="122">
        <v>369.35543507459505</v>
      </c>
      <c r="T120" s="122">
        <v>380.62409600220815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339.21224480925071</v>
      </c>
      <c r="D121" s="98">
        <v>377.25156108647144</v>
      </c>
      <c r="E121" s="98">
        <v>444.93023520264751</v>
      </c>
      <c r="F121" s="98">
        <v>295.45773112565502</v>
      </c>
      <c r="G121" s="98">
        <v>653.05920360522771</v>
      </c>
      <c r="H121" s="98">
        <v>355.23659737917092</v>
      </c>
      <c r="I121" s="98">
        <v>527.0923589805974</v>
      </c>
      <c r="J121" s="98">
        <v>257.63595126338026</v>
      </c>
      <c r="K121" s="98">
        <v>368.89609567809555</v>
      </c>
      <c r="L121" s="98">
        <v>291.76463357250003</v>
      </c>
      <c r="M121" s="98">
        <v>294.18979939079674</v>
      </c>
      <c r="N121" s="98">
        <v>0</v>
      </c>
      <c r="O121" s="98">
        <v>0</v>
      </c>
      <c r="P121" s="98">
        <v>279.76362380240067</v>
      </c>
      <c r="Q121" s="98">
        <v>0</v>
      </c>
      <c r="R121" s="98">
        <v>0</v>
      </c>
      <c r="S121" s="98">
        <v>369.80114798191966</v>
      </c>
      <c r="T121" s="98">
        <v>380.62409600220815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364.04025467459638</v>
      </c>
      <c r="D122" s="33">
        <v>303.56480649111575</v>
      </c>
      <c r="E122" s="33">
        <v>549.16540275242312</v>
      </c>
      <c r="F122" s="33">
        <v>275.19638256199096</v>
      </c>
      <c r="G122" s="33">
        <v>311.40454873614135</v>
      </c>
      <c r="H122" s="33">
        <v>610.46683601885445</v>
      </c>
      <c r="I122" s="33">
        <v>409.23429176672852</v>
      </c>
      <c r="J122" s="33">
        <v>251.71392892201607</v>
      </c>
      <c r="K122" s="33">
        <v>262.72722599909252</v>
      </c>
      <c r="L122" s="33">
        <v>268.89340850317785</v>
      </c>
      <c r="M122" s="33">
        <v>298.31309559338462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352.64120104992372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6216.8935576689701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7068.7250689852954</v>
      </c>
      <c r="J124" s="117">
        <f t="shared" si="42"/>
        <v>7193.8915820778693</v>
      </c>
      <c r="K124" s="117">
        <f t="shared" si="42"/>
        <v>7518.694559124111</v>
      </c>
      <c r="L124" s="117">
        <f t="shared" si="42"/>
        <v>7752.6342530623451</v>
      </c>
      <c r="M124" s="117">
        <f t="shared" si="42"/>
        <v>7828.1000529201865</v>
      </c>
      <c r="N124" s="117">
        <f t="shared" si="42"/>
        <v>7364.5214783115844</v>
      </c>
      <c r="O124" s="117">
        <f t="shared" si="42"/>
        <v>7080.3463403189535</v>
      </c>
      <c r="P124" s="117">
        <f t="shared" si="42"/>
        <v>0</v>
      </c>
      <c r="Q124" s="117">
        <f t="shared" si="42"/>
        <v>6994.4090117837131</v>
      </c>
      <c r="R124" s="117">
        <f t="shared" ref="R124:V124" si="43">R125+R128+R130+R139</f>
        <v>6830.5209636871596</v>
      </c>
      <c r="S124" s="117">
        <f t="shared" si="43"/>
        <v>7066.1073819880794</v>
      </c>
      <c r="T124" s="117">
        <f t="shared" si="43"/>
        <v>6783.3938648171197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6608.7375161081227</v>
      </c>
      <c r="X124" s="117">
        <f t="shared" si="44"/>
        <v>5656.6633317809055</v>
      </c>
      <c r="Y124" s="117">
        <f t="shared" si="44"/>
        <v>4978.8666215762114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5116.4784798009678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5411.0626021182425</v>
      </c>
      <c r="J125" s="122">
        <f t="shared" si="45"/>
        <v>6160.1366895170613</v>
      </c>
      <c r="K125" s="122">
        <f t="shared" si="45"/>
        <v>6274.5720466170651</v>
      </c>
      <c r="L125" s="122">
        <f t="shared" si="45"/>
        <v>6500.6472543569253</v>
      </c>
      <c r="M125" s="122">
        <f t="shared" si="45"/>
        <v>6632.1642036763369</v>
      </c>
      <c r="N125" s="122">
        <f t="shared" si="45"/>
        <v>6076.0672364073489</v>
      </c>
      <c r="O125" s="122">
        <f t="shared" si="45"/>
        <v>5929.3383435197347</v>
      </c>
      <c r="P125" s="122">
        <f t="shared" si="45"/>
        <v>0</v>
      </c>
      <c r="Q125" s="122">
        <f t="shared" si="45"/>
        <v>5435.2164318853938</v>
      </c>
      <c r="R125" s="122">
        <f t="shared" ref="R125:V125" si="46">SUM(R126:R127)</f>
        <v>5430.3787879171514</v>
      </c>
      <c r="S125" s="122">
        <f t="shared" si="46"/>
        <v>5472.6452167309753</v>
      </c>
      <c r="T125" s="122">
        <f t="shared" si="46"/>
        <v>5431.2270102314751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5174.4068116831604</v>
      </c>
      <c r="X125" s="122">
        <f t="shared" si="47"/>
        <v>4221.4508729081381</v>
      </c>
      <c r="Y125" s="122">
        <f t="shared" si="47"/>
        <v>3646.8035336589992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5111.9986723380025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5407.2985740695131</v>
      </c>
      <c r="J126" s="98">
        <v>6155.1634977335962</v>
      </c>
      <c r="K126" s="98">
        <v>6269.5225613203611</v>
      </c>
      <c r="L126" s="98">
        <v>6495.8836444821045</v>
      </c>
      <c r="M126" s="98">
        <v>6627.0382137863762</v>
      </c>
      <c r="N126" s="98">
        <v>6072.1347959516515</v>
      </c>
      <c r="O126" s="98">
        <v>5924.8367027624372</v>
      </c>
      <c r="P126" s="98">
        <v>0</v>
      </c>
      <c r="Q126" s="98">
        <v>5431.5047795392302</v>
      </c>
      <c r="R126" s="98">
        <v>5426.7055119153538</v>
      </c>
      <c r="S126" s="98">
        <v>5468.9244451285158</v>
      </c>
      <c r="T126" s="98">
        <v>5427.5899198200987</v>
      </c>
      <c r="U126" s="98">
        <v>0</v>
      </c>
      <c r="V126" s="98">
        <v>0</v>
      </c>
      <c r="W126" s="98">
        <v>5171.0451598648642</v>
      </c>
      <c r="X126" s="98">
        <v>4218.6681887855821</v>
      </c>
      <c r="Y126" s="98">
        <v>3644.4043448839443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4.4798074629652644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3.7640280487294042</v>
      </c>
      <c r="J127" s="98">
        <v>4.9731917834653876</v>
      </c>
      <c r="K127" s="98">
        <v>5.0494852967035637</v>
      </c>
      <c r="L127" s="98">
        <v>4.7636098748203883</v>
      </c>
      <c r="M127" s="98">
        <v>5.1259898899605885</v>
      </c>
      <c r="N127" s="98">
        <v>3.9324404556974302</v>
      </c>
      <c r="O127" s="98">
        <v>4.501640757297201</v>
      </c>
      <c r="P127" s="98">
        <v>0</v>
      </c>
      <c r="Q127" s="98">
        <v>3.7116523461640627</v>
      </c>
      <c r="R127" s="98">
        <v>3.6732760017978068</v>
      </c>
      <c r="S127" s="98">
        <v>3.720771602459104</v>
      </c>
      <c r="T127" s="98">
        <v>3.6370904113768421</v>
      </c>
      <c r="U127" s="98">
        <v>0</v>
      </c>
      <c r="V127" s="98">
        <v>0</v>
      </c>
      <c r="W127" s="98">
        <v>3.3616518182965596</v>
      </c>
      <c r="X127" s="98">
        <v>2.7826841225562378</v>
      </c>
      <c r="Y127" s="98">
        <v>2.3991887750548853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79.961366154193854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224.75931962820525</v>
      </c>
      <c r="J128" s="122">
        <f t="shared" si="48"/>
        <v>69.619455482346012</v>
      </c>
      <c r="K128" s="122">
        <f t="shared" si="48"/>
        <v>65.842564770357811</v>
      </c>
      <c r="L128" s="122">
        <f t="shared" si="48"/>
        <v>193.31440124752078</v>
      </c>
      <c r="M128" s="122">
        <f t="shared" si="48"/>
        <v>64.204760516991655</v>
      </c>
      <c r="N128" s="122">
        <f t="shared" si="48"/>
        <v>235.23993091028237</v>
      </c>
      <c r="O128" s="122">
        <f t="shared" si="48"/>
        <v>28.484524739253466</v>
      </c>
      <c r="P128" s="122">
        <f t="shared" si="48"/>
        <v>0</v>
      </c>
      <c r="Q128" s="122">
        <f t="shared" si="48"/>
        <v>345.674107912978</v>
      </c>
      <c r="R128" s="122">
        <f t="shared" si="48"/>
        <v>178.31509523520293</v>
      </c>
      <c r="S128" s="122">
        <f t="shared" si="48"/>
        <v>238.51848864212681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8.9416460766170012</v>
      </c>
      <c r="X128" s="122">
        <f t="shared" si="48"/>
        <v>53.938785155769985</v>
      </c>
      <c r="Y128" s="122">
        <f t="shared" si="48"/>
        <v>48.081488933132597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79.961366154193854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224.75931962820525</v>
      </c>
      <c r="J129" s="98">
        <f>IF(RES_hhdet_in_tes!J129=0,0,RES_hhdet_in_tes!J129*1000*11630/RES_hhdet_in_new!J126)</f>
        <v>69.619455482346012</v>
      </c>
      <c r="K129" s="98">
        <f>IF(RES_hhdet_in_tes!K129=0,0,RES_hhdet_in_tes!K129*1000*11630/RES_hhdet_in_new!K126)</f>
        <v>65.842564770357811</v>
      </c>
      <c r="L129" s="98">
        <f>IF(RES_hhdet_in_tes!L129=0,0,RES_hhdet_in_tes!L129*1000*11630/RES_hhdet_in_new!L126)</f>
        <v>193.31440124752078</v>
      </c>
      <c r="M129" s="98">
        <f>IF(RES_hhdet_in_tes!M129=0,0,RES_hhdet_in_tes!M129*1000*11630/RES_hhdet_in_new!M126)</f>
        <v>64.204760516991655</v>
      </c>
      <c r="N129" s="98">
        <f>IF(RES_hhdet_in_tes!N129=0,0,RES_hhdet_in_tes!N129*1000*11630/RES_hhdet_in_new!N126)</f>
        <v>235.23993091028237</v>
      </c>
      <c r="O129" s="98">
        <f>IF(RES_hhdet_in_tes!O129=0,0,RES_hhdet_in_tes!O129*1000*11630/RES_hhdet_in_new!O126)</f>
        <v>28.484524739253466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345.674107912978</v>
      </c>
      <c r="R129" s="98">
        <f>IF(RES_hhdet_in_tes!R129=0,0,RES_hhdet_in_tes!R129*1000*11630/RES_hhdet_in_new!R126)</f>
        <v>178.31509523520293</v>
      </c>
      <c r="S129" s="98">
        <f>IF(RES_hhdet_in_tes!S129=0,0,RES_hhdet_in_tes!S129*1000*11630/RES_hhdet_in_new!S126)</f>
        <v>238.51848864212681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8.9416460766170012</v>
      </c>
      <c r="X129" s="98">
        <f>IF(RES_hhdet_in_tes!X129=0,0,RES_hhdet_in_tes!X129*1000*11630/RES_hhdet_in_new!X126)</f>
        <v>53.938785155769985</v>
      </c>
      <c r="Y129" s="98">
        <f>IF(RES_hhdet_in_tes!Y129=0,0,RES_hhdet_in_tes!Y129*1000*11630/RES_hhdet_in_new!Y126)</f>
        <v>48.081488933132597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679.6790535426162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906.18286358474813</v>
      </c>
      <c r="J130" s="122">
        <v>706.55166448431248</v>
      </c>
      <c r="K130" s="122">
        <v>809.66863392299479</v>
      </c>
      <c r="L130" s="122">
        <v>767.91115875932826</v>
      </c>
      <c r="M130" s="122">
        <v>837.44704508057271</v>
      </c>
      <c r="N130" s="122">
        <v>789.33674184678307</v>
      </c>
      <c r="O130" s="122">
        <v>847.81923896160106</v>
      </c>
      <c r="P130" s="122">
        <v>0</v>
      </c>
      <c r="Q130" s="122">
        <v>892.73619896565924</v>
      </c>
      <c r="R130" s="122">
        <v>895.86394240211644</v>
      </c>
      <c r="S130" s="122">
        <v>985.53599559409668</v>
      </c>
      <c r="T130" s="122">
        <v>971.54275858343669</v>
      </c>
      <c r="U130" s="122">
        <v>0</v>
      </c>
      <c r="V130" s="122">
        <v>0</v>
      </c>
      <c r="W130" s="122">
        <v>1047.2785897787862</v>
      </c>
      <c r="X130" s="122">
        <v>988.6413420032585</v>
      </c>
      <c r="Y130" s="122">
        <v>927.24439391233227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697.03703833674035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906.39560961077018</v>
      </c>
      <c r="J131" s="98">
        <v>707.93329262143413</v>
      </c>
      <c r="K131" s="98">
        <v>804.23371967811056</v>
      </c>
      <c r="L131" s="98">
        <v>768.8780379067864</v>
      </c>
      <c r="M131" s="98">
        <v>837.91494606173842</v>
      </c>
      <c r="N131" s="98">
        <v>788.73918183421256</v>
      </c>
      <c r="O131" s="98">
        <v>847.99940225170621</v>
      </c>
      <c r="P131" s="98">
        <v>0</v>
      </c>
      <c r="Q131" s="98">
        <v>884.70320208670364</v>
      </c>
      <c r="R131" s="98">
        <v>904.39438606813758</v>
      </c>
      <c r="S131" s="98">
        <v>974.26837240867394</v>
      </c>
      <c r="T131" s="98">
        <v>971.54275858343669</v>
      </c>
      <c r="U131" s="98">
        <v>0</v>
      </c>
      <c r="V131" s="98">
        <v>0</v>
      </c>
      <c r="W131" s="98">
        <v>1056.9354479789693</v>
      </c>
      <c r="X131" s="98">
        <v>983.38490392867379</v>
      </c>
      <c r="Y131" s="98">
        <v>925.99173631627104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461.19103346809487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898.38624487701043</v>
      </c>
      <c r="J135" s="101">
        <v>667.91116743766202</v>
      </c>
      <c r="K135" s="101">
        <v>912.00178740875197</v>
      </c>
      <c r="L135" s="101">
        <v>711.61896442561977</v>
      </c>
      <c r="M135" s="101">
        <v>737.95940844675272</v>
      </c>
      <c r="N135" s="101">
        <v>899.49794297772053</v>
      </c>
      <c r="O135" s="101">
        <v>838.05171569506706</v>
      </c>
      <c r="P135" s="101">
        <v>0</v>
      </c>
      <c r="Q135" s="101">
        <v>921.06726281700389</v>
      </c>
      <c r="R135" s="101">
        <v>833.20259568346512</v>
      </c>
      <c r="S135" s="101">
        <v>1077.8257746016218</v>
      </c>
      <c r="T135" s="101">
        <v>0</v>
      </c>
      <c r="U135" s="101">
        <v>0</v>
      </c>
      <c r="V135" s="101">
        <v>0</v>
      </c>
      <c r="W135" s="101">
        <v>990.4104248221546</v>
      </c>
      <c r="X135" s="101">
        <v>1079.1209295451588</v>
      </c>
      <c r="Y135" s="101">
        <v>953.89016673808192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340.77465817119258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526.72028365410029</v>
      </c>
      <c r="J139" s="122">
        <v>257.58377259414885</v>
      </c>
      <c r="K139" s="122">
        <v>368.61131381369296</v>
      </c>
      <c r="L139" s="122">
        <v>290.76143869857145</v>
      </c>
      <c r="M139" s="122">
        <v>294.28404364628489</v>
      </c>
      <c r="N139" s="122">
        <v>263.87756914716977</v>
      </c>
      <c r="O139" s="122">
        <v>274.70423309836502</v>
      </c>
      <c r="P139" s="122">
        <v>0</v>
      </c>
      <c r="Q139" s="122">
        <v>320.78227301968172</v>
      </c>
      <c r="R139" s="122">
        <v>325.96313813268932</v>
      </c>
      <c r="S139" s="122">
        <v>369.40768102088077</v>
      </c>
      <c r="T139" s="122">
        <v>380.62409600220815</v>
      </c>
      <c r="U139" s="122">
        <v>0</v>
      </c>
      <c r="V139" s="122">
        <v>0</v>
      </c>
      <c r="W139" s="122">
        <v>378.1104685695592</v>
      </c>
      <c r="X139" s="122">
        <v>392.63233171373855</v>
      </c>
      <c r="Y139" s="122">
        <v>356.73720507174795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339.21224480925071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527.0923589805974</v>
      </c>
      <c r="J140" s="98">
        <v>257.63595126338038</v>
      </c>
      <c r="K140" s="98">
        <v>368.89609567809555</v>
      </c>
      <c r="L140" s="98">
        <v>291.76463357250003</v>
      </c>
      <c r="M140" s="98">
        <v>294.18979939079679</v>
      </c>
      <c r="N140" s="98">
        <v>259.27132135947357</v>
      </c>
      <c r="O140" s="98">
        <v>274.70423309836502</v>
      </c>
      <c r="P140" s="98">
        <v>0</v>
      </c>
      <c r="Q140" s="98">
        <v>319.55394628123554</v>
      </c>
      <c r="R140" s="98">
        <v>325.62006565450895</v>
      </c>
      <c r="S140" s="98">
        <v>369.80114798191954</v>
      </c>
      <c r="T140" s="98">
        <v>380.62409600220815</v>
      </c>
      <c r="U140" s="98">
        <v>0</v>
      </c>
      <c r="V140" s="98">
        <v>0</v>
      </c>
      <c r="W140" s="98">
        <v>378.11187167761938</v>
      </c>
      <c r="X140" s="98">
        <v>392.64416867205756</v>
      </c>
      <c r="Y140" s="98">
        <v>356.59936201159093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364.04025467459638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409.23429176672875</v>
      </c>
      <c r="J141" s="33">
        <v>251.71392892201615</v>
      </c>
      <c r="K141" s="33">
        <v>262.72722599909252</v>
      </c>
      <c r="L141" s="33">
        <v>268.89340850317785</v>
      </c>
      <c r="M141" s="33">
        <v>298.3130955933845</v>
      </c>
      <c r="N141" s="33">
        <v>431.33886788141609</v>
      </c>
      <c r="O141" s="33">
        <v>0</v>
      </c>
      <c r="P141" s="33">
        <v>0</v>
      </c>
      <c r="Q141" s="33">
        <v>404.52057642627022</v>
      </c>
      <c r="R141" s="33">
        <v>340.32273032751993</v>
      </c>
      <c r="S141" s="33">
        <v>352.64120104992378</v>
      </c>
      <c r="T141" s="33">
        <v>0</v>
      </c>
      <c r="U141" s="33">
        <v>0</v>
      </c>
      <c r="V141" s="33">
        <v>0</v>
      </c>
      <c r="W141" s="33">
        <v>377.91178846824425</v>
      </c>
      <c r="X141" s="33">
        <v>391.98972888748727</v>
      </c>
      <c r="Y141" s="33">
        <v>362.3922682859627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7952.0570599921466</v>
      </c>
      <c r="V143" s="117">
        <f t="shared" si="50"/>
        <v>6584.6571008728642</v>
      </c>
      <c r="W143" s="117">
        <f t="shared" ref="W143:Y143" si="51">W144+W146+W148+W157</f>
        <v>5899.5858026408714</v>
      </c>
      <c r="X143" s="117">
        <f t="shared" si="51"/>
        <v>6215.3069276989636</v>
      </c>
      <c r="Y143" s="117">
        <f t="shared" si="51"/>
        <v>6043.1557935879391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5913.8755174768894</v>
      </c>
      <c r="V144" s="122">
        <f t="shared" si="52"/>
        <v>4995.3417232381034</v>
      </c>
      <c r="W144" s="122">
        <f t="shared" si="52"/>
        <v>4428.230979148093</v>
      </c>
      <c r="X144" s="122">
        <f t="shared" si="52"/>
        <v>4244.6082218845859</v>
      </c>
      <c r="Y144" s="122">
        <f t="shared" si="52"/>
        <v>4259.0729292559545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5913.8755174768894</v>
      </c>
      <c r="V145" s="98">
        <v>4995.3417232381034</v>
      </c>
      <c r="W145" s="98">
        <v>4428.230979148093</v>
      </c>
      <c r="X145" s="98">
        <v>4244.6082218845859</v>
      </c>
      <c r="Y145" s="98">
        <v>4259.0729292559545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611.19629851305274</v>
      </c>
      <c r="V146" s="122">
        <f t="shared" si="53"/>
        <v>270.81214327288058</v>
      </c>
      <c r="W146" s="122">
        <f t="shared" si="53"/>
        <v>84.438532595864913</v>
      </c>
      <c r="X146" s="122">
        <f t="shared" si="53"/>
        <v>518.80229953956598</v>
      </c>
      <c r="Y146" s="122">
        <f t="shared" si="53"/>
        <v>475.34845155171718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0</v>
      </c>
      <c r="F147" s="98">
        <f>IF(RES_hhdet_in_tes!F147=0,0,RES_hhdet_in_tes!F147*1000*11630/RES_hhdet_in_new!F145)</f>
        <v>0</v>
      </c>
      <c r="G147" s="98">
        <f>IF(RES_hhdet_in_tes!G147=0,0,RES_hhdet_in_tes!G147*1000*11630/RES_hhdet_in_new!G145)</f>
        <v>0</v>
      </c>
      <c r="H147" s="98">
        <f>IF(RES_hhdet_in_tes!H147=0,0,RES_hhdet_in_tes!H147*1000*11630/RES_hhdet_in_new!H145)</f>
        <v>0</v>
      </c>
      <c r="I147" s="98">
        <f>IF(RES_hhdet_in_tes!I147=0,0,RES_hhdet_in_tes!I147*1000*11630/RES_hhdet_in_new!I145)</f>
        <v>0</v>
      </c>
      <c r="J147" s="98">
        <f>IF(RES_hhdet_in_tes!J147=0,0,RES_hhdet_in_tes!J147*1000*11630/RES_hhdet_in_new!J145)</f>
        <v>0</v>
      </c>
      <c r="K147" s="98">
        <f>IF(RES_hhdet_in_tes!K147=0,0,RES_hhdet_in_tes!K147*1000*11630/RES_hhdet_in_new!K145)</f>
        <v>0</v>
      </c>
      <c r="L147" s="98">
        <f>IF(RES_hhdet_in_tes!L147=0,0,RES_hhdet_in_tes!L147*1000*11630/RES_hhdet_in_new!L145)</f>
        <v>0</v>
      </c>
      <c r="M147" s="98">
        <f>IF(RES_hhdet_in_tes!M147=0,0,RES_hhdet_in_tes!M147*1000*11630/RES_hhdet_in_new!M145)</f>
        <v>0</v>
      </c>
      <c r="N147" s="98">
        <f>IF(RES_hhdet_in_tes!N147=0,0,RES_hhdet_in_tes!N147*1000*11630/RES_hhdet_in_new!N145)</f>
        <v>0</v>
      </c>
      <c r="O147" s="98">
        <f>IF(RES_hhdet_in_tes!O147=0,0,RES_hhdet_in_tes!O147*1000*11630/RES_hhdet_in_new!O145)</f>
        <v>0</v>
      </c>
      <c r="P147" s="98">
        <f>IF(RES_hhdet_in_tes!P147=0,0,RES_hhdet_in_tes!P147*1000*11630/RES_hhdet_in_new!P145)</f>
        <v>0</v>
      </c>
      <c r="Q147" s="98">
        <f>IF(RES_hhdet_in_tes!Q147=0,0,RES_hhdet_in_tes!Q147*1000*11630/RES_hhdet_in_new!Q145)</f>
        <v>0</v>
      </c>
      <c r="R147" s="98">
        <f>IF(RES_hhdet_in_tes!R147=0,0,RES_hhdet_in_tes!R147*1000*11630/RES_hhdet_in_new!R145)</f>
        <v>0</v>
      </c>
      <c r="S147" s="98">
        <f>IF(RES_hhdet_in_tes!S147=0,0,RES_hhdet_in_tes!S147*1000*11630/RES_hhdet_in_new!S145)</f>
        <v>0</v>
      </c>
      <c r="T147" s="98">
        <f>IF(RES_hhdet_in_tes!T147=0,0,RES_hhdet_in_tes!T147*1000*11630/RES_hhdet_in_new!T145)</f>
        <v>0</v>
      </c>
      <c r="U147" s="98">
        <f>IF(RES_hhdet_in_tes!U147=0,0,RES_hhdet_in_tes!U147*1000*11630/RES_hhdet_in_new!U145)</f>
        <v>611.19629851305274</v>
      </c>
      <c r="V147" s="98">
        <f>IF(RES_hhdet_in_tes!V147=0,0,RES_hhdet_in_tes!V147*1000*11630/RES_hhdet_in_new!V145)</f>
        <v>270.81214327288058</v>
      </c>
      <c r="W147" s="98">
        <f>IF(RES_hhdet_in_tes!W147=0,0,RES_hhdet_in_tes!W147*1000*11630/RES_hhdet_in_new!W145)</f>
        <v>84.438532595864913</v>
      </c>
      <c r="X147" s="98">
        <f>IF(RES_hhdet_in_tes!X147=0,0,RES_hhdet_in_tes!X147*1000*11630/RES_hhdet_in_new!X145)</f>
        <v>518.80229953956598</v>
      </c>
      <c r="Y147" s="98">
        <f>IF(RES_hhdet_in_tes!Y147=0,0,RES_hhdet_in_tes!Y147*1000*11630/RES_hhdet_in_new!Y145)</f>
        <v>475.34845155171718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1023.2445924098115</v>
      </c>
      <c r="V148" s="122">
        <v>956.22833397433214</v>
      </c>
      <c r="W148" s="122">
        <v>1008.8057658939656</v>
      </c>
      <c r="X148" s="122">
        <v>1059.2641011471401</v>
      </c>
      <c r="Y148" s="122">
        <v>951.99742831862841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1035.2170576118092</v>
      </c>
      <c r="V149" s="98">
        <v>959.70954416722464</v>
      </c>
      <c r="W149" s="98">
        <v>1026.0103290159936</v>
      </c>
      <c r="X149" s="98">
        <v>1048.1483271536263</v>
      </c>
      <c r="Y149" s="98">
        <v>950.56665179095398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917.46975844193651</v>
      </c>
      <c r="V153" s="101">
        <v>949.0893414930614</v>
      </c>
      <c r="W153" s="101">
        <v>990.41042482215414</v>
      </c>
      <c r="X153" s="101">
        <v>1079.1209295451586</v>
      </c>
      <c r="Y153" s="101">
        <v>953.89016673808192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403.74065159239234</v>
      </c>
      <c r="V157" s="122">
        <v>362.27490038754877</v>
      </c>
      <c r="W157" s="122">
        <v>378.11052500294886</v>
      </c>
      <c r="X157" s="122">
        <v>392.6323051276716</v>
      </c>
      <c r="Y157" s="122">
        <v>356.73698446163831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404.06610170018553</v>
      </c>
      <c r="V158" s="98">
        <v>362.19517937034141</v>
      </c>
      <c r="W158" s="98">
        <v>378.11187167761938</v>
      </c>
      <c r="X158" s="98">
        <v>392.6441686720575</v>
      </c>
      <c r="Y158" s="98">
        <v>356.59936201159093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362.4563482126278</v>
      </c>
      <c r="V159" s="33">
        <v>368.89654728667244</v>
      </c>
      <c r="W159" s="33">
        <v>377.91178846824437</v>
      </c>
      <c r="X159" s="33">
        <v>391.98972888748727</v>
      </c>
      <c r="Y159" s="33">
        <v>362.39226828596281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6266.219231821512</v>
      </c>
      <c r="E161" s="117">
        <f t="shared" si="54"/>
        <v>6720.0404850921568</v>
      </c>
      <c r="F161" s="117">
        <f t="shared" si="54"/>
        <v>5856.9063145982509</v>
      </c>
      <c r="G161" s="117">
        <f t="shared" si="54"/>
        <v>7491.5141372594044</v>
      </c>
      <c r="H161" s="117">
        <f t="shared" si="54"/>
        <v>5623.3179628584712</v>
      </c>
      <c r="I161" s="117">
        <f t="shared" si="54"/>
        <v>6754.2439766634925</v>
      </c>
      <c r="J161" s="117">
        <f t="shared" si="54"/>
        <v>6569.8899689755353</v>
      </c>
      <c r="K161" s="117">
        <f t="shared" si="54"/>
        <v>8251.8387083548132</v>
      </c>
      <c r="L161" s="117">
        <f t="shared" si="54"/>
        <v>7906.7604184016154</v>
      </c>
      <c r="M161" s="117">
        <f t="shared" si="54"/>
        <v>7786.2132178041784</v>
      </c>
      <c r="N161" s="117">
        <f t="shared" si="54"/>
        <v>7491.2821813219143</v>
      </c>
      <c r="O161" s="117">
        <f t="shared" si="54"/>
        <v>7369.7356397182366</v>
      </c>
      <c r="P161" s="117">
        <f t="shared" si="54"/>
        <v>7016.6448248968836</v>
      </c>
      <c r="Q161" s="117">
        <f t="shared" si="54"/>
        <v>7378.347682865533</v>
      </c>
      <c r="R161" s="117">
        <f t="shared" ref="R161:V161" si="55">R162+R164+R166+R175</f>
        <v>6023.6504063965549</v>
      </c>
      <c r="S161" s="117">
        <f t="shared" si="55"/>
        <v>6263.9809275197149</v>
      </c>
      <c r="T161" s="117">
        <f t="shared" si="55"/>
        <v>7627.0474139369626</v>
      </c>
      <c r="U161" s="117">
        <f t="shared" si="55"/>
        <v>7259.5196558072803</v>
      </c>
      <c r="V161" s="117">
        <f t="shared" si="55"/>
        <v>7057.6301144381569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5078.4777853990554</v>
      </c>
      <c r="E162" s="122">
        <f t="shared" si="57"/>
        <v>5280.5735154172089</v>
      </c>
      <c r="F162" s="122">
        <f t="shared" si="57"/>
        <v>4869.3155501316578</v>
      </c>
      <c r="G162" s="122">
        <f t="shared" si="57"/>
        <v>5642.8479431978403</v>
      </c>
      <c r="H162" s="122">
        <f t="shared" si="57"/>
        <v>4253.1344517341749</v>
      </c>
      <c r="I162" s="122">
        <f t="shared" si="57"/>
        <v>4848.5330006700697</v>
      </c>
      <c r="J162" s="122">
        <f t="shared" si="57"/>
        <v>5398.8674788472708</v>
      </c>
      <c r="K162" s="122">
        <f t="shared" si="57"/>
        <v>6724.4527798030067</v>
      </c>
      <c r="L162" s="122">
        <f t="shared" si="57"/>
        <v>6472.1696309227955</v>
      </c>
      <c r="M162" s="122">
        <f t="shared" si="57"/>
        <v>6418.2255937064383</v>
      </c>
      <c r="N162" s="122">
        <f t="shared" si="57"/>
        <v>5718.1243596766381</v>
      </c>
      <c r="O162" s="122">
        <f t="shared" si="57"/>
        <v>6118.8542247618825</v>
      </c>
      <c r="P162" s="122">
        <f t="shared" si="57"/>
        <v>5564.3866238761284</v>
      </c>
      <c r="Q162" s="122">
        <f t="shared" si="57"/>
        <v>5543.8698776166284</v>
      </c>
      <c r="R162" s="122">
        <f t="shared" si="57"/>
        <v>4225.9226115671909</v>
      </c>
      <c r="S162" s="122">
        <f t="shared" si="57"/>
        <v>4247.6933566453836</v>
      </c>
      <c r="T162" s="122">
        <f t="shared" si="57"/>
        <v>5634.1075915059873</v>
      </c>
      <c r="U162" s="122">
        <f t="shared" si="57"/>
        <v>5373.6251309493855</v>
      </c>
      <c r="V162" s="122">
        <f t="shared" si="57"/>
        <v>5602.5513879314422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5078.4777853990554</v>
      </c>
      <c r="E163" s="33">
        <v>5280.5735154172089</v>
      </c>
      <c r="F163" s="33">
        <v>4869.3155501316578</v>
      </c>
      <c r="G163" s="33">
        <v>5642.8479431978403</v>
      </c>
      <c r="H163" s="33">
        <v>4253.1344517341749</v>
      </c>
      <c r="I163" s="33">
        <v>4848.5330006700697</v>
      </c>
      <c r="J163" s="33">
        <v>5398.8674788472708</v>
      </c>
      <c r="K163" s="33">
        <v>6724.4527798030067</v>
      </c>
      <c r="L163" s="33">
        <v>6472.1696309227955</v>
      </c>
      <c r="M163" s="33">
        <v>6418.2255937064383</v>
      </c>
      <c r="N163" s="33">
        <v>5718.1243596766381</v>
      </c>
      <c r="O163" s="33">
        <v>6118.8542247618825</v>
      </c>
      <c r="P163" s="33">
        <v>5564.3866238761284</v>
      </c>
      <c r="Q163" s="33">
        <v>5543.8698776166284</v>
      </c>
      <c r="R163" s="33">
        <v>4225.9226115671909</v>
      </c>
      <c r="S163" s="33">
        <v>4247.6933566453836</v>
      </c>
      <c r="T163" s="33">
        <v>5634.1075915059873</v>
      </c>
      <c r="U163" s="33">
        <v>5373.6251309493855</v>
      </c>
      <c r="V163" s="33">
        <v>5602.5513879314422</v>
      </c>
      <c r="W163" s="33">
        <v>0</v>
      </c>
      <c r="X163" s="33">
        <v>0</v>
      </c>
      <c r="Y163" s="33">
        <v>0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109.62382872010376</v>
      </c>
      <c r="E164" s="122">
        <f t="shared" si="58"/>
        <v>145.81365425505706</v>
      </c>
      <c r="F164" s="122">
        <f t="shared" si="58"/>
        <v>115.78897653256099</v>
      </c>
      <c r="G164" s="122">
        <f t="shared" si="58"/>
        <v>137.85217522383147</v>
      </c>
      <c r="H164" s="122">
        <f t="shared" si="58"/>
        <v>194.42288563858557</v>
      </c>
      <c r="I164" s="122">
        <f t="shared" si="58"/>
        <v>426.02920629317202</v>
      </c>
      <c r="J164" s="122">
        <f t="shared" si="58"/>
        <v>273.02825797444092</v>
      </c>
      <c r="K164" s="122">
        <f t="shared" si="58"/>
        <v>248.56700976476992</v>
      </c>
      <c r="L164" s="122">
        <f t="shared" si="58"/>
        <v>418.39634653702541</v>
      </c>
      <c r="M164" s="122">
        <f t="shared" si="58"/>
        <v>294.4660151415091</v>
      </c>
      <c r="N164" s="122">
        <f t="shared" si="58"/>
        <v>686.92695056227103</v>
      </c>
      <c r="O164" s="122">
        <f t="shared" si="58"/>
        <v>142.40247726179555</v>
      </c>
      <c r="P164" s="122">
        <f t="shared" si="58"/>
        <v>310.87198897609272</v>
      </c>
      <c r="Q164" s="122">
        <f t="shared" si="58"/>
        <v>598.0421444992021</v>
      </c>
      <c r="R164" s="122">
        <f t="shared" si="58"/>
        <v>600.70054345099265</v>
      </c>
      <c r="S164" s="122">
        <f t="shared" si="58"/>
        <v>635.03419904583109</v>
      </c>
      <c r="T164" s="122">
        <f t="shared" si="58"/>
        <v>632.01647934134689</v>
      </c>
      <c r="U164" s="122">
        <f t="shared" si="58"/>
        <v>458.90438877900954</v>
      </c>
      <c r="V164" s="122">
        <f t="shared" si="58"/>
        <v>136.575685685416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109.62382872010376</v>
      </c>
      <c r="E165" s="98">
        <f>IF(RES_hhdet_in_tes!E165=0,0,RES_hhdet_in_tes!E165*1000*11630/RES_hhdet_in_new!E163)</f>
        <v>145.81365425505706</v>
      </c>
      <c r="F165" s="98">
        <f>IF(RES_hhdet_in_tes!F165=0,0,RES_hhdet_in_tes!F165*1000*11630/RES_hhdet_in_new!F163)</f>
        <v>115.78897653256099</v>
      </c>
      <c r="G165" s="98">
        <f>IF(RES_hhdet_in_tes!G165=0,0,RES_hhdet_in_tes!G165*1000*11630/RES_hhdet_in_new!G163)</f>
        <v>137.85217522383147</v>
      </c>
      <c r="H165" s="98">
        <f>IF(RES_hhdet_in_tes!H165=0,0,RES_hhdet_in_tes!H165*1000*11630/RES_hhdet_in_new!H163)</f>
        <v>194.42288563858557</v>
      </c>
      <c r="I165" s="98">
        <f>IF(RES_hhdet_in_tes!I165=0,0,RES_hhdet_in_tes!I165*1000*11630/RES_hhdet_in_new!I163)</f>
        <v>426.02920629317202</v>
      </c>
      <c r="J165" s="98">
        <f>IF(RES_hhdet_in_tes!J165=0,0,RES_hhdet_in_tes!J165*1000*11630/RES_hhdet_in_new!J163)</f>
        <v>273.02825797444092</v>
      </c>
      <c r="K165" s="98">
        <f>IF(RES_hhdet_in_tes!K165=0,0,RES_hhdet_in_tes!K165*1000*11630/RES_hhdet_in_new!K163)</f>
        <v>248.56700976476992</v>
      </c>
      <c r="L165" s="98">
        <f>IF(RES_hhdet_in_tes!L165=0,0,RES_hhdet_in_tes!L165*1000*11630/RES_hhdet_in_new!L163)</f>
        <v>418.39634653702541</v>
      </c>
      <c r="M165" s="98">
        <f>IF(RES_hhdet_in_tes!M165=0,0,RES_hhdet_in_tes!M165*1000*11630/RES_hhdet_in_new!M163)</f>
        <v>294.4660151415091</v>
      </c>
      <c r="N165" s="98">
        <f>IF(RES_hhdet_in_tes!N165=0,0,RES_hhdet_in_tes!N165*1000*11630/RES_hhdet_in_new!N163)</f>
        <v>686.92695056227103</v>
      </c>
      <c r="O165" s="98">
        <f>IF(RES_hhdet_in_tes!O165=0,0,RES_hhdet_in_tes!O165*1000*11630/RES_hhdet_in_new!O163)</f>
        <v>142.40247726179555</v>
      </c>
      <c r="P165" s="98">
        <f>IF(RES_hhdet_in_tes!P165=0,0,RES_hhdet_in_tes!P165*1000*11630/RES_hhdet_in_new!P163)</f>
        <v>310.87198897609272</v>
      </c>
      <c r="Q165" s="98">
        <f>IF(RES_hhdet_in_tes!Q165=0,0,RES_hhdet_in_tes!Q165*1000*11630/RES_hhdet_in_new!Q163)</f>
        <v>598.0421444992021</v>
      </c>
      <c r="R165" s="98">
        <f>IF(RES_hhdet_in_tes!R165=0,0,RES_hhdet_in_tes!R165*1000*11630/RES_hhdet_in_new!R163)</f>
        <v>600.70054345099265</v>
      </c>
      <c r="S165" s="98">
        <f>IF(RES_hhdet_in_tes!S165=0,0,RES_hhdet_in_tes!S165*1000*11630/RES_hhdet_in_new!S163)</f>
        <v>635.03419904583109</v>
      </c>
      <c r="T165" s="98">
        <f>IF(RES_hhdet_in_tes!T165=0,0,RES_hhdet_in_tes!T165*1000*11630/RES_hhdet_in_new!T163)</f>
        <v>632.01647934134689</v>
      </c>
      <c r="U165" s="98">
        <f>IF(RES_hhdet_in_tes!U165=0,0,RES_hhdet_in_tes!U165*1000*11630/RES_hhdet_in_new!U163)</f>
        <v>458.90438877900954</v>
      </c>
      <c r="V165" s="98">
        <f>IF(RES_hhdet_in_tes!V165=0,0,RES_hhdet_in_tes!V165*1000*11630/RES_hhdet_in_new!V163)</f>
        <v>136.575685685416</v>
      </c>
      <c r="W165" s="98">
        <f>IF(RES_hhdet_in_tes!W165=0,0,RES_hhdet_in_tes!W165*1000*11630/RES_hhdet_in_new!W163)</f>
        <v>0</v>
      </c>
      <c r="X165" s="98">
        <f>IF(RES_hhdet_in_tes!X165=0,0,RES_hhdet_in_tes!X165*1000*11630/RES_hhdet_in_new!X163)</f>
        <v>0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703.70016256185716</v>
      </c>
      <c r="E166" s="122">
        <v>842.51552681477449</v>
      </c>
      <c r="F166" s="122">
        <v>576.79132719609606</v>
      </c>
      <c r="G166" s="122">
        <v>1070.4661045697389</v>
      </c>
      <c r="H166" s="122">
        <v>798.26410640159281</v>
      </c>
      <c r="I166" s="122">
        <v>952.95676053954071</v>
      </c>
      <c r="J166" s="122">
        <v>640.40915737103944</v>
      </c>
      <c r="K166" s="122">
        <v>910.19458642723168</v>
      </c>
      <c r="L166" s="122">
        <v>725.43940304298258</v>
      </c>
      <c r="M166" s="122">
        <v>779.23731736079105</v>
      </c>
      <c r="N166" s="122">
        <v>822.60340930525479</v>
      </c>
      <c r="O166" s="122">
        <v>833.77470459619326</v>
      </c>
      <c r="P166" s="122">
        <v>861.6225882422624</v>
      </c>
      <c r="Q166" s="122">
        <v>915.66381167549434</v>
      </c>
      <c r="R166" s="122">
        <v>871.06269967247943</v>
      </c>
      <c r="S166" s="122">
        <v>1011.8455026976295</v>
      </c>
      <c r="T166" s="122">
        <v>980.60682196818891</v>
      </c>
      <c r="U166" s="122">
        <v>1023.2489355233257</v>
      </c>
      <c r="V166" s="122">
        <v>956.22758774477279</v>
      </c>
      <c r="W166" s="122">
        <v>0</v>
      </c>
      <c r="X166" s="122">
        <v>0</v>
      </c>
      <c r="Y166" s="122">
        <v>0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703.70016256185716</v>
      </c>
      <c r="E167" s="98">
        <v>842.51552681477449</v>
      </c>
      <c r="F167" s="98">
        <v>576.79132719609606</v>
      </c>
      <c r="G167" s="98">
        <v>1070.4661045697389</v>
      </c>
      <c r="H167" s="98">
        <v>641.75932669982785</v>
      </c>
      <c r="I167" s="98">
        <v>1017.3536770971359</v>
      </c>
      <c r="J167" s="98">
        <v>597.81115345762782</v>
      </c>
      <c r="K167" s="98">
        <v>882.78744878335044</v>
      </c>
      <c r="L167" s="98">
        <v>760.21740230995829</v>
      </c>
      <c r="M167" s="98">
        <v>802.08043200254042</v>
      </c>
      <c r="N167" s="98">
        <v>754.86298678427283</v>
      </c>
      <c r="O167" s="98">
        <v>831.61858367979221</v>
      </c>
      <c r="P167" s="98">
        <v>835.63565340250454</v>
      </c>
      <c r="Q167" s="98">
        <v>911.58724350660395</v>
      </c>
      <c r="R167" s="98">
        <v>895.93043878327614</v>
      </c>
      <c r="S167" s="98">
        <v>968.63921469369279</v>
      </c>
      <c r="T167" s="98">
        <v>980.60682196818891</v>
      </c>
      <c r="U167" s="98">
        <v>1035.217057611809</v>
      </c>
      <c r="V167" s="98">
        <v>959.70954416722475</v>
      </c>
      <c r="W167" s="98">
        <v>0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1005.6149090018574</v>
      </c>
      <c r="I171" s="101">
        <v>898.38624487701054</v>
      </c>
      <c r="J171" s="101">
        <v>667.91116743766213</v>
      </c>
      <c r="K171" s="101">
        <v>912.00178740875174</v>
      </c>
      <c r="L171" s="101">
        <v>711.61896442561977</v>
      </c>
      <c r="M171" s="101">
        <v>737.95940844675272</v>
      </c>
      <c r="N171" s="101">
        <v>899.49794297772087</v>
      </c>
      <c r="O171" s="101">
        <v>838.05171569506706</v>
      </c>
      <c r="P171" s="101">
        <v>886.13222962859743</v>
      </c>
      <c r="Q171" s="101">
        <v>921.06726281700389</v>
      </c>
      <c r="R171" s="101">
        <v>833.20259568346501</v>
      </c>
      <c r="S171" s="101">
        <v>1077.8257746016216</v>
      </c>
      <c r="T171" s="101">
        <v>0</v>
      </c>
      <c r="U171" s="101">
        <v>917.46975844193673</v>
      </c>
      <c r="V171" s="101">
        <v>949.08934149306151</v>
      </c>
      <c r="W171" s="101">
        <v>0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374.4174551404962</v>
      </c>
      <c r="E175" s="122">
        <v>451.13778860511565</v>
      </c>
      <c r="F175" s="122">
        <v>295.01046073793617</v>
      </c>
      <c r="G175" s="122">
        <v>640.34791426799325</v>
      </c>
      <c r="H175" s="122">
        <v>377.49651908411846</v>
      </c>
      <c r="I175" s="122">
        <v>526.72500916070999</v>
      </c>
      <c r="J175" s="122">
        <v>257.58507478278437</v>
      </c>
      <c r="K175" s="122">
        <v>368.62433235980455</v>
      </c>
      <c r="L175" s="122">
        <v>290.75503789881179</v>
      </c>
      <c r="M175" s="122">
        <v>294.28429159543941</v>
      </c>
      <c r="N175" s="122">
        <v>263.62746177775057</v>
      </c>
      <c r="O175" s="122">
        <v>274.70423309836497</v>
      </c>
      <c r="P175" s="122">
        <v>279.76362380240062</v>
      </c>
      <c r="Q175" s="122">
        <v>320.77184907420821</v>
      </c>
      <c r="R175" s="122">
        <v>325.96455170589155</v>
      </c>
      <c r="S175" s="122">
        <v>369.40786913087095</v>
      </c>
      <c r="T175" s="122">
        <v>380.31652112143917</v>
      </c>
      <c r="U175" s="122">
        <v>403.74120055556011</v>
      </c>
      <c r="V175" s="122">
        <v>362.27545307652639</v>
      </c>
      <c r="W175" s="122">
        <v>0</v>
      </c>
      <c r="X175" s="122">
        <v>0</v>
      </c>
      <c r="Y175" s="122">
        <v>0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377.25156108647144</v>
      </c>
      <c r="E176" s="98">
        <v>444.93023520264762</v>
      </c>
      <c r="F176" s="98">
        <v>295.45773112565496</v>
      </c>
      <c r="G176" s="98">
        <v>653.05920360522771</v>
      </c>
      <c r="H176" s="98">
        <v>355.23659737917086</v>
      </c>
      <c r="I176" s="98">
        <v>527.0923589805974</v>
      </c>
      <c r="J176" s="98">
        <v>257.63595126338026</v>
      </c>
      <c r="K176" s="98">
        <v>368.89609567809555</v>
      </c>
      <c r="L176" s="98">
        <v>291.76463357250003</v>
      </c>
      <c r="M176" s="98">
        <v>294.18979939079679</v>
      </c>
      <c r="N176" s="98">
        <v>259.27132135947363</v>
      </c>
      <c r="O176" s="98">
        <v>274.70423309836497</v>
      </c>
      <c r="P176" s="98">
        <v>279.76362380240062</v>
      </c>
      <c r="Q176" s="98">
        <v>319.55394628123554</v>
      </c>
      <c r="R176" s="98">
        <v>325.62006565450889</v>
      </c>
      <c r="S176" s="98">
        <v>369.8011479819196</v>
      </c>
      <c r="T176" s="98">
        <v>380.62409600220815</v>
      </c>
      <c r="U176" s="98">
        <v>404.0661017001857</v>
      </c>
      <c r="V176" s="98">
        <v>362.19517937034146</v>
      </c>
      <c r="W176" s="98">
        <v>0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303.5648064911158</v>
      </c>
      <c r="E177" s="33">
        <v>549.16540275242312</v>
      </c>
      <c r="F177" s="33">
        <v>275.19638256199096</v>
      </c>
      <c r="G177" s="33">
        <v>311.40454873614135</v>
      </c>
      <c r="H177" s="33">
        <v>610.46683601885445</v>
      </c>
      <c r="I177" s="33">
        <v>409.23429176672857</v>
      </c>
      <c r="J177" s="33">
        <v>251.71392892201609</v>
      </c>
      <c r="K177" s="33">
        <v>262.72722599909252</v>
      </c>
      <c r="L177" s="33">
        <v>268.89340850317785</v>
      </c>
      <c r="M177" s="33">
        <v>298.31309559338456</v>
      </c>
      <c r="N177" s="33">
        <v>431.33886788141604</v>
      </c>
      <c r="O177" s="33">
        <v>0</v>
      </c>
      <c r="P177" s="33">
        <v>0</v>
      </c>
      <c r="Q177" s="33">
        <v>404.52057642627022</v>
      </c>
      <c r="R177" s="33">
        <v>340.32273032751988</v>
      </c>
      <c r="S177" s="33">
        <v>352.64120104992378</v>
      </c>
      <c r="T177" s="33">
        <v>351.9021315744377</v>
      </c>
      <c r="U177" s="33">
        <v>362.4563482126278</v>
      </c>
      <c r="V177" s="33">
        <v>368.89654728667233</v>
      </c>
      <c r="W177" s="33">
        <v>0</v>
      </c>
      <c r="X177" s="33">
        <v>0</v>
      </c>
      <c r="Y177" s="33">
        <v>0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4157.7592831570137</v>
      </c>
      <c r="E3" s="117">
        <f t="shared" si="0"/>
        <v>0</v>
      </c>
      <c r="F3" s="117">
        <f t="shared" si="0"/>
        <v>6258.2588641233724</v>
      </c>
      <c r="G3" s="117">
        <f t="shared" si="0"/>
        <v>0</v>
      </c>
      <c r="H3" s="117">
        <f t="shared" si="0"/>
        <v>0</v>
      </c>
      <c r="I3" s="117">
        <f t="shared" si="0"/>
        <v>2396.923680288754</v>
      </c>
      <c r="J3" s="117">
        <f t="shared" si="0"/>
        <v>7254.1716920901681</v>
      </c>
      <c r="K3" s="117">
        <f t="shared" si="0"/>
        <v>0</v>
      </c>
      <c r="L3" s="117">
        <f t="shared" si="0"/>
        <v>0</v>
      </c>
      <c r="M3" s="117">
        <f t="shared" si="0"/>
        <v>4010.0232931370269</v>
      </c>
      <c r="N3" s="117">
        <f t="shared" si="0"/>
        <v>3957.2428836135755</v>
      </c>
      <c r="O3" s="117">
        <f t="shared" si="0"/>
        <v>2446.1982302528004</v>
      </c>
      <c r="P3" s="117">
        <f t="shared" si="0"/>
        <v>4263.3319202313505</v>
      </c>
      <c r="Q3" s="117">
        <f t="shared" si="0"/>
        <v>4285.327057897036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3131.1620741486977</v>
      </c>
      <c r="V3" s="117">
        <f t="shared" si="1"/>
        <v>3045.9046575871757</v>
      </c>
      <c r="W3" s="117">
        <f t="shared" ref="W3:Y3" si="2">W4+W7+W9+W19</f>
        <v>2483.2243075912456</v>
      </c>
      <c r="X3" s="117">
        <f t="shared" si="2"/>
        <v>2192.3739329166565</v>
      </c>
      <c r="Y3" s="117">
        <f t="shared" si="2"/>
        <v>2052.7685342854465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3491.8928343017324</v>
      </c>
      <c r="E4" s="122">
        <f t="shared" si="3"/>
        <v>0</v>
      </c>
      <c r="F4" s="122">
        <f t="shared" si="3"/>
        <v>5519.0935540715736</v>
      </c>
      <c r="G4" s="122">
        <f t="shared" si="3"/>
        <v>0</v>
      </c>
      <c r="H4" s="122">
        <f t="shared" si="3"/>
        <v>0</v>
      </c>
      <c r="I4" s="122">
        <f t="shared" si="3"/>
        <v>1904.9980513505943</v>
      </c>
      <c r="J4" s="122">
        <f t="shared" si="3"/>
        <v>6278.8463786328475</v>
      </c>
      <c r="K4" s="122">
        <f t="shared" si="3"/>
        <v>0</v>
      </c>
      <c r="L4" s="122">
        <f t="shared" si="3"/>
        <v>0</v>
      </c>
      <c r="M4" s="122">
        <f t="shared" si="3"/>
        <v>3424.3362237047559</v>
      </c>
      <c r="N4" s="122">
        <f t="shared" si="3"/>
        <v>3381.7028667714958</v>
      </c>
      <c r="O4" s="122">
        <f t="shared" si="3"/>
        <v>2055.8893531738381</v>
      </c>
      <c r="P4" s="122">
        <f t="shared" si="3"/>
        <v>3525.7143836379478</v>
      </c>
      <c r="Q4" s="122">
        <f t="shared" si="3"/>
        <v>3530.8043679129364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2424.1351720611424</v>
      </c>
      <c r="V4" s="122">
        <f t="shared" si="4"/>
        <v>2367.9434352070107</v>
      </c>
      <c r="W4" s="122">
        <f t="shared" ref="W4:Y4" si="5">SUM(W5:W6)</f>
        <v>2116.6608036535972</v>
      </c>
      <c r="X4" s="122">
        <f t="shared" si="5"/>
        <v>1754.0182365662488</v>
      </c>
      <c r="Y4" s="122">
        <f t="shared" si="5"/>
        <v>1735.4041025496047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3491.8928343017324</v>
      </c>
      <c r="E5" s="98">
        <v>0</v>
      </c>
      <c r="F5" s="98">
        <v>5519.0935540715736</v>
      </c>
      <c r="G5" s="98">
        <v>0</v>
      </c>
      <c r="H5" s="98">
        <v>0</v>
      </c>
      <c r="I5" s="98">
        <v>1904.9980513505943</v>
      </c>
      <c r="J5" s="98">
        <v>6278.8463786328475</v>
      </c>
      <c r="K5" s="98">
        <v>0</v>
      </c>
      <c r="L5" s="98">
        <v>0</v>
      </c>
      <c r="M5" s="98">
        <v>3424.3362237047559</v>
      </c>
      <c r="N5" s="98">
        <v>3381.7028667714958</v>
      </c>
      <c r="O5" s="98">
        <v>2055.8893531738381</v>
      </c>
      <c r="P5" s="98">
        <v>3525.7143836379478</v>
      </c>
      <c r="Q5" s="98">
        <v>3530.8043679129364</v>
      </c>
      <c r="R5" s="98">
        <v>0</v>
      </c>
      <c r="S5" s="98">
        <v>0</v>
      </c>
      <c r="T5" s="98">
        <v>0</v>
      </c>
      <c r="U5" s="98">
        <v>2424.1351720611424</v>
      </c>
      <c r="V5" s="98">
        <v>2367.9434352070107</v>
      </c>
      <c r="W5" s="98">
        <v>2116.6608036535972</v>
      </c>
      <c r="X5" s="98">
        <v>1754.0182365662488</v>
      </c>
      <c r="Y5" s="98">
        <v>1735.4041025496047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454.44842695523693</v>
      </c>
      <c r="E9" s="122">
        <v>0</v>
      </c>
      <c r="F9" s="122">
        <v>484.6059406066492</v>
      </c>
      <c r="G9" s="122">
        <v>0</v>
      </c>
      <c r="H9" s="122">
        <v>0</v>
      </c>
      <c r="I9" s="122">
        <v>298.31999764502365</v>
      </c>
      <c r="J9" s="122">
        <v>686.18479526344981</v>
      </c>
      <c r="K9" s="122">
        <v>0</v>
      </c>
      <c r="L9" s="122">
        <v>0</v>
      </c>
      <c r="M9" s="122">
        <v>416.28981062865887</v>
      </c>
      <c r="N9" s="122">
        <v>418.78625118627195</v>
      </c>
      <c r="O9" s="122">
        <v>282.29728691131874</v>
      </c>
      <c r="P9" s="122">
        <v>542.13342455803422</v>
      </c>
      <c r="Q9" s="122">
        <v>566.96082362097923</v>
      </c>
      <c r="R9" s="122">
        <v>0</v>
      </c>
      <c r="S9" s="122">
        <v>0</v>
      </c>
      <c r="T9" s="122">
        <v>0</v>
      </c>
      <c r="U9" s="122">
        <v>466.84544725567361</v>
      </c>
      <c r="V9" s="122">
        <v>463.05549874888663</v>
      </c>
      <c r="W9" s="122">
        <v>161.22650610420163</v>
      </c>
      <c r="X9" s="122">
        <v>231.46740200248814</v>
      </c>
      <c r="Y9" s="122">
        <v>134.9936872524404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469.27914367323365</v>
      </c>
      <c r="E10" s="98">
        <v>0</v>
      </c>
      <c r="F10" s="98">
        <v>502.7661962591568</v>
      </c>
      <c r="G10" s="98">
        <v>0</v>
      </c>
      <c r="H10" s="98">
        <v>0</v>
      </c>
      <c r="I10" s="98">
        <v>305.30158541490027</v>
      </c>
      <c r="J10" s="98">
        <v>710.50718738777471</v>
      </c>
      <c r="K10" s="98">
        <v>0</v>
      </c>
      <c r="L10" s="98">
        <v>0</v>
      </c>
      <c r="M10" s="98">
        <v>419.09332804871599</v>
      </c>
      <c r="N10" s="98">
        <v>426.49341600715309</v>
      </c>
      <c r="O10" s="98">
        <v>284.70777752204964</v>
      </c>
      <c r="P10" s="98">
        <v>554.74744861661509</v>
      </c>
      <c r="Q10" s="98">
        <v>585.49243105447795</v>
      </c>
      <c r="R10" s="98">
        <v>0</v>
      </c>
      <c r="S10" s="98">
        <v>0</v>
      </c>
      <c r="T10" s="98">
        <v>0</v>
      </c>
      <c r="U10" s="98">
        <v>466.84544725567361</v>
      </c>
      <c r="V10" s="98">
        <v>475.29845519279593</v>
      </c>
      <c r="W10" s="98">
        <v>515.79101590227071</v>
      </c>
      <c r="X10" s="98">
        <v>590.3884840847229</v>
      </c>
      <c r="Y10" s="98">
        <v>128.64370354311342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309.06837491697905</v>
      </c>
      <c r="E11" s="98">
        <v>0</v>
      </c>
      <c r="F11" s="98">
        <v>249.32087011976486</v>
      </c>
      <c r="G11" s="98">
        <v>0</v>
      </c>
      <c r="H11" s="98">
        <v>0</v>
      </c>
      <c r="I11" s="98">
        <v>427.30791596709821</v>
      </c>
      <c r="J11" s="98">
        <v>248.11284932607617</v>
      </c>
      <c r="K11" s="98">
        <v>0</v>
      </c>
      <c r="L11" s="98">
        <v>0</v>
      </c>
      <c r="M11" s="98">
        <v>312.69734691553663</v>
      </c>
      <c r="N11" s="98">
        <v>279.63885790781865</v>
      </c>
      <c r="O11" s="98">
        <v>287.1728611736595</v>
      </c>
      <c r="P11" s="98">
        <v>266.62603931100375</v>
      </c>
      <c r="Q11" s="98">
        <v>272.22903521796587</v>
      </c>
      <c r="R11" s="98">
        <v>0</v>
      </c>
      <c r="S11" s="98">
        <v>0</v>
      </c>
      <c r="T11" s="98">
        <v>0</v>
      </c>
      <c r="U11" s="98">
        <v>0</v>
      </c>
      <c r="V11" s="98">
        <v>245.43092973506552</v>
      </c>
      <c r="W11" s="98">
        <v>259.21306378895241</v>
      </c>
      <c r="X11" s="98">
        <v>264.23971309732553</v>
      </c>
      <c r="Y11" s="98">
        <v>239.37998943311058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211.41802190004424</v>
      </c>
      <c r="E19" s="122">
        <v>0</v>
      </c>
      <c r="F19" s="122">
        <v>254.55936944515003</v>
      </c>
      <c r="G19" s="122">
        <v>0</v>
      </c>
      <c r="H19" s="122">
        <v>0</v>
      </c>
      <c r="I19" s="122">
        <v>193.60563129313576</v>
      </c>
      <c r="J19" s="122">
        <v>289.14051819387049</v>
      </c>
      <c r="K19" s="122">
        <v>0</v>
      </c>
      <c r="L19" s="122">
        <v>0</v>
      </c>
      <c r="M19" s="122">
        <v>169.39725880361232</v>
      </c>
      <c r="N19" s="122">
        <v>156.75376565580811</v>
      </c>
      <c r="O19" s="122">
        <v>108.0115901676435</v>
      </c>
      <c r="P19" s="122">
        <v>195.4841120353687</v>
      </c>
      <c r="Q19" s="122">
        <v>187.56186636312017</v>
      </c>
      <c r="R19" s="122">
        <v>0</v>
      </c>
      <c r="S19" s="122">
        <v>0</v>
      </c>
      <c r="T19" s="122">
        <v>0</v>
      </c>
      <c r="U19" s="122">
        <v>240.18145483188152</v>
      </c>
      <c r="V19" s="122">
        <v>214.90572363127848</v>
      </c>
      <c r="W19" s="122">
        <v>205.3369978334465</v>
      </c>
      <c r="X19" s="122">
        <v>206.88829434791953</v>
      </c>
      <c r="Y19" s="122">
        <v>182.3707444834013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270.01998036564504</v>
      </c>
      <c r="E20" s="98">
        <v>0</v>
      </c>
      <c r="F20" s="98">
        <v>287.28578729531154</v>
      </c>
      <c r="G20" s="98">
        <v>0</v>
      </c>
      <c r="H20" s="98">
        <v>0</v>
      </c>
      <c r="I20" s="98">
        <v>150.0616533983326</v>
      </c>
      <c r="J20" s="98">
        <v>292.76908233489485</v>
      </c>
      <c r="K20" s="98">
        <v>0</v>
      </c>
      <c r="L20" s="98">
        <v>0</v>
      </c>
      <c r="M20" s="98">
        <v>170.65544831990823</v>
      </c>
      <c r="N20" s="98">
        <v>159.32815159589546</v>
      </c>
      <c r="O20" s="98">
        <v>107.94734997699487</v>
      </c>
      <c r="P20" s="98">
        <v>215.66947658745707</v>
      </c>
      <c r="Q20" s="98">
        <v>238.45177472640643</v>
      </c>
      <c r="R20" s="98">
        <v>0</v>
      </c>
      <c r="S20" s="98">
        <v>0</v>
      </c>
      <c r="T20" s="98">
        <v>0</v>
      </c>
      <c r="U20" s="98">
        <v>240.18145483188152</v>
      </c>
      <c r="V20" s="98">
        <v>222.21440501931122</v>
      </c>
      <c r="W20" s="98">
        <v>215.89414263686308</v>
      </c>
      <c r="X20" s="98">
        <v>220.29983456415329</v>
      </c>
      <c r="Y20" s="98">
        <v>215.26348416284813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149.96028501203853</v>
      </c>
      <c r="E21" s="98">
        <v>0</v>
      </c>
      <c r="F21" s="98">
        <v>117.25984774773289</v>
      </c>
      <c r="G21" s="98">
        <v>0</v>
      </c>
      <c r="H21" s="98">
        <v>0</v>
      </c>
      <c r="I21" s="98">
        <v>208.69195403292093</v>
      </c>
      <c r="J21" s="98">
        <v>101.92504647052179</v>
      </c>
      <c r="K21" s="98">
        <v>0</v>
      </c>
      <c r="L21" s="98">
        <v>0</v>
      </c>
      <c r="M21" s="98">
        <v>116.13213309598419</v>
      </c>
      <c r="N21" s="98">
        <v>102.31359782150821</v>
      </c>
      <c r="O21" s="98">
        <v>108.38196981605947</v>
      </c>
      <c r="P21" s="98">
        <v>110.3163141662929</v>
      </c>
      <c r="Q21" s="98">
        <v>125.71996348026065</v>
      </c>
      <c r="R21" s="98">
        <v>0</v>
      </c>
      <c r="S21" s="98">
        <v>0</v>
      </c>
      <c r="T21" s="98">
        <v>0</v>
      </c>
      <c r="U21" s="98">
        <v>0</v>
      </c>
      <c r="V21" s="98">
        <v>137.27340562194522</v>
      </c>
      <c r="W21" s="98">
        <v>142.9102201678692</v>
      </c>
      <c r="X21" s="98">
        <v>148.30475715695783</v>
      </c>
      <c r="Y21" s="98">
        <v>134.68145449644115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2443.4091904744214</v>
      </c>
      <c r="D24" s="117">
        <f t="shared" si="7"/>
        <v>2470.7088278293209</v>
      </c>
      <c r="E24" s="117">
        <f t="shared" si="7"/>
        <v>2684.2790584167451</v>
      </c>
      <c r="F24" s="117">
        <f t="shared" si="7"/>
        <v>2777.7117753838602</v>
      </c>
      <c r="G24" s="117">
        <f t="shared" si="7"/>
        <v>2855.7701670668762</v>
      </c>
      <c r="H24" s="117">
        <f t="shared" si="7"/>
        <v>2500.3052548178152</v>
      </c>
      <c r="I24" s="117">
        <f t="shared" si="7"/>
        <v>2446.9435617813833</v>
      </c>
      <c r="J24" s="117">
        <f t="shared" si="7"/>
        <v>2677.7946915851135</v>
      </c>
      <c r="K24" s="117">
        <f t="shared" si="7"/>
        <v>2574.7353494286644</v>
      </c>
      <c r="L24" s="117">
        <f t="shared" si="7"/>
        <v>2661.2100428094864</v>
      </c>
      <c r="M24" s="117">
        <f t="shared" si="7"/>
        <v>2658.5428847135522</v>
      </c>
      <c r="N24" s="117">
        <f t="shared" si="7"/>
        <v>2562.3046411854002</v>
      </c>
      <c r="O24" s="117">
        <f t="shared" si="7"/>
        <v>2364.673602986195</v>
      </c>
      <c r="P24" s="117">
        <f t="shared" si="7"/>
        <v>2066.0009311176686</v>
      </c>
      <c r="Q24" s="117">
        <f t="shared" si="7"/>
        <v>2072.0417258303578</v>
      </c>
      <c r="R24" s="117">
        <f t="shared" ref="R24:V24" si="8">R25+R28+R30+R39</f>
        <v>0</v>
      </c>
      <c r="S24" s="117">
        <f t="shared" si="8"/>
        <v>0</v>
      </c>
      <c r="T24" s="117">
        <f t="shared" si="8"/>
        <v>0</v>
      </c>
      <c r="U24" s="117">
        <f t="shared" si="8"/>
        <v>2114.2748156640923</v>
      </c>
      <c r="V24" s="117">
        <f t="shared" si="8"/>
        <v>1800.3173444456313</v>
      </c>
      <c r="W24" s="117">
        <f t="shared" ref="W24:Y24" si="9">W25+W28+W30+W39</f>
        <v>1759.5191629726819</v>
      </c>
      <c r="X24" s="117">
        <f t="shared" si="9"/>
        <v>1696.2606065242219</v>
      </c>
      <c r="Y24" s="117">
        <f t="shared" si="9"/>
        <v>1392.9116144331385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2034.8480231756525</v>
      </c>
      <c r="D25" s="122">
        <f t="shared" si="10"/>
        <v>2019.1781821509053</v>
      </c>
      <c r="E25" s="122">
        <f t="shared" si="10"/>
        <v>2148.1304269826105</v>
      </c>
      <c r="F25" s="122">
        <f t="shared" si="10"/>
        <v>2411.1310575163625</v>
      </c>
      <c r="G25" s="122">
        <f t="shared" si="10"/>
        <v>2148.5011426494661</v>
      </c>
      <c r="H25" s="122">
        <f t="shared" si="10"/>
        <v>2211.3993329316886</v>
      </c>
      <c r="I25" s="122">
        <f t="shared" si="10"/>
        <v>2045.9630455632682</v>
      </c>
      <c r="J25" s="122">
        <f t="shared" si="10"/>
        <v>2473.7055306862071</v>
      </c>
      <c r="K25" s="122">
        <f t="shared" si="10"/>
        <v>2408.8386923477992</v>
      </c>
      <c r="L25" s="122">
        <f t="shared" si="10"/>
        <v>2467.339075078507</v>
      </c>
      <c r="M25" s="122">
        <f t="shared" si="10"/>
        <v>2333.9458536738771</v>
      </c>
      <c r="N25" s="122">
        <f t="shared" si="10"/>
        <v>2311.3053514056674</v>
      </c>
      <c r="O25" s="122">
        <f t="shared" si="10"/>
        <v>2064.8430590543626</v>
      </c>
      <c r="P25" s="122">
        <f t="shared" si="10"/>
        <v>1822.3715972958737</v>
      </c>
      <c r="Q25" s="122">
        <f t="shared" si="10"/>
        <v>1782.9843412193179</v>
      </c>
      <c r="R25" s="122">
        <f t="shared" ref="R25:V25" si="11">SUM(R26:R27)</f>
        <v>0</v>
      </c>
      <c r="S25" s="122">
        <f t="shared" si="11"/>
        <v>0</v>
      </c>
      <c r="T25" s="122">
        <f t="shared" si="11"/>
        <v>0</v>
      </c>
      <c r="U25" s="122">
        <f t="shared" si="11"/>
        <v>1690.1240639133766</v>
      </c>
      <c r="V25" s="122">
        <f t="shared" si="11"/>
        <v>1491.2422880091403</v>
      </c>
      <c r="W25" s="122">
        <f t="shared" ref="W25:Y25" si="12">SUM(W26:W27)</f>
        <v>1479.3784972694848</v>
      </c>
      <c r="X25" s="122">
        <f t="shared" si="12"/>
        <v>1379.8033046689661</v>
      </c>
      <c r="Y25" s="122">
        <f t="shared" si="12"/>
        <v>1128.784142191741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2034.8480231756525</v>
      </c>
      <c r="D26" s="98">
        <v>2019.1781821509053</v>
      </c>
      <c r="E26" s="98">
        <v>2148.1304269826105</v>
      </c>
      <c r="F26" s="98">
        <v>2411.1310575163625</v>
      </c>
      <c r="G26" s="98">
        <v>2148.5011426494661</v>
      </c>
      <c r="H26" s="98">
        <v>2211.3993329316886</v>
      </c>
      <c r="I26" s="98">
        <v>2045.9630455632682</v>
      </c>
      <c r="J26" s="98">
        <v>2473.7055306862071</v>
      </c>
      <c r="K26" s="98">
        <v>2408.8386923477992</v>
      </c>
      <c r="L26" s="98">
        <v>2467.339075078507</v>
      </c>
      <c r="M26" s="98">
        <v>2333.9458536738771</v>
      </c>
      <c r="N26" s="98">
        <v>2311.3053514056674</v>
      </c>
      <c r="O26" s="98">
        <v>2064.8430590543626</v>
      </c>
      <c r="P26" s="98">
        <v>1822.3715972958737</v>
      </c>
      <c r="Q26" s="98">
        <v>1782.9843412193179</v>
      </c>
      <c r="R26" s="98">
        <v>0</v>
      </c>
      <c r="S26" s="98">
        <v>0</v>
      </c>
      <c r="T26" s="98">
        <v>0</v>
      </c>
      <c r="U26" s="98">
        <v>1690.1240639133766</v>
      </c>
      <c r="V26" s="98">
        <v>1491.2422880091403</v>
      </c>
      <c r="W26" s="98">
        <v>1479.3784972694848</v>
      </c>
      <c r="X26" s="98">
        <v>1379.8033046689661</v>
      </c>
      <c r="Y26" s="98">
        <v>1128.784142191741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280.3616648769945</v>
      </c>
      <c r="D30" s="122">
        <v>309.06837491697911</v>
      </c>
      <c r="E30" s="122">
        <v>367.10990261802266</v>
      </c>
      <c r="F30" s="122">
        <v>249.32087011976486</v>
      </c>
      <c r="G30" s="122">
        <v>458.65105545770189</v>
      </c>
      <c r="H30" s="122">
        <v>160.94164373170153</v>
      </c>
      <c r="I30" s="122">
        <v>192.28856218519422</v>
      </c>
      <c r="J30" s="122">
        <v>102.16411442838432</v>
      </c>
      <c r="K30" s="122">
        <v>20.070921781260857</v>
      </c>
      <c r="L30" s="122">
        <v>85.02933851858586</v>
      </c>
      <c r="M30" s="122">
        <v>208.46489794369111</v>
      </c>
      <c r="N30" s="122">
        <v>153.80137184930021</v>
      </c>
      <c r="O30" s="122">
        <v>191.44857411577291</v>
      </c>
      <c r="P30" s="122">
        <v>133.31301965550188</v>
      </c>
      <c r="Q30" s="122">
        <v>163.33742113077949</v>
      </c>
      <c r="R30" s="122">
        <v>0</v>
      </c>
      <c r="S30" s="122">
        <v>0</v>
      </c>
      <c r="T30" s="122">
        <v>0</v>
      </c>
      <c r="U30" s="122">
        <v>270.12076156093718</v>
      </c>
      <c r="V30" s="122">
        <v>171.80165081454587</v>
      </c>
      <c r="W30" s="122">
        <v>137.23044553532776</v>
      </c>
      <c r="X30" s="122">
        <v>168.15254469829804</v>
      </c>
      <c r="Y30" s="122">
        <v>135.30173315784512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280.3616648769945</v>
      </c>
      <c r="D31" s="98">
        <v>309.06837491697911</v>
      </c>
      <c r="E31" s="98">
        <v>367.10990261802266</v>
      </c>
      <c r="F31" s="98">
        <v>249.32087011976486</v>
      </c>
      <c r="G31" s="98">
        <v>458.65105545770189</v>
      </c>
      <c r="H31" s="98">
        <v>272.36278169980261</v>
      </c>
      <c r="I31" s="98">
        <v>427.30791596709827</v>
      </c>
      <c r="J31" s="98">
        <v>248.1128493260762</v>
      </c>
      <c r="K31" s="98">
        <v>361.27659206269544</v>
      </c>
      <c r="L31" s="98">
        <v>306.10561866690909</v>
      </c>
      <c r="M31" s="98">
        <v>312.69734691553668</v>
      </c>
      <c r="N31" s="98">
        <v>279.63885790781853</v>
      </c>
      <c r="O31" s="98">
        <v>287.17286117365938</v>
      </c>
      <c r="P31" s="98">
        <v>266.62603931100375</v>
      </c>
      <c r="Q31" s="98">
        <v>272.22903521796582</v>
      </c>
      <c r="R31" s="98">
        <v>0</v>
      </c>
      <c r="S31" s="98">
        <v>0</v>
      </c>
      <c r="T31" s="98">
        <v>0</v>
      </c>
      <c r="U31" s="98">
        <v>270.12076156093718</v>
      </c>
      <c r="V31" s="98">
        <v>245.43092973506552</v>
      </c>
      <c r="W31" s="98">
        <v>259.21306378895247</v>
      </c>
      <c r="X31" s="98">
        <v>264.23971309732548</v>
      </c>
      <c r="Y31" s="98">
        <v>239.37998943311061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128.19950242177427</v>
      </c>
      <c r="D39" s="122">
        <v>142.46227076143657</v>
      </c>
      <c r="E39" s="122">
        <v>169.0387288161117</v>
      </c>
      <c r="F39" s="122">
        <v>117.25984774773289</v>
      </c>
      <c r="G39" s="122">
        <v>248.61796895970772</v>
      </c>
      <c r="H39" s="122">
        <v>127.96427815442513</v>
      </c>
      <c r="I39" s="122">
        <v>208.69195403292093</v>
      </c>
      <c r="J39" s="122">
        <v>101.92504647052181</v>
      </c>
      <c r="K39" s="122">
        <v>145.82573529960422</v>
      </c>
      <c r="L39" s="122">
        <v>108.84162921239333</v>
      </c>
      <c r="M39" s="122">
        <v>116.1321330959842</v>
      </c>
      <c r="N39" s="122">
        <v>97.197917930432794</v>
      </c>
      <c r="O39" s="122">
        <v>108.3819698160595</v>
      </c>
      <c r="P39" s="122">
        <v>110.31631416629291</v>
      </c>
      <c r="Q39" s="122">
        <v>125.71996348026066</v>
      </c>
      <c r="R39" s="122">
        <v>0</v>
      </c>
      <c r="S39" s="122">
        <v>0</v>
      </c>
      <c r="T39" s="122">
        <v>0</v>
      </c>
      <c r="U39" s="122">
        <v>154.0299901897786</v>
      </c>
      <c r="V39" s="122">
        <v>137.27340562194519</v>
      </c>
      <c r="W39" s="122">
        <v>142.91022016786923</v>
      </c>
      <c r="X39" s="122">
        <v>148.30475715695783</v>
      </c>
      <c r="Y39" s="122">
        <v>128.82573908355241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134.94684465449922</v>
      </c>
      <c r="D40" s="98">
        <v>149.9602850120385</v>
      </c>
      <c r="E40" s="98">
        <v>176.72230739866225</v>
      </c>
      <c r="F40" s="98">
        <v>117.25984774773289</v>
      </c>
      <c r="G40" s="98">
        <v>258.97705099969556</v>
      </c>
      <c r="H40" s="98">
        <v>140.76070596986764</v>
      </c>
      <c r="I40" s="98">
        <v>208.69195403292093</v>
      </c>
      <c r="J40" s="98">
        <v>101.92504647052181</v>
      </c>
      <c r="K40" s="98">
        <v>145.82573529960422</v>
      </c>
      <c r="L40" s="98">
        <v>115.24407798959294</v>
      </c>
      <c r="M40" s="98">
        <v>116.1321330959842</v>
      </c>
      <c r="N40" s="98">
        <v>102.31359782150821</v>
      </c>
      <c r="O40" s="98">
        <v>108.3819698160595</v>
      </c>
      <c r="P40" s="98">
        <v>110.31631416629291</v>
      </c>
      <c r="Q40" s="98">
        <v>125.71996348026066</v>
      </c>
      <c r="R40" s="98">
        <v>0</v>
      </c>
      <c r="S40" s="98">
        <v>0</v>
      </c>
      <c r="T40" s="98">
        <v>0</v>
      </c>
      <c r="U40" s="98">
        <v>154.0299901897786</v>
      </c>
      <c r="V40" s="98">
        <v>137.27340562194519</v>
      </c>
      <c r="W40" s="98">
        <v>142.91022016786923</v>
      </c>
      <c r="X40" s="98">
        <v>148.30475715695783</v>
      </c>
      <c r="Y40" s="98">
        <v>134.68145449644115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2174.6345079489411</v>
      </c>
      <c r="F43" s="117">
        <f t="shared" si="14"/>
        <v>4626.946429577979</v>
      </c>
      <c r="G43" s="117">
        <f t="shared" si="14"/>
        <v>3198.0870065340146</v>
      </c>
      <c r="H43" s="117">
        <f t="shared" si="14"/>
        <v>3011.4659781866098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2280.9164381079163</v>
      </c>
      <c r="P43" s="117">
        <f t="shared" si="14"/>
        <v>2986.6730512760782</v>
      </c>
      <c r="Q43" s="117">
        <f t="shared" si="14"/>
        <v>3300.5467370008391</v>
      </c>
      <c r="R43" s="117">
        <f t="shared" ref="R43:V43" si="15">R44+R47+R49+R58</f>
        <v>0</v>
      </c>
      <c r="S43" s="117">
        <f t="shared" si="15"/>
        <v>2421.7375905969666</v>
      </c>
      <c r="T43" s="117">
        <f t="shared" si="15"/>
        <v>2633.8832249071293</v>
      </c>
      <c r="U43" s="117">
        <f t="shared" si="15"/>
        <v>3154.7207266156211</v>
      </c>
      <c r="V43" s="117">
        <f t="shared" si="15"/>
        <v>2471.8201268349058</v>
      </c>
      <c r="W43" s="117">
        <f t="shared" ref="W43:Y43" si="16">W44+W47+W49+W58</f>
        <v>2223.73564149913</v>
      </c>
      <c r="X43" s="117">
        <f t="shared" si="16"/>
        <v>2562.1434214077231</v>
      </c>
      <c r="Y43" s="117">
        <f t="shared" si="16"/>
        <v>1712.1562898813211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2008.5390497224555</v>
      </c>
      <c r="F44" s="122">
        <f t="shared" si="17"/>
        <v>4512.3256514373388</v>
      </c>
      <c r="G44" s="122">
        <f t="shared" si="17"/>
        <v>2948.6741915927814</v>
      </c>
      <c r="H44" s="122">
        <f t="shared" si="17"/>
        <v>2883.0302423093713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2172.5344682918567</v>
      </c>
      <c r="P44" s="122">
        <f t="shared" si="17"/>
        <v>2876.3567371097852</v>
      </c>
      <c r="Q44" s="122">
        <f t="shared" si="17"/>
        <v>3176.6633201318441</v>
      </c>
      <c r="R44" s="122">
        <f t="shared" ref="R44:V44" si="18">SUM(R45:R46)</f>
        <v>0</v>
      </c>
      <c r="S44" s="122">
        <f t="shared" si="18"/>
        <v>2281.5295993042359</v>
      </c>
      <c r="T44" s="122">
        <f t="shared" si="18"/>
        <v>2489.1687928535348</v>
      </c>
      <c r="U44" s="122">
        <f t="shared" si="18"/>
        <v>3001.8962691606212</v>
      </c>
      <c r="V44" s="122">
        <f t="shared" si="18"/>
        <v>2336.178380944632</v>
      </c>
      <c r="W44" s="122">
        <f t="shared" ref="W44:Y44" si="19">SUM(W45:W46)</f>
        <v>2081.7913417121831</v>
      </c>
      <c r="X44" s="122">
        <f t="shared" si="19"/>
        <v>2416.5259531686715</v>
      </c>
      <c r="Y44" s="122">
        <f t="shared" si="19"/>
        <v>1580.7965752939849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2008.5390497224555</v>
      </c>
      <c r="F45" s="98">
        <v>4512.3256514373388</v>
      </c>
      <c r="G45" s="98">
        <v>2948.6741915927814</v>
      </c>
      <c r="H45" s="98">
        <v>2883.0302423093713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2172.5344682918567</v>
      </c>
      <c r="P45" s="98">
        <v>2876.3567371097852</v>
      </c>
      <c r="Q45" s="98">
        <v>3176.6633201318441</v>
      </c>
      <c r="R45" s="98">
        <v>0</v>
      </c>
      <c r="S45" s="98">
        <v>2281.5295993042359</v>
      </c>
      <c r="T45" s="98">
        <v>2489.1687928535348</v>
      </c>
      <c r="U45" s="98">
        <v>3001.8962691606212</v>
      </c>
      <c r="V45" s="98">
        <v>2336.178380944632</v>
      </c>
      <c r="W45" s="98">
        <v>2081.7913417121831</v>
      </c>
      <c r="X45" s="98">
        <v>2416.5259531686715</v>
      </c>
      <c r="Y45" s="98">
        <v>1580.7965752939849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166.0954582264855</v>
      </c>
      <c r="F58" s="122">
        <v>114.62077814063983</v>
      </c>
      <c r="G58" s="122">
        <v>249.41281494123294</v>
      </c>
      <c r="H58" s="122">
        <v>128.43573587723859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108.38196981605947</v>
      </c>
      <c r="P58" s="122">
        <v>110.31631416629288</v>
      </c>
      <c r="Q58" s="122">
        <v>123.88341686899521</v>
      </c>
      <c r="R58" s="122">
        <v>0</v>
      </c>
      <c r="S58" s="122">
        <v>140.20799129273061</v>
      </c>
      <c r="T58" s="122">
        <v>144.71443205359435</v>
      </c>
      <c r="U58" s="122">
        <v>152.8244574550001</v>
      </c>
      <c r="V58" s="122">
        <v>135.64174589027357</v>
      </c>
      <c r="W58" s="122">
        <v>141.94429978694703</v>
      </c>
      <c r="X58" s="122">
        <v>145.6174682390515</v>
      </c>
      <c r="Y58" s="122">
        <v>131.3597145873361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176.72230739866228</v>
      </c>
      <c r="F59" s="98">
        <v>117.25984774773289</v>
      </c>
      <c r="G59" s="98">
        <v>258.97705099969551</v>
      </c>
      <c r="H59" s="98">
        <v>140.76070596986764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108.38196981605947</v>
      </c>
      <c r="P59" s="98">
        <v>110.31631416629288</v>
      </c>
      <c r="Q59" s="98">
        <v>125.71996348026063</v>
      </c>
      <c r="R59" s="98">
        <v>0</v>
      </c>
      <c r="S59" s="98">
        <v>143.42377090953636</v>
      </c>
      <c r="T59" s="98">
        <v>146.28848433969733</v>
      </c>
      <c r="U59" s="98">
        <v>154.0299901897786</v>
      </c>
      <c r="V59" s="98">
        <v>137.27340562194519</v>
      </c>
      <c r="W59" s="98">
        <v>142.91022016786923</v>
      </c>
      <c r="X59" s="98">
        <v>148.30475715695786</v>
      </c>
      <c r="Y59" s="98">
        <v>134.68145449644115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2277.4539075515336</v>
      </c>
      <c r="D62" s="117">
        <f t="shared" si="21"/>
        <v>2529.9567321191198</v>
      </c>
      <c r="E62" s="117">
        <f t="shared" si="21"/>
        <v>2647.1062143456352</v>
      </c>
      <c r="F62" s="117">
        <f t="shared" si="21"/>
        <v>2714.5731983571354</v>
      </c>
      <c r="G62" s="117">
        <f t="shared" si="21"/>
        <v>2471.9604642147701</v>
      </c>
      <c r="H62" s="117">
        <f t="shared" si="21"/>
        <v>2799.1729894796295</v>
      </c>
      <c r="I62" s="117">
        <f t="shared" si="21"/>
        <v>2444.8894651386845</v>
      </c>
      <c r="J62" s="117">
        <f t="shared" si="21"/>
        <v>2764.8742059728147</v>
      </c>
      <c r="K62" s="117">
        <f t="shared" si="21"/>
        <v>2710.1236692997381</v>
      </c>
      <c r="L62" s="117">
        <f t="shared" si="21"/>
        <v>2717.1334970017374</v>
      </c>
      <c r="M62" s="117">
        <f t="shared" si="21"/>
        <v>2671.3277453785531</v>
      </c>
      <c r="N62" s="117">
        <f t="shared" si="21"/>
        <v>2675.5509232850218</v>
      </c>
      <c r="O62" s="117">
        <f t="shared" si="21"/>
        <v>2384.8477817879088</v>
      </c>
      <c r="P62" s="117">
        <f t="shared" si="21"/>
        <v>1975.4218297704699</v>
      </c>
      <c r="Q62" s="117">
        <f t="shared" si="21"/>
        <v>1931.1093788873588</v>
      </c>
      <c r="R62" s="117">
        <f t="shared" ref="R62:V62" si="22">R63+R66+R68+R77</f>
        <v>1857.4412623889714</v>
      </c>
      <c r="S62" s="117">
        <f t="shared" si="22"/>
        <v>1900.7247797463926</v>
      </c>
      <c r="T62" s="117">
        <f t="shared" si="22"/>
        <v>1845.9780729829381</v>
      </c>
      <c r="U62" s="117">
        <f t="shared" si="22"/>
        <v>1721.3106329891175</v>
      </c>
      <c r="V62" s="117">
        <f t="shared" si="22"/>
        <v>1722.8619216062853</v>
      </c>
      <c r="W62" s="117">
        <f t="shared" ref="W62:Y62" si="23">W63+W66+W68+W77</f>
        <v>1873.7907637845196</v>
      </c>
      <c r="X62" s="117">
        <f t="shared" si="23"/>
        <v>1436.1927072149435</v>
      </c>
      <c r="Y62" s="117">
        <f t="shared" si="23"/>
        <v>1330.0226673428424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1944.1183083116041</v>
      </c>
      <c r="D63" s="122">
        <f t="shared" si="24"/>
        <v>2124.5380519021892</v>
      </c>
      <c r="E63" s="122">
        <f t="shared" si="24"/>
        <v>2198.7272516840644</v>
      </c>
      <c r="F63" s="122">
        <f t="shared" si="24"/>
        <v>2409.5412937887127</v>
      </c>
      <c r="G63" s="122">
        <f t="shared" si="24"/>
        <v>2027.8856861181594</v>
      </c>
      <c r="H63" s="122">
        <f t="shared" si="24"/>
        <v>2396.8461403125966</v>
      </c>
      <c r="I63" s="122">
        <f t="shared" si="24"/>
        <v>1969.617647812272</v>
      </c>
      <c r="J63" s="122">
        <f t="shared" si="24"/>
        <v>2414.9147525269318</v>
      </c>
      <c r="K63" s="122">
        <f t="shared" si="24"/>
        <v>2322.7796839774778</v>
      </c>
      <c r="L63" s="122">
        <f t="shared" si="24"/>
        <v>2370.1094646827246</v>
      </c>
      <c r="M63" s="122">
        <f t="shared" si="24"/>
        <v>2306.826185635633</v>
      </c>
      <c r="N63" s="122">
        <f t="shared" si="24"/>
        <v>2308.8119183273297</v>
      </c>
      <c r="O63" s="122">
        <f t="shared" si="24"/>
        <v>2030.7581812721457</v>
      </c>
      <c r="P63" s="122">
        <f t="shared" si="24"/>
        <v>1661.9627438190873</v>
      </c>
      <c r="Q63" s="122">
        <f t="shared" si="24"/>
        <v>1582.1218468036511</v>
      </c>
      <c r="R63" s="122">
        <f t="shared" ref="R63:V63" si="25">SUM(R64:R65)</f>
        <v>1512.8036148735166</v>
      </c>
      <c r="S63" s="122">
        <f t="shared" si="25"/>
        <v>1524.4969668906235</v>
      </c>
      <c r="T63" s="122">
        <f t="shared" si="25"/>
        <v>1474.9396881050272</v>
      </c>
      <c r="U63" s="122">
        <f t="shared" si="25"/>
        <v>1362.1570254134656</v>
      </c>
      <c r="V63" s="122">
        <f t="shared" si="25"/>
        <v>1364.0056615364799</v>
      </c>
      <c r="W63" s="122">
        <f t="shared" ref="W63:Y63" si="26">SUM(W64:W65)</f>
        <v>1456.9834752428301</v>
      </c>
      <c r="X63" s="122">
        <f t="shared" si="26"/>
        <v>1103.7944478653801</v>
      </c>
      <c r="Y63" s="122">
        <f t="shared" si="26"/>
        <v>972.48832720547239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1944.1183083116041</v>
      </c>
      <c r="D64" s="98">
        <v>2124.5380519021892</v>
      </c>
      <c r="E64" s="98">
        <v>2198.7272516840644</v>
      </c>
      <c r="F64" s="98">
        <v>2409.5412937887127</v>
      </c>
      <c r="G64" s="98">
        <v>2027.8856861181594</v>
      </c>
      <c r="H64" s="98">
        <v>2396.8461403125966</v>
      </c>
      <c r="I64" s="98">
        <v>1969.617647812272</v>
      </c>
      <c r="J64" s="98">
        <v>2414.9147525269318</v>
      </c>
      <c r="K64" s="98">
        <v>2322.7796839774778</v>
      </c>
      <c r="L64" s="98">
        <v>2370.1094646827246</v>
      </c>
      <c r="M64" s="98">
        <v>2306.826185635633</v>
      </c>
      <c r="N64" s="98">
        <v>2308.8119183273297</v>
      </c>
      <c r="O64" s="98">
        <v>2030.7581812721457</v>
      </c>
      <c r="P64" s="98">
        <v>1661.9627438190873</v>
      </c>
      <c r="Q64" s="98">
        <v>1582.1218468036511</v>
      </c>
      <c r="R64" s="98">
        <v>1512.8036148735166</v>
      </c>
      <c r="S64" s="98">
        <v>1524.4969668906235</v>
      </c>
      <c r="T64" s="98">
        <v>1474.9396881050272</v>
      </c>
      <c r="U64" s="98">
        <v>1362.1570254134656</v>
      </c>
      <c r="V64" s="98">
        <v>1364.0056615364799</v>
      </c>
      <c r="W64" s="98">
        <v>1456.9834752428301</v>
      </c>
      <c r="X64" s="98">
        <v>1103.7944478653801</v>
      </c>
      <c r="Y64" s="98">
        <v>972.48832720547239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234.6075897141331</v>
      </c>
      <c r="D68" s="122">
        <v>275.60712153713717</v>
      </c>
      <c r="E68" s="122">
        <v>301.5699965376308</v>
      </c>
      <c r="F68" s="122">
        <v>214.36690698802155</v>
      </c>
      <c r="G68" s="122">
        <v>280.63262184905022</v>
      </c>
      <c r="H68" s="122">
        <v>276.79164994615746</v>
      </c>
      <c r="I68" s="122">
        <v>311.540819807589</v>
      </c>
      <c r="J68" s="122">
        <v>260.73525896041372</v>
      </c>
      <c r="K68" s="122">
        <v>267.29831923549563</v>
      </c>
      <c r="L68" s="122">
        <v>248.81266472240881</v>
      </c>
      <c r="M68" s="122">
        <v>261.80824953689489</v>
      </c>
      <c r="N68" s="122">
        <v>269.279698876167</v>
      </c>
      <c r="O68" s="122">
        <v>259.58708063273531</v>
      </c>
      <c r="P68" s="122">
        <v>222.81315797714683</v>
      </c>
      <c r="Q68" s="122">
        <v>239.68412169839431</v>
      </c>
      <c r="R68" s="122">
        <v>233.93451214896294</v>
      </c>
      <c r="S68" s="122">
        <v>250.55976178661618</v>
      </c>
      <c r="T68" s="122">
        <v>242.89223292437333</v>
      </c>
      <c r="U68" s="122">
        <v>231.78238906399531</v>
      </c>
      <c r="V68" s="122">
        <v>239.14586290262844</v>
      </c>
      <c r="W68" s="122">
        <v>283.55585737892778</v>
      </c>
      <c r="X68" s="122">
        <v>209.41735545343815</v>
      </c>
      <c r="Y68" s="122">
        <v>238.24546997250067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249.78571946445732</v>
      </c>
      <c r="D69" s="98">
        <v>289.34499377336346</v>
      </c>
      <c r="E69" s="98">
        <v>310.96168500331629</v>
      </c>
      <c r="F69" s="98">
        <v>219.08708402490342</v>
      </c>
      <c r="G69" s="98">
        <v>280.63262184905022</v>
      </c>
      <c r="H69" s="98">
        <v>322.85871079310238</v>
      </c>
      <c r="I69" s="98">
        <v>311.540819807589</v>
      </c>
      <c r="J69" s="98">
        <v>260.73525896041372</v>
      </c>
      <c r="K69" s="98">
        <v>277.36051415386481</v>
      </c>
      <c r="L69" s="98">
        <v>259.52578496340732</v>
      </c>
      <c r="M69" s="98">
        <v>268.66252736116837</v>
      </c>
      <c r="N69" s="98">
        <v>275.74937452882119</v>
      </c>
      <c r="O69" s="98">
        <v>267.19288444871017</v>
      </c>
      <c r="P69" s="98">
        <v>241.97616927290184</v>
      </c>
      <c r="Q69" s="98">
        <v>244.67977110107037</v>
      </c>
      <c r="R69" s="98">
        <v>240.1702732091029</v>
      </c>
      <c r="S69" s="98">
        <v>258.66198213416999</v>
      </c>
      <c r="T69" s="98">
        <v>252.06425214309692</v>
      </c>
      <c r="U69" s="98">
        <v>240.15723968897905</v>
      </c>
      <c r="V69" s="98">
        <v>249.60377724396329</v>
      </c>
      <c r="W69" s="98">
        <v>283.55585737892778</v>
      </c>
      <c r="X69" s="98">
        <v>245.75401204259165</v>
      </c>
      <c r="Y69" s="98">
        <v>238.24546997250067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0</v>
      </c>
      <c r="J71" s="101">
        <v>0</v>
      </c>
      <c r="K71" s="101">
        <v>0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98.728009525796409</v>
      </c>
      <c r="D77" s="122">
        <v>129.81155867979368</v>
      </c>
      <c r="E77" s="122">
        <v>146.80896612394002</v>
      </c>
      <c r="F77" s="122">
        <v>90.664997580401376</v>
      </c>
      <c r="G77" s="122">
        <v>163.44215624756063</v>
      </c>
      <c r="H77" s="122">
        <v>125.53519922087517</v>
      </c>
      <c r="I77" s="122">
        <v>163.73099751882359</v>
      </c>
      <c r="J77" s="122">
        <v>89.224194485468843</v>
      </c>
      <c r="K77" s="122">
        <v>120.04566608676491</v>
      </c>
      <c r="L77" s="122">
        <v>98.211367596603893</v>
      </c>
      <c r="M77" s="122">
        <v>102.69331020602503</v>
      </c>
      <c r="N77" s="122">
        <v>97.459306081525142</v>
      </c>
      <c r="O77" s="122">
        <v>94.502519883027716</v>
      </c>
      <c r="P77" s="122">
        <v>90.645927974235676</v>
      </c>
      <c r="Q77" s="122">
        <v>109.30341038531328</v>
      </c>
      <c r="R77" s="122">
        <v>110.70313536649184</v>
      </c>
      <c r="S77" s="122">
        <v>125.66805106915292</v>
      </c>
      <c r="T77" s="122">
        <v>128.14615195353747</v>
      </c>
      <c r="U77" s="122">
        <v>127.37121851165637</v>
      </c>
      <c r="V77" s="122">
        <v>119.71039716717678</v>
      </c>
      <c r="W77" s="122">
        <v>133.25143116276169</v>
      </c>
      <c r="X77" s="122">
        <v>122.98090389612531</v>
      </c>
      <c r="Y77" s="122">
        <v>119.28887016486939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112.99732321964456</v>
      </c>
      <c r="D78" s="98">
        <v>142.00894770600587</v>
      </c>
      <c r="E78" s="98">
        <v>166.12863458667098</v>
      </c>
      <c r="F78" s="98">
        <v>106.44172061164276</v>
      </c>
      <c r="G78" s="98">
        <v>208.94161291747736</v>
      </c>
      <c r="H78" s="98">
        <v>147.82967651566125</v>
      </c>
      <c r="I78" s="98">
        <v>170.68218153139131</v>
      </c>
      <c r="J78" s="98">
        <v>90.917287141325133</v>
      </c>
      <c r="K78" s="98">
        <v>122.56149675380357</v>
      </c>
      <c r="L78" s="98">
        <v>98.403960180688259</v>
      </c>
      <c r="M78" s="98">
        <v>103.12691654787211</v>
      </c>
      <c r="N78" s="98">
        <v>97.867746209142723</v>
      </c>
      <c r="O78" s="98">
        <v>98.557633326632967</v>
      </c>
      <c r="P78" s="98">
        <v>94.334015893961976</v>
      </c>
      <c r="Q78" s="98">
        <v>110.64617580556667</v>
      </c>
      <c r="R78" s="98">
        <v>112.04600525805169</v>
      </c>
      <c r="S78" s="98">
        <v>127.14662231639819</v>
      </c>
      <c r="T78" s="98">
        <v>129.56465247914758</v>
      </c>
      <c r="U78" s="98">
        <v>129.25081091942704</v>
      </c>
      <c r="V78" s="98">
        <v>121.73249567937093</v>
      </c>
      <c r="W78" s="98">
        <v>136.58298389317133</v>
      </c>
      <c r="X78" s="98">
        <v>125.23362409643296</v>
      </c>
      <c r="Y78" s="98">
        <v>119.72128455645868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123.82584989883283</v>
      </c>
      <c r="D81" s="117">
        <f t="shared" si="28"/>
        <v>219.25938276463529</v>
      </c>
      <c r="E81" s="117">
        <f t="shared" si="28"/>
        <v>258.52673022457236</v>
      </c>
      <c r="F81" s="117">
        <f t="shared" si="28"/>
        <v>141.4450093865679</v>
      </c>
      <c r="G81" s="117">
        <f t="shared" si="28"/>
        <v>445.47308262946456</v>
      </c>
      <c r="H81" s="117">
        <f t="shared" si="28"/>
        <v>132.76513941741678</v>
      </c>
      <c r="I81" s="117">
        <f t="shared" si="28"/>
        <v>235.09235945902068</v>
      </c>
      <c r="J81" s="117">
        <f t="shared" si="28"/>
        <v>99.860366087407911</v>
      </c>
      <c r="K81" s="117">
        <f t="shared" si="28"/>
        <v>135.93678044235185</v>
      </c>
      <c r="L81" s="117">
        <f t="shared" si="28"/>
        <v>107.72828441539868</v>
      </c>
      <c r="M81" s="117">
        <f t="shared" si="28"/>
        <v>214.21203129664593</v>
      </c>
      <c r="N81" s="117">
        <f t="shared" si="28"/>
        <v>147.35397442543189</v>
      </c>
      <c r="O81" s="117">
        <f t="shared" si="28"/>
        <v>182.92133526575373</v>
      </c>
      <c r="P81" s="117">
        <f t="shared" si="28"/>
        <v>155.47150672648246</v>
      </c>
      <c r="Q81" s="117">
        <f t="shared" si="28"/>
        <v>211.76892881559402</v>
      </c>
      <c r="R81" s="117">
        <f t="shared" ref="R81:V81" si="29">R82+R85+R87+R100</f>
        <v>175.29934602976698</v>
      </c>
      <c r="S81" s="117">
        <f t="shared" si="29"/>
        <v>185.52864728189508</v>
      </c>
      <c r="T81" s="117">
        <f t="shared" si="29"/>
        <v>156.56381471459054</v>
      </c>
      <c r="U81" s="117">
        <f t="shared" si="29"/>
        <v>153.80040338163388</v>
      </c>
      <c r="V81" s="117">
        <f t="shared" si="29"/>
        <v>135.37799454124666</v>
      </c>
      <c r="W81" s="117">
        <f t="shared" ref="W81:Y81" si="30">W82+W85+W87+W100</f>
        <v>162.25700972508162</v>
      </c>
      <c r="X81" s="117">
        <f t="shared" si="30"/>
        <v>180.17154601134445</v>
      </c>
      <c r="Y81" s="117">
        <f t="shared" si="30"/>
        <v>154.43306913252843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82.121793780758438</v>
      </c>
      <c r="E87" s="122">
        <v>106.13789279806394</v>
      </c>
      <c r="F87" s="122">
        <v>43.970546716278577</v>
      </c>
      <c r="G87" s="122">
        <v>228.51432643371371</v>
      </c>
      <c r="H87" s="122">
        <v>31.626072663933787</v>
      </c>
      <c r="I87" s="122">
        <v>42.982669863896511</v>
      </c>
      <c r="J87" s="122">
        <v>27.266490914341897</v>
      </c>
      <c r="K87" s="122">
        <v>5.314633399282565</v>
      </c>
      <c r="L87" s="122">
        <v>20.410215214636278</v>
      </c>
      <c r="M87" s="122">
        <v>117.5347596206003</v>
      </c>
      <c r="N87" s="122">
        <v>68.901958375820229</v>
      </c>
      <c r="O87" s="122">
        <v>91.393985191341727</v>
      </c>
      <c r="P87" s="122">
        <v>60.346413497338432</v>
      </c>
      <c r="Q87" s="122">
        <v>97.47943567051162</v>
      </c>
      <c r="R87" s="122">
        <v>66.402229868027817</v>
      </c>
      <c r="S87" s="122">
        <v>58.797201339956388</v>
      </c>
      <c r="T87" s="122">
        <v>37.532050368046626</v>
      </c>
      <c r="U87" s="122">
        <v>32.920903499372102</v>
      </c>
      <c r="V87" s="122">
        <v>28.899326203034143</v>
      </c>
      <c r="W87" s="122">
        <v>41.546384491912988</v>
      </c>
      <c r="X87" s="122">
        <v>50.181939523082455</v>
      </c>
      <c r="Y87" s="122">
        <v>37.5678855086637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309.06837491697917</v>
      </c>
      <c r="E92" s="101">
        <v>367.10990261802266</v>
      </c>
      <c r="F92" s="101">
        <v>249.32087011976486</v>
      </c>
      <c r="G92" s="101">
        <v>458.65105545770189</v>
      </c>
      <c r="H92" s="101">
        <v>272.36278169980261</v>
      </c>
      <c r="I92" s="101">
        <v>427.30791596709832</v>
      </c>
      <c r="J92" s="101">
        <v>248.11284932607614</v>
      </c>
      <c r="K92" s="101">
        <v>361.27659206269539</v>
      </c>
      <c r="L92" s="101">
        <v>306.10561866690915</v>
      </c>
      <c r="M92" s="101">
        <v>312.69734691553663</v>
      </c>
      <c r="N92" s="101">
        <v>279.63885790781859</v>
      </c>
      <c r="O92" s="101">
        <v>287.17286117365938</v>
      </c>
      <c r="P92" s="101">
        <v>266.62603931100375</v>
      </c>
      <c r="Q92" s="101">
        <v>272.22903521796593</v>
      </c>
      <c r="R92" s="101">
        <v>256.87830065509888</v>
      </c>
      <c r="S92" s="101">
        <v>267.7772638800235</v>
      </c>
      <c r="T92" s="101">
        <v>262.65136050848389</v>
      </c>
      <c r="U92" s="101">
        <v>270.12076156093713</v>
      </c>
      <c r="V92" s="101">
        <v>245.43092973506552</v>
      </c>
      <c r="W92" s="101">
        <v>259.21306378895247</v>
      </c>
      <c r="X92" s="101">
        <v>264.23971309732548</v>
      </c>
      <c r="Y92" s="101">
        <v>239.37998943311061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123.82584989883283</v>
      </c>
      <c r="D100" s="122">
        <v>137.13758898387687</v>
      </c>
      <c r="E100" s="122">
        <v>152.38883742650845</v>
      </c>
      <c r="F100" s="122">
        <v>97.474462670289327</v>
      </c>
      <c r="G100" s="122">
        <v>216.95875619575088</v>
      </c>
      <c r="H100" s="122">
        <v>101.13906675348299</v>
      </c>
      <c r="I100" s="122">
        <v>192.10968959512417</v>
      </c>
      <c r="J100" s="122">
        <v>72.59387517306601</v>
      </c>
      <c r="K100" s="122">
        <v>130.62214704306928</v>
      </c>
      <c r="L100" s="122">
        <v>87.318069200762395</v>
      </c>
      <c r="M100" s="122">
        <v>96.677271676045621</v>
      </c>
      <c r="N100" s="122">
        <v>78.452016049611657</v>
      </c>
      <c r="O100" s="122">
        <v>91.527350074411984</v>
      </c>
      <c r="P100" s="122">
        <v>95.125093229144028</v>
      </c>
      <c r="Q100" s="122">
        <v>114.2894931450824</v>
      </c>
      <c r="R100" s="122">
        <v>108.89711616173918</v>
      </c>
      <c r="S100" s="122">
        <v>126.73144594193869</v>
      </c>
      <c r="T100" s="122">
        <v>119.03176434654389</v>
      </c>
      <c r="U100" s="122">
        <v>120.87949988226178</v>
      </c>
      <c r="V100" s="122">
        <v>106.47866833821253</v>
      </c>
      <c r="W100" s="122">
        <v>120.71062523316863</v>
      </c>
      <c r="X100" s="122">
        <v>129.98960648826198</v>
      </c>
      <c r="Y100" s="122">
        <v>116.86518362386474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134.94684465449919</v>
      </c>
      <c r="D102" s="98">
        <v>149.9602850120385</v>
      </c>
      <c r="E102" s="98">
        <v>176.72230739866228</v>
      </c>
      <c r="F102" s="98">
        <v>117.25984774773288</v>
      </c>
      <c r="G102" s="98">
        <v>258.97705099969551</v>
      </c>
      <c r="H102" s="98">
        <v>140.76070596986764</v>
      </c>
      <c r="I102" s="98">
        <v>208.69195403292093</v>
      </c>
      <c r="J102" s="98">
        <v>101.92504647052181</v>
      </c>
      <c r="K102" s="98">
        <v>145.82573529960425</v>
      </c>
      <c r="L102" s="98">
        <v>115.2440779895929</v>
      </c>
      <c r="M102" s="98">
        <v>116.13213309598422</v>
      </c>
      <c r="N102" s="98">
        <v>102.31359782150822</v>
      </c>
      <c r="O102" s="98">
        <v>108.38196981605948</v>
      </c>
      <c r="P102" s="98">
        <v>110.3163141662929</v>
      </c>
      <c r="Q102" s="98">
        <v>125.71996348026066</v>
      </c>
      <c r="R102" s="98">
        <v>127.34605842659541</v>
      </c>
      <c r="S102" s="98">
        <v>143.42377090953642</v>
      </c>
      <c r="T102" s="98">
        <v>146.28848433969731</v>
      </c>
      <c r="U102" s="98">
        <v>154.0299901897786</v>
      </c>
      <c r="V102" s="98">
        <v>137.27340562194519</v>
      </c>
      <c r="W102" s="98">
        <v>142.9102201678692</v>
      </c>
      <c r="X102" s="98">
        <v>148.30475715695786</v>
      </c>
      <c r="Y102" s="98">
        <v>134.68145449644115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126.5241107954667</v>
      </c>
      <c r="D105" s="117">
        <f t="shared" si="35"/>
        <v>144.06386572888712</v>
      </c>
      <c r="E105" s="117">
        <f t="shared" si="35"/>
        <v>166.24987436763038</v>
      </c>
      <c r="F105" s="117">
        <f t="shared" si="35"/>
        <v>114.36454286507281</v>
      </c>
      <c r="G105" s="117">
        <f t="shared" si="35"/>
        <v>250.19816791496004</v>
      </c>
      <c r="H105" s="117">
        <f t="shared" si="35"/>
        <v>128.50449674293989</v>
      </c>
      <c r="I105" s="117">
        <f t="shared" si="35"/>
        <v>207.9892875210256</v>
      </c>
      <c r="J105" s="117">
        <f t="shared" si="35"/>
        <v>101.07919546246767</v>
      </c>
      <c r="K105" s="117">
        <f t="shared" si="35"/>
        <v>145.50803217258988</v>
      </c>
      <c r="L105" s="117">
        <f t="shared" si="35"/>
        <v>110.12536894183179</v>
      </c>
      <c r="M105" s="117">
        <f t="shared" si="35"/>
        <v>113.29964204486262</v>
      </c>
      <c r="N105" s="117">
        <f t="shared" si="35"/>
        <v>0</v>
      </c>
      <c r="O105" s="117">
        <f t="shared" si="35"/>
        <v>0</v>
      </c>
      <c r="P105" s="117">
        <f t="shared" si="35"/>
        <v>110.31631416629291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139.69847815863938</v>
      </c>
      <c r="T105" s="117">
        <f t="shared" si="36"/>
        <v>146.28848433969731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126.5241107954667</v>
      </c>
      <c r="D120" s="122">
        <v>144.06386572888712</v>
      </c>
      <c r="E120" s="122">
        <v>166.24987436763038</v>
      </c>
      <c r="F120" s="122">
        <v>114.36454286507281</v>
      </c>
      <c r="G120" s="122">
        <v>250.19816791496004</v>
      </c>
      <c r="H120" s="122">
        <v>128.50449674293989</v>
      </c>
      <c r="I120" s="122">
        <v>207.9892875210256</v>
      </c>
      <c r="J120" s="122">
        <v>101.07919546246767</v>
      </c>
      <c r="K120" s="122">
        <v>145.50803217258988</v>
      </c>
      <c r="L120" s="122">
        <v>110.12536894183179</v>
      </c>
      <c r="M120" s="122">
        <v>113.29964204486262</v>
      </c>
      <c r="N120" s="122">
        <v>0</v>
      </c>
      <c r="O120" s="122">
        <v>0</v>
      </c>
      <c r="P120" s="122">
        <v>110.31631416629291</v>
      </c>
      <c r="Q120" s="122">
        <v>0</v>
      </c>
      <c r="R120" s="122">
        <v>0</v>
      </c>
      <c r="S120" s="122">
        <v>139.69847815863938</v>
      </c>
      <c r="T120" s="122">
        <v>146.28848433969731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134.94684465449922</v>
      </c>
      <c r="D121" s="98">
        <v>149.96028501203847</v>
      </c>
      <c r="E121" s="98">
        <v>176.72230739866222</v>
      </c>
      <c r="F121" s="98">
        <v>117.25984774773288</v>
      </c>
      <c r="G121" s="98">
        <v>258.97705099969545</v>
      </c>
      <c r="H121" s="98">
        <v>140.76070596986767</v>
      </c>
      <c r="I121" s="98">
        <v>208.69195403292096</v>
      </c>
      <c r="J121" s="98">
        <v>101.92504647052178</v>
      </c>
      <c r="K121" s="98">
        <v>145.82573529960425</v>
      </c>
      <c r="L121" s="98">
        <v>115.2440779895929</v>
      </c>
      <c r="M121" s="98">
        <v>116.13213309598419</v>
      </c>
      <c r="N121" s="98">
        <v>0</v>
      </c>
      <c r="O121" s="98">
        <v>0</v>
      </c>
      <c r="P121" s="98">
        <v>110.31631416629291</v>
      </c>
      <c r="Q121" s="98">
        <v>0</v>
      </c>
      <c r="R121" s="98">
        <v>0</v>
      </c>
      <c r="S121" s="98">
        <v>143.42377090953642</v>
      </c>
      <c r="T121" s="98">
        <v>146.28848433969731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126.45471200336905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208.0331181231719</v>
      </c>
      <c r="J124" s="117">
        <f t="shared" si="42"/>
        <v>101.02698952652165</v>
      </c>
      <c r="K124" s="117">
        <f t="shared" si="42"/>
        <v>145.43457991759763</v>
      </c>
      <c r="L124" s="117">
        <f t="shared" si="42"/>
        <v>110.18915557335326</v>
      </c>
      <c r="M124" s="117">
        <f t="shared" si="42"/>
        <v>113.47775517013633</v>
      </c>
      <c r="N124" s="117">
        <f t="shared" si="42"/>
        <v>99.574663065113214</v>
      </c>
      <c r="O124" s="117">
        <f t="shared" si="42"/>
        <v>108.38196981605947</v>
      </c>
      <c r="P124" s="117">
        <f t="shared" si="42"/>
        <v>0</v>
      </c>
      <c r="Q124" s="117">
        <f t="shared" si="42"/>
        <v>123.90248298897036</v>
      </c>
      <c r="R124" s="117">
        <f t="shared" ref="R124:V124" si="43">R125+R128+R130+R139</f>
        <v>124.37456116248943</v>
      </c>
      <c r="S124" s="117">
        <f t="shared" si="43"/>
        <v>140.13515262277022</v>
      </c>
      <c r="T124" s="117">
        <f t="shared" si="43"/>
        <v>146.28848433969731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141.90804471087151</v>
      </c>
      <c r="X124" s="117">
        <f t="shared" si="44"/>
        <v>145.62234500786519</v>
      </c>
      <c r="Y124" s="117">
        <f t="shared" si="44"/>
        <v>131.4766894001514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126.45471200336905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208.0331181231719</v>
      </c>
      <c r="J139" s="122">
        <v>101.02698952652165</v>
      </c>
      <c r="K139" s="122">
        <v>145.43457991759763</v>
      </c>
      <c r="L139" s="122">
        <v>110.18915557335326</v>
      </c>
      <c r="M139" s="122">
        <v>113.47775517013633</v>
      </c>
      <c r="N139" s="122">
        <v>99.574663065113214</v>
      </c>
      <c r="O139" s="122">
        <v>108.38196981605947</v>
      </c>
      <c r="P139" s="122">
        <v>0</v>
      </c>
      <c r="Q139" s="122">
        <v>123.90248298897036</v>
      </c>
      <c r="R139" s="122">
        <v>124.37456116248943</v>
      </c>
      <c r="S139" s="122">
        <v>140.13515262277022</v>
      </c>
      <c r="T139" s="122">
        <v>146.28848433969731</v>
      </c>
      <c r="U139" s="122">
        <v>0</v>
      </c>
      <c r="V139" s="122">
        <v>0</v>
      </c>
      <c r="W139" s="122">
        <v>141.90804471087151</v>
      </c>
      <c r="X139" s="122">
        <v>145.62234500786519</v>
      </c>
      <c r="Y139" s="122">
        <v>131.4766894001514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134.94684465449922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208.69195403292096</v>
      </c>
      <c r="J140" s="98">
        <v>101.92504647052179</v>
      </c>
      <c r="K140" s="98">
        <v>145.82573529960422</v>
      </c>
      <c r="L140" s="98">
        <v>115.24407798959292</v>
      </c>
      <c r="M140" s="98">
        <v>116.1321330959842</v>
      </c>
      <c r="N140" s="98">
        <v>102.31359782150821</v>
      </c>
      <c r="O140" s="98">
        <v>108.38196981605947</v>
      </c>
      <c r="P140" s="98">
        <v>0</v>
      </c>
      <c r="Q140" s="98">
        <v>125.71996348026066</v>
      </c>
      <c r="R140" s="98">
        <v>127.34605842659541</v>
      </c>
      <c r="S140" s="98">
        <v>143.42377090953639</v>
      </c>
      <c r="T140" s="98">
        <v>146.28848433969731</v>
      </c>
      <c r="U140" s="98">
        <v>0</v>
      </c>
      <c r="V140" s="98">
        <v>0</v>
      </c>
      <c r="W140" s="98">
        <v>142.9102201678692</v>
      </c>
      <c r="X140" s="98">
        <v>148.30475715695786</v>
      </c>
      <c r="Y140" s="98">
        <v>134.68145449644118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0</v>
      </c>
      <c r="E143" s="117">
        <f t="shared" si="49"/>
        <v>0</v>
      </c>
      <c r="F143" s="117">
        <f t="shared" si="49"/>
        <v>0</v>
      </c>
      <c r="G143" s="117">
        <f t="shared" si="49"/>
        <v>0</v>
      </c>
      <c r="H143" s="117">
        <f t="shared" si="49"/>
        <v>0</v>
      </c>
      <c r="I143" s="117">
        <f t="shared" si="49"/>
        <v>0</v>
      </c>
      <c r="J143" s="117">
        <f t="shared" si="49"/>
        <v>0</v>
      </c>
      <c r="K143" s="117">
        <f t="shared" si="49"/>
        <v>0</v>
      </c>
      <c r="L143" s="117">
        <f t="shared" si="49"/>
        <v>0</v>
      </c>
      <c r="M143" s="117">
        <f t="shared" si="49"/>
        <v>0</v>
      </c>
      <c r="N143" s="117">
        <f t="shared" si="49"/>
        <v>0</v>
      </c>
      <c r="O143" s="117">
        <f t="shared" si="49"/>
        <v>0</v>
      </c>
      <c r="P143" s="117">
        <f t="shared" si="49"/>
        <v>0</v>
      </c>
      <c r="Q143" s="117">
        <f t="shared" si="49"/>
        <v>0</v>
      </c>
      <c r="R143" s="117">
        <f t="shared" ref="R143:V143" si="50">R144+R146+R148+R157</f>
        <v>0</v>
      </c>
      <c r="S143" s="117">
        <f t="shared" si="50"/>
        <v>0</v>
      </c>
      <c r="T143" s="117">
        <f t="shared" si="50"/>
        <v>0</v>
      </c>
      <c r="U143" s="117">
        <f t="shared" si="50"/>
        <v>395.48031322382667</v>
      </c>
      <c r="V143" s="117">
        <f t="shared" si="50"/>
        <v>300.62117225385515</v>
      </c>
      <c r="W143" s="117">
        <f t="shared" ref="W143:Y143" si="51">W144+W146+W148+W157</f>
        <v>275.8900814454077</v>
      </c>
      <c r="X143" s="117">
        <f t="shared" si="51"/>
        <v>315.02290005999578</v>
      </c>
      <c r="Y143" s="117">
        <f t="shared" si="51"/>
        <v>267.80848165083574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242.65506645858281</v>
      </c>
      <c r="V148" s="122">
        <v>164.98080270280309</v>
      </c>
      <c r="W148" s="122">
        <v>133.94172896375912</v>
      </c>
      <c r="X148" s="122">
        <v>169.40657980840916</v>
      </c>
      <c r="Y148" s="122">
        <v>136.3266632033569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270.12076156093713</v>
      </c>
      <c r="V149" s="98">
        <v>245.43092973506549</v>
      </c>
      <c r="W149" s="98">
        <v>259.21306378895241</v>
      </c>
      <c r="X149" s="98">
        <v>264.23971309732548</v>
      </c>
      <c r="Y149" s="98">
        <v>239.37998943311061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152.82524676524383</v>
      </c>
      <c r="V157" s="122">
        <v>135.64036955105206</v>
      </c>
      <c r="W157" s="122">
        <v>141.94835248164858</v>
      </c>
      <c r="X157" s="122">
        <v>145.61632025158659</v>
      </c>
      <c r="Y157" s="122">
        <v>131.48181844747884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154.02999018977857</v>
      </c>
      <c r="V158" s="98">
        <v>137.27340562194522</v>
      </c>
      <c r="W158" s="98">
        <v>142.91022016786923</v>
      </c>
      <c r="X158" s="98">
        <v>148.30475715695789</v>
      </c>
      <c r="Y158" s="98">
        <v>134.68145449644115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453.26095665932382</v>
      </c>
      <c r="E161" s="117">
        <f t="shared" si="54"/>
        <v>533.30780461329061</v>
      </c>
      <c r="F161" s="117">
        <f t="shared" si="54"/>
        <v>363.9922002571725</v>
      </c>
      <c r="G161" s="117">
        <f t="shared" si="54"/>
        <v>707.99284412437783</v>
      </c>
      <c r="H161" s="117">
        <f t="shared" si="54"/>
        <v>283.69594616019288</v>
      </c>
      <c r="I161" s="117">
        <f t="shared" si="54"/>
        <v>404.04818160421974</v>
      </c>
      <c r="J161" s="117">
        <f t="shared" si="54"/>
        <v>198.39035351021502</v>
      </c>
      <c r="K161" s="117">
        <f t="shared" si="54"/>
        <v>167.80105587865424</v>
      </c>
      <c r="L161" s="117">
        <f t="shared" si="54"/>
        <v>197.20731245305282</v>
      </c>
      <c r="M161" s="117">
        <f t="shared" si="54"/>
        <v>314.7696887894113</v>
      </c>
      <c r="N161" s="117">
        <f t="shared" si="54"/>
        <v>248.39214005550019</v>
      </c>
      <c r="O161" s="117">
        <f t="shared" si="54"/>
        <v>299.30631453940151</v>
      </c>
      <c r="P161" s="117">
        <f t="shared" si="54"/>
        <v>239.72921888506465</v>
      </c>
      <c r="Q161" s="117">
        <f t="shared" si="54"/>
        <v>279.08386603353262</v>
      </c>
      <c r="R161" s="117">
        <f t="shared" ref="R161:V161" si="55">R162+R164+R166+R175</f>
        <v>279.40414105191763</v>
      </c>
      <c r="S161" s="117">
        <f t="shared" si="55"/>
        <v>301.951665224517</v>
      </c>
      <c r="T161" s="117">
        <f t="shared" si="55"/>
        <v>407.37328545626292</v>
      </c>
      <c r="U161" s="117">
        <f t="shared" si="55"/>
        <v>395.49230877689848</v>
      </c>
      <c r="V161" s="117">
        <f t="shared" si="55"/>
        <v>300.59260553180837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309.06837491697911</v>
      </c>
      <c r="E166" s="122">
        <v>367.10990261802266</v>
      </c>
      <c r="F166" s="122">
        <v>249.32087011976483</v>
      </c>
      <c r="G166" s="122">
        <v>458.65105545770194</v>
      </c>
      <c r="H166" s="122">
        <v>155.2116942293226</v>
      </c>
      <c r="I166" s="122">
        <v>196.00669599945337</v>
      </c>
      <c r="J166" s="122">
        <v>97.340951768821412</v>
      </c>
      <c r="K166" s="122">
        <v>22.348594645516567</v>
      </c>
      <c r="L166" s="122">
        <v>87.05040938320424</v>
      </c>
      <c r="M166" s="122">
        <v>201.29891707687676</v>
      </c>
      <c r="N166" s="122">
        <v>148.66875990035928</v>
      </c>
      <c r="O166" s="122">
        <v>190.92434472334207</v>
      </c>
      <c r="P166" s="122">
        <v>129.41290471877178</v>
      </c>
      <c r="Q166" s="122">
        <v>155.1659593653836</v>
      </c>
      <c r="R166" s="122">
        <v>155.04182345068764</v>
      </c>
      <c r="S166" s="122">
        <v>161.81494036820592</v>
      </c>
      <c r="T166" s="122">
        <v>262.65136050848389</v>
      </c>
      <c r="U166" s="122">
        <v>242.66502987293129</v>
      </c>
      <c r="V166" s="122">
        <v>164.96355747498853</v>
      </c>
      <c r="W166" s="122">
        <v>0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309.06837491697911</v>
      </c>
      <c r="E167" s="98">
        <v>367.10990261802266</v>
      </c>
      <c r="F167" s="98">
        <v>249.32087011976483</v>
      </c>
      <c r="G167" s="98">
        <v>458.65105545770194</v>
      </c>
      <c r="H167" s="98">
        <v>272.36278169980261</v>
      </c>
      <c r="I167" s="98">
        <v>427.30791596709821</v>
      </c>
      <c r="J167" s="98">
        <v>248.11284932607617</v>
      </c>
      <c r="K167" s="98">
        <v>361.27659206269539</v>
      </c>
      <c r="L167" s="98">
        <v>306.10561866690921</v>
      </c>
      <c r="M167" s="98">
        <v>312.69734691553668</v>
      </c>
      <c r="N167" s="98">
        <v>279.63885790781865</v>
      </c>
      <c r="O167" s="98">
        <v>287.1728611736595</v>
      </c>
      <c r="P167" s="98">
        <v>266.62603931100375</v>
      </c>
      <c r="Q167" s="98">
        <v>272.22903521796587</v>
      </c>
      <c r="R167" s="98">
        <v>256.87830065509894</v>
      </c>
      <c r="S167" s="98">
        <v>267.77726388002344</v>
      </c>
      <c r="T167" s="98">
        <v>262.65136050848389</v>
      </c>
      <c r="U167" s="98">
        <v>270.12076156093713</v>
      </c>
      <c r="V167" s="98">
        <v>245.43092973506543</v>
      </c>
      <c r="W167" s="98">
        <v>0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144.19258174234469</v>
      </c>
      <c r="E175" s="122">
        <v>166.19790199526798</v>
      </c>
      <c r="F175" s="122">
        <v>114.67133013740767</v>
      </c>
      <c r="G175" s="122">
        <v>249.34178866667594</v>
      </c>
      <c r="H175" s="122">
        <v>128.48425193087027</v>
      </c>
      <c r="I175" s="122">
        <v>208.04148560476634</v>
      </c>
      <c r="J175" s="122">
        <v>101.04940174139361</v>
      </c>
      <c r="K175" s="122">
        <v>145.45246123313768</v>
      </c>
      <c r="L175" s="122">
        <v>110.15690306984858</v>
      </c>
      <c r="M175" s="122">
        <v>113.47077171253454</v>
      </c>
      <c r="N175" s="122">
        <v>99.723380155140916</v>
      </c>
      <c r="O175" s="122">
        <v>108.38196981605945</v>
      </c>
      <c r="P175" s="122">
        <v>110.31631416629288</v>
      </c>
      <c r="Q175" s="122">
        <v>123.917906668149</v>
      </c>
      <c r="R175" s="122">
        <v>124.36231760123</v>
      </c>
      <c r="S175" s="122">
        <v>140.1367248563111</v>
      </c>
      <c r="T175" s="122">
        <v>144.72192494777903</v>
      </c>
      <c r="U175" s="122">
        <v>152.8272789039672</v>
      </c>
      <c r="V175" s="122">
        <v>135.62904805681984</v>
      </c>
      <c r="W175" s="122">
        <v>0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149.96028501203847</v>
      </c>
      <c r="E176" s="98">
        <v>176.72230739866225</v>
      </c>
      <c r="F176" s="98">
        <v>117.25984774773289</v>
      </c>
      <c r="G176" s="98">
        <v>258.97705099969545</v>
      </c>
      <c r="H176" s="98">
        <v>140.76070596986764</v>
      </c>
      <c r="I176" s="98">
        <v>208.6919540329209</v>
      </c>
      <c r="J176" s="98">
        <v>101.92504647052181</v>
      </c>
      <c r="K176" s="98">
        <v>145.82573529960425</v>
      </c>
      <c r="L176" s="98">
        <v>115.24407798959292</v>
      </c>
      <c r="M176" s="98">
        <v>116.13213309598417</v>
      </c>
      <c r="N176" s="98">
        <v>102.31359782150821</v>
      </c>
      <c r="O176" s="98">
        <v>108.38196981605945</v>
      </c>
      <c r="P176" s="98">
        <v>110.31631416629288</v>
      </c>
      <c r="Q176" s="98">
        <v>125.71996348026066</v>
      </c>
      <c r="R176" s="98">
        <v>127.34605842659541</v>
      </c>
      <c r="S176" s="98">
        <v>143.42377090953642</v>
      </c>
      <c r="T176" s="98">
        <v>146.28848433969733</v>
      </c>
      <c r="U176" s="98">
        <v>154.02999018977863</v>
      </c>
      <c r="V176" s="98">
        <v>137.27340562194519</v>
      </c>
      <c r="W176" s="98">
        <v>0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261.55100055338312</v>
      </c>
      <c r="E3" s="118">
        <f t="shared" si="0"/>
        <v>0</v>
      </c>
      <c r="F3" s="118">
        <f t="shared" si="0"/>
        <v>345.99835856362313</v>
      </c>
      <c r="G3" s="118">
        <f t="shared" si="0"/>
        <v>0</v>
      </c>
      <c r="H3" s="118">
        <f t="shared" si="0"/>
        <v>0</v>
      </c>
      <c r="I3" s="118">
        <f t="shared" si="0"/>
        <v>120.54438126783648</v>
      </c>
      <c r="J3" s="118">
        <f t="shared" si="0"/>
        <v>343.82914659048345</v>
      </c>
      <c r="K3" s="118">
        <f t="shared" si="0"/>
        <v>0</v>
      </c>
      <c r="L3" s="118">
        <f t="shared" si="0"/>
        <v>0</v>
      </c>
      <c r="M3" s="118">
        <f t="shared" si="0"/>
        <v>164.65721525426468</v>
      </c>
      <c r="N3" s="118">
        <f t="shared" si="0"/>
        <v>155.35561961713015</v>
      </c>
      <c r="O3" s="118">
        <f t="shared" si="0"/>
        <v>93.271223478061245</v>
      </c>
      <c r="P3" s="118">
        <f t="shared" si="0"/>
        <v>160.52447890810245</v>
      </c>
      <c r="Q3" s="118">
        <f t="shared" si="0"/>
        <v>157.44623948399115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104.82013425296515</v>
      </c>
      <c r="V3" s="118">
        <f t="shared" si="1"/>
        <v>101.53710624809921</v>
      </c>
      <c r="W3" s="118">
        <f t="shared" ref="W3:Y3" si="2">W4+W7+W9+W19</f>
        <v>91.016716636078584</v>
      </c>
      <c r="X3" s="118">
        <f t="shared" si="2"/>
        <v>78.71668772189679</v>
      </c>
      <c r="Y3" s="118">
        <f t="shared" si="2"/>
        <v>73.288508585696874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215.71653962461556</v>
      </c>
      <c r="E4" s="123">
        <f t="shared" si="3"/>
        <v>0</v>
      </c>
      <c r="F4" s="123">
        <f t="shared" si="3"/>
        <v>303.66224291200052</v>
      </c>
      <c r="G4" s="123">
        <f t="shared" si="3"/>
        <v>0</v>
      </c>
      <c r="H4" s="123">
        <f t="shared" si="3"/>
        <v>0</v>
      </c>
      <c r="I4" s="123">
        <f t="shared" si="3"/>
        <v>90.266209893489346</v>
      </c>
      <c r="J4" s="123">
        <f t="shared" si="3"/>
        <v>296.79524103321279</v>
      </c>
      <c r="K4" s="123">
        <f t="shared" si="3"/>
        <v>0</v>
      </c>
      <c r="L4" s="123">
        <f t="shared" si="3"/>
        <v>0</v>
      </c>
      <c r="M4" s="123">
        <f t="shared" si="3"/>
        <v>140.20953266768993</v>
      </c>
      <c r="N4" s="123">
        <f t="shared" si="3"/>
        <v>131.48422406934176</v>
      </c>
      <c r="O4" s="123">
        <f t="shared" si="3"/>
        <v>77.794886470312733</v>
      </c>
      <c r="P4" s="123">
        <f t="shared" si="3"/>
        <v>131.73448362266782</v>
      </c>
      <c r="Q4" s="123">
        <f t="shared" si="3"/>
        <v>127.4566871288354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80.91181494046846</v>
      </c>
      <c r="V4" s="123">
        <f t="shared" si="4"/>
        <v>78.480690867940154</v>
      </c>
      <c r="W4" s="123">
        <f t="shared" ref="W4:Y4" si="5">SUM(W5:W6)</f>
        <v>69.504353317097355</v>
      </c>
      <c r="X4" s="123">
        <f t="shared" si="5"/>
        <v>56.506369353599453</v>
      </c>
      <c r="Y4" s="123">
        <f t="shared" si="5"/>
        <v>55.204691479419601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215.51052884605136</v>
      </c>
      <c r="E5" s="99">
        <v>0</v>
      </c>
      <c r="F5" s="99">
        <v>303.35120999607847</v>
      </c>
      <c r="G5" s="99">
        <v>0</v>
      </c>
      <c r="H5" s="99">
        <v>0</v>
      </c>
      <c r="I5" s="99">
        <v>90.191155527937525</v>
      </c>
      <c r="J5" s="99">
        <v>296.50579646819136</v>
      </c>
      <c r="K5" s="99">
        <v>0</v>
      </c>
      <c r="L5" s="99">
        <v>0</v>
      </c>
      <c r="M5" s="99">
        <v>140.07432379860953</v>
      </c>
      <c r="N5" s="99">
        <v>131.37698929706474</v>
      </c>
      <c r="O5" s="99">
        <v>77.719804777173465</v>
      </c>
      <c r="P5" s="99">
        <v>131.60353039094846</v>
      </c>
      <c r="Q5" s="99">
        <v>127.34351053798095</v>
      </c>
      <c r="R5" s="99">
        <v>0</v>
      </c>
      <c r="S5" s="99">
        <v>0</v>
      </c>
      <c r="T5" s="99">
        <v>0</v>
      </c>
      <c r="U5" s="99">
        <v>80.83239385807326</v>
      </c>
      <c r="V5" s="99">
        <v>78.40301050168074</v>
      </c>
      <c r="W5" s="99">
        <v>69.435097002440429</v>
      </c>
      <c r="X5" s="99">
        <v>56.448694265958736</v>
      </c>
      <c r="Y5" s="99">
        <v>55.148010252517011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0.20601077856420097</v>
      </c>
      <c r="E6" s="99">
        <v>0</v>
      </c>
      <c r="F6" s="99">
        <v>0.31103291592207283</v>
      </c>
      <c r="G6" s="99">
        <v>0</v>
      </c>
      <c r="H6" s="99">
        <v>0</v>
      </c>
      <c r="I6" s="99">
        <v>7.5054365551815022E-2</v>
      </c>
      <c r="J6" s="99">
        <v>0.28944456502142124</v>
      </c>
      <c r="K6" s="99">
        <v>0</v>
      </c>
      <c r="L6" s="99">
        <v>0</v>
      </c>
      <c r="M6" s="99">
        <v>0.13520886908039714</v>
      </c>
      <c r="N6" s="99">
        <v>0.10723477227703251</v>
      </c>
      <c r="O6" s="99">
        <v>7.5081693139263578E-2</v>
      </c>
      <c r="P6" s="99">
        <v>0.13095323171936288</v>
      </c>
      <c r="Q6" s="99">
        <v>0.11317659085445428</v>
      </c>
      <c r="R6" s="99">
        <v>0</v>
      </c>
      <c r="S6" s="99">
        <v>0</v>
      </c>
      <c r="T6" s="99">
        <v>0</v>
      </c>
      <c r="U6" s="99">
        <v>7.9421082395196269E-2</v>
      </c>
      <c r="V6" s="99">
        <v>7.7680366259415989E-2</v>
      </c>
      <c r="W6" s="99">
        <v>6.9256314656931578E-2</v>
      </c>
      <c r="X6" s="99">
        <v>5.7675087640718596E-2</v>
      </c>
      <c r="Y6" s="99">
        <v>5.6681226902589164E-2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1.1242717213737246</v>
      </c>
      <c r="E7" s="123">
        <f t="shared" si="6"/>
        <v>0</v>
      </c>
      <c r="F7" s="123">
        <f t="shared" si="6"/>
        <v>0.38949927641394644</v>
      </c>
      <c r="G7" s="123">
        <f t="shared" si="6"/>
        <v>0</v>
      </c>
      <c r="H7" s="123">
        <f t="shared" si="6"/>
        <v>0</v>
      </c>
      <c r="I7" s="123">
        <f t="shared" si="6"/>
        <v>1.4776491112157659</v>
      </c>
      <c r="J7" s="123">
        <f t="shared" si="6"/>
        <v>0.41241572221263806</v>
      </c>
      <c r="K7" s="123">
        <f t="shared" si="6"/>
        <v>0</v>
      </c>
      <c r="L7" s="123">
        <f t="shared" si="6"/>
        <v>0</v>
      </c>
      <c r="M7" s="123">
        <f t="shared" si="6"/>
        <v>0.30378220626538549</v>
      </c>
      <c r="N7" s="123">
        <f t="shared" si="6"/>
        <v>1.0548688189305642</v>
      </c>
      <c r="O7" s="123">
        <f t="shared" si="6"/>
        <v>0.11904777131925741</v>
      </c>
      <c r="P7" s="123">
        <f t="shared" si="6"/>
        <v>0.48765323016962075</v>
      </c>
      <c r="Q7" s="123">
        <f t="shared" si="6"/>
        <v>1.2480392016736357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0.33262201786035345</v>
      </c>
      <c r="V7" s="123">
        <f t="shared" si="6"/>
        <v>9.0258136357661722E-2</v>
      </c>
      <c r="W7" s="123">
        <f t="shared" si="6"/>
        <v>2.8095608882857899E-2</v>
      </c>
      <c r="X7" s="123">
        <f t="shared" si="6"/>
        <v>0.16853153939222795</v>
      </c>
      <c r="Y7" s="123">
        <f t="shared" si="6"/>
        <v>0.14682876888207533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1.1242717213737246</v>
      </c>
      <c r="E8" s="99">
        <f>RES_hhdet_in_fech!E8/RES_summary!E$21</f>
        <v>0</v>
      </c>
      <c r="F8" s="99">
        <f>RES_hhdet_in_fech!F8/RES_summary!F$21</f>
        <v>0.38949927641394644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1.4776491112157659</v>
      </c>
      <c r="J8" s="99">
        <f>RES_hhdet_in_fech!J8/RES_summary!J$21</f>
        <v>0.41241572221263806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0.30378220626538549</v>
      </c>
      <c r="N8" s="99">
        <f>RES_hhdet_in_fech!N8/RES_summary!N$21</f>
        <v>1.0548688189305642</v>
      </c>
      <c r="O8" s="99">
        <f>RES_hhdet_in_fech!O8/RES_summary!O$21</f>
        <v>0.11904777131925741</v>
      </c>
      <c r="P8" s="99">
        <f>RES_hhdet_in_fech!P8/RES_summary!P$21</f>
        <v>0.48765323016962075</v>
      </c>
      <c r="Q8" s="99">
        <f>RES_hhdet_in_fech!Q8/RES_summary!Q$21</f>
        <v>1.2480392016736357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0.33262201786035345</v>
      </c>
      <c r="V8" s="99">
        <f>RES_hhdet_in_fech!V8/RES_summary!V$21</f>
        <v>9.0258136357661722E-2</v>
      </c>
      <c r="W8" s="99">
        <f>RES_hhdet_in_fech!W8/RES_summary!W$21</f>
        <v>2.8095608882857899E-2</v>
      </c>
      <c r="X8" s="99">
        <f>RES_hhdet_in_fech!X8/RES_summary!X$21</f>
        <v>0.16853153939222795</v>
      </c>
      <c r="Y8" s="99">
        <f>RES_hhdet_in_fech!Y8/RES_summary!Y$21</f>
        <v>0.14682876888207533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29.078988849197547</v>
      </c>
      <c r="E9" s="123">
        <v>0</v>
      </c>
      <c r="F9" s="123">
        <v>27.217128173597615</v>
      </c>
      <c r="G9" s="123">
        <v>0</v>
      </c>
      <c r="H9" s="123">
        <v>0</v>
      </c>
      <c r="I9" s="123">
        <v>15.350668233806131</v>
      </c>
      <c r="J9" s="123">
        <v>32.923756709849627</v>
      </c>
      <c r="K9" s="123">
        <v>0</v>
      </c>
      <c r="L9" s="123">
        <v>0</v>
      </c>
      <c r="M9" s="123">
        <v>17.161238637187964</v>
      </c>
      <c r="N9" s="123">
        <v>16.624685562785416</v>
      </c>
      <c r="O9" s="123">
        <v>10.93365383278946</v>
      </c>
      <c r="P9" s="123">
        <v>20.587854136285781</v>
      </c>
      <c r="Q9" s="123">
        <v>20.899031046555034</v>
      </c>
      <c r="R9" s="123">
        <v>0</v>
      </c>
      <c r="S9" s="123">
        <v>0</v>
      </c>
      <c r="T9" s="123">
        <v>0</v>
      </c>
      <c r="U9" s="123">
        <v>15.566885666418266</v>
      </c>
      <c r="V9" s="123">
        <v>15.644788965679474</v>
      </c>
      <c r="W9" s="123">
        <v>14.399253074315492</v>
      </c>
      <c r="X9" s="123">
        <v>14.927159064587842</v>
      </c>
      <c r="Y9" s="123">
        <v>11.239961941267328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28.962686207311521</v>
      </c>
      <c r="E10" s="99">
        <v>0</v>
      </c>
      <c r="F10" s="99">
        <v>27.634018609419506</v>
      </c>
      <c r="G10" s="99">
        <v>0</v>
      </c>
      <c r="H10" s="99">
        <v>0</v>
      </c>
      <c r="I10" s="99">
        <v>14.454346949887542</v>
      </c>
      <c r="J10" s="99">
        <v>33.552262117720062</v>
      </c>
      <c r="K10" s="99">
        <v>0</v>
      </c>
      <c r="L10" s="99">
        <v>0</v>
      </c>
      <c r="M10" s="99">
        <v>17.143239068803005</v>
      </c>
      <c r="N10" s="99">
        <v>16.568995904579104</v>
      </c>
      <c r="O10" s="99">
        <v>10.762949306292565</v>
      </c>
      <c r="P10" s="99">
        <v>20.706930502404191</v>
      </c>
      <c r="Q10" s="99">
        <v>21.116622104998051</v>
      </c>
      <c r="R10" s="99">
        <v>0</v>
      </c>
      <c r="S10" s="99">
        <v>0</v>
      </c>
      <c r="T10" s="99">
        <v>0</v>
      </c>
      <c r="U10" s="99">
        <v>15.566885666418266</v>
      </c>
      <c r="V10" s="99">
        <v>15.73721281507539</v>
      </c>
      <c r="W10" s="99">
        <v>16.920046499818216</v>
      </c>
      <c r="X10" s="99">
        <v>19.000178185993807</v>
      </c>
      <c r="Y10" s="99">
        <v>4.0880647173153672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30.219060799264511</v>
      </c>
      <c r="E11" s="99">
        <v>0</v>
      </c>
      <c r="F11" s="99">
        <v>21.815877362234886</v>
      </c>
      <c r="G11" s="99">
        <v>0</v>
      </c>
      <c r="H11" s="99">
        <v>0</v>
      </c>
      <c r="I11" s="99">
        <v>31.853303040611038</v>
      </c>
      <c r="J11" s="99">
        <v>17.229347885150705</v>
      </c>
      <c r="K11" s="99">
        <v>0</v>
      </c>
      <c r="L11" s="99">
        <v>0</v>
      </c>
      <c r="M11" s="99">
        <v>19.231095575606584</v>
      </c>
      <c r="N11" s="99">
        <v>16.930205744662516</v>
      </c>
      <c r="O11" s="99">
        <v>16.958581476857681</v>
      </c>
      <c r="P11" s="99">
        <v>15.221378340180438</v>
      </c>
      <c r="Q11" s="99">
        <v>14.942396462962213</v>
      </c>
      <c r="R11" s="99">
        <v>0</v>
      </c>
      <c r="S11" s="99">
        <v>0</v>
      </c>
      <c r="T11" s="99">
        <v>0</v>
      </c>
      <c r="U11" s="99">
        <v>0</v>
      </c>
      <c r="V11" s="99">
        <v>12.42748824985685</v>
      </c>
      <c r="W11" s="99">
        <v>12.906388449608041</v>
      </c>
      <c r="X11" s="99">
        <v>12.957338300078021</v>
      </c>
      <c r="Y11" s="99">
        <v>11.590841947847805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26.097920988576842</v>
      </c>
      <c r="J15" s="102">
        <v>18.0086950590192</v>
      </c>
      <c r="K15" s="102">
        <v>0</v>
      </c>
      <c r="L15" s="102">
        <v>0</v>
      </c>
      <c r="M15" s="102">
        <v>17.305403350799718</v>
      </c>
      <c r="N15" s="102">
        <v>20.459502316397529</v>
      </c>
      <c r="O15" s="102">
        <v>18.184790340568508</v>
      </c>
      <c r="P15" s="102">
        <v>18.073908202577726</v>
      </c>
      <c r="Q15" s="102">
        <v>17.592796739379658</v>
      </c>
      <c r="R15" s="102">
        <v>0</v>
      </c>
      <c r="S15" s="102">
        <v>0</v>
      </c>
      <c r="T15" s="102">
        <v>0</v>
      </c>
      <c r="U15" s="102">
        <v>0</v>
      </c>
      <c r="V15" s="102">
        <v>15.41041740425951</v>
      </c>
      <c r="W15" s="102">
        <v>15.59443506647364</v>
      </c>
      <c r="X15" s="102">
        <v>16.48243970599869</v>
      </c>
      <c r="Y15" s="102">
        <v>14.187813245522792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15.631200358196265</v>
      </c>
      <c r="E19" s="123">
        <v>0</v>
      </c>
      <c r="F19" s="123">
        <v>14.729488201611035</v>
      </c>
      <c r="G19" s="123">
        <v>0</v>
      </c>
      <c r="H19" s="123">
        <v>0</v>
      </c>
      <c r="I19" s="123">
        <v>13.449854029325241</v>
      </c>
      <c r="J19" s="123">
        <v>13.697733125208398</v>
      </c>
      <c r="K19" s="123">
        <v>0</v>
      </c>
      <c r="L19" s="123">
        <v>0</v>
      </c>
      <c r="M19" s="123">
        <v>6.9826617431213869</v>
      </c>
      <c r="N19" s="123">
        <v>6.1918411660723969</v>
      </c>
      <c r="O19" s="123">
        <v>4.4236354036397865</v>
      </c>
      <c r="P19" s="123">
        <v>7.7144879189792031</v>
      </c>
      <c r="Q19" s="123">
        <v>7.8424821069270934</v>
      </c>
      <c r="R19" s="123">
        <v>0</v>
      </c>
      <c r="S19" s="123">
        <v>0</v>
      </c>
      <c r="T19" s="123">
        <v>0</v>
      </c>
      <c r="U19" s="123">
        <v>8.0088116282180657</v>
      </c>
      <c r="V19" s="123">
        <v>7.321368278121926</v>
      </c>
      <c r="W19" s="123">
        <v>7.0850146357828754</v>
      </c>
      <c r="X19" s="123">
        <v>7.1146277643172686</v>
      </c>
      <c r="Y19" s="123">
        <v>6.6970263961278702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16.664929746974082</v>
      </c>
      <c r="E20" s="99">
        <v>0</v>
      </c>
      <c r="F20" s="99">
        <v>15.790363098015824</v>
      </c>
      <c r="G20" s="99">
        <v>0</v>
      </c>
      <c r="H20" s="99">
        <v>0</v>
      </c>
      <c r="I20" s="99">
        <v>7.1045920025130993</v>
      </c>
      <c r="J20" s="99">
        <v>13.825426631614922</v>
      </c>
      <c r="K20" s="99">
        <v>0</v>
      </c>
      <c r="L20" s="99">
        <v>0</v>
      </c>
      <c r="M20" s="99">
        <v>6.9807533385543872</v>
      </c>
      <c r="N20" s="99">
        <v>6.1897965881664962</v>
      </c>
      <c r="O20" s="99">
        <v>4.0807872045611324</v>
      </c>
      <c r="P20" s="99">
        <v>8.050244979626223</v>
      </c>
      <c r="Q20" s="99">
        <v>8.6001043738431076</v>
      </c>
      <c r="R20" s="99">
        <v>0</v>
      </c>
      <c r="S20" s="99">
        <v>0</v>
      </c>
      <c r="T20" s="99">
        <v>0</v>
      </c>
      <c r="U20" s="99">
        <v>8.0088116282180657</v>
      </c>
      <c r="V20" s="99">
        <v>7.3575568028003593</v>
      </c>
      <c r="W20" s="99">
        <v>7.082207366609599</v>
      </c>
      <c r="X20" s="99">
        <v>7.089799723233086</v>
      </c>
      <c r="Y20" s="99">
        <v>6.8406850105772135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14.662318561292809</v>
      </c>
      <c r="E21" s="99">
        <v>0</v>
      </c>
      <c r="F21" s="99">
        <v>10.260378349995499</v>
      </c>
      <c r="G21" s="99">
        <v>0</v>
      </c>
      <c r="H21" s="99">
        <v>0</v>
      </c>
      <c r="I21" s="99">
        <v>15.556763180721761</v>
      </c>
      <c r="J21" s="99">
        <v>7.0778361081285981</v>
      </c>
      <c r="K21" s="99">
        <v>0</v>
      </c>
      <c r="L21" s="99">
        <v>0</v>
      </c>
      <c r="M21" s="99">
        <v>7.1422037091065924</v>
      </c>
      <c r="N21" s="99">
        <v>6.1943832647385335</v>
      </c>
      <c r="O21" s="99">
        <v>6.4003417949598473</v>
      </c>
      <c r="P21" s="99">
        <v>6.2978333225011882</v>
      </c>
      <c r="Q21" s="99">
        <v>6.9006509027484109</v>
      </c>
      <c r="R21" s="99">
        <v>0</v>
      </c>
      <c r="S21" s="99">
        <v>0</v>
      </c>
      <c r="T21" s="99">
        <v>0</v>
      </c>
      <c r="U21" s="99">
        <v>0</v>
      </c>
      <c r="V21" s="99">
        <v>6.950890978680186</v>
      </c>
      <c r="W21" s="99">
        <v>7.1155935890918611</v>
      </c>
      <c r="X21" s="99">
        <v>7.2723168197122501</v>
      </c>
      <c r="Y21" s="99">
        <v>6.5213113931175597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9.082694877536742</v>
      </c>
      <c r="E22" s="110">
        <v>0</v>
      </c>
      <c r="F22" s="110">
        <v>7.3434195177585933</v>
      </c>
      <c r="G22" s="110">
        <v>0</v>
      </c>
      <c r="H22" s="110">
        <v>0</v>
      </c>
      <c r="I22" s="110">
        <v>9.2513671069900294</v>
      </c>
      <c r="J22" s="110">
        <v>5.2899455606990573</v>
      </c>
      <c r="K22" s="110">
        <v>0</v>
      </c>
      <c r="L22" s="110">
        <v>0</v>
      </c>
      <c r="M22" s="110">
        <v>5.5070977598685902</v>
      </c>
      <c r="N22" s="110">
        <v>7.8016768158976477</v>
      </c>
      <c r="O22" s="110">
        <v>0</v>
      </c>
      <c r="P22" s="110">
        <v>0</v>
      </c>
      <c r="Q22" s="110">
        <v>6.4614611080752988</v>
      </c>
      <c r="R22" s="110">
        <v>0</v>
      </c>
      <c r="S22" s="110">
        <v>0</v>
      </c>
      <c r="T22" s="110">
        <v>0</v>
      </c>
      <c r="U22" s="110">
        <v>0</v>
      </c>
      <c r="V22" s="110">
        <v>4.9910319476015648</v>
      </c>
      <c r="W22" s="110">
        <v>4.9728808190759652</v>
      </c>
      <c r="X22" s="110">
        <v>5.0357986014193798</v>
      </c>
      <c r="Y22" s="110">
        <v>4.5618940131444896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258.97557194968482</v>
      </c>
      <c r="D24" s="118">
        <f t="shared" si="7"/>
        <v>243.58266753662332</v>
      </c>
      <c r="E24" s="118">
        <f t="shared" si="7"/>
        <v>258.80414823276817</v>
      </c>
      <c r="F24" s="118">
        <f t="shared" si="7"/>
        <v>243.90315835573276</v>
      </c>
      <c r="G24" s="118">
        <f t="shared" si="7"/>
        <v>240.93842687486031</v>
      </c>
      <c r="H24" s="118">
        <f t="shared" si="7"/>
        <v>209.77454497247243</v>
      </c>
      <c r="I24" s="118">
        <f t="shared" si="7"/>
        <v>198.48823041489234</v>
      </c>
      <c r="J24" s="118">
        <f t="shared" si="7"/>
        <v>197.40350389835939</v>
      </c>
      <c r="K24" s="118">
        <f t="shared" si="7"/>
        <v>195.50342948052142</v>
      </c>
      <c r="L24" s="118">
        <f t="shared" si="7"/>
        <v>184.16207265178457</v>
      </c>
      <c r="M24" s="118">
        <f t="shared" si="7"/>
        <v>169.87318152666791</v>
      </c>
      <c r="N24" s="118">
        <f t="shared" si="7"/>
        <v>166.16887783007272</v>
      </c>
      <c r="O24" s="118">
        <f t="shared" si="7"/>
        <v>146.13587498030392</v>
      </c>
      <c r="P24" s="118">
        <f t="shared" si="7"/>
        <v>127.77781689033012</v>
      </c>
      <c r="Q24" s="118">
        <f t="shared" si="7"/>
        <v>122.3283771757784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108.40171061886051</v>
      </c>
      <c r="V24" s="118">
        <f t="shared" si="8"/>
        <v>95.966107884357086</v>
      </c>
      <c r="W24" s="118">
        <f t="shared" ref="W24:Y24" si="9">W25+W28+W30+W39</f>
        <v>95.123834269069889</v>
      </c>
      <c r="X24" s="118">
        <f t="shared" si="9"/>
        <v>89.542586665188139</v>
      </c>
      <c r="Y24" s="118">
        <f t="shared" si="9"/>
        <v>74.122020629911233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214.46643401573405</v>
      </c>
      <c r="D25" s="123">
        <f t="shared" si="10"/>
        <v>197.87484770366959</v>
      </c>
      <c r="E25" s="123">
        <f t="shared" si="10"/>
        <v>205.50425578817078</v>
      </c>
      <c r="F25" s="123">
        <f t="shared" si="10"/>
        <v>211.49278303455557</v>
      </c>
      <c r="G25" s="123">
        <f t="shared" si="10"/>
        <v>180.72140405354517</v>
      </c>
      <c r="H25" s="123">
        <f t="shared" si="10"/>
        <v>172.70310910613648</v>
      </c>
      <c r="I25" s="123">
        <f t="shared" si="10"/>
        <v>152.81692862859072</v>
      </c>
      <c r="J25" s="123">
        <f t="shared" si="10"/>
        <v>172.17762961640753</v>
      </c>
      <c r="K25" s="123">
        <f t="shared" si="10"/>
        <v>161.73330438813349</v>
      </c>
      <c r="L25" s="123">
        <f t="shared" si="10"/>
        <v>157.87854990206665</v>
      </c>
      <c r="M25" s="123">
        <f t="shared" si="10"/>
        <v>143.8747749507701</v>
      </c>
      <c r="N25" s="123">
        <f t="shared" si="10"/>
        <v>140.21738158214296</v>
      </c>
      <c r="O25" s="123">
        <f t="shared" si="10"/>
        <v>122.24059093174854</v>
      </c>
      <c r="P25" s="123">
        <f t="shared" si="10"/>
        <v>104.31639948924642</v>
      </c>
      <c r="Q25" s="123">
        <f t="shared" si="10"/>
        <v>98.107120570591377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86.697579932140968</v>
      </c>
      <c r="V25" s="123">
        <f t="shared" si="11"/>
        <v>75.692849909499245</v>
      </c>
      <c r="W25" s="123">
        <f t="shared" ref="W25:Y25" si="12">SUM(W26:W27)</f>
        <v>73.836889116550878</v>
      </c>
      <c r="X25" s="123">
        <f t="shared" si="12"/>
        <v>67.826516544934321</v>
      </c>
      <c r="Y25" s="123">
        <f t="shared" si="12"/>
        <v>54.790244020896992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213.96196636065096</v>
      </c>
      <c r="D26" s="99">
        <v>197.4244963346928</v>
      </c>
      <c r="E26" s="99">
        <v>205.04365998760539</v>
      </c>
      <c r="F26" s="99">
        <v>210.97688063492257</v>
      </c>
      <c r="G26" s="99">
        <v>180.30392822389368</v>
      </c>
      <c r="H26" s="99">
        <v>172.32638996656084</v>
      </c>
      <c r="I26" s="99">
        <v>152.51456494252329</v>
      </c>
      <c r="J26" s="99">
        <v>171.77801661372763</v>
      </c>
      <c r="K26" s="99">
        <v>161.35461825830726</v>
      </c>
      <c r="L26" s="99">
        <v>157.53745793674571</v>
      </c>
      <c r="M26" s="99">
        <v>143.53922802043101</v>
      </c>
      <c r="N26" s="99">
        <v>139.93361091088678</v>
      </c>
      <c r="O26" s="99">
        <v>121.93634562397617</v>
      </c>
      <c r="P26" s="99">
        <v>104.03712867100538</v>
      </c>
      <c r="Q26" s="99">
        <v>97.866338513160514</v>
      </c>
      <c r="R26" s="99">
        <v>0</v>
      </c>
      <c r="S26" s="99">
        <v>0</v>
      </c>
      <c r="T26" s="99">
        <v>0</v>
      </c>
      <c r="U26" s="99">
        <v>86.484990085564633</v>
      </c>
      <c r="V26" s="99">
        <v>75.509619068502658</v>
      </c>
      <c r="W26" s="99">
        <v>73.659225621834324</v>
      </c>
      <c r="X26" s="99">
        <v>67.660451173652049</v>
      </c>
      <c r="Y26" s="99">
        <v>54.656024575677158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0.50446765508309765</v>
      </c>
      <c r="D27" s="99">
        <v>0.45035136897677447</v>
      </c>
      <c r="E27" s="99">
        <v>0.46059580056537619</v>
      </c>
      <c r="F27" s="99">
        <v>0.51590239963300644</v>
      </c>
      <c r="G27" s="99">
        <v>0.41747582965149471</v>
      </c>
      <c r="H27" s="99">
        <v>0.37671913957565389</v>
      </c>
      <c r="I27" s="99">
        <v>0.30236368606740899</v>
      </c>
      <c r="J27" s="99">
        <v>0.39961300267990341</v>
      </c>
      <c r="K27" s="99">
        <v>0.37868612982624655</v>
      </c>
      <c r="L27" s="99">
        <v>0.34109196532093189</v>
      </c>
      <c r="M27" s="99">
        <v>0.33554693033908028</v>
      </c>
      <c r="N27" s="99">
        <v>0.28377067125618854</v>
      </c>
      <c r="O27" s="99">
        <v>0.30424530777237052</v>
      </c>
      <c r="P27" s="99">
        <v>0.2792708182410501</v>
      </c>
      <c r="Q27" s="99">
        <v>0.24078205743086897</v>
      </c>
      <c r="R27" s="99">
        <v>0</v>
      </c>
      <c r="S27" s="99">
        <v>0</v>
      </c>
      <c r="T27" s="99">
        <v>0</v>
      </c>
      <c r="U27" s="99">
        <v>0.21258984657634183</v>
      </c>
      <c r="V27" s="99">
        <v>0.18323084099658965</v>
      </c>
      <c r="W27" s="99">
        <v>0.17766349471654766</v>
      </c>
      <c r="X27" s="99">
        <v>0.16606537128227511</v>
      </c>
      <c r="Y27" s="99">
        <v>0.13421944521983148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0.96274974961717696</v>
      </c>
      <c r="D28" s="123">
        <f t="shared" si="13"/>
        <v>1.1054216565842248</v>
      </c>
      <c r="E28" s="123">
        <f t="shared" si="13"/>
        <v>1.4271260977724742</v>
      </c>
      <c r="F28" s="123">
        <f t="shared" si="13"/>
        <v>0.33411960894678289</v>
      </c>
      <c r="G28" s="123">
        <f t="shared" si="13"/>
        <v>0.54423006969385923</v>
      </c>
      <c r="H28" s="123">
        <f t="shared" si="13"/>
        <v>0.71041186766648656</v>
      </c>
      <c r="I28" s="123">
        <f t="shared" si="13"/>
        <v>1.4266956935876365</v>
      </c>
      <c r="J28" s="123">
        <f t="shared" si="13"/>
        <v>0.4602507746322857</v>
      </c>
      <c r="K28" s="123">
        <f t="shared" si="13"/>
        <v>0.34962942454726365</v>
      </c>
      <c r="L28" s="123">
        <f t="shared" si="13"/>
        <v>0.99087349245241707</v>
      </c>
      <c r="M28" s="123">
        <f t="shared" si="13"/>
        <v>0.26700469945359545</v>
      </c>
      <c r="N28" s="123">
        <f t="shared" si="13"/>
        <v>1.1583591036899983</v>
      </c>
      <c r="O28" s="123">
        <f t="shared" si="13"/>
        <v>0.12762448883425317</v>
      </c>
      <c r="P28" s="123">
        <f t="shared" si="13"/>
        <v>0.51594080720341984</v>
      </c>
      <c r="Q28" s="123">
        <f t="shared" si="13"/>
        <v>1.3180491289094252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0.20455994376514033</v>
      </c>
      <c r="Y28" s="123">
        <f t="shared" si="13"/>
        <v>0.17569737253684278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0.96274974961717696</v>
      </c>
      <c r="D29" s="99">
        <f>RES_hhdet_in_fech!D29/RES_summary!D$21</f>
        <v>1.1054216565842248</v>
      </c>
      <c r="E29" s="99">
        <f>RES_hhdet_in_fech!E29/RES_summary!E$21</f>
        <v>1.4271260977724742</v>
      </c>
      <c r="F29" s="99">
        <f>RES_hhdet_in_fech!F29/RES_summary!F$21</f>
        <v>0.33411960894678289</v>
      </c>
      <c r="G29" s="99">
        <f>RES_hhdet_in_fech!G29/RES_summary!G$21</f>
        <v>0.54423006969385923</v>
      </c>
      <c r="H29" s="99">
        <f>RES_hhdet_in_fech!H29/RES_summary!H$21</f>
        <v>0.71041186766648656</v>
      </c>
      <c r="I29" s="99">
        <f>RES_hhdet_in_fech!I29/RES_summary!I$21</f>
        <v>1.4266956935876365</v>
      </c>
      <c r="J29" s="99">
        <f>RES_hhdet_in_fech!J29/RES_summary!J$21</f>
        <v>0.4602507746322857</v>
      </c>
      <c r="K29" s="99">
        <f>RES_hhdet_in_fech!K29/RES_summary!K$21</f>
        <v>0.34962942454726365</v>
      </c>
      <c r="L29" s="99">
        <f>RES_hhdet_in_fech!L29/RES_summary!L$21</f>
        <v>0.99087349245241707</v>
      </c>
      <c r="M29" s="99">
        <f>RES_hhdet_in_fech!M29/RES_summary!M$21</f>
        <v>0.26700469945359545</v>
      </c>
      <c r="N29" s="99">
        <f>RES_hhdet_in_fech!N29/RES_summary!N$21</f>
        <v>1.1583591036899983</v>
      </c>
      <c r="O29" s="99">
        <f>RES_hhdet_in_fech!O29/RES_summary!O$21</f>
        <v>0.12762448883425317</v>
      </c>
      <c r="P29" s="99">
        <f>RES_hhdet_in_fech!P29/RES_summary!P$21</f>
        <v>0.51594080720341984</v>
      </c>
      <c r="Q29" s="99">
        <f>RES_hhdet_in_fech!Q29/RES_summary!Q$21</f>
        <v>1.3180491289094252</v>
      </c>
      <c r="R29" s="99">
        <f>RES_hhdet_in_fech!R29/RES_summary!R$21</f>
        <v>0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</v>
      </c>
      <c r="V29" s="99">
        <f>RES_hhdet_in_fech!V29/RES_summary!V$21</f>
        <v>0</v>
      </c>
      <c r="W29" s="99">
        <f>RES_hhdet_in_fech!W29/RES_summary!W$21</f>
        <v>0</v>
      </c>
      <c r="X29" s="99">
        <f>RES_hhdet_in_fech!X29/RES_summary!X$21</f>
        <v>0.20455994376514033</v>
      </c>
      <c r="Y29" s="99">
        <f>RES_hhdet_in_fech!Y29/RES_summary!Y$21</f>
        <v>0.17569737253684278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29.479711716067261</v>
      </c>
      <c r="D30" s="123">
        <v>30.219060799264518</v>
      </c>
      <c r="E30" s="123">
        <v>35.0414281670161</v>
      </c>
      <c r="F30" s="123">
        <v>21.815877362234886</v>
      </c>
      <c r="G30" s="123">
        <v>38.490362114064169</v>
      </c>
      <c r="H30" s="123">
        <v>25.075178758824968</v>
      </c>
      <c r="I30" s="123">
        <v>28.687842911992231</v>
      </c>
      <c r="J30" s="123">
        <v>17.687787399190995</v>
      </c>
      <c r="K30" s="123">
        <v>23.652446056942424</v>
      </c>
      <c r="L30" s="123">
        <v>18.055897568377915</v>
      </c>
      <c r="M30" s="123">
        <v>18.589198167337631</v>
      </c>
      <c r="N30" s="123">
        <v>18.518389201943265</v>
      </c>
      <c r="O30" s="123">
        <v>17.367317764761289</v>
      </c>
      <c r="P30" s="123">
        <v>16.647643271379081</v>
      </c>
      <c r="Q30" s="123">
        <v>16.002556573529191</v>
      </c>
      <c r="R30" s="123">
        <v>0</v>
      </c>
      <c r="S30" s="123">
        <v>0</v>
      </c>
      <c r="T30" s="123">
        <v>0</v>
      </c>
      <c r="U30" s="123">
        <v>13.822293809255031</v>
      </c>
      <c r="V30" s="123">
        <v>13.322366996177646</v>
      </c>
      <c r="W30" s="123">
        <v>14.171351563427146</v>
      </c>
      <c r="X30" s="123">
        <v>14.239193356776447</v>
      </c>
      <c r="Y30" s="123">
        <v>12.719959903358667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29.479711716067261</v>
      </c>
      <c r="D31" s="99">
        <v>30.219060799264518</v>
      </c>
      <c r="E31" s="99">
        <v>35.0414281670161</v>
      </c>
      <c r="F31" s="99">
        <v>21.815877362234886</v>
      </c>
      <c r="G31" s="99">
        <v>38.490362114064169</v>
      </c>
      <c r="H31" s="99">
        <v>21.224251193634291</v>
      </c>
      <c r="I31" s="99">
        <v>31.853303040611049</v>
      </c>
      <c r="J31" s="99">
        <v>17.229347885150705</v>
      </c>
      <c r="K31" s="99">
        <v>24.199896316478512</v>
      </c>
      <c r="L31" s="99">
        <v>19.544578007951877</v>
      </c>
      <c r="M31" s="99">
        <v>19.231095575606584</v>
      </c>
      <c r="N31" s="99">
        <v>16.930205744662512</v>
      </c>
      <c r="O31" s="99">
        <v>16.958581476857674</v>
      </c>
      <c r="P31" s="99">
        <v>15.221378340180436</v>
      </c>
      <c r="Q31" s="99">
        <v>14.942396462962209</v>
      </c>
      <c r="R31" s="99">
        <v>0</v>
      </c>
      <c r="S31" s="99">
        <v>0</v>
      </c>
      <c r="T31" s="99">
        <v>0</v>
      </c>
      <c r="U31" s="99">
        <v>13.822293809255031</v>
      </c>
      <c r="V31" s="99">
        <v>12.42748824985685</v>
      </c>
      <c r="W31" s="99">
        <v>12.906388449608047</v>
      </c>
      <c r="X31" s="99">
        <v>12.957338300078021</v>
      </c>
      <c r="Y31" s="99">
        <v>11.590841947847803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30.637629686322605</v>
      </c>
      <c r="I35" s="102">
        <v>26.097920988576842</v>
      </c>
      <c r="J35" s="102">
        <v>18.008695059019189</v>
      </c>
      <c r="K35" s="102">
        <v>23.620243100499124</v>
      </c>
      <c r="L35" s="102">
        <v>17.483328168541775</v>
      </c>
      <c r="M35" s="102">
        <v>17.305403350799715</v>
      </c>
      <c r="N35" s="102">
        <v>20.459502316397529</v>
      </c>
      <c r="O35" s="102">
        <v>18.184790340568505</v>
      </c>
      <c r="P35" s="102">
        <v>18.073908202577734</v>
      </c>
      <c r="Q35" s="102">
        <v>17.592796739379654</v>
      </c>
      <c r="R35" s="102">
        <v>0</v>
      </c>
      <c r="S35" s="102">
        <v>0</v>
      </c>
      <c r="T35" s="102">
        <v>0</v>
      </c>
      <c r="U35" s="102">
        <v>0</v>
      </c>
      <c r="V35" s="102">
        <v>15.41041740425951</v>
      </c>
      <c r="W35" s="102">
        <v>15.594435066473643</v>
      </c>
      <c r="X35" s="102">
        <v>16.48243970599869</v>
      </c>
      <c r="Y35" s="102">
        <v>14.187813245522792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14.066676468266294</v>
      </c>
      <c r="D39" s="123">
        <v>14.383337377105002</v>
      </c>
      <c r="E39" s="123">
        <v>16.831338179808785</v>
      </c>
      <c r="F39" s="123">
        <v>10.260378349995499</v>
      </c>
      <c r="G39" s="123">
        <v>21.182430637557097</v>
      </c>
      <c r="H39" s="123">
        <v>11.285845239844489</v>
      </c>
      <c r="I39" s="123">
        <v>15.556763180721758</v>
      </c>
      <c r="J39" s="123">
        <v>7.0778361081285981</v>
      </c>
      <c r="K39" s="123">
        <v>9.7680496108982648</v>
      </c>
      <c r="L39" s="123">
        <v>7.2367516888875807</v>
      </c>
      <c r="M39" s="123">
        <v>7.1422037091065915</v>
      </c>
      <c r="N39" s="123">
        <v>6.2747479422964885</v>
      </c>
      <c r="O39" s="123">
        <v>6.4003417949598473</v>
      </c>
      <c r="P39" s="123">
        <v>6.2978333225011882</v>
      </c>
      <c r="Q39" s="123">
        <v>6.9006509027484109</v>
      </c>
      <c r="R39" s="123">
        <v>0</v>
      </c>
      <c r="S39" s="123">
        <v>0</v>
      </c>
      <c r="T39" s="123">
        <v>0</v>
      </c>
      <c r="U39" s="123">
        <v>7.8818368774645009</v>
      </c>
      <c r="V39" s="123">
        <v>6.950890978680186</v>
      </c>
      <c r="W39" s="123">
        <v>7.1155935890918629</v>
      </c>
      <c r="X39" s="123">
        <v>7.2723168197122501</v>
      </c>
      <c r="Y39" s="123">
        <v>6.4361193331187314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14.189507966978784</v>
      </c>
      <c r="D40" s="99">
        <v>14.662318561292805</v>
      </c>
      <c r="E40" s="99">
        <v>16.868523556726156</v>
      </c>
      <c r="F40" s="99">
        <v>10.260378349995499</v>
      </c>
      <c r="G40" s="99">
        <v>21.733560521872672</v>
      </c>
      <c r="H40" s="99">
        <v>10.968975140629263</v>
      </c>
      <c r="I40" s="99">
        <v>15.556763180721758</v>
      </c>
      <c r="J40" s="99">
        <v>7.0778361081285981</v>
      </c>
      <c r="K40" s="99">
        <v>9.7680496108982648</v>
      </c>
      <c r="L40" s="99">
        <v>7.3582343311151357</v>
      </c>
      <c r="M40" s="99">
        <v>7.1422037091065915</v>
      </c>
      <c r="N40" s="99">
        <v>6.1943832647385326</v>
      </c>
      <c r="O40" s="99">
        <v>6.4003417949598473</v>
      </c>
      <c r="P40" s="99">
        <v>6.2978333225011882</v>
      </c>
      <c r="Q40" s="99">
        <v>6.9006509027484109</v>
      </c>
      <c r="R40" s="99">
        <v>0</v>
      </c>
      <c r="S40" s="99">
        <v>0</v>
      </c>
      <c r="T40" s="99">
        <v>0</v>
      </c>
      <c r="U40" s="99">
        <v>7.8818368774645009</v>
      </c>
      <c r="V40" s="99">
        <v>6.950890978680186</v>
      </c>
      <c r="W40" s="99">
        <v>7.1155935890918629</v>
      </c>
      <c r="X40" s="99">
        <v>7.2723168197122501</v>
      </c>
      <c r="Y40" s="99">
        <v>6.5213113931175606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11.732877992728977</v>
      </c>
      <c r="D41" s="110">
        <v>9.082694877536742</v>
      </c>
      <c r="E41" s="110">
        <v>16.013259887626649</v>
      </c>
      <c r="F41" s="110">
        <v>0</v>
      </c>
      <c r="G41" s="110">
        <v>7.9553134139833697</v>
      </c>
      <c r="H41" s="110">
        <v>14.454546231996755</v>
      </c>
      <c r="I41" s="110">
        <v>0</v>
      </c>
      <c r="J41" s="110">
        <v>0</v>
      </c>
      <c r="K41" s="110">
        <v>0</v>
      </c>
      <c r="L41" s="110">
        <v>5.1715467710191385</v>
      </c>
      <c r="M41" s="110">
        <v>0</v>
      </c>
      <c r="N41" s="110">
        <v>7.8016768158976477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4.5618940131444905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211.03016372960377</v>
      </c>
      <c r="F43" s="118">
        <f t="shared" si="14"/>
        <v>379.40938729372544</v>
      </c>
      <c r="G43" s="118">
        <f t="shared" si="14"/>
        <v>250.43006965313197</v>
      </c>
      <c r="H43" s="118">
        <f t="shared" si="14"/>
        <v>236.29731196397319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134.18772426588885</v>
      </c>
      <c r="P43" s="118">
        <f t="shared" si="14"/>
        <v>152.64151300976093</v>
      </c>
      <c r="Q43" s="118">
        <f t="shared" si="14"/>
        <v>155.56939587488066</v>
      </c>
      <c r="R43" s="118">
        <f t="shared" ref="R43:V43" si="15">R44+R47+R49+R58</f>
        <v>0</v>
      </c>
      <c r="S43" s="118">
        <f t="shared" si="15"/>
        <v>120.32841064399578</v>
      </c>
      <c r="T43" s="118">
        <f t="shared" si="15"/>
        <v>120.01680923660031</v>
      </c>
      <c r="U43" s="118">
        <f t="shared" si="15"/>
        <v>132.20961075956524</v>
      </c>
      <c r="V43" s="118">
        <f t="shared" si="15"/>
        <v>106.80392541549324</v>
      </c>
      <c r="W43" s="118">
        <f t="shared" ref="W43:Y43" si="16">W44+W47+W49+W58</f>
        <v>100.79183460005656</v>
      </c>
      <c r="X43" s="118">
        <f t="shared" si="16"/>
        <v>109.56425005225441</v>
      </c>
      <c r="Y43" s="118">
        <f t="shared" si="16"/>
        <v>78.004732971673434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162.64051491218197</v>
      </c>
      <c r="F44" s="123">
        <f t="shared" si="17"/>
        <v>356.47794941819592</v>
      </c>
      <c r="G44" s="123">
        <f t="shared" si="17"/>
        <v>208.49545109495904</v>
      </c>
      <c r="H44" s="123">
        <f t="shared" si="17"/>
        <v>193.70910342489881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109.48333396677759</v>
      </c>
      <c r="P44" s="123">
        <f t="shared" si="17"/>
        <v>127.78295286288937</v>
      </c>
      <c r="Q44" s="123">
        <f t="shared" si="17"/>
        <v>129.83520597962303</v>
      </c>
      <c r="R44" s="123">
        <f t="shared" ref="R44:V44" si="18">SUM(R45:R46)</f>
        <v>0</v>
      </c>
      <c r="S44" s="123">
        <f t="shared" si="18"/>
        <v>92.806716387468526</v>
      </c>
      <c r="T44" s="123">
        <f t="shared" si="18"/>
        <v>95.625653164616594</v>
      </c>
      <c r="U44" s="123">
        <f t="shared" si="18"/>
        <v>108.7543531594786</v>
      </c>
      <c r="V44" s="123">
        <f t="shared" si="18"/>
        <v>84.375272813667706</v>
      </c>
      <c r="W44" s="123">
        <f t="shared" ref="W44:Y44" si="19">SUM(W45:W46)</f>
        <v>78.069133223118371</v>
      </c>
      <c r="X44" s="123">
        <f t="shared" si="19"/>
        <v>85.681193676570473</v>
      </c>
      <c r="Y44" s="123">
        <f t="shared" si="19"/>
        <v>57.194434427880545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162.34239599254147</v>
      </c>
      <c r="F45" s="99">
        <v>355.76502808569433</v>
      </c>
      <c r="G45" s="99">
        <v>208.09960259283267</v>
      </c>
      <c r="H45" s="99">
        <v>193.36095267482813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109.25063095893688</v>
      </c>
      <c r="P45" s="99">
        <v>127.4876404316884</v>
      </c>
      <c r="Q45" s="99">
        <v>129.55799200626367</v>
      </c>
      <c r="R45" s="99">
        <v>0</v>
      </c>
      <c r="S45" s="99">
        <v>92.604307169617115</v>
      </c>
      <c r="T45" s="99">
        <v>95.419674423966981</v>
      </c>
      <c r="U45" s="99">
        <v>108.52118253990017</v>
      </c>
      <c r="V45" s="99">
        <v>84.196700399260934</v>
      </c>
      <c r="W45" s="99">
        <v>77.904978246229931</v>
      </c>
      <c r="X45" s="99">
        <v>85.498106575307148</v>
      </c>
      <c r="Y45" s="99">
        <v>57.072332337610803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0.29811891964050247</v>
      </c>
      <c r="F46" s="99">
        <v>0.71292133250161271</v>
      </c>
      <c r="G46" s="99">
        <v>0.39584850212637429</v>
      </c>
      <c r="H46" s="99">
        <v>0.34815075007069085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0.23270300784071005</v>
      </c>
      <c r="P46" s="99">
        <v>0.29531243120096901</v>
      </c>
      <c r="Q46" s="99">
        <v>0.27721397335935738</v>
      </c>
      <c r="R46" s="99">
        <v>0</v>
      </c>
      <c r="S46" s="99">
        <v>0.20240921785140545</v>
      </c>
      <c r="T46" s="99">
        <v>0.20597874064960825</v>
      </c>
      <c r="U46" s="99">
        <v>0.23317061957843097</v>
      </c>
      <c r="V46" s="99">
        <v>0.17857241440676605</v>
      </c>
      <c r="W46" s="99">
        <v>0.16415497688844566</v>
      </c>
      <c r="X46" s="99">
        <v>0.1830871012633192</v>
      </c>
      <c r="Y46" s="99">
        <v>0.1221020902697393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1.4143631814509323</v>
      </c>
      <c r="F47" s="123">
        <f t="shared" si="20"/>
        <v>0.38817712172616259</v>
      </c>
      <c r="G47" s="123">
        <f t="shared" si="20"/>
        <v>0.56884927635081561</v>
      </c>
      <c r="H47" s="123">
        <f t="shared" si="20"/>
        <v>0.6764080315464861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0.11925816358290163</v>
      </c>
      <c r="P47" s="123">
        <f t="shared" si="20"/>
        <v>0.48681862179261171</v>
      </c>
      <c r="Q47" s="123">
        <f t="shared" si="20"/>
        <v>1.2471580403027431</v>
      </c>
      <c r="R47" s="123">
        <f t="shared" si="20"/>
        <v>0</v>
      </c>
      <c r="S47" s="123">
        <f t="shared" si="20"/>
        <v>0.82210340548678396</v>
      </c>
      <c r="T47" s="123">
        <f t="shared" si="20"/>
        <v>0.66913265741060746</v>
      </c>
      <c r="U47" s="123">
        <f t="shared" si="20"/>
        <v>0.30651389288832231</v>
      </c>
      <c r="V47" s="123">
        <f t="shared" si="20"/>
        <v>9.0639503549885522E-2</v>
      </c>
      <c r="W47" s="123">
        <f t="shared" si="20"/>
        <v>2.715517009179989E-2</v>
      </c>
      <c r="X47" s="123">
        <f t="shared" si="20"/>
        <v>0.16882566140299662</v>
      </c>
      <c r="Y47" s="123">
        <f t="shared" si="20"/>
        <v>0.14950034277518348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1.4143631814509323</v>
      </c>
      <c r="F48" s="99">
        <f>RES_hhdet_in_fech!F48/RES_summary!F$21</f>
        <v>0.38817712172616259</v>
      </c>
      <c r="G48" s="99">
        <f>RES_hhdet_in_fech!G48/RES_summary!G$21</f>
        <v>0.56884927635081561</v>
      </c>
      <c r="H48" s="99">
        <f>RES_hhdet_in_fech!H48/RES_summary!H$21</f>
        <v>0.6764080315464861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0.11925816358290163</v>
      </c>
      <c r="P48" s="99">
        <f>RES_hhdet_in_fech!P48/RES_summary!P$21</f>
        <v>0.48681862179261171</v>
      </c>
      <c r="Q48" s="99">
        <f>RES_hhdet_in_fech!Q48/RES_summary!Q$21</f>
        <v>1.2471580403027431</v>
      </c>
      <c r="R48" s="99">
        <f>RES_hhdet_in_fech!R48/RES_summary!R$21</f>
        <v>0</v>
      </c>
      <c r="S48" s="99">
        <f>RES_hhdet_in_fech!S48/RES_summary!S$21</f>
        <v>0.82210340548678396</v>
      </c>
      <c r="T48" s="99">
        <f>RES_hhdet_in_fech!T48/RES_summary!T$21</f>
        <v>0.66913265741060746</v>
      </c>
      <c r="U48" s="99">
        <f>RES_hhdet_in_fech!U48/RES_summary!U$21</f>
        <v>0.30651389288832231</v>
      </c>
      <c r="V48" s="99">
        <f>RES_hhdet_in_fech!V48/RES_summary!V$21</f>
        <v>9.0639503549885522E-2</v>
      </c>
      <c r="W48" s="99">
        <f>RES_hhdet_in_fech!W48/RES_summary!W$21</f>
        <v>2.715517009179989E-2</v>
      </c>
      <c r="X48" s="99">
        <f>RES_hhdet_in_fech!X48/RES_summary!X$21</f>
        <v>0.16882566140299662</v>
      </c>
      <c r="Y48" s="99">
        <f>RES_hhdet_in_fech!Y48/RES_summary!Y$21</f>
        <v>0.14950034277518348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30.15819168169698</v>
      </c>
      <c r="F49" s="123">
        <v>12.348531963713961</v>
      </c>
      <c r="G49" s="123">
        <v>20.14105078785499</v>
      </c>
      <c r="H49" s="123">
        <v>30.637629686322597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18.184790340568508</v>
      </c>
      <c r="P49" s="123">
        <v>18.073908202577726</v>
      </c>
      <c r="Q49" s="123">
        <v>17.592796739379661</v>
      </c>
      <c r="R49" s="123">
        <v>0</v>
      </c>
      <c r="S49" s="123">
        <v>19.168104162274567</v>
      </c>
      <c r="T49" s="123">
        <v>16.160481450199811</v>
      </c>
      <c r="U49" s="123">
        <v>15.289228547856068</v>
      </c>
      <c r="V49" s="123">
        <v>15.410417404259507</v>
      </c>
      <c r="W49" s="123">
        <v>15.594435066473645</v>
      </c>
      <c r="X49" s="123">
        <v>16.48243970599869</v>
      </c>
      <c r="Y49" s="123">
        <v>14.187813245522792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30.15819168169698</v>
      </c>
      <c r="F54" s="102">
        <v>12.348531963713961</v>
      </c>
      <c r="G54" s="102">
        <v>20.14105078785499</v>
      </c>
      <c r="H54" s="102">
        <v>30.637629686322597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18.184790340568508</v>
      </c>
      <c r="P54" s="102">
        <v>18.073908202577726</v>
      </c>
      <c r="Q54" s="102">
        <v>17.592796739379661</v>
      </c>
      <c r="R54" s="102">
        <v>0</v>
      </c>
      <c r="S54" s="102">
        <v>19.168104162274567</v>
      </c>
      <c r="T54" s="102">
        <v>16.160481450199811</v>
      </c>
      <c r="U54" s="102">
        <v>15.289228547856068</v>
      </c>
      <c r="V54" s="102">
        <v>15.410417404259507</v>
      </c>
      <c r="W54" s="102">
        <v>15.594435066473645</v>
      </c>
      <c r="X54" s="102">
        <v>16.48243970599869</v>
      </c>
      <c r="Y54" s="102">
        <v>14.187813245522792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16.817093954273876</v>
      </c>
      <c r="F58" s="123">
        <v>10.194728790089371</v>
      </c>
      <c r="G58" s="123">
        <v>21.224718493967128</v>
      </c>
      <c r="H58" s="123">
        <v>11.274170821205296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6.4003417949598473</v>
      </c>
      <c r="P58" s="123">
        <v>6.2978333225011882</v>
      </c>
      <c r="Q58" s="123">
        <v>6.8942351155752304</v>
      </c>
      <c r="R58" s="123">
        <v>0</v>
      </c>
      <c r="S58" s="123">
        <v>7.5314866887658942</v>
      </c>
      <c r="T58" s="123">
        <v>7.5615419643732968</v>
      </c>
      <c r="U58" s="123">
        <v>7.8595151593422372</v>
      </c>
      <c r="V58" s="123">
        <v>6.9275956940161549</v>
      </c>
      <c r="W58" s="123">
        <v>7.1011111403727325</v>
      </c>
      <c r="X58" s="123">
        <v>7.2317910082822561</v>
      </c>
      <c r="Y58" s="123">
        <v>6.4729849554949075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16.868523556726156</v>
      </c>
      <c r="F59" s="99">
        <v>10.2603783499955</v>
      </c>
      <c r="G59" s="99">
        <v>21.733560521872672</v>
      </c>
      <c r="H59" s="99">
        <v>10.968975140629261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6.4003417949598473</v>
      </c>
      <c r="P59" s="99">
        <v>6.2978333225011882</v>
      </c>
      <c r="Q59" s="99">
        <v>6.9006509027484091</v>
      </c>
      <c r="R59" s="99">
        <v>0</v>
      </c>
      <c r="S59" s="99">
        <v>7.5838248599999796</v>
      </c>
      <c r="T59" s="99">
        <v>7.588955970430745</v>
      </c>
      <c r="U59" s="99">
        <v>7.8818368774644991</v>
      </c>
      <c r="V59" s="99">
        <v>6.9508909786801851</v>
      </c>
      <c r="W59" s="99">
        <v>7.1155935890918611</v>
      </c>
      <c r="X59" s="99">
        <v>7.272316819712251</v>
      </c>
      <c r="Y59" s="99">
        <v>6.5213113931175606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16.013259887626646</v>
      </c>
      <c r="F60" s="110">
        <v>7.3434195177585924</v>
      </c>
      <c r="G60" s="110">
        <v>7.9553134139833679</v>
      </c>
      <c r="H60" s="110">
        <v>14.454546231996751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6.4614611080752971</v>
      </c>
      <c r="R60" s="110">
        <v>0</v>
      </c>
      <c r="S60" s="110">
        <v>5.2495424229597765</v>
      </c>
      <c r="T60" s="110">
        <v>5.0411667824667425</v>
      </c>
      <c r="U60" s="110">
        <v>5.0298081235352559</v>
      </c>
      <c r="V60" s="110">
        <v>4.9910319476015657</v>
      </c>
      <c r="W60" s="110">
        <v>4.972880819075967</v>
      </c>
      <c r="X60" s="110">
        <v>5.0357986014193798</v>
      </c>
      <c r="Y60" s="110">
        <v>4.5618940131444905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273.40181404872243</v>
      </c>
      <c r="D62" s="118">
        <f t="shared" si="21"/>
        <v>281.53538995105697</v>
      </c>
      <c r="E62" s="118">
        <f t="shared" si="21"/>
        <v>288.85873603484458</v>
      </c>
      <c r="F62" s="118">
        <f t="shared" si="21"/>
        <v>269.42567700795644</v>
      </c>
      <c r="G62" s="118">
        <f t="shared" si="21"/>
        <v>236.03038405698297</v>
      </c>
      <c r="H62" s="118">
        <f t="shared" si="21"/>
        <v>252.98540408308762</v>
      </c>
      <c r="I62" s="118">
        <f t="shared" si="21"/>
        <v>207.14053937824028</v>
      </c>
      <c r="J62" s="118">
        <f t="shared" si="21"/>
        <v>216.85868878573862</v>
      </c>
      <c r="K62" s="118">
        <f t="shared" si="21"/>
        <v>205.8868192393297</v>
      </c>
      <c r="L62" s="118">
        <f t="shared" si="21"/>
        <v>197.18414002434886</v>
      </c>
      <c r="M62" s="118">
        <f t="shared" si="21"/>
        <v>185.89496533400435</v>
      </c>
      <c r="N62" s="118">
        <f t="shared" si="21"/>
        <v>184.05668738419746</v>
      </c>
      <c r="O62" s="118">
        <f t="shared" si="21"/>
        <v>159.3755059921516</v>
      </c>
      <c r="P62" s="118">
        <f t="shared" si="21"/>
        <v>129.16751736807279</v>
      </c>
      <c r="Q62" s="118">
        <f t="shared" si="21"/>
        <v>121.13625319757131</v>
      </c>
      <c r="R62" s="118">
        <f t="shared" ref="R62:V62" si="22">R63+R66+R68+R77</f>
        <v>114.15442140143308</v>
      </c>
      <c r="S62" s="118">
        <f t="shared" si="22"/>
        <v>114.75035801375775</v>
      </c>
      <c r="T62" s="118">
        <f t="shared" si="22"/>
        <v>109.23428389274191</v>
      </c>
      <c r="U62" s="118">
        <f t="shared" si="22"/>
        <v>100.17593891566136</v>
      </c>
      <c r="V62" s="118">
        <f t="shared" si="22"/>
        <v>99.131682812279664</v>
      </c>
      <c r="W62" s="118">
        <f t="shared" ref="W62:Y62" si="23">W63+W66+W68+W77</f>
        <v>105.28657166606177</v>
      </c>
      <c r="X62" s="118">
        <f t="shared" si="23"/>
        <v>82.060718931850431</v>
      </c>
      <c r="Y62" s="118">
        <f t="shared" si="23"/>
        <v>72.730732356747325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230.40986676849829</v>
      </c>
      <c r="D63" s="123">
        <f t="shared" si="24"/>
        <v>234.11882596899432</v>
      </c>
      <c r="E63" s="123">
        <f t="shared" si="24"/>
        <v>236.5322145066271</v>
      </c>
      <c r="F63" s="123">
        <f t="shared" si="24"/>
        <v>237.66194814674463</v>
      </c>
      <c r="G63" s="123">
        <f t="shared" si="24"/>
        <v>191.81188165230358</v>
      </c>
      <c r="H63" s="123">
        <f t="shared" si="24"/>
        <v>210.49344365105949</v>
      </c>
      <c r="I63" s="123">
        <f t="shared" si="24"/>
        <v>165.43666669360925</v>
      </c>
      <c r="J63" s="123">
        <f t="shared" si="24"/>
        <v>189.01351835472096</v>
      </c>
      <c r="K63" s="123">
        <f t="shared" si="24"/>
        <v>175.37324459139717</v>
      </c>
      <c r="L63" s="123">
        <f t="shared" si="24"/>
        <v>170.54403925906243</v>
      </c>
      <c r="M63" s="123">
        <f t="shared" si="24"/>
        <v>159.91167545451813</v>
      </c>
      <c r="N63" s="123">
        <f t="shared" si="24"/>
        <v>157.51569011971372</v>
      </c>
      <c r="O63" s="123">
        <f t="shared" si="24"/>
        <v>135.1983822478208</v>
      </c>
      <c r="P63" s="123">
        <f t="shared" si="24"/>
        <v>106.98678406610672</v>
      </c>
      <c r="Q63" s="123">
        <f t="shared" si="24"/>
        <v>97.904948828769818</v>
      </c>
      <c r="R63" s="123">
        <f t="shared" ref="R63:V63" si="25">SUM(R64:R65)</f>
        <v>92.124802853839228</v>
      </c>
      <c r="S63" s="123">
        <f t="shared" si="25"/>
        <v>90.889583423339431</v>
      </c>
      <c r="T63" s="123">
        <f t="shared" si="25"/>
        <v>86.271367760071982</v>
      </c>
      <c r="U63" s="123">
        <f t="shared" si="25"/>
        <v>78.591938647395864</v>
      </c>
      <c r="V63" s="123">
        <f t="shared" si="25"/>
        <v>77.874507698692625</v>
      </c>
      <c r="W63" s="123">
        <f t="shared" ref="W63:Y63" si="26">SUM(W64:W65)</f>
        <v>81.794990973638576</v>
      </c>
      <c r="X63" s="123">
        <f t="shared" si="26"/>
        <v>61.031066111474772</v>
      </c>
      <c r="Y63" s="123">
        <f t="shared" si="26"/>
        <v>53.095563227983959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229.92902094549069</v>
      </c>
      <c r="D64" s="99">
        <v>233.64549185367451</v>
      </c>
      <c r="E64" s="99">
        <v>236.06062674564114</v>
      </c>
      <c r="F64" s="99">
        <v>237.1455180727975</v>
      </c>
      <c r="G64" s="99">
        <v>191.41658656324876</v>
      </c>
      <c r="H64" s="99">
        <v>210.083174047141</v>
      </c>
      <c r="I64" s="99">
        <v>165.14368072662319</v>
      </c>
      <c r="J64" s="99">
        <v>188.62006339834522</v>
      </c>
      <c r="K64" s="99">
        <v>175.0040899642305</v>
      </c>
      <c r="L64" s="99">
        <v>170.21189200854235</v>
      </c>
      <c r="M64" s="99">
        <v>159.57365786052392</v>
      </c>
      <c r="N64" s="99">
        <v>157.22433619446065</v>
      </c>
      <c r="O64" s="99">
        <v>134.88723012917296</v>
      </c>
      <c r="P64" s="99">
        <v>106.71837447257244</v>
      </c>
      <c r="Q64" s="99">
        <v>97.676982980443555</v>
      </c>
      <c r="R64" s="99">
        <v>91.906844910471222</v>
      </c>
      <c r="S64" s="99">
        <v>90.669291204553105</v>
      </c>
      <c r="T64" s="99">
        <v>86.062241417842088</v>
      </c>
      <c r="U64" s="99">
        <v>78.399957513513129</v>
      </c>
      <c r="V64" s="99">
        <v>77.684922988718384</v>
      </c>
      <c r="W64" s="99">
        <v>81.59601910675886</v>
      </c>
      <c r="X64" s="99">
        <v>60.879687130780773</v>
      </c>
      <c r="Y64" s="99">
        <v>52.963665683504296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0.48084582300759504</v>
      </c>
      <c r="D65" s="99">
        <v>0.47333411531980113</v>
      </c>
      <c r="E65" s="99">
        <v>0.47158776098595639</v>
      </c>
      <c r="F65" s="99">
        <v>0.51643007394714513</v>
      </c>
      <c r="G65" s="99">
        <v>0.39529508905482508</v>
      </c>
      <c r="H65" s="99">
        <v>0.41026960391849016</v>
      </c>
      <c r="I65" s="99">
        <v>0.29298596698606699</v>
      </c>
      <c r="J65" s="99">
        <v>0.39345495637572236</v>
      </c>
      <c r="K65" s="99">
        <v>0.36915462716665404</v>
      </c>
      <c r="L65" s="99">
        <v>0.33214725052009297</v>
      </c>
      <c r="M65" s="99">
        <v>0.33801759399421644</v>
      </c>
      <c r="N65" s="99">
        <v>0.29135392525307385</v>
      </c>
      <c r="O65" s="99">
        <v>0.31115211864782949</v>
      </c>
      <c r="P65" s="99">
        <v>0.26840959353428862</v>
      </c>
      <c r="Q65" s="99">
        <v>0.22796584832626163</v>
      </c>
      <c r="R65" s="99">
        <v>0.21795794336801219</v>
      </c>
      <c r="S65" s="99">
        <v>0.22029221878632396</v>
      </c>
      <c r="T65" s="99">
        <v>0.2091263422299007</v>
      </c>
      <c r="U65" s="99">
        <v>0.19198113388272811</v>
      </c>
      <c r="V65" s="99">
        <v>0.18958470997424004</v>
      </c>
      <c r="W65" s="99">
        <v>0.19897186687971091</v>
      </c>
      <c r="X65" s="99">
        <v>0.15137898069399558</v>
      </c>
      <c r="Y65" s="99">
        <v>0.13189754447966209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0.91930307950823165</v>
      </c>
      <c r="D66" s="123">
        <f t="shared" si="27"/>
        <v>1.12144463633044</v>
      </c>
      <c r="E66" s="123">
        <f t="shared" si="27"/>
        <v>1.4144047159663145</v>
      </c>
      <c r="F66" s="123">
        <f t="shared" si="27"/>
        <v>0.38820030734629879</v>
      </c>
      <c r="G66" s="123">
        <f t="shared" si="27"/>
        <v>0.56894651120984163</v>
      </c>
      <c r="H66" s="123">
        <f t="shared" si="27"/>
        <v>0.67663279066848681</v>
      </c>
      <c r="I66" s="123">
        <f t="shared" si="27"/>
        <v>1.4776741990629485</v>
      </c>
      <c r="J66" s="123">
        <f t="shared" si="27"/>
        <v>0.41262015366488108</v>
      </c>
      <c r="K66" s="123">
        <f t="shared" si="27"/>
        <v>0.36411338278808719</v>
      </c>
      <c r="L66" s="123">
        <f t="shared" si="27"/>
        <v>0.98638032351594451</v>
      </c>
      <c r="M66" s="123">
        <f t="shared" si="27"/>
        <v>0.30439856816486727</v>
      </c>
      <c r="N66" s="123">
        <f t="shared" si="27"/>
        <v>1.0544017162191874</v>
      </c>
      <c r="O66" s="123">
        <f t="shared" si="27"/>
        <v>0.11920058723682522</v>
      </c>
      <c r="P66" s="123">
        <f t="shared" si="27"/>
        <v>0.48768069742489611</v>
      </c>
      <c r="Q66" s="123">
        <f t="shared" si="27"/>
        <v>1.247916470411651</v>
      </c>
      <c r="R66" s="123">
        <f t="shared" si="27"/>
        <v>0.62922166476120867</v>
      </c>
      <c r="S66" s="123">
        <f t="shared" si="27"/>
        <v>0.82320640653855726</v>
      </c>
      <c r="T66" s="123">
        <f t="shared" si="27"/>
        <v>0.66971623001732794</v>
      </c>
      <c r="U66" s="123">
        <f t="shared" si="27"/>
        <v>0.30633203978737528</v>
      </c>
      <c r="V66" s="123">
        <f t="shared" si="27"/>
        <v>9.0475477438531834E-2</v>
      </c>
      <c r="W66" s="123">
        <f t="shared" si="27"/>
        <v>2.765877718740184E-2</v>
      </c>
      <c r="X66" s="123">
        <f t="shared" si="27"/>
        <v>0.16861308867547009</v>
      </c>
      <c r="Y66" s="123">
        <f t="shared" si="27"/>
        <v>0.14665469913369977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0.91930307950823165</v>
      </c>
      <c r="D67" s="99">
        <f>RES_hhdet_in_fech!D67/RES_summary!D$21</f>
        <v>1.12144463633044</v>
      </c>
      <c r="E67" s="99">
        <f>RES_hhdet_in_fech!E67/RES_summary!E$21</f>
        <v>1.4144047159663145</v>
      </c>
      <c r="F67" s="99">
        <f>RES_hhdet_in_fech!F67/RES_summary!F$21</f>
        <v>0.38820030734629879</v>
      </c>
      <c r="G67" s="99">
        <f>RES_hhdet_in_fech!G67/RES_summary!G$21</f>
        <v>0.56894651120984163</v>
      </c>
      <c r="H67" s="99">
        <f>RES_hhdet_in_fech!H67/RES_summary!H$21</f>
        <v>0.67663279066848681</v>
      </c>
      <c r="I67" s="99">
        <f>RES_hhdet_in_fech!I67/RES_summary!I$21</f>
        <v>1.4776741990629485</v>
      </c>
      <c r="J67" s="99">
        <f>RES_hhdet_in_fech!J67/RES_summary!J$21</f>
        <v>0.41262015366488108</v>
      </c>
      <c r="K67" s="99">
        <f>RES_hhdet_in_fech!K67/RES_summary!K$21</f>
        <v>0.36411338278808719</v>
      </c>
      <c r="L67" s="99">
        <f>RES_hhdet_in_fech!L67/RES_summary!L$21</f>
        <v>0.98638032351594451</v>
      </c>
      <c r="M67" s="99">
        <f>RES_hhdet_in_fech!M67/RES_summary!M$21</f>
        <v>0.30439856816486727</v>
      </c>
      <c r="N67" s="99">
        <f>RES_hhdet_in_fech!N67/RES_summary!N$21</f>
        <v>1.0544017162191874</v>
      </c>
      <c r="O67" s="99">
        <f>RES_hhdet_in_fech!O67/RES_summary!O$21</f>
        <v>0.11920058723682522</v>
      </c>
      <c r="P67" s="99">
        <f>RES_hhdet_in_fech!P67/RES_summary!P$21</f>
        <v>0.48768069742489611</v>
      </c>
      <c r="Q67" s="99">
        <f>RES_hhdet_in_fech!Q67/RES_summary!Q$21</f>
        <v>1.247916470411651</v>
      </c>
      <c r="R67" s="99">
        <f>RES_hhdet_in_fech!R67/RES_summary!R$21</f>
        <v>0.62922166476120867</v>
      </c>
      <c r="S67" s="99">
        <f>RES_hhdet_in_fech!S67/RES_summary!S$21</f>
        <v>0.82320640653855726</v>
      </c>
      <c r="T67" s="99">
        <f>RES_hhdet_in_fech!T67/RES_summary!T$21</f>
        <v>0.66971623001732794</v>
      </c>
      <c r="U67" s="99">
        <f>RES_hhdet_in_fech!U67/RES_summary!U$21</f>
        <v>0.30633203978737528</v>
      </c>
      <c r="V67" s="99">
        <f>RES_hhdet_in_fech!V67/RES_summary!V$21</f>
        <v>9.0475477438531834E-2</v>
      </c>
      <c r="W67" s="99">
        <f>RES_hhdet_in_fech!W67/RES_summary!W$21</f>
        <v>2.765877718740184E-2</v>
      </c>
      <c r="X67" s="99">
        <f>RES_hhdet_in_fech!X67/RES_summary!X$21</f>
        <v>0.16861308867547009</v>
      </c>
      <c r="Y67" s="99">
        <f>RES_hhdet_in_fech!Y67/RES_summary!Y$21</f>
        <v>0.14665469913369977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28.914547482906507</v>
      </c>
      <c r="D68" s="123">
        <v>31.239000597674025</v>
      </c>
      <c r="E68" s="123">
        <v>33.288117506509977</v>
      </c>
      <c r="F68" s="123">
        <v>21.363900395602478</v>
      </c>
      <c r="G68" s="123">
        <v>26.489529917965108</v>
      </c>
      <c r="H68" s="123">
        <v>28.632269999141208</v>
      </c>
      <c r="I68" s="123">
        <v>26.121312294678752</v>
      </c>
      <c r="J68" s="123">
        <v>20.36506714112209</v>
      </c>
      <c r="K68" s="123">
        <v>20.995835271237056</v>
      </c>
      <c r="L68" s="123">
        <v>18.590446719931929</v>
      </c>
      <c r="M68" s="123">
        <v>18.55197294787456</v>
      </c>
      <c r="N68" s="123">
        <v>18.817300323855282</v>
      </c>
      <c r="O68" s="123">
        <v>17.759960775612182</v>
      </c>
      <c r="P68" s="123">
        <v>15.73867657111176</v>
      </c>
      <c r="Q68" s="123">
        <v>15.156803632614478</v>
      </c>
      <c r="R68" s="123">
        <v>14.61172074956986</v>
      </c>
      <c r="S68" s="123">
        <v>15.502428287960775</v>
      </c>
      <c r="T68" s="123">
        <v>14.760722721700608</v>
      </c>
      <c r="U68" s="123">
        <v>13.873578787907876</v>
      </c>
      <c r="V68" s="123">
        <v>14.265865168682106</v>
      </c>
      <c r="W68" s="123">
        <v>15.880090302786872</v>
      </c>
      <c r="X68" s="123">
        <v>13.987453973521665</v>
      </c>
      <c r="Y68" s="123">
        <v>12.975326355322736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29.541919170807105</v>
      </c>
      <c r="D69" s="99">
        <v>31.820636643832767</v>
      </c>
      <c r="E69" s="99">
        <v>33.385591686981641</v>
      </c>
      <c r="F69" s="99">
        <v>21.562411143595909</v>
      </c>
      <c r="G69" s="99">
        <v>26.489529917965108</v>
      </c>
      <c r="H69" s="99">
        <v>28.298513447065432</v>
      </c>
      <c r="I69" s="99">
        <v>26.121312294678752</v>
      </c>
      <c r="J69" s="99">
        <v>20.36506714112209</v>
      </c>
      <c r="K69" s="99">
        <v>20.897041896109009</v>
      </c>
      <c r="L69" s="99">
        <v>18.638115893747159</v>
      </c>
      <c r="M69" s="99">
        <v>18.584608796289409</v>
      </c>
      <c r="N69" s="99">
        <v>18.777845012919364</v>
      </c>
      <c r="O69" s="99">
        <v>17.747513429163323</v>
      </c>
      <c r="P69" s="99">
        <v>15.537835334722221</v>
      </c>
      <c r="Q69" s="99">
        <v>15.106031109918762</v>
      </c>
      <c r="R69" s="99">
        <v>14.590983148714935</v>
      </c>
      <c r="S69" s="99">
        <v>15.383893238898525</v>
      </c>
      <c r="T69" s="99">
        <v>14.707865477955941</v>
      </c>
      <c r="U69" s="99">
        <v>13.822427985102117</v>
      </c>
      <c r="V69" s="99">
        <v>14.215813584709167</v>
      </c>
      <c r="W69" s="99">
        <v>15.880090302786872</v>
      </c>
      <c r="X69" s="99">
        <v>13.554541240192776</v>
      </c>
      <c r="Y69" s="99">
        <v>12.975326355322736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19.217294792725504</v>
      </c>
      <c r="D73" s="102">
        <v>19.570305933202025</v>
      </c>
      <c r="E73" s="102">
        <v>30.158191681696977</v>
      </c>
      <c r="F73" s="102">
        <v>12.348531963713963</v>
      </c>
      <c r="G73" s="102">
        <v>0</v>
      </c>
      <c r="H73" s="102">
        <v>30.637629686322597</v>
      </c>
      <c r="I73" s="102">
        <v>0</v>
      </c>
      <c r="J73" s="102">
        <v>0</v>
      </c>
      <c r="K73" s="102">
        <v>23.620243100499117</v>
      </c>
      <c r="L73" s="102">
        <v>17.483328168541782</v>
      </c>
      <c r="M73" s="102">
        <v>17.305403350799722</v>
      </c>
      <c r="N73" s="102">
        <v>20.459502316397529</v>
      </c>
      <c r="O73" s="102">
        <v>18.184790340568508</v>
      </c>
      <c r="P73" s="102">
        <v>18.073908202577734</v>
      </c>
      <c r="Q73" s="102">
        <v>17.592796739379658</v>
      </c>
      <c r="R73" s="102">
        <v>15.389691632730662</v>
      </c>
      <c r="S73" s="102">
        <v>19.168104162274563</v>
      </c>
      <c r="T73" s="102">
        <v>16.160481450199807</v>
      </c>
      <c r="U73" s="102">
        <v>15.289228547856068</v>
      </c>
      <c r="V73" s="102">
        <v>15.410417404259505</v>
      </c>
      <c r="W73" s="102">
        <v>0</v>
      </c>
      <c r="X73" s="102">
        <v>16.48243970599869</v>
      </c>
      <c r="Y73" s="102">
        <v>0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13.158096717809354</v>
      </c>
      <c r="D77" s="123">
        <v>15.056118748058147</v>
      </c>
      <c r="E77" s="123">
        <v>17.623999305741176</v>
      </c>
      <c r="F77" s="123">
        <v>10.011628158263015</v>
      </c>
      <c r="G77" s="123">
        <v>17.160025975504425</v>
      </c>
      <c r="H77" s="123">
        <v>13.183057642218408</v>
      </c>
      <c r="I77" s="123">
        <v>14.10488619088931</v>
      </c>
      <c r="J77" s="123">
        <v>7.0674831362306794</v>
      </c>
      <c r="K77" s="123">
        <v>9.1536259939074043</v>
      </c>
      <c r="L77" s="123">
        <v>7.0632737218385842</v>
      </c>
      <c r="M77" s="123">
        <v>7.1269183634468067</v>
      </c>
      <c r="N77" s="123">
        <v>6.6692952244092583</v>
      </c>
      <c r="O77" s="123">
        <v>6.2979623814817982</v>
      </c>
      <c r="P77" s="123">
        <v>5.9543760334294218</v>
      </c>
      <c r="Q77" s="123">
        <v>6.8265842657753533</v>
      </c>
      <c r="R77" s="123">
        <v>6.7886761332627916</v>
      </c>
      <c r="S77" s="123">
        <v>7.5351398959189924</v>
      </c>
      <c r="T77" s="123">
        <v>7.5324771809519939</v>
      </c>
      <c r="U77" s="123">
        <v>7.4040894405702407</v>
      </c>
      <c r="V77" s="123">
        <v>6.9008344674663951</v>
      </c>
      <c r="W77" s="123">
        <v>7.5838316124489333</v>
      </c>
      <c r="X77" s="123">
        <v>6.8735857581785158</v>
      </c>
      <c r="Y77" s="123">
        <v>6.5131880743069219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13.364085810146968</v>
      </c>
      <c r="D78" s="99">
        <v>15.617395228428709</v>
      </c>
      <c r="E78" s="99">
        <v>17.835968317984975</v>
      </c>
      <c r="F78" s="99">
        <v>10.475926286914849</v>
      </c>
      <c r="G78" s="99">
        <v>19.722458030779123</v>
      </c>
      <c r="H78" s="99">
        <v>12.957247083336698</v>
      </c>
      <c r="I78" s="99">
        <v>14.310941884508441</v>
      </c>
      <c r="J78" s="99">
        <v>7.1012131780875594</v>
      </c>
      <c r="K78" s="99">
        <v>9.234092820772819</v>
      </c>
      <c r="L78" s="99">
        <v>7.066983400165606</v>
      </c>
      <c r="M78" s="99">
        <v>7.1337578010397422</v>
      </c>
      <c r="N78" s="99">
        <v>6.664549550544594</v>
      </c>
      <c r="O78" s="99">
        <v>6.5464053229558852</v>
      </c>
      <c r="P78" s="99">
        <v>6.0573998250644863</v>
      </c>
      <c r="Q78" s="99">
        <v>6.8310697136544736</v>
      </c>
      <c r="R78" s="99">
        <v>6.8070929543294243</v>
      </c>
      <c r="S78" s="99">
        <v>7.5620315257130608</v>
      </c>
      <c r="T78" s="99">
        <v>7.5600544827736735</v>
      </c>
      <c r="U78" s="99">
        <v>7.4391262502165443</v>
      </c>
      <c r="V78" s="99">
        <v>6.9330940616653045</v>
      </c>
      <c r="W78" s="99">
        <v>7.6491106129724011</v>
      </c>
      <c r="X78" s="99">
        <v>6.9072496858350734</v>
      </c>
      <c r="Y78" s="99">
        <v>6.520261388297599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11.732877992728977</v>
      </c>
      <c r="D79" s="110">
        <v>9.0826948775367402</v>
      </c>
      <c r="E79" s="110">
        <v>16.013259887626646</v>
      </c>
      <c r="F79" s="110">
        <v>7.3434195177585924</v>
      </c>
      <c r="G79" s="110">
        <v>7.9553134139833697</v>
      </c>
      <c r="H79" s="110">
        <v>14.454546231996755</v>
      </c>
      <c r="I79" s="110">
        <v>9.2513671069900294</v>
      </c>
      <c r="J79" s="110">
        <v>5.2899455606990564</v>
      </c>
      <c r="K79" s="110">
        <v>5.314061608472282</v>
      </c>
      <c r="L79" s="110">
        <v>5.1715467710191394</v>
      </c>
      <c r="M79" s="110">
        <v>5.5070977598685902</v>
      </c>
      <c r="N79" s="110">
        <v>7.8016768158976477</v>
      </c>
      <c r="O79" s="110">
        <v>0.50811597077843085</v>
      </c>
      <c r="P79" s="110">
        <v>3.4222544030758217</v>
      </c>
      <c r="Q79" s="110">
        <v>6.4614611080752962</v>
      </c>
      <c r="R79" s="110">
        <v>5.2704353503142549</v>
      </c>
      <c r="S79" s="110">
        <v>5.2495424229597774</v>
      </c>
      <c r="T79" s="110">
        <v>5.0411667824667434</v>
      </c>
      <c r="U79" s="110">
        <v>5.029808123535255</v>
      </c>
      <c r="V79" s="110">
        <v>4.9910319476015657</v>
      </c>
      <c r="W79" s="110">
        <v>4.972880819075967</v>
      </c>
      <c r="X79" s="110">
        <v>5.0357986014193798</v>
      </c>
      <c r="Y79" s="110">
        <v>4.5618940131444896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261.34858640442849</v>
      </c>
      <c r="D81" s="118">
        <f t="shared" si="28"/>
        <v>238.75872235006455</v>
      </c>
      <c r="E81" s="118">
        <f t="shared" si="28"/>
        <v>259.61303548324929</v>
      </c>
      <c r="F81" s="118">
        <f t="shared" si="28"/>
        <v>256.11862758829193</v>
      </c>
      <c r="G81" s="118">
        <f t="shared" si="28"/>
        <v>246.51054150530169</v>
      </c>
      <c r="H81" s="118">
        <f t="shared" si="28"/>
        <v>199.65370966149996</v>
      </c>
      <c r="I81" s="118">
        <f t="shared" si="28"/>
        <v>191.10757781219118</v>
      </c>
      <c r="J81" s="118">
        <f t="shared" si="28"/>
        <v>204.79618655061313</v>
      </c>
      <c r="K81" s="118">
        <f t="shared" si="28"/>
        <v>191.12984432853409</v>
      </c>
      <c r="L81" s="118">
        <f t="shared" si="28"/>
        <v>186.04891849575699</v>
      </c>
      <c r="M81" s="118">
        <f t="shared" si="28"/>
        <v>163.34286130077729</v>
      </c>
      <c r="N81" s="118">
        <f t="shared" si="28"/>
        <v>165.56835424322168</v>
      </c>
      <c r="O81" s="118">
        <f t="shared" si="28"/>
        <v>149.82453144852684</v>
      </c>
      <c r="P81" s="118">
        <f t="shared" si="28"/>
        <v>140.31045637171923</v>
      </c>
      <c r="Q81" s="118">
        <f t="shared" si="28"/>
        <v>129.12037541151628</v>
      </c>
      <c r="R81" s="118">
        <f t="shared" ref="R81:V81" si="29">R82+R85+R87+R100</f>
        <v>123.14282586506651</v>
      </c>
      <c r="S81" s="118">
        <f t="shared" si="29"/>
        <v>122.4113072237258</v>
      </c>
      <c r="T81" s="118">
        <f t="shared" si="29"/>
        <v>114.94336753618806</v>
      </c>
      <c r="U81" s="118">
        <f t="shared" si="29"/>
        <v>111.11438761663248</v>
      </c>
      <c r="V81" s="118">
        <f t="shared" si="29"/>
        <v>104.72895629908609</v>
      </c>
      <c r="W81" s="118">
        <f t="shared" ref="W81:Y81" si="30">W82+W85+W87+W100</f>
        <v>102.63653195889367</v>
      </c>
      <c r="X81" s="118">
        <f t="shared" si="30"/>
        <v>89.181641793357088</v>
      </c>
      <c r="Y81" s="118">
        <f t="shared" si="30"/>
        <v>75.869068183393736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215.84630925247987</v>
      </c>
      <c r="D82" s="123">
        <f t="shared" si="31"/>
        <v>195.48324724237548</v>
      </c>
      <c r="E82" s="123">
        <f t="shared" si="31"/>
        <v>211.10368262894571</v>
      </c>
      <c r="F82" s="123">
        <f t="shared" si="31"/>
        <v>222.37324078556568</v>
      </c>
      <c r="G82" s="123">
        <f t="shared" si="31"/>
        <v>192.20599322892681</v>
      </c>
      <c r="H82" s="123">
        <f t="shared" si="31"/>
        <v>164.10468103560655</v>
      </c>
      <c r="I82" s="123">
        <f t="shared" si="31"/>
        <v>148.87878664784958</v>
      </c>
      <c r="J82" s="123">
        <f t="shared" si="31"/>
        <v>176.69466619208953</v>
      </c>
      <c r="K82" s="123">
        <f t="shared" si="31"/>
        <v>160.73057441675499</v>
      </c>
      <c r="L82" s="123">
        <f t="shared" si="31"/>
        <v>159.32252042680449</v>
      </c>
      <c r="M82" s="123">
        <f t="shared" si="31"/>
        <v>138.18061027742786</v>
      </c>
      <c r="N82" s="123">
        <f t="shared" si="31"/>
        <v>140.45771790101119</v>
      </c>
      <c r="O82" s="123">
        <f t="shared" si="31"/>
        <v>126.29132190005042</v>
      </c>
      <c r="P82" s="123">
        <f t="shared" si="31"/>
        <v>116.63695723504736</v>
      </c>
      <c r="Q82" s="123">
        <f t="shared" si="31"/>
        <v>105.02933386443596</v>
      </c>
      <c r="R82" s="123">
        <f t="shared" ref="R82:V82" si="32">SUM(R83:R84)</f>
        <v>100.51512894179993</v>
      </c>
      <c r="S82" s="123">
        <f t="shared" si="32"/>
        <v>98.103988207743711</v>
      </c>
      <c r="T82" s="123">
        <f t="shared" si="32"/>
        <v>91.683168817877501</v>
      </c>
      <c r="U82" s="123">
        <f t="shared" si="32"/>
        <v>87.995173746136103</v>
      </c>
      <c r="V82" s="123">
        <f t="shared" si="32"/>
        <v>82.910076940698247</v>
      </c>
      <c r="W82" s="123">
        <f t="shared" ref="W82:Y82" si="33">SUM(W83:W84)</f>
        <v>80.242197873682414</v>
      </c>
      <c r="X82" s="123">
        <f t="shared" si="33"/>
        <v>67.439807379528133</v>
      </c>
      <c r="Y82" s="123">
        <f t="shared" si="33"/>
        <v>56.033618900340322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215.65836488370226</v>
      </c>
      <c r="D83" s="99">
        <v>195.31646222726636</v>
      </c>
      <c r="E83" s="99">
        <v>210.92417312483011</v>
      </c>
      <c r="F83" s="99">
        <v>222.16495636126331</v>
      </c>
      <c r="G83" s="99">
        <v>192.0335883038158</v>
      </c>
      <c r="H83" s="99">
        <v>163.96419920795907</v>
      </c>
      <c r="I83" s="99">
        <v>148.76202906112573</v>
      </c>
      <c r="J83" s="99">
        <v>176.53062988904856</v>
      </c>
      <c r="K83" s="99">
        <v>160.57892609164759</v>
      </c>
      <c r="L83" s="99">
        <v>159.18303521280117</v>
      </c>
      <c r="M83" s="99">
        <v>138.05082470794923</v>
      </c>
      <c r="N83" s="99">
        <v>140.34562969968783</v>
      </c>
      <c r="O83" s="99">
        <v>126.17170709373326</v>
      </c>
      <c r="P83" s="99">
        <v>116.5230217315215</v>
      </c>
      <c r="Q83" s="99">
        <v>104.93788620295935</v>
      </c>
      <c r="R83" s="99">
        <v>100.42691774178274</v>
      </c>
      <c r="S83" s="99">
        <v>98.015773514577148</v>
      </c>
      <c r="T83" s="99">
        <v>91.600407266456926</v>
      </c>
      <c r="U83" s="99">
        <v>87.914797427962952</v>
      </c>
      <c r="V83" s="99">
        <v>82.834419701780277</v>
      </c>
      <c r="W83" s="99">
        <v>80.168852272992794</v>
      </c>
      <c r="X83" s="99">
        <v>67.376661004223095</v>
      </c>
      <c r="Y83" s="99">
        <v>55.980785546733379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0.1879443687776112</v>
      </c>
      <c r="D84" s="99">
        <v>0.16678501510912211</v>
      </c>
      <c r="E84" s="99">
        <v>0.17950950411561267</v>
      </c>
      <c r="F84" s="99">
        <v>0.20828442430237079</v>
      </c>
      <c r="G84" s="99">
        <v>0.17240492511102315</v>
      </c>
      <c r="H84" s="99">
        <v>0.14048182764747844</v>
      </c>
      <c r="I84" s="99">
        <v>0.1167575867238461</v>
      </c>
      <c r="J84" s="99">
        <v>0.16403630304098568</v>
      </c>
      <c r="K84" s="99">
        <v>0.1516483251073957</v>
      </c>
      <c r="L84" s="99">
        <v>0.13948521400331165</v>
      </c>
      <c r="M84" s="99">
        <v>0.12978556947862846</v>
      </c>
      <c r="N84" s="99">
        <v>0.11208820132337206</v>
      </c>
      <c r="O84" s="99">
        <v>0.11961480631716555</v>
      </c>
      <c r="P84" s="99">
        <v>0.11393550352586568</v>
      </c>
      <c r="Q84" s="99">
        <v>9.144766147660259E-2</v>
      </c>
      <c r="R84" s="99">
        <v>8.8211200017178193E-2</v>
      </c>
      <c r="S84" s="99">
        <v>8.8214693166556682E-2</v>
      </c>
      <c r="T84" s="99">
        <v>8.2761551420570803E-2</v>
      </c>
      <c r="U84" s="99">
        <v>8.0376318173148095E-2</v>
      </c>
      <c r="V84" s="99">
        <v>7.5657238917972283E-2</v>
      </c>
      <c r="W84" s="99">
        <v>7.3345600689623522E-2</v>
      </c>
      <c r="X84" s="99">
        <v>6.3146375305040858E-2</v>
      </c>
      <c r="Y84" s="99">
        <v>5.2833353606939248E-2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0.91899292799154919</v>
      </c>
      <c r="D85" s="123">
        <f t="shared" si="34"/>
        <v>1.1214523775719833</v>
      </c>
      <c r="E85" s="123">
        <f t="shared" si="34"/>
        <v>1.4143948875467525</v>
      </c>
      <c r="F85" s="123">
        <f t="shared" si="34"/>
        <v>0.38818714493518058</v>
      </c>
      <c r="G85" s="123">
        <f t="shared" si="34"/>
        <v>0.56895312968976219</v>
      </c>
      <c r="H85" s="123">
        <f t="shared" si="34"/>
        <v>0.67664478132820738</v>
      </c>
      <c r="I85" s="123">
        <f t="shared" si="34"/>
        <v>1.4779473329674644</v>
      </c>
      <c r="J85" s="123">
        <f t="shared" si="34"/>
        <v>0.41258743513547275</v>
      </c>
      <c r="K85" s="123">
        <f t="shared" si="34"/>
        <v>0.36415513893885471</v>
      </c>
      <c r="L85" s="123">
        <f t="shared" si="34"/>
        <v>0.98631172942627343</v>
      </c>
      <c r="M85" s="123">
        <f t="shared" si="34"/>
        <v>0.30436261353210675</v>
      </c>
      <c r="N85" s="123">
        <f t="shared" si="34"/>
        <v>1.054428911711651</v>
      </c>
      <c r="O85" s="123">
        <f t="shared" si="34"/>
        <v>0.11920247439542632</v>
      </c>
      <c r="P85" s="123">
        <f t="shared" si="34"/>
        <v>0.48767770275128158</v>
      </c>
      <c r="Q85" s="123">
        <f t="shared" si="34"/>
        <v>1.247924864867574</v>
      </c>
      <c r="R85" s="123">
        <f t="shared" si="34"/>
        <v>0.62918767855779967</v>
      </c>
      <c r="S85" s="123">
        <f t="shared" si="34"/>
        <v>0.8231749408530481</v>
      </c>
      <c r="T85" s="123">
        <f t="shared" si="34"/>
        <v>0.66969353034620327</v>
      </c>
      <c r="U85" s="123">
        <f t="shared" si="34"/>
        <v>0.30637100726963634</v>
      </c>
      <c r="V85" s="123">
        <f t="shared" si="34"/>
        <v>9.0502288912336748E-2</v>
      </c>
      <c r="W85" s="123">
        <f t="shared" si="34"/>
        <v>2.7678041117809915E-2</v>
      </c>
      <c r="X85" s="123">
        <f t="shared" si="34"/>
        <v>0.1686292333924812</v>
      </c>
      <c r="Y85" s="123">
        <f t="shared" si="34"/>
        <v>0.14663413616715032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0.91899292799154919</v>
      </c>
      <c r="D86" s="99">
        <f>RES_hhdet_in_fech!D86/RES_summary!D$21</f>
        <v>1.1214523775719833</v>
      </c>
      <c r="E86" s="99">
        <f>RES_hhdet_in_fech!E86/RES_summary!E$21</f>
        <v>1.4143948875467525</v>
      </c>
      <c r="F86" s="99">
        <f>RES_hhdet_in_fech!F86/RES_summary!F$21</f>
        <v>0.38818714493518058</v>
      </c>
      <c r="G86" s="99">
        <f>RES_hhdet_in_fech!G86/RES_summary!G$21</f>
        <v>0.56895312968976219</v>
      </c>
      <c r="H86" s="99">
        <f>RES_hhdet_in_fech!H86/RES_summary!H$21</f>
        <v>0.67664478132820738</v>
      </c>
      <c r="I86" s="99">
        <f>RES_hhdet_in_fech!I86/RES_summary!I$21</f>
        <v>1.4779473329674644</v>
      </c>
      <c r="J86" s="99">
        <f>RES_hhdet_in_fech!J86/RES_summary!J$21</f>
        <v>0.41258743513547275</v>
      </c>
      <c r="K86" s="99">
        <f>RES_hhdet_in_fech!K86/RES_summary!K$21</f>
        <v>0.36415513893885471</v>
      </c>
      <c r="L86" s="99">
        <f>RES_hhdet_in_fech!L86/RES_summary!L$21</f>
        <v>0.98631172942627343</v>
      </c>
      <c r="M86" s="99">
        <f>RES_hhdet_in_fech!M86/RES_summary!M$21</f>
        <v>0.30436261353210675</v>
      </c>
      <c r="N86" s="99">
        <f>RES_hhdet_in_fech!N86/RES_summary!N$21</f>
        <v>1.054428911711651</v>
      </c>
      <c r="O86" s="99">
        <f>RES_hhdet_in_fech!O86/RES_summary!O$21</f>
        <v>0.11920247439542632</v>
      </c>
      <c r="P86" s="99">
        <f>RES_hhdet_in_fech!P86/RES_summary!P$21</f>
        <v>0.48767770275128158</v>
      </c>
      <c r="Q86" s="99">
        <f>RES_hhdet_in_fech!Q86/RES_summary!Q$21</f>
        <v>1.247924864867574</v>
      </c>
      <c r="R86" s="99">
        <f>RES_hhdet_in_fech!R86/RES_summary!R$21</f>
        <v>0.62918767855779967</v>
      </c>
      <c r="S86" s="99">
        <f>RES_hhdet_in_fech!S86/RES_summary!S$21</f>
        <v>0.8231749408530481</v>
      </c>
      <c r="T86" s="99">
        <f>RES_hhdet_in_fech!T86/RES_summary!T$21</f>
        <v>0.66969353034620327</v>
      </c>
      <c r="U86" s="99">
        <f>RES_hhdet_in_fech!U86/RES_summary!U$21</f>
        <v>0.30637100726963634</v>
      </c>
      <c r="V86" s="99">
        <f>RES_hhdet_in_fech!V86/RES_summary!V$21</f>
        <v>9.0502288912336748E-2</v>
      </c>
      <c r="W86" s="99">
        <f>RES_hhdet_in_fech!W86/RES_summary!W$21</f>
        <v>2.7678041117809915E-2</v>
      </c>
      <c r="X86" s="99">
        <f>RES_hhdet_in_fech!X86/RES_summary!X$21</f>
        <v>0.1686292333924812</v>
      </c>
      <c r="Y86" s="99">
        <f>RES_hhdet_in_fech!Y86/RES_summary!Y$21</f>
        <v>0.14663413616715032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30.569710170453757</v>
      </c>
      <c r="D87" s="123">
        <v>27.733832123030446</v>
      </c>
      <c r="E87" s="123">
        <v>30.39679414413585</v>
      </c>
      <c r="F87" s="123">
        <v>23.041221094766506</v>
      </c>
      <c r="G87" s="123">
        <v>32.598938592141671</v>
      </c>
      <c r="H87" s="123">
        <v>23.364688598840122</v>
      </c>
      <c r="I87" s="123">
        <v>25.452527277145695</v>
      </c>
      <c r="J87" s="123">
        <v>20.179458797634251</v>
      </c>
      <c r="K87" s="123">
        <v>20.385790592863081</v>
      </c>
      <c r="L87" s="123">
        <v>18.371232079237853</v>
      </c>
      <c r="M87" s="123">
        <v>17.782012303181865</v>
      </c>
      <c r="N87" s="123">
        <v>17.743511164782099</v>
      </c>
      <c r="O87" s="123">
        <v>17.000524540831691</v>
      </c>
      <c r="P87" s="123">
        <v>16.828100670718587</v>
      </c>
      <c r="Q87" s="123">
        <v>15.964608687807301</v>
      </c>
      <c r="R87" s="123">
        <v>15.134689571455917</v>
      </c>
      <c r="S87" s="123">
        <v>15.950349402134059</v>
      </c>
      <c r="T87" s="123">
        <v>15.020062677655224</v>
      </c>
      <c r="U87" s="123">
        <v>14.994906717255036</v>
      </c>
      <c r="V87" s="123">
        <v>14.678819172976629</v>
      </c>
      <c r="W87" s="123">
        <v>15.160160115579055</v>
      </c>
      <c r="X87" s="123">
        <v>14.332354356113447</v>
      </c>
      <c r="Y87" s="123">
        <v>13.166949936717703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30.569710170453757</v>
      </c>
      <c r="D88" s="99">
        <v>26.834539276996253</v>
      </c>
      <c r="E88" s="99">
        <v>28.507811228509002</v>
      </c>
      <c r="F88" s="99">
        <v>23.303597276804052</v>
      </c>
      <c r="G88" s="99">
        <v>26.749048035525973</v>
      </c>
      <c r="H88" s="99">
        <v>22.87509303554183</v>
      </c>
      <c r="I88" s="99">
        <v>24.529666805685491</v>
      </c>
      <c r="J88" s="99">
        <v>21.142740005751211</v>
      </c>
      <c r="K88" s="99">
        <v>19.367426180177379</v>
      </c>
      <c r="L88" s="99">
        <v>18.464083562595459</v>
      </c>
      <c r="M88" s="99">
        <v>16.711354330383003</v>
      </c>
      <c r="N88" s="99">
        <v>17.023045322485846</v>
      </c>
      <c r="O88" s="99">
        <v>16.660992367029447</v>
      </c>
      <c r="P88" s="99">
        <v>16.948525623178774</v>
      </c>
      <c r="Q88" s="99">
        <v>15.768369203576682</v>
      </c>
      <c r="R88" s="99">
        <v>15.628614594481258</v>
      </c>
      <c r="S88" s="99">
        <v>15.841612809077265</v>
      </c>
      <c r="T88" s="99">
        <v>15.252569862270414</v>
      </c>
      <c r="U88" s="99">
        <v>15.155554011283474</v>
      </c>
      <c r="V88" s="99">
        <v>14.949272249946008</v>
      </c>
      <c r="W88" s="99">
        <v>15.589451239010707</v>
      </c>
      <c r="X88" s="99">
        <v>14.378637559714265</v>
      </c>
      <c r="Y88" s="99">
        <v>13.341208879747189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30.219060799264518</v>
      </c>
      <c r="E92" s="102">
        <v>35.041428167016093</v>
      </c>
      <c r="F92" s="102">
        <v>21.815877362234886</v>
      </c>
      <c r="G92" s="102">
        <v>38.490362114064169</v>
      </c>
      <c r="H92" s="102">
        <v>21.224251193634291</v>
      </c>
      <c r="I92" s="102">
        <v>31.853303040611042</v>
      </c>
      <c r="J92" s="102">
        <v>17.229347885150705</v>
      </c>
      <c r="K92" s="102">
        <v>24.199896316478512</v>
      </c>
      <c r="L92" s="102">
        <v>19.54457800795188</v>
      </c>
      <c r="M92" s="102">
        <v>19.231095575606588</v>
      </c>
      <c r="N92" s="102">
        <v>16.930205744662512</v>
      </c>
      <c r="O92" s="102">
        <v>16.958581476857677</v>
      </c>
      <c r="P92" s="102">
        <v>15.221378340180438</v>
      </c>
      <c r="Q92" s="102">
        <v>14.942396462962217</v>
      </c>
      <c r="R92" s="102">
        <v>13.874783824517804</v>
      </c>
      <c r="S92" s="102">
        <v>14.159269818926989</v>
      </c>
      <c r="T92" s="102">
        <v>13.625471748303033</v>
      </c>
      <c r="U92" s="102">
        <v>13.822293809255031</v>
      </c>
      <c r="V92" s="102">
        <v>12.42748824985685</v>
      </c>
      <c r="W92" s="102">
        <v>12.906388449608045</v>
      </c>
      <c r="X92" s="102">
        <v>12.957338300078018</v>
      </c>
      <c r="Y92" s="102">
        <v>11.590841947847803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30.637629686322605</v>
      </c>
      <c r="I96" s="102">
        <v>26.097920988576831</v>
      </c>
      <c r="J96" s="102">
        <v>18.008695059019193</v>
      </c>
      <c r="K96" s="102">
        <v>23.620243100499128</v>
      </c>
      <c r="L96" s="102">
        <v>17.483328168541782</v>
      </c>
      <c r="M96" s="102">
        <v>17.305403350799722</v>
      </c>
      <c r="N96" s="102">
        <v>20.459502316397526</v>
      </c>
      <c r="O96" s="102">
        <v>18.184790340568512</v>
      </c>
      <c r="P96" s="102">
        <v>18.07390820257773</v>
      </c>
      <c r="Q96" s="102">
        <v>17.592796739379661</v>
      </c>
      <c r="R96" s="102">
        <v>15.389691632730662</v>
      </c>
      <c r="S96" s="102">
        <v>19.16810416227457</v>
      </c>
      <c r="T96" s="102">
        <v>0</v>
      </c>
      <c r="U96" s="102">
        <v>15.289228547856066</v>
      </c>
      <c r="V96" s="102">
        <v>15.410417404259507</v>
      </c>
      <c r="W96" s="102">
        <v>15.594435066473643</v>
      </c>
      <c r="X96" s="102">
        <v>16.48243970599869</v>
      </c>
      <c r="Y96" s="102">
        <v>14.187813245522792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14.013574053503328</v>
      </c>
      <c r="D100" s="123">
        <v>14.420190607086628</v>
      </c>
      <c r="E100" s="123">
        <v>16.698163822621005</v>
      </c>
      <c r="F100" s="123">
        <v>10.315978563024538</v>
      </c>
      <c r="G100" s="123">
        <v>21.136656554543425</v>
      </c>
      <c r="H100" s="123">
        <v>11.507695245725074</v>
      </c>
      <c r="I100" s="123">
        <v>15.298316554228441</v>
      </c>
      <c r="J100" s="123">
        <v>7.509474125753874</v>
      </c>
      <c r="K100" s="123">
        <v>9.6493241799771514</v>
      </c>
      <c r="L100" s="123">
        <v>7.3688542602884155</v>
      </c>
      <c r="M100" s="123">
        <v>7.0758761066354747</v>
      </c>
      <c r="N100" s="123">
        <v>6.3126962657167285</v>
      </c>
      <c r="O100" s="123">
        <v>6.4134825332492849</v>
      </c>
      <c r="P100" s="123">
        <v>6.357720763201999</v>
      </c>
      <c r="Q100" s="123">
        <v>6.8785079944054504</v>
      </c>
      <c r="R100" s="123">
        <v>6.8638196732528591</v>
      </c>
      <c r="S100" s="123">
        <v>7.5337946729949801</v>
      </c>
      <c r="T100" s="123">
        <v>7.5704425103091397</v>
      </c>
      <c r="U100" s="123">
        <v>7.8179361459717205</v>
      </c>
      <c r="V100" s="123">
        <v>7.0495578964988859</v>
      </c>
      <c r="W100" s="123">
        <v>7.206495928514391</v>
      </c>
      <c r="X100" s="123">
        <v>7.2408508243230267</v>
      </c>
      <c r="Y100" s="123">
        <v>6.5218652101685581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13.007165501402811</v>
      </c>
      <c r="D101" s="99">
        <v>13.938900332023437</v>
      </c>
      <c r="E101" s="99">
        <v>15.376074332797559</v>
      </c>
      <c r="F101" s="99">
        <v>11.005205769198525</v>
      </c>
      <c r="G101" s="99">
        <v>20.549284322739453</v>
      </c>
      <c r="H101" s="99">
        <v>12.372568563617914</v>
      </c>
      <c r="I101" s="99">
        <v>12.420304079224485</v>
      </c>
      <c r="J101" s="99">
        <v>8.6516881608984733</v>
      </c>
      <c r="K101" s="99">
        <v>8.7073605587011365</v>
      </c>
      <c r="L101" s="99">
        <v>7.7756232440421229</v>
      </c>
      <c r="M101" s="99">
        <v>6.9094083122350058</v>
      </c>
      <c r="N101" s="99">
        <v>6.592293869392523</v>
      </c>
      <c r="O101" s="99">
        <v>6.4848420164111484</v>
      </c>
      <c r="P101" s="99">
        <v>6.7327267224655216</v>
      </c>
      <c r="Q101" s="99">
        <v>6.6908711904408733</v>
      </c>
      <c r="R101" s="99">
        <v>7.0254248956176806</v>
      </c>
      <c r="S101" s="99">
        <v>7.5659021976772305</v>
      </c>
      <c r="T101" s="99">
        <v>7.6108831143123856</v>
      </c>
      <c r="U101" s="99">
        <v>7.6603617342301877</v>
      </c>
      <c r="V101" s="99">
        <v>7.4949985040849016</v>
      </c>
      <c r="W101" s="99">
        <v>7.8044629438286055</v>
      </c>
      <c r="X101" s="99">
        <v>7.3155420689194299</v>
      </c>
      <c r="Y101" s="99">
        <v>6.8991150540249109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14.189507966978784</v>
      </c>
      <c r="D102" s="99">
        <v>14.662318561292805</v>
      </c>
      <c r="E102" s="99">
        <v>16.868523556726164</v>
      </c>
      <c r="F102" s="99">
        <v>10.260378349995499</v>
      </c>
      <c r="G102" s="99">
        <v>21.733560521872672</v>
      </c>
      <c r="H102" s="99">
        <v>10.968975140629263</v>
      </c>
      <c r="I102" s="99">
        <v>15.556763180721758</v>
      </c>
      <c r="J102" s="99">
        <v>7.077836108128599</v>
      </c>
      <c r="K102" s="99">
        <v>9.7680496108982666</v>
      </c>
      <c r="L102" s="99">
        <v>7.3582343311151339</v>
      </c>
      <c r="M102" s="99">
        <v>7.1422037091065942</v>
      </c>
      <c r="N102" s="99">
        <v>6.1943832647385344</v>
      </c>
      <c r="O102" s="99">
        <v>6.4003417949598465</v>
      </c>
      <c r="P102" s="99">
        <v>6.2978333225011873</v>
      </c>
      <c r="Q102" s="99">
        <v>6.9006509027484118</v>
      </c>
      <c r="R102" s="99">
        <v>6.8783506705993673</v>
      </c>
      <c r="S102" s="99">
        <v>7.5838248599999813</v>
      </c>
      <c r="T102" s="99">
        <v>7.5889559704307432</v>
      </c>
      <c r="U102" s="99">
        <v>7.8818368774645009</v>
      </c>
      <c r="V102" s="99">
        <v>6.950890978680186</v>
      </c>
      <c r="W102" s="99">
        <v>7.1155935890918611</v>
      </c>
      <c r="X102" s="99">
        <v>7.272316819712251</v>
      </c>
      <c r="Y102" s="99">
        <v>6.5213113931175606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11.732877992728978</v>
      </c>
      <c r="D103" s="110">
        <v>9.0826948775367402</v>
      </c>
      <c r="E103" s="110">
        <v>16.013259887626646</v>
      </c>
      <c r="F103" s="110">
        <v>7.3434195177585933</v>
      </c>
      <c r="G103" s="110">
        <v>7.9553134139833697</v>
      </c>
      <c r="H103" s="110">
        <v>14.454546231996757</v>
      </c>
      <c r="I103" s="110">
        <v>9.2513671069900294</v>
      </c>
      <c r="J103" s="110">
        <v>5.2899455606990582</v>
      </c>
      <c r="K103" s="110">
        <v>5.3140616084722803</v>
      </c>
      <c r="L103" s="110">
        <v>5.1715467710191394</v>
      </c>
      <c r="M103" s="110">
        <v>5.5070977598685911</v>
      </c>
      <c r="N103" s="110">
        <v>7.8016768158976477</v>
      </c>
      <c r="O103" s="110">
        <v>0</v>
      </c>
      <c r="P103" s="110">
        <v>0</v>
      </c>
      <c r="Q103" s="110">
        <v>6.4614611080752971</v>
      </c>
      <c r="R103" s="110">
        <v>5.2704353503142549</v>
      </c>
      <c r="S103" s="110">
        <v>5.2495424229597765</v>
      </c>
      <c r="T103" s="110">
        <v>5.0411667824667425</v>
      </c>
      <c r="U103" s="110">
        <v>5.0298081235352559</v>
      </c>
      <c r="V103" s="110">
        <v>4.9910319476015657</v>
      </c>
      <c r="W103" s="110">
        <v>4.9728808190759661</v>
      </c>
      <c r="X103" s="110">
        <v>5.0357986014193807</v>
      </c>
      <c r="Y103" s="110">
        <v>4.5618940131444905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137.86602998303746</v>
      </c>
      <c r="D105" s="118">
        <f t="shared" si="35"/>
        <v>246.98332245448216</v>
      </c>
      <c r="E105" s="118">
        <f t="shared" si="35"/>
        <v>214.11393019578529</v>
      </c>
      <c r="F105" s="118">
        <f t="shared" si="35"/>
        <v>179.84458239451092</v>
      </c>
      <c r="G105" s="118">
        <f t="shared" si="35"/>
        <v>171.29476094415716</v>
      </c>
      <c r="H105" s="118">
        <f t="shared" si="35"/>
        <v>160.72200452302431</v>
      </c>
      <c r="I105" s="118">
        <f t="shared" si="35"/>
        <v>153.79372519517486</v>
      </c>
      <c r="J105" s="118">
        <f t="shared" si="35"/>
        <v>141.46839960500657</v>
      </c>
      <c r="K105" s="118">
        <f t="shared" si="35"/>
        <v>149.89800352953344</v>
      </c>
      <c r="L105" s="118">
        <f t="shared" si="35"/>
        <v>171.97169993253647</v>
      </c>
      <c r="M105" s="118">
        <f t="shared" si="35"/>
        <v>135.92840791706558</v>
      </c>
      <c r="N105" s="118">
        <f t="shared" si="35"/>
        <v>0</v>
      </c>
      <c r="O105" s="118">
        <f t="shared" si="35"/>
        <v>0</v>
      </c>
      <c r="P105" s="118">
        <f t="shared" si="35"/>
        <v>81.851122125318213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103.8597848393141</v>
      </c>
      <c r="T105" s="118">
        <f t="shared" si="36"/>
        <v>111.78948615301742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109.72983764677444</v>
      </c>
      <c r="D106" s="123">
        <f t="shared" si="38"/>
        <v>206.30347645101779</v>
      </c>
      <c r="E106" s="123">
        <f t="shared" si="38"/>
        <v>173.56087098253235</v>
      </c>
      <c r="F106" s="123">
        <f t="shared" si="38"/>
        <v>156.4179652860004</v>
      </c>
      <c r="G106" s="123">
        <f t="shared" si="38"/>
        <v>132.52743629218216</v>
      </c>
      <c r="H106" s="123">
        <f t="shared" si="38"/>
        <v>132.15856497763286</v>
      </c>
      <c r="I106" s="123">
        <f t="shared" si="38"/>
        <v>119.12021181469377</v>
      </c>
      <c r="J106" s="123">
        <f t="shared" si="38"/>
        <v>121.47767155558319</v>
      </c>
      <c r="K106" s="123">
        <f t="shared" si="38"/>
        <v>125.26536937378833</v>
      </c>
      <c r="L106" s="123">
        <f t="shared" si="38"/>
        <v>148.25613504729418</v>
      </c>
      <c r="M106" s="123">
        <f t="shared" si="38"/>
        <v>115.61087167831997</v>
      </c>
      <c r="N106" s="123">
        <f t="shared" si="38"/>
        <v>0</v>
      </c>
      <c r="O106" s="123">
        <f t="shared" si="38"/>
        <v>0</v>
      </c>
      <c r="P106" s="123">
        <f t="shared" si="38"/>
        <v>66.763652190751472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81.720615096719314</v>
      </c>
      <c r="T106" s="123">
        <f t="shared" si="39"/>
        <v>89.475272194577471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109.66444689933373</v>
      </c>
      <c r="D107" s="99">
        <v>206.18447733742289</v>
      </c>
      <c r="E107" s="99">
        <v>173.46229007611561</v>
      </c>
      <c r="F107" s="99">
        <v>156.32125693525106</v>
      </c>
      <c r="G107" s="99">
        <v>132.44988046806807</v>
      </c>
      <c r="H107" s="99">
        <v>132.08559616989862</v>
      </c>
      <c r="I107" s="99">
        <v>119.06063236641786</v>
      </c>
      <c r="J107" s="99">
        <v>121.40652561060058</v>
      </c>
      <c r="K107" s="99">
        <v>125.1915917749299</v>
      </c>
      <c r="L107" s="99">
        <v>148.17592945016321</v>
      </c>
      <c r="M107" s="99">
        <v>115.5443236065925</v>
      </c>
      <c r="N107" s="99">
        <v>0</v>
      </c>
      <c r="O107" s="99">
        <v>0</v>
      </c>
      <c r="P107" s="99">
        <v>66.724080916949518</v>
      </c>
      <c r="Q107" s="99">
        <v>0</v>
      </c>
      <c r="R107" s="99">
        <v>0</v>
      </c>
      <c r="S107" s="99">
        <v>81.677230500005777</v>
      </c>
      <c r="T107" s="99">
        <v>89.428211370591512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6.5390747440719266E-2</v>
      </c>
      <c r="D108" s="99">
        <v>0.11899911359488369</v>
      </c>
      <c r="E108" s="99">
        <v>9.8580906416733435E-2</v>
      </c>
      <c r="F108" s="99">
        <v>9.6708350749326141E-2</v>
      </c>
      <c r="G108" s="99">
        <v>7.75558241140787E-2</v>
      </c>
      <c r="H108" s="99">
        <v>7.2968807734250088E-2</v>
      </c>
      <c r="I108" s="99">
        <v>5.9579448275914777E-2</v>
      </c>
      <c r="J108" s="99">
        <v>7.1145944982605361E-2</v>
      </c>
      <c r="K108" s="99">
        <v>7.3777598858424179E-2</v>
      </c>
      <c r="L108" s="99">
        <v>8.0205597130956444E-2</v>
      </c>
      <c r="M108" s="99">
        <v>6.6548071727468419E-2</v>
      </c>
      <c r="N108" s="99">
        <v>0</v>
      </c>
      <c r="O108" s="99">
        <v>0</v>
      </c>
      <c r="P108" s="99">
        <v>3.9571273801956991E-2</v>
      </c>
      <c r="Q108" s="99">
        <v>0</v>
      </c>
      <c r="R108" s="99">
        <v>0</v>
      </c>
      <c r="S108" s="99">
        <v>4.3384596713530024E-2</v>
      </c>
      <c r="T108" s="99">
        <v>4.7060823985959656E-2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0.92312504259991657</v>
      </c>
      <c r="D109" s="123">
        <f t="shared" si="41"/>
        <v>1.1218678873941921</v>
      </c>
      <c r="E109" s="123">
        <f t="shared" si="41"/>
        <v>1.4183166774158542</v>
      </c>
      <c r="F109" s="123">
        <f t="shared" si="41"/>
        <v>0.38980621043791336</v>
      </c>
      <c r="G109" s="123">
        <f t="shared" si="41"/>
        <v>0.57651490433671548</v>
      </c>
      <c r="H109" s="123">
        <f t="shared" si="41"/>
        <v>0.68042086533755852</v>
      </c>
      <c r="I109" s="123">
        <f t="shared" si="41"/>
        <v>1.4771344302296234</v>
      </c>
      <c r="J109" s="123">
        <f t="shared" si="41"/>
        <v>0.41123374884157199</v>
      </c>
      <c r="K109" s="123">
        <f t="shared" si="41"/>
        <v>0.36334038237264649</v>
      </c>
      <c r="L109" s="123">
        <f t="shared" si="41"/>
        <v>0.98458622409929264</v>
      </c>
      <c r="M109" s="123">
        <f t="shared" si="41"/>
        <v>0.30770663534591186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0.83473675320911944</v>
      </c>
      <c r="T109" s="123">
        <f t="shared" si="41"/>
        <v>0.67779309371224339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0.92312504259991657</v>
      </c>
      <c r="D110" s="99">
        <f>RES_hhdet_in_fech!D110/RES_summary!D$21</f>
        <v>1.1218678873941921</v>
      </c>
      <c r="E110" s="99">
        <f>RES_hhdet_in_fech!E110/RES_summary!E$21</f>
        <v>1.4183166774158542</v>
      </c>
      <c r="F110" s="99">
        <f>RES_hhdet_in_fech!F110/RES_summary!F$21</f>
        <v>0.38980621043791336</v>
      </c>
      <c r="G110" s="99">
        <f>RES_hhdet_in_fech!G110/RES_summary!G$21</f>
        <v>0.57651490433671548</v>
      </c>
      <c r="H110" s="99">
        <f>RES_hhdet_in_fech!H110/RES_summary!H$21</f>
        <v>0.68042086533755852</v>
      </c>
      <c r="I110" s="99">
        <f>RES_hhdet_in_fech!I110/RES_summary!I$21</f>
        <v>1.4771344302296234</v>
      </c>
      <c r="J110" s="99">
        <f>RES_hhdet_in_fech!J110/RES_summary!J$21</f>
        <v>0.41123374884157199</v>
      </c>
      <c r="K110" s="99">
        <f>RES_hhdet_in_fech!K110/RES_summary!K$21</f>
        <v>0.36334038237264649</v>
      </c>
      <c r="L110" s="99">
        <f>RES_hhdet_in_fech!L110/RES_summary!L$21</f>
        <v>0.98458622409929264</v>
      </c>
      <c r="M110" s="99">
        <f>RES_hhdet_in_fech!M110/RES_summary!M$21</f>
        <v>0.30770663534591186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0.83473675320911944</v>
      </c>
      <c r="T110" s="99">
        <f>RES_hhdet_in_fech!T110/RES_summary!T$21</f>
        <v>0.67779309371224339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13.176890369853242</v>
      </c>
      <c r="D111" s="123">
        <v>25.115049646487247</v>
      </c>
      <c r="E111" s="123">
        <v>22.31690127061314</v>
      </c>
      <c r="F111" s="123">
        <v>12.848456222947165</v>
      </c>
      <c r="G111" s="123">
        <v>16.924308449761881</v>
      </c>
      <c r="H111" s="123">
        <v>16.610550542023223</v>
      </c>
      <c r="I111" s="123">
        <v>17.660846059340244</v>
      </c>
      <c r="J111" s="123">
        <v>12.516495458406984</v>
      </c>
      <c r="K111" s="123">
        <v>14.510947840039394</v>
      </c>
      <c r="L111" s="123">
        <v>15.46986877749405</v>
      </c>
      <c r="M111" s="123">
        <v>12.907506527201337</v>
      </c>
      <c r="N111" s="123">
        <v>0</v>
      </c>
      <c r="O111" s="123">
        <v>0</v>
      </c>
      <c r="P111" s="123">
        <v>8.7896366120655536</v>
      </c>
      <c r="Q111" s="123">
        <v>0</v>
      </c>
      <c r="R111" s="123">
        <v>0</v>
      </c>
      <c r="S111" s="123">
        <v>13.781238842036085</v>
      </c>
      <c r="T111" s="123">
        <v>14.047464894296967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12.737268505015377</v>
      </c>
      <c r="D112" s="99">
        <v>25.132783368384754</v>
      </c>
      <c r="E112" s="99">
        <v>22.097981995176788</v>
      </c>
      <c r="F112" s="99">
        <v>12.861112533307498</v>
      </c>
      <c r="G112" s="99">
        <v>16.840393432246408</v>
      </c>
      <c r="H112" s="99">
        <v>16.308079832712185</v>
      </c>
      <c r="I112" s="99">
        <v>17.501655966335782</v>
      </c>
      <c r="J112" s="99">
        <v>12.327922081561926</v>
      </c>
      <c r="K112" s="99">
        <v>14.181943948013762</v>
      </c>
      <c r="L112" s="99">
        <v>15.425473434241379</v>
      </c>
      <c r="M112" s="99">
        <v>12.681973356760395</v>
      </c>
      <c r="N112" s="99">
        <v>0</v>
      </c>
      <c r="O112" s="99">
        <v>0</v>
      </c>
      <c r="P112" s="99">
        <v>8.7896366120655536</v>
      </c>
      <c r="Q112" s="99">
        <v>0</v>
      </c>
      <c r="R112" s="99">
        <v>0</v>
      </c>
      <c r="S112" s="99">
        <v>12.368290561317796</v>
      </c>
      <c r="T112" s="99">
        <v>13.745605386310844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19.217294792725504</v>
      </c>
      <c r="D116" s="102">
        <v>19.570305933202029</v>
      </c>
      <c r="E116" s="102">
        <v>30.15819168169698</v>
      </c>
      <c r="F116" s="102">
        <v>12.348531963713965</v>
      </c>
      <c r="G116" s="102">
        <v>20.14105078785499</v>
      </c>
      <c r="H116" s="102">
        <v>30.637629686322601</v>
      </c>
      <c r="I116" s="102">
        <v>26.097920988576842</v>
      </c>
      <c r="J116" s="102">
        <v>18.008695059019193</v>
      </c>
      <c r="K116" s="102">
        <v>23.620243100499124</v>
      </c>
      <c r="L116" s="102">
        <v>17.483328168541778</v>
      </c>
      <c r="M116" s="102">
        <v>17.305403350799722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19.168104162274563</v>
      </c>
      <c r="T116" s="102">
        <v>16.160481450199811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14.036176923809867</v>
      </c>
      <c r="D120" s="123">
        <v>14.442928469582949</v>
      </c>
      <c r="E120" s="123">
        <v>16.817841265223961</v>
      </c>
      <c r="F120" s="123">
        <v>10.188354675125451</v>
      </c>
      <c r="G120" s="123">
        <v>21.26650129787642</v>
      </c>
      <c r="H120" s="123">
        <v>11.272468138030655</v>
      </c>
      <c r="I120" s="123">
        <v>15.53553289091121</v>
      </c>
      <c r="J120" s="123">
        <v>7.0629988421748253</v>
      </c>
      <c r="K120" s="123">
        <v>9.7583459333330662</v>
      </c>
      <c r="L120" s="123">
        <v>7.2611098836489418</v>
      </c>
      <c r="M120" s="123">
        <v>7.1023230761983491</v>
      </c>
      <c r="N120" s="123">
        <v>0</v>
      </c>
      <c r="O120" s="123">
        <v>0</v>
      </c>
      <c r="P120" s="123">
        <v>6.2978333225011882</v>
      </c>
      <c r="Q120" s="123">
        <v>0</v>
      </c>
      <c r="R120" s="123">
        <v>0</v>
      </c>
      <c r="S120" s="123">
        <v>7.5231941473495887</v>
      </c>
      <c r="T120" s="123">
        <v>7.5889559704307432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14.189507966978784</v>
      </c>
      <c r="D121" s="99">
        <v>14.662318561292803</v>
      </c>
      <c r="E121" s="99">
        <v>16.868523556726156</v>
      </c>
      <c r="F121" s="99">
        <v>10.260378349995499</v>
      </c>
      <c r="G121" s="99">
        <v>21.733560521872668</v>
      </c>
      <c r="H121" s="99">
        <v>10.968975140629263</v>
      </c>
      <c r="I121" s="99">
        <v>15.556763180721758</v>
      </c>
      <c r="J121" s="99">
        <v>7.0778361081285981</v>
      </c>
      <c r="K121" s="99">
        <v>9.7680496108982648</v>
      </c>
      <c r="L121" s="99">
        <v>7.3582343311151339</v>
      </c>
      <c r="M121" s="99">
        <v>7.1422037091065915</v>
      </c>
      <c r="N121" s="99">
        <v>0</v>
      </c>
      <c r="O121" s="99">
        <v>0</v>
      </c>
      <c r="P121" s="99">
        <v>6.2978333225011882</v>
      </c>
      <c r="Q121" s="99">
        <v>0</v>
      </c>
      <c r="R121" s="99">
        <v>0</v>
      </c>
      <c r="S121" s="99">
        <v>7.5838248599999822</v>
      </c>
      <c r="T121" s="99">
        <v>7.5889559704307432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11.732877992728977</v>
      </c>
      <c r="D122" s="110">
        <v>9.0826948775367384</v>
      </c>
      <c r="E122" s="110">
        <v>16.013259887626649</v>
      </c>
      <c r="F122" s="110">
        <v>7.3434195177585933</v>
      </c>
      <c r="G122" s="110">
        <v>7.9553134139833697</v>
      </c>
      <c r="H122" s="110">
        <v>14.454546231996751</v>
      </c>
      <c r="I122" s="110">
        <v>9.2513671069900294</v>
      </c>
      <c r="J122" s="110">
        <v>5.2899455606990573</v>
      </c>
      <c r="K122" s="110">
        <v>5.3140616084722803</v>
      </c>
      <c r="L122" s="110">
        <v>5.1715467710191394</v>
      </c>
      <c r="M122" s="110">
        <v>5.5070977598685902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5.2495424229597774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213.08323028579048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162.74924635861689</v>
      </c>
      <c r="J124" s="118">
        <f t="shared" si="42"/>
        <v>154.18348732133327</v>
      </c>
      <c r="K124" s="118">
        <f t="shared" si="42"/>
        <v>154.88472662944343</v>
      </c>
      <c r="L124" s="118">
        <f t="shared" si="42"/>
        <v>148.38294355082323</v>
      </c>
      <c r="M124" s="118">
        <f t="shared" si="42"/>
        <v>144.2701122509537</v>
      </c>
      <c r="N124" s="118">
        <f t="shared" si="42"/>
        <v>129.0474696909846</v>
      </c>
      <c r="O124" s="118">
        <f t="shared" si="42"/>
        <v>121.23961411919457</v>
      </c>
      <c r="P124" s="118">
        <f t="shared" si="42"/>
        <v>0</v>
      </c>
      <c r="Q124" s="118">
        <f t="shared" si="42"/>
        <v>103.92399057327168</v>
      </c>
      <c r="R124" s="118">
        <f t="shared" ref="R124:V124" si="43">R125+R128+R130+R139</f>
        <v>99.642253466079069</v>
      </c>
      <c r="S124" s="118">
        <f t="shared" si="43"/>
        <v>99.013844535095274</v>
      </c>
      <c r="T124" s="118">
        <f t="shared" si="43"/>
        <v>93.953848191146605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84.971125620510719</v>
      </c>
      <c r="X124" s="118">
        <f t="shared" si="44"/>
        <v>71.039324738488347</v>
      </c>
      <c r="Y124" s="118">
        <f t="shared" si="44"/>
        <v>61.486737780752485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176.19539955602326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125.88512991177031</v>
      </c>
      <c r="J125" s="123">
        <f t="shared" si="45"/>
        <v>132.35486151233144</v>
      </c>
      <c r="K125" s="123">
        <f t="shared" si="45"/>
        <v>128.87557107545467</v>
      </c>
      <c r="L125" s="123">
        <f t="shared" si="45"/>
        <v>126.07308021876442</v>
      </c>
      <c r="M125" s="123">
        <f t="shared" si="45"/>
        <v>122.29653642273523</v>
      </c>
      <c r="N125" s="123">
        <f t="shared" si="45"/>
        <v>108.4126516807281</v>
      </c>
      <c r="O125" s="123">
        <f t="shared" si="45"/>
        <v>100.92662761737932</v>
      </c>
      <c r="P125" s="123">
        <f t="shared" si="45"/>
        <v>0</v>
      </c>
      <c r="Q125" s="123">
        <f t="shared" si="45"/>
        <v>81.923732537247432</v>
      </c>
      <c r="R125" s="123">
        <f t="shared" ref="R125:V125" si="46">SUM(R126:R127)</f>
        <v>79.151360370960035</v>
      </c>
      <c r="S125" s="123">
        <f t="shared" si="46"/>
        <v>76.797371215094898</v>
      </c>
      <c r="T125" s="123">
        <f t="shared" si="46"/>
        <v>73.598481081833867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64.557292229431866</v>
      </c>
      <c r="X125" s="123">
        <f t="shared" si="47"/>
        <v>51.615387484692569</v>
      </c>
      <c r="Y125" s="123">
        <f t="shared" si="47"/>
        <v>43.822369754156121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176.08839659129339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125.82139193903264</v>
      </c>
      <c r="J126" s="99">
        <v>132.27641264971686</v>
      </c>
      <c r="K126" s="99">
        <v>128.7987372151477</v>
      </c>
      <c r="L126" s="99">
        <v>126.00398896980143</v>
      </c>
      <c r="M126" s="99">
        <v>122.22492382383047</v>
      </c>
      <c r="N126" s="99">
        <v>108.35856893508304</v>
      </c>
      <c r="O126" s="99">
        <v>100.86623987114736</v>
      </c>
      <c r="P126" s="99">
        <v>0</v>
      </c>
      <c r="Q126" s="99">
        <v>81.877453431094509</v>
      </c>
      <c r="R126" s="99">
        <v>79.106290716618204</v>
      </c>
      <c r="S126" s="99">
        <v>76.752678984592364</v>
      </c>
      <c r="T126" s="99">
        <v>73.555620520972781</v>
      </c>
      <c r="U126" s="99">
        <v>0</v>
      </c>
      <c r="V126" s="99">
        <v>0</v>
      </c>
      <c r="W126" s="99">
        <v>64.519270450148667</v>
      </c>
      <c r="X126" s="99">
        <v>51.584390926104014</v>
      </c>
      <c r="Y126" s="99">
        <v>43.79598072449695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0.10700296472988466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6.373797273766503E-2</v>
      </c>
      <c r="J127" s="99">
        <v>7.8448862614565795E-2</v>
      </c>
      <c r="K127" s="99">
        <v>7.6833860306965582E-2</v>
      </c>
      <c r="L127" s="99">
        <v>6.9091248962990778E-2</v>
      </c>
      <c r="M127" s="99">
        <v>7.1612598904764943E-2</v>
      </c>
      <c r="N127" s="99">
        <v>5.408274564506254E-2</v>
      </c>
      <c r="O127" s="99">
        <v>6.0387746231964301E-2</v>
      </c>
      <c r="P127" s="99">
        <v>0</v>
      </c>
      <c r="Q127" s="99">
        <v>4.6279106152924729E-2</v>
      </c>
      <c r="R127" s="99">
        <v>4.5069654341833847E-2</v>
      </c>
      <c r="S127" s="99">
        <v>4.4692230502540814E-2</v>
      </c>
      <c r="T127" s="99">
        <v>4.2860560861081212E-2</v>
      </c>
      <c r="U127" s="99">
        <v>0</v>
      </c>
      <c r="V127" s="99">
        <v>0</v>
      </c>
      <c r="W127" s="99">
        <v>3.8021779283199261E-2</v>
      </c>
      <c r="X127" s="99">
        <v>3.0996558588556315E-2</v>
      </c>
      <c r="Y127" s="99">
        <v>2.6389029659172364E-2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0.91932412206110781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1.4779874694212218</v>
      </c>
      <c r="J128" s="123">
        <f t="shared" si="48"/>
        <v>0.41250520808200436</v>
      </c>
      <c r="K128" s="123">
        <f t="shared" si="48"/>
        <v>0.36412968542294705</v>
      </c>
      <c r="L128" s="123">
        <f t="shared" si="48"/>
        <v>0.98637228916534725</v>
      </c>
      <c r="M128" s="123">
        <f t="shared" si="48"/>
        <v>0.30436654820838926</v>
      </c>
      <c r="N128" s="123">
        <f t="shared" si="48"/>
        <v>1.0544740760564142</v>
      </c>
      <c r="O128" s="123">
        <f t="shared" si="48"/>
        <v>0.11919828420792383</v>
      </c>
      <c r="P128" s="123">
        <f t="shared" si="48"/>
        <v>0</v>
      </c>
      <c r="Q128" s="123">
        <f t="shared" si="48"/>
        <v>1.2477943001454022</v>
      </c>
      <c r="R128" s="123">
        <f t="shared" si="48"/>
        <v>0.62914033743072917</v>
      </c>
      <c r="S128" s="123">
        <f t="shared" si="48"/>
        <v>0.82323819985192304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2.8686680598486052E-2</v>
      </c>
      <c r="X128" s="123">
        <f t="shared" si="48"/>
        <v>0.16859287765443834</v>
      </c>
      <c r="Y128" s="123">
        <f t="shared" si="48"/>
        <v>0.14662021927091998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0.91932412206110781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1.4779874694212218</v>
      </c>
      <c r="J129" s="99">
        <f>RES_hhdet_in_fech!J129/RES_summary!J$21</f>
        <v>0.41250520808200436</v>
      </c>
      <c r="K129" s="99">
        <f>RES_hhdet_in_fech!K129/RES_summary!K$21</f>
        <v>0.36412968542294705</v>
      </c>
      <c r="L129" s="99">
        <f>RES_hhdet_in_fech!L129/RES_summary!L$21</f>
        <v>0.98637228916534725</v>
      </c>
      <c r="M129" s="99">
        <f>RES_hhdet_in_fech!M129/RES_summary!M$21</f>
        <v>0.30436654820838926</v>
      </c>
      <c r="N129" s="99">
        <f>RES_hhdet_in_fech!N129/RES_summary!N$21</f>
        <v>1.0544740760564142</v>
      </c>
      <c r="O129" s="99">
        <f>RES_hhdet_in_fech!O129/RES_summary!O$21</f>
        <v>0.11919828420792383</v>
      </c>
      <c r="P129" s="99">
        <f>RES_hhdet_in_fech!P129/RES_summary!P$21</f>
        <v>0</v>
      </c>
      <c r="Q129" s="99">
        <f>RES_hhdet_in_fech!Q129/RES_summary!Q$21</f>
        <v>1.2477943001454022</v>
      </c>
      <c r="R129" s="99">
        <f>RES_hhdet_in_fech!R129/RES_summary!R$21</f>
        <v>0.62914033743072917</v>
      </c>
      <c r="S129" s="99">
        <f>RES_hhdet_in_fech!S129/RES_summary!S$21</f>
        <v>0.82323819985192304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2.8686680598486052E-2</v>
      </c>
      <c r="X129" s="99">
        <f>RES_hhdet_in_fech!X129/RES_summary!X$21</f>
        <v>0.16859287765443834</v>
      </c>
      <c r="Y129" s="99">
        <f>RES_hhdet_in_fech!Y129/RES_summary!Y$21</f>
        <v>0.14662021927091998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21.933593049136661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19.849271793452814</v>
      </c>
      <c r="J130" s="123">
        <v>14.354037515005404</v>
      </c>
      <c r="K130" s="123">
        <v>15.888923403862041</v>
      </c>
      <c r="L130" s="123">
        <v>14.061170846002554</v>
      </c>
      <c r="M130" s="123">
        <v>14.564378423897525</v>
      </c>
      <c r="N130" s="123">
        <v>13.342933425138867</v>
      </c>
      <c r="O130" s="123">
        <v>13.793446422647481</v>
      </c>
      <c r="P130" s="123">
        <v>0</v>
      </c>
      <c r="Q130" s="123">
        <v>13.858162014769501</v>
      </c>
      <c r="R130" s="123">
        <v>13.020921237930152</v>
      </c>
      <c r="S130" s="123">
        <v>13.862933911494725</v>
      </c>
      <c r="T130" s="123">
        <v>12.766411138881995</v>
      </c>
      <c r="U130" s="123">
        <v>0</v>
      </c>
      <c r="V130" s="123">
        <v>0</v>
      </c>
      <c r="W130" s="123">
        <v>13.284579157643872</v>
      </c>
      <c r="X130" s="123">
        <v>12.023479823473142</v>
      </c>
      <c r="Y130" s="123">
        <v>11.0430610400844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22.14939190078541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19.678765150239858</v>
      </c>
      <c r="J131" s="99">
        <v>14.223361719394962</v>
      </c>
      <c r="K131" s="99">
        <v>15.478312979774458</v>
      </c>
      <c r="L131" s="99">
        <v>14.00239160327364</v>
      </c>
      <c r="M131" s="99">
        <v>14.551487090902869</v>
      </c>
      <c r="N131" s="99">
        <v>13.304330205925014</v>
      </c>
      <c r="O131" s="99">
        <v>13.71244748907481</v>
      </c>
      <c r="P131" s="99">
        <v>0</v>
      </c>
      <c r="Q131" s="99">
        <v>12.799242757651365</v>
      </c>
      <c r="R131" s="99">
        <v>12.698447121609089</v>
      </c>
      <c r="S131" s="99">
        <v>13.215227741178426</v>
      </c>
      <c r="T131" s="99">
        <v>12.766411138881995</v>
      </c>
      <c r="U131" s="99">
        <v>0</v>
      </c>
      <c r="V131" s="99">
        <v>0</v>
      </c>
      <c r="W131" s="99">
        <v>12.892339475012401</v>
      </c>
      <c r="X131" s="99">
        <v>11.764435246278317</v>
      </c>
      <c r="Y131" s="99">
        <v>10.895221539851724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19.217294792725504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26.097920988576831</v>
      </c>
      <c r="J135" s="102">
        <v>18.008695059019193</v>
      </c>
      <c r="K135" s="102">
        <v>23.620243100499117</v>
      </c>
      <c r="L135" s="102">
        <v>17.483328168541782</v>
      </c>
      <c r="M135" s="102">
        <v>17.305403350799718</v>
      </c>
      <c r="N135" s="102">
        <v>20.459502316397529</v>
      </c>
      <c r="O135" s="102">
        <v>18.184790340568512</v>
      </c>
      <c r="P135" s="102">
        <v>0</v>
      </c>
      <c r="Q135" s="102">
        <v>17.592796739379658</v>
      </c>
      <c r="R135" s="102">
        <v>15.389691632730662</v>
      </c>
      <c r="S135" s="102">
        <v>19.16810416227457</v>
      </c>
      <c r="T135" s="102">
        <v>0</v>
      </c>
      <c r="U135" s="102">
        <v>0</v>
      </c>
      <c r="V135" s="102">
        <v>0</v>
      </c>
      <c r="W135" s="102">
        <v>15.594435066473645</v>
      </c>
      <c r="X135" s="102">
        <v>16.48243970599869</v>
      </c>
      <c r="Y135" s="102">
        <v>14.187813245522792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14.034913558569425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15.53685718397255</v>
      </c>
      <c r="J139" s="123">
        <v>7.062083085914419</v>
      </c>
      <c r="K139" s="123">
        <v>9.7561024647037886</v>
      </c>
      <c r="L139" s="123">
        <v>7.2623201968909052</v>
      </c>
      <c r="M139" s="123">
        <v>7.1048308561125575</v>
      </c>
      <c r="N139" s="123">
        <v>6.2374105090612213</v>
      </c>
      <c r="O139" s="123">
        <v>6.4003417949598473</v>
      </c>
      <c r="P139" s="123">
        <v>0</v>
      </c>
      <c r="Q139" s="123">
        <v>6.8943017211093505</v>
      </c>
      <c r="R139" s="123">
        <v>6.8408315197581544</v>
      </c>
      <c r="S139" s="123">
        <v>7.5303012086537233</v>
      </c>
      <c r="T139" s="123">
        <v>7.5889559704307432</v>
      </c>
      <c r="U139" s="123">
        <v>0</v>
      </c>
      <c r="V139" s="123">
        <v>0</v>
      </c>
      <c r="W139" s="123">
        <v>7.1005675528364902</v>
      </c>
      <c r="X139" s="123">
        <v>7.2318645526682044</v>
      </c>
      <c r="Y139" s="123">
        <v>6.4746867672410469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14.189507966978784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15.556763180721758</v>
      </c>
      <c r="J140" s="99">
        <v>7.077836108128599</v>
      </c>
      <c r="K140" s="99">
        <v>9.7680496108982666</v>
      </c>
      <c r="L140" s="99">
        <v>7.3582343311151348</v>
      </c>
      <c r="M140" s="99">
        <v>7.1422037091065924</v>
      </c>
      <c r="N140" s="99">
        <v>6.1943832647385335</v>
      </c>
      <c r="O140" s="99">
        <v>6.4003417949598473</v>
      </c>
      <c r="P140" s="99">
        <v>0</v>
      </c>
      <c r="Q140" s="99">
        <v>6.9006509027484109</v>
      </c>
      <c r="R140" s="99">
        <v>6.8783506705993673</v>
      </c>
      <c r="S140" s="99">
        <v>7.5838248599999813</v>
      </c>
      <c r="T140" s="99">
        <v>7.5889559704307432</v>
      </c>
      <c r="U140" s="99">
        <v>0</v>
      </c>
      <c r="V140" s="99">
        <v>0</v>
      </c>
      <c r="W140" s="99">
        <v>7.1155935890918611</v>
      </c>
      <c r="X140" s="99">
        <v>7.2723168197122527</v>
      </c>
      <c r="Y140" s="99">
        <v>6.5213113931175615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11.73287799272898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9.251367106990033</v>
      </c>
      <c r="J141" s="110">
        <v>5.2899455606990573</v>
      </c>
      <c r="K141" s="110">
        <v>5.3140616084722794</v>
      </c>
      <c r="L141" s="110">
        <v>5.1715467710191403</v>
      </c>
      <c r="M141" s="110">
        <v>5.5070977598685902</v>
      </c>
      <c r="N141" s="110">
        <v>7.8016768158976477</v>
      </c>
      <c r="O141" s="110">
        <v>0</v>
      </c>
      <c r="P141" s="110">
        <v>0</v>
      </c>
      <c r="Q141" s="110">
        <v>6.4614611080752971</v>
      </c>
      <c r="R141" s="110">
        <v>5.270435350314254</v>
      </c>
      <c r="S141" s="110">
        <v>5.2495424229597774</v>
      </c>
      <c r="T141" s="110">
        <v>0</v>
      </c>
      <c r="U141" s="110">
        <v>0</v>
      </c>
      <c r="V141" s="110">
        <v>0</v>
      </c>
      <c r="W141" s="110">
        <v>4.972880819075967</v>
      </c>
      <c r="X141" s="110">
        <v>5.0357986014193807</v>
      </c>
      <c r="Y141" s="110">
        <v>4.5618940131444905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45.669699781285537</v>
      </c>
      <c r="V143" s="118">
        <f t="shared" si="50"/>
        <v>39.392664875792001</v>
      </c>
      <c r="W143" s="118">
        <f t="shared" ref="W143:Y143" si="51">W144+W146+W148+W157</f>
        <v>37.171306531976128</v>
      </c>
      <c r="X143" s="118">
        <f t="shared" si="51"/>
        <v>37.499478841394783</v>
      </c>
      <c r="Y143" s="118">
        <f t="shared" si="51"/>
        <v>34.600682947509291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21.80083553101629</v>
      </c>
      <c r="V144" s="123">
        <f t="shared" si="52"/>
        <v>18.168656412552348</v>
      </c>
      <c r="W144" s="123">
        <f t="shared" si="52"/>
        <v>15.593782417121792</v>
      </c>
      <c r="X144" s="123">
        <f t="shared" si="52"/>
        <v>14.423655414570495</v>
      </c>
      <c r="Y144" s="123">
        <f t="shared" si="52"/>
        <v>13.967548079080103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21.80083553101629</v>
      </c>
      <c r="V145" s="99">
        <v>18.168656412552348</v>
      </c>
      <c r="W145" s="99">
        <v>15.593782417121792</v>
      </c>
      <c r="X145" s="99">
        <v>14.423655414570495</v>
      </c>
      <c r="Y145" s="99">
        <v>13.967548079080103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2.0378837414130571</v>
      </c>
      <c r="V146" s="123">
        <f t="shared" si="53"/>
        <v>0.89116590138752583</v>
      </c>
      <c r="W146" s="123">
        <f t="shared" si="53"/>
        <v>0.27089656580311355</v>
      </c>
      <c r="X146" s="123">
        <f t="shared" si="53"/>
        <v>1.6215858840817587</v>
      </c>
      <c r="Y146" s="123">
        <f t="shared" si="53"/>
        <v>1.4495327774381435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</v>
      </c>
      <c r="F147" s="99">
        <f>RES_hhdet_in_fech!F147/RES_summary!F$21</f>
        <v>0</v>
      </c>
      <c r="G147" s="99">
        <f>RES_hhdet_in_fech!G147/RES_summary!G$21</f>
        <v>0</v>
      </c>
      <c r="H147" s="99">
        <f>RES_hhdet_in_fech!H147/RES_summary!H$21</f>
        <v>0</v>
      </c>
      <c r="I147" s="99">
        <f>RES_hhdet_in_fech!I147/RES_summary!I$21</f>
        <v>0</v>
      </c>
      <c r="J147" s="99">
        <f>RES_hhdet_in_fech!J147/RES_summary!J$21</f>
        <v>0</v>
      </c>
      <c r="K147" s="99">
        <f>RES_hhdet_in_fech!K147/RES_summary!K$21</f>
        <v>0</v>
      </c>
      <c r="L147" s="99">
        <f>RES_hhdet_in_fech!L147/RES_summary!L$21</f>
        <v>0</v>
      </c>
      <c r="M147" s="99">
        <f>RES_hhdet_in_fech!M147/RES_summary!M$21</f>
        <v>0</v>
      </c>
      <c r="N147" s="99">
        <f>RES_hhdet_in_fech!N147/RES_summary!N$21</f>
        <v>0</v>
      </c>
      <c r="O147" s="99">
        <f>RES_hhdet_in_fech!O147/RES_summary!O$21</f>
        <v>0</v>
      </c>
      <c r="P147" s="99">
        <f>RES_hhdet_in_fech!P147/RES_summary!P$21</f>
        <v>0</v>
      </c>
      <c r="Q147" s="99">
        <f>RES_hhdet_in_fech!Q147/RES_summary!Q$21</f>
        <v>0</v>
      </c>
      <c r="R147" s="99">
        <f>RES_hhdet_in_fech!R147/RES_summary!R$21</f>
        <v>0</v>
      </c>
      <c r="S147" s="99">
        <f>RES_hhdet_in_fech!S147/RES_summary!S$21</f>
        <v>0</v>
      </c>
      <c r="T147" s="99">
        <f>RES_hhdet_in_fech!T147/RES_summary!T$21</f>
        <v>0</v>
      </c>
      <c r="U147" s="99">
        <f>RES_hhdet_in_fech!U147/RES_summary!U$21</f>
        <v>2.0378837414130571</v>
      </c>
      <c r="V147" s="99">
        <f>RES_hhdet_in_fech!V147/RES_summary!V$21</f>
        <v>0.89116590138752583</v>
      </c>
      <c r="W147" s="99">
        <f>RES_hhdet_in_fech!W147/RES_summary!W$21</f>
        <v>0.27089656580311355</v>
      </c>
      <c r="X147" s="99">
        <f>RES_hhdet_in_fech!X147/RES_summary!X$21</f>
        <v>1.6215858840817587</v>
      </c>
      <c r="Y147" s="99">
        <f>RES_hhdet_in_fech!Y147/RES_summary!Y$21</f>
        <v>1.4495327774381435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13.971450734597026</v>
      </c>
      <c r="V148" s="123">
        <v>13.405266517897394</v>
      </c>
      <c r="W148" s="123">
        <v>14.205455644929891</v>
      </c>
      <c r="X148" s="123">
        <v>14.222463846749699</v>
      </c>
      <c r="Y148" s="123">
        <v>12.708840703643512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13.822293809255031</v>
      </c>
      <c r="V149" s="99">
        <v>12.427488249856847</v>
      </c>
      <c r="W149" s="99">
        <v>12.906388449608045</v>
      </c>
      <c r="X149" s="99">
        <v>12.957338300078018</v>
      </c>
      <c r="Y149" s="99">
        <v>11.590841947847805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15.289228547856068</v>
      </c>
      <c r="V153" s="102">
        <v>15.410417404259507</v>
      </c>
      <c r="W153" s="102">
        <v>15.594435066473643</v>
      </c>
      <c r="X153" s="102">
        <v>16.48243970599869</v>
      </c>
      <c r="Y153" s="102">
        <v>14.187813245522788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7.8595297742591637</v>
      </c>
      <c r="V157" s="123">
        <v>6.927576043954728</v>
      </c>
      <c r="W157" s="123">
        <v>7.1011719041213279</v>
      </c>
      <c r="X157" s="123">
        <v>7.2317736959928265</v>
      </c>
      <c r="Y157" s="123">
        <v>6.4747613873475327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7.8818368774644991</v>
      </c>
      <c r="V158" s="99">
        <v>6.950890978680186</v>
      </c>
      <c r="W158" s="99">
        <v>7.1155935890918611</v>
      </c>
      <c r="X158" s="99">
        <v>7.272316819712251</v>
      </c>
      <c r="Y158" s="99">
        <v>6.5213113931175606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5.029808123535255</v>
      </c>
      <c r="V159" s="110">
        <v>4.9910319476015657</v>
      </c>
      <c r="W159" s="110">
        <v>4.972880819075967</v>
      </c>
      <c r="X159" s="110">
        <v>5.0357986014193807</v>
      </c>
      <c r="Y159" s="110">
        <v>4.5618940131444905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222.18713782195726</v>
      </c>
      <c r="E161" s="118">
        <f t="shared" si="54"/>
        <v>230.70096648210597</v>
      </c>
      <c r="F161" s="118">
        <f t="shared" si="54"/>
        <v>181.638433658107</v>
      </c>
      <c r="G161" s="118">
        <f t="shared" si="54"/>
        <v>224.5354238787165</v>
      </c>
      <c r="H161" s="118">
        <f t="shared" si="54"/>
        <v>151.51477578912164</v>
      </c>
      <c r="I161" s="118">
        <f t="shared" si="54"/>
        <v>169.86771136482662</v>
      </c>
      <c r="J161" s="118">
        <f t="shared" si="54"/>
        <v>152.66134700968649</v>
      </c>
      <c r="K161" s="118">
        <f t="shared" si="54"/>
        <v>185.22504095010007</v>
      </c>
      <c r="L161" s="118">
        <f t="shared" si="54"/>
        <v>164.33591845436374</v>
      </c>
      <c r="M161" s="118">
        <f t="shared" si="54"/>
        <v>156.91005428586914</v>
      </c>
      <c r="N161" s="118">
        <f t="shared" si="54"/>
        <v>141.27924115847804</v>
      </c>
      <c r="O161" s="118">
        <f t="shared" si="54"/>
        <v>142.33917475740358</v>
      </c>
      <c r="P161" s="118">
        <f t="shared" si="54"/>
        <v>127.40137061318887</v>
      </c>
      <c r="Q161" s="118">
        <f t="shared" si="54"/>
        <v>122.52570320690863</v>
      </c>
      <c r="R161" s="118">
        <f t="shared" ref="R161:V161" si="55">R162+R164+R166+R175</f>
        <v>94.02022666801173</v>
      </c>
      <c r="S161" s="118">
        <f t="shared" si="55"/>
        <v>92.295849764407478</v>
      </c>
      <c r="T161" s="118">
        <f t="shared" si="55"/>
        <v>105.75358643437774</v>
      </c>
      <c r="U161" s="118">
        <f t="shared" si="55"/>
        <v>97.509117327668676</v>
      </c>
      <c r="V161" s="118">
        <f t="shared" si="55"/>
        <v>94.494114137675766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176.39204436781199</v>
      </c>
      <c r="E162" s="123">
        <f t="shared" si="57"/>
        <v>177.4301679190248</v>
      </c>
      <c r="F162" s="123">
        <f t="shared" si="57"/>
        <v>148.63527470944814</v>
      </c>
      <c r="G162" s="123">
        <f t="shared" si="57"/>
        <v>163.73146413046189</v>
      </c>
      <c r="H162" s="123">
        <f t="shared" si="57"/>
        <v>113.58613793451099</v>
      </c>
      <c r="I162" s="123">
        <f t="shared" si="57"/>
        <v>122.7911676125332</v>
      </c>
      <c r="J162" s="123">
        <f t="shared" si="57"/>
        <v>126.27820196418419</v>
      </c>
      <c r="K162" s="123">
        <f t="shared" si="57"/>
        <v>150.43763963591684</v>
      </c>
      <c r="L162" s="123">
        <f t="shared" si="57"/>
        <v>136.86986710333025</v>
      </c>
      <c r="M162" s="123">
        <f t="shared" si="57"/>
        <v>129.86432008991594</v>
      </c>
      <c r="N162" s="123">
        <f t="shared" si="57"/>
        <v>113.38181706007178</v>
      </c>
      <c r="O162" s="123">
        <f t="shared" si="57"/>
        <v>117.97336965842732</v>
      </c>
      <c r="P162" s="123">
        <f t="shared" si="57"/>
        <v>103.20939151141555</v>
      </c>
      <c r="Q162" s="123">
        <f t="shared" si="57"/>
        <v>97.390456560110309</v>
      </c>
      <c r="R162" s="123">
        <f t="shared" si="57"/>
        <v>70.584775926667561</v>
      </c>
      <c r="S162" s="123">
        <f t="shared" si="57"/>
        <v>66.432405627402673</v>
      </c>
      <c r="T162" s="123">
        <f t="shared" si="57"/>
        <v>82.428103285562614</v>
      </c>
      <c r="U162" s="123">
        <f t="shared" si="57"/>
        <v>74.1480494768808</v>
      </c>
      <c r="V162" s="123">
        <f t="shared" si="57"/>
        <v>73.711791798971475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176.39204436781199</v>
      </c>
      <c r="E163" s="110">
        <v>177.4301679190248</v>
      </c>
      <c r="F163" s="110">
        <v>148.63527470944814</v>
      </c>
      <c r="G163" s="110">
        <v>163.73146413046189</v>
      </c>
      <c r="H163" s="110">
        <v>113.58613793451099</v>
      </c>
      <c r="I163" s="110">
        <v>122.7911676125332</v>
      </c>
      <c r="J163" s="110">
        <v>126.27820196418419</v>
      </c>
      <c r="K163" s="110">
        <v>150.43763963591684</v>
      </c>
      <c r="L163" s="110">
        <v>136.86986710333025</v>
      </c>
      <c r="M163" s="110">
        <v>129.86432008991594</v>
      </c>
      <c r="N163" s="110">
        <v>113.38181706007178</v>
      </c>
      <c r="O163" s="110">
        <v>117.97336965842732</v>
      </c>
      <c r="P163" s="110">
        <v>103.20939151141555</v>
      </c>
      <c r="Q163" s="110">
        <v>97.390456560110309</v>
      </c>
      <c r="R163" s="110">
        <v>70.584775926667561</v>
      </c>
      <c r="S163" s="110">
        <v>66.432405627402673</v>
      </c>
      <c r="T163" s="110">
        <v>82.428103285562614</v>
      </c>
      <c r="U163" s="110">
        <v>74.1480494768808</v>
      </c>
      <c r="V163" s="110">
        <v>73.711791798971475</v>
      </c>
      <c r="W163" s="110">
        <v>0</v>
      </c>
      <c r="X163" s="110">
        <v>0</v>
      </c>
      <c r="Y163" s="110">
        <v>0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1.1283150045016495</v>
      </c>
      <c r="E164" s="123">
        <f t="shared" si="58"/>
        <v>1.4117806558609425</v>
      </c>
      <c r="F164" s="123">
        <f t="shared" si="58"/>
        <v>0.99129526363019027</v>
      </c>
      <c r="G164" s="123">
        <f t="shared" si="58"/>
        <v>1.0926579212319998</v>
      </c>
      <c r="H164" s="123">
        <f t="shared" si="58"/>
        <v>1.3824516374263103</v>
      </c>
      <c r="I164" s="123">
        <f t="shared" si="58"/>
        <v>2.8015115437720852</v>
      </c>
      <c r="J164" s="123">
        <f t="shared" si="58"/>
        <v>1.6177313882693798</v>
      </c>
      <c r="K164" s="123">
        <f t="shared" si="58"/>
        <v>1.3746522084588657</v>
      </c>
      <c r="L164" s="123">
        <f t="shared" si="58"/>
        <v>2.1348360983397581</v>
      </c>
      <c r="M164" s="123">
        <f t="shared" si="58"/>
        <v>1.3959339443308287</v>
      </c>
      <c r="N164" s="123">
        <f t="shared" si="58"/>
        <v>3.0791824275303745</v>
      </c>
      <c r="O164" s="123">
        <f t="shared" si="58"/>
        <v>0.5959071148964088</v>
      </c>
      <c r="P164" s="123">
        <f t="shared" si="58"/>
        <v>1.2047766721399003</v>
      </c>
      <c r="Q164" s="123">
        <f t="shared" si="58"/>
        <v>2.1587777680493749</v>
      </c>
      <c r="R164" s="123">
        <f t="shared" si="58"/>
        <v>2.1194220382917419</v>
      </c>
      <c r="S164" s="123">
        <f t="shared" si="58"/>
        <v>2.1917982704111614</v>
      </c>
      <c r="T164" s="123">
        <f t="shared" si="58"/>
        <v>2.1383389384111444</v>
      </c>
      <c r="U164" s="123">
        <f t="shared" si="58"/>
        <v>1.5301038226687953</v>
      </c>
      <c r="V164" s="123">
        <f t="shared" si="58"/>
        <v>0.44943181856812797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1.1283150045016495</v>
      </c>
      <c r="E165" s="99">
        <f>RES_hhdet_in_fech!E165/RES_summary!E$21</f>
        <v>1.4117806558609425</v>
      </c>
      <c r="F165" s="99">
        <f>RES_hhdet_in_fech!F165/RES_summary!F$21</f>
        <v>0.99129526363019027</v>
      </c>
      <c r="G165" s="99">
        <f>RES_hhdet_in_fech!G165/RES_summary!G$21</f>
        <v>1.0926579212319998</v>
      </c>
      <c r="H165" s="99">
        <f>RES_hhdet_in_fech!H165/RES_summary!H$21</f>
        <v>1.3824516374263103</v>
      </c>
      <c r="I165" s="99">
        <f>RES_hhdet_in_fech!I165/RES_summary!I$21</f>
        <v>2.8015115437720852</v>
      </c>
      <c r="J165" s="99">
        <f>RES_hhdet_in_fech!J165/RES_summary!J$21</f>
        <v>1.6177313882693798</v>
      </c>
      <c r="K165" s="99">
        <f>RES_hhdet_in_fech!K165/RES_summary!K$21</f>
        <v>1.3746522084588657</v>
      </c>
      <c r="L165" s="99">
        <f>RES_hhdet_in_fech!L165/RES_summary!L$21</f>
        <v>2.1348360983397581</v>
      </c>
      <c r="M165" s="99">
        <f>RES_hhdet_in_fech!M165/RES_summary!M$21</f>
        <v>1.3959339443308287</v>
      </c>
      <c r="N165" s="99">
        <f>RES_hhdet_in_fech!N165/RES_summary!N$21</f>
        <v>3.0791824275303745</v>
      </c>
      <c r="O165" s="99">
        <f>RES_hhdet_in_fech!O165/RES_summary!O$21</f>
        <v>0.5959071148964088</v>
      </c>
      <c r="P165" s="99">
        <f>RES_hhdet_in_fech!P165/RES_summary!P$21</f>
        <v>1.2047766721399003</v>
      </c>
      <c r="Q165" s="99">
        <f>RES_hhdet_in_fech!Q165/RES_summary!Q$21</f>
        <v>2.1587777680493749</v>
      </c>
      <c r="R165" s="99">
        <f>RES_hhdet_in_fech!R165/RES_summary!R$21</f>
        <v>2.1194220382917419</v>
      </c>
      <c r="S165" s="99">
        <f>RES_hhdet_in_fech!S165/RES_summary!S$21</f>
        <v>2.1917982704111614</v>
      </c>
      <c r="T165" s="99">
        <f>RES_hhdet_in_fech!T165/RES_summary!T$21</f>
        <v>2.1383389384111444</v>
      </c>
      <c r="U165" s="99">
        <f>RES_hhdet_in_fech!U165/RES_summary!U$21</f>
        <v>1.5301038226687953</v>
      </c>
      <c r="V165" s="99">
        <f>RES_hhdet_in_fech!V165/RES_summary!V$21</f>
        <v>0.44943181856812797</v>
      </c>
      <c r="W165" s="99">
        <f>RES_hhdet_in_fech!W165/RES_summary!W$21</f>
        <v>0</v>
      </c>
      <c r="X165" s="99">
        <f>RES_hhdet_in_fech!X165/RES_summary!X$21</f>
        <v>0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30.219060799264518</v>
      </c>
      <c r="E166" s="123">
        <v>35.0414281670161</v>
      </c>
      <c r="F166" s="123">
        <v>21.815877362234886</v>
      </c>
      <c r="G166" s="123">
        <v>38.490362114064162</v>
      </c>
      <c r="H166" s="123">
        <v>25.273216769280207</v>
      </c>
      <c r="I166" s="123">
        <v>28.737922210367074</v>
      </c>
      <c r="J166" s="123">
        <v>17.702937433532419</v>
      </c>
      <c r="K166" s="123">
        <v>23.656100488006377</v>
      </c>
      <c r="L166" s="123">
        <v>18.069507027796774</v>
      </c>
      <c r="M166" s="123">
        <v>18.545067720519143</v>
      </c>
      <c r="N166" s="123">
        <v>18.58316743015866</v>
      </c>
      <c r="O166" s="123">
        <v>17.369556189120019</v>
      </c>
      <c r="P166" s="123">
        <v>16.689369107132237</v>
      </c>
      <c r="Q166" s="123">
        <v>16.082113276598722</v>
      </c>
      <c r="R166" s="123">
        <v>14.475351774727779</v>
      </c>
      <c r="S166" s="123">
        <v>16.141319069175125</v>
      </c>
      <c r="T166" s="123">
        <v>13.625471748303033</v>
      </c>
      <c r="U166" s="123">
        <v>13.971396626654567</v>
      </c>
      <c r="V166" s="123">
        <v>13.405476113700493</v>
      </c>
      <c r="W166" s="123">
        <v>0</v>
      </c>
      <c r="X166" s="123">
        <v>0</v>
      </c>
      <c r="Y166" s="123">
        <v>0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30.219060799264518</v>
      </c>
      <c r="E167" s="99">
        <v>35.0414281670161</v>
      </c>
      <c r="F167" s="99">
        <v>21.815877362234886</v>
      </c>
      <c r="G167" s="99">
        <v>38.490362114064162</v>
      </c>
      <c r="H167" s="99">
        <v>21.224251193634295</v>
      </c>
      <c r="I167" s="99">
        <v>31.853303040611042</v>
      </c>
      <c r="J167" s="99">
        <v>17.229347885150705</v>
      </c>
      <c r="K167" s="99">
        <v>24.199896316478508</v>
      </c>
      <c r="L167" s="99">
        <v>19.544578007951884</v>
      </c>
      <c r="M167" s="99">
        <v>19.231095575606588</v>
      </c>
      <c r="N167" s="99">
        <v>16.930205744662516</v>
      </c>
      <c r="O167" s="99">
        <v>16.958581476857681</v>
      </c>
      <c r="P167" s="99">
        <v>15.221378340180438</v>
      </c>
      <c r="Q167" s="99">
        <v>14.942396462962213</v>
      </c>
      <c r="R167" s="99">
        <v>13.874783824517808</v>
      </c>
      <c r="S167" s="99">
        <v>14.159269818926987</v>
      </c>
      <c r="T167" s="99">
        <v>13.625471748303033</v>
      </c>
      <c r="U167" s="99">
        <v>13.822293809255028</v>
      </c>
      <c r="V167" s="99">
        <v>12.427488249856847</v>
      </c>
      <c r="W167" s="99">
        <v>0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30.637629686322594</v>
      </c>
      <c r="I171" s="102">
        <v>26.097920988576835</v>
      </c>
      <c r="J171" s="102">
        <v>18.008695059019196</v>
      </c>
      <c r="K171" s="102">
        <v>23.62024310049912</v>
      </c>
      <c r="L171" s="102">
        <v>17.483328168541778</v>
      </c>
      <c r="M171" s="102">
        <v>17.305403350799722</v>
      </c>
      <c r="N171" s="102">
        <v>20.459502316397529</v>
      </c>
      <c r="O171" s="102">
        <v>18.184790340568508</v>
      </c>
      <c r="P171" s="102">
        <v>18.07390820257773</v>
      </c>
      <c r="Q171" s="102">
        <v>17.592796739379661</v>
      </c>
      <c r="R171" s="102">
        <v>15.389691632730656</v>
      </c>
      <c r="S171" s="102">
        <v>19.16810416227457</v>
      </c>
      <c r="T171" s="102">
        <v>0</v>
      </c>
      <c r="U171" s="102">
        <v>15.289228547856068</v>
      </c>
      <c r="V171" s="102">
        <v>15.41041740425951</v>
      </c>
      <c r="W171" s="102">
        <v>0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14.44771765037911</v>
      </c>
      <c r="E175" s="123">
        <v>16.817589740204106</v>
      </c>
      <c r="F175" s="123">
        <v>10.195986322793802</v>
      </c>
      <c r="G175" s="123">
        <v>21.220939712958454</v>
      </c>
      <c r="H175" s="123">
        <v>11.27296944790413</v>
      </c>
      <c r="I175" s="123">
        <v>15.537109998154282</v>
      </c>
      <c r="J175" s="123">
        <v>7.0624762237005081</v>
      </c>
      <c r="K175" s="123">
        <v>9.7566486177179943</v>
      </c>
      <c r="L175" s="123">
        <v>7.2617082248969762</v>
      </c>
      <c r="M175" s="123">
        <v>7.1047325311032212</v>
      </c>
      <c r="N175" s="123">
        <v>6.2350742407172453</v>
      </c>
      <c r="O175" s="123">
        <v>6.4003417949598465</v>
      </c>
      <c r="P175" s="123">
        <v>6.2978333225011873</v>
      </c>
      <c r="Q175" s="123">
        <v>6.8943556021502301</v>
      </c>
      <c r="R175" s="123">
        <v>6.8406769283246467</v>
      </c>
      <c r="S175" s="123">
        <v>7.5303267974185308</v>
      </c>
      <c r="T175" s="123">
        <v>7.5616724621009634</v>
      </c>
      <c r="U175" s="123">
        <v>7.8595674014645143</v>
      </c>
      <c r="V175" s="123">
        <v>6.9274144064356786</v>
      </c>
      <c r="W175" s="123">
        <v>0</v>
      </c>
      <c r="X175" s="123">
        <v>0</v>
      </c>
      <c r="Y175" s="123">
        <v>0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14.662318561292803</v>
      </c>
      <c r="E176" s="99">
        <v>16.868523556726156</v>
      </c>
      <c r="F176" s="99">
        <v>10.2603783499955</v>
      </c>
      <c r="G176" s="99">
        <v>21.733560521872672</v>
      </c>
      <c r="H176" s="99">
        <v>10.968975140629261</v>
      </c>
      <c r="I176" s="99">
        <v>15.556763180721756</v>
      </c>
      <c r="J176" s="99">
        <v>7.077836108128599</v>
      </c>
      <c r="K176" s="99">
        <v>9.7680496108982666</v>
      </c>
      <c r="L176" s="99">
        <v>7.3582343311151357</v>
      </c>
      <c r="M176" s="99">
        <v>7.1422037091065915</v>
      </c>
      <c r="N176" s="99">
        <v>6.1943832647385344</v>
      </c>
      <c r="O176" s="99">
        <v>6.4003417949598465</v>
      </c>
      <c r="P176" s="99">
        <v>6.2978333225011873</v>
      </c>
      <c r="Q176" s="99">
        <v>6.9006509027484109</v>
      </c>
      <c r="R176" s="99">
        <v>6.8783506705993673</v>
      </c>
      <c r="S176" s="99">
        <v>7.5838248599999813</v>
      </c>
      <c r="T176" s="99">
        <v>7.5889559704307423</v>
      </c>
      <c r="U176" s="99">
        <v>7.8818368774645009</v>
      </c>
      <c r="V176" s="99">
        <v>6.950890978680186</v>
      </c>
      <c r="W176" s="99">
        <v>0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9.082694877536742</v>
      </c>
      <c r="E177" s="110">
        <v>16.013259887626649</v>
      </c>
      <c r="F177" s="110">
        <v>7.3434195177585933</v>
      </c>
      <c r="G177" s="110">
        <v>7.9553134139833706</v>
      </c>
      <c r="H177" s="110">
        <v>14.454546231996749</v>
      </c>
      <c r="I177" s="110">
        <v>9.251367106990033</v>
      </c>
      <c r="J177" s="110">
        <v>5.2899455606990573</v>
      </c>
      <c r="K177" s="110">
        <v>5.3140616084722812</v>
      </c>
      <c r="L177" s="110">
        <v>5.1715467710191403</v>
      </c>
      <c r="M177" s="110">
        <v>5.5070977598685902</v>
      </c>
      <c r="N177" s="110">
        <v>7.8016768158976495</v>
      </c>
      <c r="O177" s="110">
        <v>0</v>
      </c>
      <c r="P177" s="110">
        <v>0</v>
      </c>
      <c r="Q177" s="110">
        <v>6.4614611080752971</v>
      </c>
      <c r="R177" s="110">
        <v>5.270435350314254</v>
      </c>
      <c r="S177" s="110">
        <v>5.2495424229597774</v>
      </c>
      <c r="T177" s="110">
        <v>5.0411667824667443</v>
      </c>
      <c r="U177" s="110">
        <v>5.029808123535255</v>
      </c>
      <c r="V177" s="110">
        <v>4.9910319476015648</v>
      </c>
      <c r="W177" s="110">
        <v>0</v>
      </c>
      <c r="X177" s="110">
        <v>0</v>
      </c>
      <c r="Y177" s="110">
        <v>0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151.75939867658047</v>
      </c>
      <c r="E3" s="118">
        <f t="shared" si="0"/>
        <v>0</v>
      </c>
      <c r="F3" s="118">
        <f t="shared" si="0"/>
        <v>202.34509358307162</v>
      </c>
      <c r="G3" s="118">
        <f t="shared" si="0"/>
        <v>0</v>
      </c>
      <c r="H3" s="118">
        <f t="shared" si="0"/>
        <v>0</v>
      </c>
      <c r="I3" s="118">
        <f t="shared" si="0"/>
        <v>75.116527759603969</v>
      </c>
      <c r="J3" s="118">
        <f t="shared" si="0"/>
        <v>209.42663350277351</v>
      </c>
      <c r="K3" s="118">
        <f t="shared" si="0"/>
        <v>0</v>
      </c>
      <c r="L3" s="118">
        <f t="shared" si="0"/>
        <v>0</v>
      </c>
      <c r="M3" s="118">
        <f t="shared" si="0"/>
        <v>103.68807235779997</v>
      </c>
      <c r="N3" s="118">
        <f t="shared" si="0"/>
        <v>100.65033831820536</v>
      </c>
      <c r="O3" s="118">
        <f t="shared" si="0"/>
        <v>59.665953846047763</v>
      </c>
      <c r="P3" s="118">
        <f t="shared" si="0"/>
        <v>104.35951752359694</v>
      </c>
      <c r="Q3" s="118">
        <f t="shared" si="0"/>
        <v>105.89057518629616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77.089260887298281</v>
      </c>
      <c r="V3" s="118">
        <f t="shared" si="1"/>
        <v>75.74485929032042</v>
      </c>
      <c r="W3" s="118">
        <f t="shared" ref="W3:Y3" si="2">W4+W7+W9+W19</f>
        <v>69.192698166721641</v>
      </c>
      <c r="X3" s="118">
        <f t="shared" si="2"/>
        <v>60.857924975731237</v>
      </c>
      <c r="Y3" s="118">
        <f t="shared" si="2"/>
        <v>56.890510001293819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122.78728752442976</v>
      </c>
      <c r="E4" s="123">
        <f t="shared" si="3"/>
        <v>0</v>
      </c>
      <c r="F4" s="123">
        <f t="shared" si="3"/>
        <v>176.18891575384927</v>
      </c>
      <c r="G4" s="123">
        <f t="shared" si="3"/>
        <v>0</v>
      </c>
      <c r="H4" s="123">
        <f t="shared" si="3"/>
        <v>0</v>
      </c>
      <c r="I4" s="123">
        <f t="shared" si="3"/>
        <v>53.985567062583684</v>
      </c>
      <c r="J4" s="123">
        <f t="shared" si="3"/>
        <v>179.40767474875685</v>
      </c>
      <c r="K4" s="123">
        <f t="shared" si="3"/>
        <v>0</v>
      </c>
      <c r="L4" s="123">
        <f t="shared" si="3"/>
        <v>0</v>
      </c>
      <c r="M4" s="123">
        <f t="shared" si="3"/>
        <v>87.536312019278</v>
      </c>
      <c r="N4" s="123">
        <f t="shared" si="3"/>
        <v>82.898570002277154</v>
      </c>
      <c r="O4" s="123">
        <f t="shared" si="3"/>
        <v>49.484485419542231</v>
      </c>
      <c r="P4" s="123">
        <f t="shared" si="3"/>
        <v>84.524352338758277</v>
      </c>
      <c r="Q4" s="123">
        <f t="shared" si="3"/>
        <v>82.922547839380371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59.662924423581991</v>
      </c>
      <c r="V4" s="123">
        <f t="shared" si="4"/>
        <v>59.250540509241794</v>
      </c>
      <c r="W4" s="123">
        <f t="shared" ref="W4:Y4" si="5">SUM(W5:W6)</f>
        <v>53.335857089254269</v>
      </c>
      <c r="X4" s="123">
        <f t="shared" si="5"/>
        <v>43.776625352791193</v>
      </c>
      <c r="Y4" s="123">
        <f t="shared" si="5"/>
        <v>43.106505347645879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122.58127674586555</v>
      </c>
      <c r="E5" s="99">
        <v>0</v>
      </c>
      <c r="F5" s="99">
        <v>175.87788283792719</v>
      </c>
      <c r="G5" s="99">
        <v>0</v>
      </c>
      <c r="H5" s="99">
        <v>0</v>
      </c>
      <c r="I5" s="99">
        <v>53.910512697031869</v>
      </c>
      <c r="J5" s="99">
        <v>179.11823018373542</v>
      </c>
      <c r="K5" s="99">
        <v>0</v>
      </c>
      <c r="L5" s="99">
        <v>0</v>
      </c>
      <c r="M5" s="99">
        <v>87.401103150197599</v>
      </c>
      <c r="N5" s="99">
        <v>82.791335230000115</v>
      </c>
      <c r="O5" s="99">
        <v>49.409403726402971</v>
      </c>
      <c r="P5" s="99">
        <v>84.393399107038917</v>
      </c>
      <c r="Q5" s="99">
        <v>82.80937124852592</v>
      </c>
      <c r="R5" s="99">
        <v>0</v>
      </c>
      <c r="S5" s="99">
        <v>0</v>
      </c>
      <c r="T5" s="99">
        <v>0</v>
      </c>
      <c r="U5" s="99">
        <v>59.583503341186798</v>
      </c>
      <c r="V5" s="99">
        <v>59.17286014298238</v>
      </c>
      <c r="W5" s="99">
        <v>53.266600774597336</v>
      </c>
      <c r="X5" s="99">
        <v>43.718950265150475</v>
      </c>
      <c r="Y5" s="99">
        <v>43.049824120743288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0.20601077856420097</v>
      </c>
      <c r="E6" s="99">
        <v>0</v>
      </c>
      <c r="F6" s="99">
        <v>0.31103291592207283</v>
      </c>
      <c r="G6" s="99">
        <v>0</v>
      </c>
      <c r="H6" s="99">
        <v>0</v>
      </c>
      <c r="I6" s="99">
        <v>7.5054365551815022E-2</v>
      </c>
      <c r="J6" s="99">
        <v>0.28944456502142124</v>
      </c>
      <c r="K6" s="99">
        <v>0</v>
      </c>
      <c r="L6" s="99">
        <v>0</v>
      </c>
      <c r="M6" s="99">
        <v>0.13520886908039714</v>
      </c>
      <c r="N6" s="99">
        <v>0.10723477227703251</v>
      </c>
      <c r="O6" s="99">
        <v>7.5081693139263578E-2</v>
      </c>
      <c r="P6" s="99">
        <v>0.13095323171936288</v>
      </c>
      <c r="Q6" s="99">
        <v>0.11317659085445428</v>
      </c>
      <c r="R6" s="99">
        <v>0</v>
      </c>
      <c r="S6" s="99">
        <v>0</v>
      </c>
      <c r="T6" s="99">
        <v>0</v>
      </c>
      <c r="U6" s="99">
        <v>7.9421082395196269E-2</v>
      </c>
      <c r="V6" s="99">
        <v>7.7680366259415989E-2</v>
      </c>
      <c r="W6" s="99">
        <v>6.9256314656931578E-2</v>
      </c>
      <c r="X6" s="99">
        <v>5.7675087640718596E-2</v>
      </c>
      <c r="Y6" s="99">
        <v>5.6681226902589164E-2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2.4260745586298644</v>
      </c>
      <c r="E7" s="123">
        <f t="shared" si="6"/>
        <v>0</v>
      </c>
      <c r="F7" s="123">
        <f t="shared" si="6"/>
        <v>0.90430878305775719</v>
      </c>
      <c r="G7" s="123">
        <f t="shared" si="6"/>
        <v>0</v>
      </c>
      <c r="H7" s="123">
        <f t="shared" si="6"/>
        <v>0</v>
      </c>
      <c r="I7" s="123">
        <f t="shared" si="6"/>
        <v>3.8050789191103154</v>
      </c>
      <c r="J7" s="123">
        <f t="shared" si="6"/>
        <v>1.0979633490271137</v>
      </c>
      <c r="K7" s="123">
        <f t="shared" si="6"/>
        <v>0</v>
      </c>
      <c r="L7" s="123">
        <f t="shared" si="6"/>
        <v>0</v>
      </c>
      <c r="M7" s="123">
        <f t="shared" si="6"/>
        <v>0.89525000695289392</v>
      </c>
      <c r="N7" s="123">
        <f t="shared" si="6"/>
        <v>3.2364594294246847</v>
      </c>
      <c r="O7" s="123">
        <f t="shared" si="6"/>
        <v>0.38162624158323261</v>
      </c>
      <c r="P7" s="123">
        <f t="shared" si="6"/>
        <v>1.6318093861590688</v>
      </c>
      <c r="Q7" s="123">
        <f t="shared" si="6"/>
        <v>4.3109178958674841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1.1595949613121026</v>
      </c>
      <c r="V7" s="123">
        <f t="shared" si="6"/>
        <v>0.31548728753406174</v>
      </c>
      <c r="W7" s="123">
        <f t="shared" si="6"/>
        <v>9.9050194635996514E-2</v>
      </c>
      <c r="X7" s="123">
        <f t="shared" si="6"/>
        <v>0.60061018641744912</v>
      </c>
      <c r="Y7" s="123">
        <f t="shared" si="6"/>
        <v>0.52960759065199403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2.4260745586298644</v>
      </c>
      <c r="E8" s="99">
        <f>RES_hhdet_in_tesh!E8/RES_summary!E$21</f>
        <v>0</v>
      </c>
      <c r="F8" s="99">
        <f>RES_hhdet_in_tesh!F8/RES_summary!F$21</f>
        <v>0.90430878305775719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3.8050789191103154</v>
      </c>
      <c r="J8" s="99">
        <f>RES_hhdet_in_tesh!J8/RES_summary!J$21</f>
        <v>1.0979633490271137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0.89525000695289392</v>
      </c>
      <c r="N8" s="99">
        <f>RES_hhdet_in_tesh!N8/RES_summary!N$21</f>
        <v>3.2364594294246847</v>
      </c>
      <c r="O8" s="99">
        <f>RES_hhdet_in_tesh!O8/RES_summary!O$21</f>
        <v>0.38162624158323261</v>
      </c>
      <c r="P8" s="99">
        <f>RES_hhdet_in_tesh!P8/RES_summary!P$21</f>
        <v>1.6318093861590688</v>
      </c>
      <c r="Q8" s="99">
        <f>RES_hhdet_in_tesh!Q8/RES_summary!Q$21</f>
        <v>4.3109178958674841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1.1595949613121026</v>
      </c>
      <c r="V8" s="99">
        <f>RES_hhdet_in_tesh!V8/RES_summary!V$21</f>
        <v>0.31548728753406174</v>
      </c>
      <c r="W8" s="99">
        <f>RES_hhdet_in_tesh!W8/RES_summary!W$21</f>
        <v>9.9050194635996514E-2</v>
      </c>
      <c r="X8" s="99">
        <f>RES_hhdet_in_tesh!X8/RES_summary!X$21</f>
        <v>0.60061018641744912</v>
      </c>
      <c r="Y8" s="99">
        <f>RES_hhdet_in_tesh!Y8/RES_summary!Y$21</f>
        <v>0.52960759065199403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17.514262375547354</v>
      </c>
      <c r="E9" s="123">
        <v>0</v>
      </c>
      <c r="F9" s="123">
        <v>16.718739405843344</v>
      </c>
      <c r="G9" s="123">
        <v>0</v>
      </c>
      <c r="H9" s="123">
        <v>0</v>
      </c>
      <c r="I9" s="123">
        <v>9.5920742364576199</v>
      </c>
      <c r="J9" s="123">
        <v>20.961277074430807</v>
      </c>
      <c r="K9" s="123">
        <v>0</v>
      </c>
      <c r="L9" s="123">
        <v>0</v>
      </c>
      <c r="M9" s="123">
        <v>11.193063354552219</v>
      </c>
      <c r="N9" s="123">
        <v>10.91132916642449</v>
      </c>
      <c r="O9" s="123">
        <v>7.2307121618946724</v>
      </c>
      <c r="P9" s="123">
        <v>13.718435673151406</v>
      </c>
      <c r="Q9" s="123">
        <v>14.092647218953431</v>
      </c>
      <c r="R9" s="123">
        <v>0</v>
      </c>
      <c r="S9" s="123">
        <v>0</v>
      </c>
      <c r="T9" s="123">
        <v>0</v>
      </c>
      <c r="U9" s="123">
        <v>11.501926409131212</v>
      </c>
      <c r="V9" s="123">
        <v>11.804487897043014</v>
      </c>
      <c r="W9" s="123">
        <v>11.515518760936715</v>
      </c>
      <c r="X9" s="123">
        <v>12.213618193012298</v>
      </c>
      <c r="Y9" s="123">
        <v>9.2266123850727606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17.706530424872909</v>
      </c>
      <c r="E10" s="99">
        <v>0</v>
      </c>
      <c r="F10" s="99">
        <v>17.124263523157794</v>
      </c>
      <c r="G10" s="99">
        <v>0</v>
      </c>
      <c r="H10" s="99">
        <v>0</v>
      </c>
      <c r="I10" s="99">
        <v>9.1536573429748849</v>
      </c>
      <c r="J10" s="99">
        <v>21.40966707705795</v>
      </c>
      <c r="K10" s="99">
        <v>0</v>
      </c>
      <c r="L10" s="99">
        <v>0</v>
      </c>
      <c r="M10" s="99">
        <v>11.197068458275083</v>
      </c>
      <c r="N10" s="99">
        <v>10.900061595223287</v>
      </c>
      <c r="O10" s="99">
        <v>7.1258034935010492</v>
      </c>
      <c r="P10" s="99">
        <v>13.796176638920674</v>
      </c>
      <c r="Q10" s="99">
        <v>14.213319931794091</v>
      </c>
      <c r="R10" s="99">
        <v>0</v>
      </c>
      <c r="S10" s="99">
        <v>0</v>
      </c>
      <c r="T10" s="99">
        <v>0</v>
      </c>
      <c r="U10" s="99">
        <v>11.501926409131212</v>
      </c>
      <c r="V10" s="99">
        <v>11.837627170738662</v>
      </c>
      <c r="W10" s="99">
        <v>12.886496215049782</v>
      </c>
      <c r="X10" s="99">
        <v>14.609348888579163</v>
      </c>
      <c r="Y10" s="99">
        <v>3.1682296796003433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15.629529523606047</v>
      </c>
      <c r="E11" s="99">
        <v>0</v>
      </c>
      <c r="F11" s="99">
        <v>11.46475111668147</v>
      </c>
      <c r="G11" s="99">
        <v>0</v>
      </c>
      <c r="H11" s="99">
        <v>0</v>
      </c>
      <c r="I11" s="99">
        <v>17.227305454662982</v>
      </c>
      <c r="J11" s="99">
        <v>9.430081744077377</v>
      </c>
      <c r="K11" s="99">
        <v>0</v>
      </c>
      <c r="L11" s="99">
        <v>0</v>
      </c>
      <c r="M11" s="99">
        <v>11.205457969953223</v>
      </c>
      <c r="N11" s="99">
        <v>10.381609936897462</v>
      </c>
      <c r="O11" s="99">
        <v>11.155837327008928</v>
      </c>
      <c r="P11" s="99">
        <v>10.836779605012818</v>
      </c>
      <c r="Q11" s="99">
        <v>11.366216141846975</v>
      </c>
      <c r="R11" s="99">
        <v>0</v>
      </c>
      <c r="S11" s="99">
        <v>0</v>
      </c>
      <c r="T11" s="99">
        <v>0</v>
      </c>
      <c r="U11" s="99">
        <v>0</v>
      </c>
      <c r="V11" s="99">
        <v>11.038898559007345</v>
      </c>
      <c r="W11" s="99">
        <v>11.604633787414828</v>
      </c>
      <c r="X11" s="99">
        <v>11.675414672028793</v>
      </c>
      <c r="Y11" s="99">
        <v>10.455422194344756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15.212776643147878</v>
      </c>
      <c r="J15" s="102">
        <v>10.535863826377627</v>
      </c>
      <c r="K15" s="102">
        <v>0</v>
      </c>
      <c r="L15" s="102">
        <v>0</v>
      </c>
      <c r="M15" s="102">
        <v>10.309655746414517</v>
      </c>
      <c r="N15" s="102">
        <v>12.370770519319482</v>
      </c>
      <c r="O15" s="102">
        <v>11.242135271371863</v>
      </c>
      <c r="P15" s="102">
        <v>11.491634702616365</v>
      </c>
      <c r="Q15" s="102">
        <v>11.484418704770521</v>
      </c>
      <c r="R15" s="102">
        <v>0</v>
      </c>
      <c r="S15" s="102">
        <v>0</v>
      </c>
      <c r="T15" s="102">
        <v>0</v>
      </c>
      <c r="U15" s="102">
        <v>0</v>
      </c>
      <c r="V15" s="102">
        <v>10.916741453549029</v>
      </c>
      <c r="W15" s="102">
        <v>11.201983015435991</v>
      </c>
      <c r="X15" s="102">
        <v>12.020421163023274</v>
      </c>
      <c r="Y15" s="102">
        <v>10.491978023308425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9.0317742179734974</v>
      </c>
      <c r="E19" s="123">
        <v>0</v>
      </c>
      <c r="F19" s="123">
        <v>8.5331296403212349</v>
      </c>
      <c r="G19" s="123">
        <v>0</v>
      </c>
      <c r="H19" s="123">
        <v>0</v>
      </c>
      <c r="I19" s="123">
        <v>7.7338075414523457</v>
      </c>
      <c r="J19" s="123">
        <v>7.9597183305587587</v>
      </c>
      <c r="K19" s="123">
        <v>0</v>
      </c>
      <c r="L19" s="123">
        <v>0</v>
      </c>
      <c r="M19" s="123">
        <v>4.063446977016854</v>
      </c>
      <c r="N19" s="123">
        <v>3.6039797200790233</v>
      </c>
      <c r="O19" s="123">
        <v>2.5691300230276246</v>
      </c>
      <c r="P19" s="123">
        <v>4.4849201255281859</v>
      </c>
      <c r="Q19" s="123">
        <v>4.5644622320948658</v>
      </c>
      <c r="R19" s="123">
        <v>0</v>
      </c>
      <c r="S19" s="123">
        <v>0</v>
      </c>
      <c r="T19" s="123">
        <v>0</v>
      </c>
      <c r="U19" s="123">
        <v>4.7648150932729658</v>
      </c>
      <c r="V19" s="123">
        <v>4.3743435965015447</v>
      </c>
      <c r="W19" s="123">
        <v>4.2422721218946595</v>
      </c>
      <c r="X19" s="123">
        <v>4.2670712435102987</v>
      </c>
      <c r="Y19" s="123">
        <v>4.0277846779231901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9.6557613441871926</v>
      </c>
      <c r="E20" s="99">
        <v>0</v>
      </c>
      <c r="F20" s="99">
        <v>9.1581694306927925</v>
      </c>
      <c r="G20" s="99">
        <v>0</v>
      </c>
      <c r="H20" s="99">
        <v>0</v>
      </c>
      <c r="I20" s="99">
        <v>4.1267226479514436</v>
      </c>
      <c r="J20" s="99">
        <v>8.0345405316916576</v>
      </c>
      <c r="K20" s="99">
        <v>0</v>
      </c>
      <c r="L20" s="99">
        <v>0</v>
      </c>
      <c r="M20" s="99">
        <v>4.0623890266769553</v>
      </c>
      <c r="N20" s="99">
        <v>3.6028594835593792</v>
      </c>
      <c r="O20" s="99">
        <v>2.375580276640568</v>
      </c>
      <c r="P20" s="99">
        <v>4.6880018502228831</v>
      </c>
      <c r="Q20" s="99">
        <v>5.0153846560511379</v>
      </c>
      <c r="R20" s="99">
        <v>0</v>
      </c>
      <c r="S20" s="99">
        <v>0</v>
      </c>
      <c r="T20" s="99">
        <v>0</v>
      </c>
      <c r="U20" s="99">
        <v>4.7648150932729658</v>
      </c>
      <c r="V20" s="99">
        <v>4.3935025288354552</v>
      </c>
      <c r="W20" s="99">
        <v>4.2365509478462187</v>
      </c>
      <c r="X20" s="99">
        <v>4.2438468471570276</v>
      </c>
      <c r="Y20" s="99">
        <v>4.094996289730803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8.3789442230080216</v>
      </c>
      <c r="E21" s="99">
        <v>0</v>
      </c>
      <c r="F21" s="99">
        <v>5.8727466817534228</v>
      </c>
      <c r="G21" s="99">
        <v>0</v>
      </c>
      <c r="H21" s="99">
        <v>0</v>
      </c>
      <c r="I21" s="99">
        <v>8.9254909825333435</v>
      </c>
      <c r="J21" s="99">
        <v>4.0640393986878216</v>
      </c>
      <c r="K21" s="99">
        <v>0</v>
      </c>
      <c r="L21" s="99">
        <v>0</v>
      </c>
      <c r="M21" s="99">
        <v>4.1099761329822622</v>
      </c>
      <c r="N21" s="99">
        <v>3.5657513658796942</v>
      </c>
      <c r="O21" s="99">
        <v>3.6850496100338277</v>
      </c>
      <c r="P21" s="99">
        <v>3.6280605312875798</v>
      </c>
      <c r="Q21" s="99">
        <v>3.9843901374058319</v>
      </c>
      <c r="R21" s="99">
        <v>0</v>
      </c>
      <c r="S21" s="99">
        <v>0</v>
      </c>
      <c r="T21" s="99">
        <v>0</v>
      </c>
      <c r="U21" s="99">
        <v>0</v>
      </c>
      <c r="V21" s="99">
        <v>4.1660894881482973</v>
      </c>
      <c r="W21" s="99">
        <v>4.2766136727892183</v>
      </c>
      <c r="X21" s="99">
        <v>4.3736972802785132</v>
      </c>
      <c r="Y21" s="99">
        <v>3.9222887496005976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6.7423248676080725</v>
      </c>
      <c r="E22" s="110">
        <v>0</v>
      </c>
      <c r="F22" s="110">
        <v>5.4700164262553788</v>
      </c>
      <c r="G22" s="110">
        <v>0</v>
      </c>
      <c r="H22" s="110">
        <v>0</v>
      </c>
      <c r="I22" s="110">
        <v>6.9297475455185058</v>
      </c>
      <c r="J22" s="110">
        <v>3.9706233517534026</v>
      </c>
      <c r="K22" s="110">
        <v>0</v>
      </c>
      <c r="L22" s="110">
        <v>0</v>
      </c>
      <c r="M22" s="110">
        <v>4.1675806081100379</v>
      </c>
      <c r="N22" s="110">
        <v>5.9321916100882381</v>
      </c>
      <c r="O22" s="110">
        <v>0</v>
      </c>
      <c r="P22" s="110">
        <v>0</v>
      </c>
      <c r="Q22" s="110">
        <v>5.0438050095994003</v>
      </c>
      <c r="R22" s="110">
        <v>0</v>
      </c>
      <c r="S22" s="110">
        <v>0</v>
      </c>
      <c r="T22" s="110">
        <v>0</v>
      </c>
      <c r="U22" s="110">
        <v>0</v>
      </c>
      <c r="V22" s="110">
        <v>4.2431708520719562</v>
      </c>
      <c r="W22" s="110">
        <v>4.2743506425777822</v>
      </c>
      <c r="X22" s="110">
        <v>4.3664074190396169</v>
      </c>
      <c r="Y22" s="110">
        <v>3.9860057764042542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140.90860965103766</v>
      </c>
      <c r="D24" s="118">
        <f t="shared" si="7"/>
        <v>133.95027057977768</v>
      </c>
      <c r="E24" s="118">
        <f t="shared" si="7"/>
        <v>144.03962169152493</v>
      </c>
      <c r="F24" s="118">
        <f t="shared" si="7"/>
        <v>135.31880411542463</v>
      </c>
      <c r="G24" s="118">
        <f t="shared" si="7"/>
        <v>135.00131019436645</v>
      </c>
      <c r="H24" s="118">
        <f t="shared" si="7"/>
        <v>120.00935738211071</v>
      </c>
      <c r="I24" s="118">
        <f t="shared" si="7"/>
        <v>115.89450005909862</v>
      </c>
      <c r="J24" s="118">
        <f t="shared" si="7"/>
        <v>114.6872036196164</v>
      </c>
      <c r="K24" s="118">
        <f t="shared" si="7"/>
        <v>114.84289824280036</v>
      </c>
      <c r="L24" s="118">
        <f t="shared" si="7"/>
        <v>110.91395164339818</v>
      </c>
      <c r="M24" s="118">
        <f t="shared" si="7"/>
        <v>102.90033570028578</v>
      </c>
      <c r="N24" s="118">
        <f t="shared" si="7"/>
        <v>106.43338648628891</v>
      </c>
      <c r="O24" s="118">
        <f t="shared" si="7"/>
        <v>95.669540850104966</v>
      </c>
      <c r="P24" s="118">
        <f t="shared" si="7"/>
        <v>88.788939083606607</v>
      </c>
      <c r="Q24" s="118">
        <f t="shared" si="7"/>
        <v>90.66185363096767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80.738652433456181</v>
      </c>
      <c r="V24" s="118">
        <f t="shared" si="8"/>
        <v>71.181859126499901</v>
      </c>
      <c r="W24" s="118">
        <f t="shared" ref="W24:Y24" si="9">W25+W28+W30+W39</f>
        <v>70.527435914470175</v>
      </c>
      <c r="X24" s="118">
        <f t="shared" si="9"/>
        <v>67.422083522209761</v>
      </c>
      <c r="Y24" s="118">
        <f t="shared" si="9"/>
        <v>55.940607350453078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115.63611134029098</v>
      </c>
      <c r="D25" s="123">
        <f t="shared" si="10"/>
        <v>107.63822994149034</v>
      </c>
      <c r="E25" s="123">
        <f t="shared" si="10"/>
        <v>112.82975529399704</v>
      </c>
      <c r="F25" s="123">
        <f t="shared" si="10"/>
        <v>117.20557368984799</v>
      </c>
      <c r="G25" s="123">
        <f t="shared" si="10"/>
        <v>101.0965784300214</v>
      </c>
      <c r="H25" s="123">
        <f t="shared" si="10"/>
        <v>97.546559229597662</v>
      </c>
      <c r="I25" s="123">
        <f t="shared" si="10"/>
        <v>87.175825167025636</v>
      </c>
      <c r="J25" s="123">
        <f t="shared" si="10"/>
        <v>99.31730909849054</v>
      </c>
      <c r="K25" s="123">
        <f t="shared" si="10"/>
        <v>94.415250060596478</v>
      </c>
      <c r="L25" s="123">
        <f t="shared" si="10"/>
        <v>93.366918051721029</v>
      </c>
      <c r="M25" s="123">
        <f t="shared" si="10"/>
        <v>87.096636109658419</v>
      </c>
      <c r="N25" s="123">
        <f t="shared" si="10"/>
        <v>87.918601327562413</v>
      </c>
      <c r="O25" s="123">
        <f t="shared" si="10"/>
        <v>80.390767681240646</v>
      </c>
      <c r="P25" s="123">
        <f t="shared" si="10"/>
        <v>72.270204721344982</v>
      </c>
      <c r="Q25" s="123">
        <f t="shared" si="10"/>
        <v>70.71122345610631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64.008486108750645</v>
      </c>
      <c r="V25" s="123">
        <f t="shared" si="11"/>
        <v>56.013518210981751</v>
      </c>
      <c r="W25" s="123">
        <f t="shared" ref="W25:Y25" si="12">SUM(W26:W27)</f>
        <v>54.835671170491459</v>
      </c>
      <c r="X25" s="123">
        <f t="shared" si="12"/>
        <v>50.518506987532717</v>
      </c>
      <c r="Y25" s="123">
        <f t="shared" si="12"/>
        <v>40.91049636122667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115.13164368520788</v>
      </c>
      <c r="D26" s="99">
        <v>107.18787857251357</v>
      </c>
      <c r="E26" s="99">
        <v>112.36915949343167</v>
      </c>
      <c r="F26" s="99">
        <v>116.68967129021499</v>
      </c>
      <c r="G26" s="99">
        <v>100.6791026003699</v>
      </c>
      <c r="H26" s="99">
        <v>97.169840090022007</v>
      </c>
      <c r="I26" s="99">
        <v>86.873461480958227</v>
      </c>
      <c r="J26" s="99">
        <v>98.917696095810641</v>
      </c>
      <c r="K26" s="99">
        <v>94.036563930770228</v>
      </c>
      <c r="L26" s="99">
        <v>93.025826086400102</v>
      </c>
      <c r="M26" s="99">
        <v>86.761089179319342</v>
      </c>
      <c r="N26" s="99">
        <v>87.634830656306221</v>
      </c>
      <c r="O26" s="99">
        <v>80.08652237346827</v>
      </c>
      <c r="P26" s="99">
        <v>71.990933903103937</v>
      </c>
      <c r="Q26" s="99">
        <v>70.470441398675447</v>
      </c>
      <c r="R26" s="99">
        <v>0</v>
      </c>
      <c r="S26" s="99">
        <v>0</v>
      </c>
      <c r="T26" s="99">
        <v>0</v>
      </c>
      <c r="U26" s="99">
        <v>63.795896262174303</v>
      </c>
      <c r="V26" s="99">
        <v>55.830287369985165</v>
      </c>
      <c r="W26" s="99">
        <v>54.658007675774911</v>
      </c>
      <c r="X26" s="99">
        <v>50.352441616250445</v>
      </c>
      <c r="Y26" s="99">
        <v>40.776276916006836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0.50446765508309765</v>
      </c>
      <c r="D27" s="99">
        <v>0.45035136897677447</v>
      </c>
      <c r="E27" s="99">
        <v>0.46059580056537619</v>
      </c>
      <c r="F27" s="99">
        <v>0.51590239963300644</v>
      </c>
      <c r="G27" s="99">
        <v>0.41747582965149471</v>
      </c>
      <c r="H27" s="99">
        <v>0.37671913957565389</v>
      </c>
      <c r="I27" s="99">
        <v>0.30236368606740899</v>
      </c>
      <c r="J27" s="99">
        <v>0.39961300267990341</v>
      </c>
      <c r="K27" s="99">
        <v>0.37868612982624655</v>
      </c>
      <c r="L27" s="99">
        <v>0.34109196532093189</v>
      </c>
      <c r="M27" s="99">
        <v>0.33554693033908028</v>
      </c>
      <c r="N27" s="99">
        <v>0.28377067125618854</v>
      </c>
      <c r="O27" s="99">
        <v>0.30424530777237052</v>
      </c>
      <c r="P27" s="99">
        <v>0.2792708182410501</v>
      </c>
      <c r="Q27" s="99">
        <v>0.24078205743086897</v>
      </c>
      <c r="R27" s="99">
        <v>0</v>
      </c>
      <c r="S27" s="99">
        <v>0</v>
      </c>
      <c r="T27" s="99">
        <v>0</v>
      </c>
      <c r="U27" s="99">
        <v>0.21258984657634183</v>
      </c>
      <c r="V27" s="99">
        <v>0.18323084099658965</v>
      </c>
      <c r="W27" s="99">
        <v>0.17766349471654766</v>
      </c>
      <c r="X27" s="99">
        <v>0.16606537128227511</v>
      </c>
      <c r="Y27" s="99">
        <v>0.13421944521983148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2.0001447477660519</v>
      </c>
      <c r="D28" s="123">
        <f t="shared" si="13"/>
        <v>2.3853978594432559</v>
      </c>
      <c r="E28" s="123">
        <f t="shared" si="13"/>
        <v>3.196030196045903</v>
      </c>
      <c r="F28" s="123">
        <f t="shared" si="13"/>
        <v>0.77573262714174385</v>
      </c>
      <c r="G28" s="123">
        <f t="shared" si="13"/>
        <v>1.3089208877318996</v>
      </c>
      <c r="H28" s="123">
        <f t="shared" si="13"/>
        <v>1.7685776043945654</v>
      </c>
      <c r="I28" s="123">
        <f t="shared" si="13"/>
        <v>3.6738693012099608</v>
      </c>
      <c r="J28" s="123">
        <f t="shared" si="13"/>
        <v>1.2253133299487542</v>
      </c>
      <c r="K28" s="123">
        <f t="shared" si="13"/>
        <v>0.96197585317795253</v>
      </c>
      <c r="L28" s="123">
        <f t="shared" si="13"/>
        <v>2.8166209997662675</v>
      </c>
      <c r="M28" s="123">
        <f t="shared" si="13"/>
        <v>0.78686622887142987</v>
      </c>
      <c r="N28" s="123">
        <f t="shared" si="13"/>
        <v>3.5539795816489992</v>
      </c>
      <c r="O28" s="123">
        <f t="shared" si="13"/>
        <v>0.40912025036724625</v>
      </c>
      <c r="P28" s="123">
        <f t="shared" si="13"/>
        <v>1.7264666771594683</v>
      </c>
      <c r="Q28" s="123">
        <f t="shared" si="13"/>
        <v>4.5527428704391308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0.72900767655356569</v>
      </c>
      <c r="Y28" s="123">
        <f t="shared" si="13"/>
        <v>0.63373590108799605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2.0001447477660519</v>
      </c>
      <c r="D29" s="99">
        <f>RES_hhdet_in_tesh!D29/RES_summary!D$21</f>
        <v>2.3853978594432559</v>
      </c>
      <c r="E29" s="99">
        <f>RES_hhdet_in_tesh!E29/RES_summary!E$21</f>
        <v>3.196030196045903</v>
      </c>
      <c r="F29" s="99">
        <f>RES_hhdet_in_tesh!F29/RES_summary!F$21</f>
        <v>0.77573262714174385</v>
      </c>
      <c r="G29" s="99">
        <f>RES_hhdet_in_tesh!G29/RES_summary!G$21</f>
        <v>1.3089208877318996</v>
      </c>
      <c r="H29" s="99">
        <f>RES_hhdet_in_tesh!H29/RES_summary!H$21</f>
        <v>1.7685776043945654</v>
      </c>
      <c r="I29" s="99">
        <f>RES_hhdet_in_tesh!I29/RES_summary!I$21</f>
        <v>3.6738693012099608</v>
      </c>
      <c r="J29" s="99">
        <f>RES_hhdet_in_tesh!J29/RES_summary!J$21</f>
        <v>1.2253133299487542</v>
      </c>
      <c r="K29" s="99">
        <f>RES_hhdet_in_tesh!K29/RES_summary!K$21</f>
        <v>0.96197585317795253</v>
      </c>
      <c r="L29" s="99">
        <f>RES_hhdet_in_tesh!L29/RES_summary!L$21</f>
        <v>2.8166209997662675</v>
      </c>
      <c r="M29" s="99">
        <f>RES_hhdet_in_tesh!M29/RES_summary!M$21</f>
        <v>0.78686622887142987</v>
      </c>
      <c r="N29" s="99">
        <f>RES_hhdet_in_tesh!N29/RES_summary!N$21</f>
        <v>3.5539795816489992</v>
      </c>
      <c r="O29" s="99">
        <f>RES_hhdet_in_tesh!O29/RES_summary!O$21</f>
        <v>0.40912025036724625</v>
      </c>
      <c r="P29" s="99">
        <f>RES_hhdet_in_tesh!P29/RES_summary!P$21</f>
        <v>1.7264666771594683</v>
      </c>
      <c r="Q29" s="99">
        <f>RES_hhdet_in_tesh!Q29/RES_summary!Q$21</f>
        <v>4.5527428704391308</v>
      </c>
      <c r="R29" s="99">
        <f>RES_hhdet_in_tesh!R29/RES_summary!R$21</f>
        <v>0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</v>
      </c>
      <c r="V29" s="99">
        <f>RES_hhdet_in_tesh!V29/RES_summary!V$21</f>
        <v>0</v>
      </c>
      <c r="W29" s="99">
        <f>RES_hhdet_in_tesh!W29/RES_summary!W$21</f>
        <v>0</v>
      </c>
      <c r="X29" s="99">
        <f>RES_hhdet_in_tesh!X29/RES_summary!X$21</f>
        <v>0.72900767655356569</v>
      </c>
      <c r="Y29" s="99">
        <f>RES_hhdet_in_tesh!Y29/RES_summary!Y$21</f>
        <v>0.63373590108799605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15.140408227911998</v>
      </c>
      <c r="D30" s="123">
        <v>15.629529523606047</v>
      </c>
      <c r="E30" s="123">
        <v>18.268187983150106</v>
      </c>
      <c r="F30" s="123">
        <v>11.464751116681468</v>
      </c>
      <c r="G30" s="123">
        <v>20.406775181554416</v>
      </c>
      <c r="H30" s="123">
        <v>13.995177638576997</v>
      </c>
      <c r="I30" s="123">
        <v>16.119314608329674</v>
      </c>
      <c r="J30" s="123">
        <v>10.080541792489285</v>
      </c>
      <c r="K30" s="123">
        <v>13.852484168715947</v>
      </c>
      <c r="L30" s="123">
        <v>10.517096537142539</v>
      </c>
      <c r="M30" s="123">
        <v>10.906857228773653</v>
      </c>
      <c r="N30" s="123">
        <v>11.27673219898737</v>
      </c>
      <c r="O30" s="123">
        <v>11.184603308463238</v>
      </c>
      <c r="P30" s="123">
        <v>11.164207153814592</v>
      </c>
      <c r="Q30" s="123">
        <v>11.41349716701639</v>
      </c>
      <c r="R30" s="123">
        <v>0</v>
      </c>
      <c r="S30" s="123">
        <v>0</v>
      </c>
      <c r="T30" s="123">
        <v>0</v>
      </c>
      <c r="U30" s="123">
        <v>12.033319117203337</v>
      </c>
      <c r="V30" s="123">
        <v>11.002251427369851</v>
      </c>
      <c r="W30" s="123">
        <v>11.415151071189495</v>
      </c>
      <c r="X30" s="123">
        <v>11.800871577844969</v>
      </c>
      <c r="Y30" s="123">
        <v>10.471316033024612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15.140408227911998</v>
      </c>
      <c r="D31" s="99">
        <v>15.629529523606047</v>
      </c>
      <c r="E31" s="99">
        <v>18.268187983150106</v>
      </c>
      <c r="F31" s="99">
        <v>11.464751116681468</v>
      </c>
      <c r="G31" s="99">
        <v>20.406775181554416</v>
      </c>
      <c r="H31" s="99">
        <v>11.360270301347677</v>
      </c>
      <c r="I31" s="99">
        <v>17.227305454662982</v>
      </c>
      <c r="J31" s="99">
        <v>9.430081744077377</v>
      </c>
      <c r="K31" s="99">
        <v>13.432649772213884</v>
      </c>
      <c r="L31" s="99">
        <v>11.026169478451646</v>
      </c>
      <c r="M31" s="99">
        <v>11.205457969953221</v>
      </c>
      <c r="N31" s="99">
        <v>10.38160993689746</v>
      </c>
      <c r="O31" s="99">
        <v>11.155837327008927</v>
      </c>
      <c r="P31" s="99">
        <v>10.836779605012818</v>
      </c>
      <c r="Q31" s="99">
        <v>11.366216141846971</v>
      </c>
      <c r="R31" s="99">
        <v>0</v>
      </c>
      <c r="S31" s="99">
        <v>0</v>
      </c>
      <c r="T31" s="99">
        <v>0</v>
      </c>
      <c r="U31" s="99">
        <v>12.033319117203337</v>
      </c>
      <c r="V31" s="99">
        <v>11.038898559007345</v>
      </c>
      <c r="W31" s="99">
        <v>11.604633787414834</v>
      </c>
      <c r="X31" s="99">
        <v>11.675414672028792</v>
      </c>
      <c r="Y31" s="99">
        <v>10.455422194344756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17.801154903463782</v>
      </c>
      <c r="I35" s="102">
        <v>15.212776643147878</v>
      </c>
      <c r="J35" s="102">
        <v>10.535863826377621</v>
      </c>
      <c r="K35" s="102">
        <v>13.877180309686658</v>
      </c>
      <c r="L35" s="102">
        <v>10.321299252023653</v>
      </c>
      <c r="M35" s="102">
        <v>10.309655746414515</v>
      </c>
      <c r="N35" s="102">
        <v>12.370770519319484</v>
      </c>
      <c r="O35" s="102">
        <v>11.242135271371861</v>
      </c>
      <c r="P35" s="102">
        <v>11.491634702616365</v>
      </c>
      <c r="Q35" s="102">
        <v>11.484418704770517</v>
      </c>
      <c r="R35" s="102">
        <v>0</v>
      </c>
      <c r="S35" s="102">
        <v>0</v>
      </c>
      <c r="T35" s="102">
        <v>0</v>
      </c>
      <c r="U35" s="102">
        <v>0</v>
      </c>
      <c r="V35" s="102">
        <v>10.916741453549029</v>
      </c>
      <c r="W35" s="102">
        <v>11.201983015435989</v>
      </c>
      <c r="X35" s="102">
        <v>12.020421163023279</v>
      </c>
      <c r="Y35" s="102">
        <v>10.491978023308425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8.131945335068627</v>
      </c>
      <c r="D39" s="123">
        <v>8.2971132552380222</v>
      </c>
      <c r="E39" s="123">
        <v>9.7456482183318798</v>
      </c>
      <c r="F39" s="123">
        <v>5.8727466817534228</v>
      </c>
      <c r="G39" s="123">
        <v>12.189035695058761</v>
      </c>
      <c r="H39" s="123">
        <v>6.6990429095414932</v>
      </c>
      <c r="I39" s="123">
        <v>8.9254909825333417</v>
      </c>
      <c r="J39" s="123">
        <v>4.0640393986878216</v>
      </c>
      <c r="K39" s="123">
        <v>5.6131881603099858</v>
      </c>
      <c r="L39" s="123">
        <v>4.2133160547683426</v>
      </c>
      <c r="M39" s="123">
        <v>4.1099761329822622</v>
      </c>
      <c r="N39" s="123">
        <v>3.6840733780901216</v>
      </c>
      <c r="O39" s="123">
        <v>3.6850496100338286</v>
      </c>
      <c r="P39" s="123">
        <v>3.6280605312875798</v>
      </c>
      <c r="Q39" s="123">
        <v>3.9843901374058319</v>
      </c>
      <c r="R39" s="123">
        <v>0</v>
      </c>
      <c r="S39" s="123">
        <v>0</v>
      </c>
      <c r="T39" s="123">
        <v>0</v>
      </c>
      <c r="U39" s="123">
        <v>4.6968472075022012</v>
      </c>
      <c r="V39" s="123">
        <v>4.1660894881482964</v>
      </c>
      <c r="W39" s="123">
        <v>4.2766136727892201</v>
      </c>
      <c r="X39" s="123">
        <v>4.3736972802785132</v>
      </c>
      <c r="Y39" s="123">
        <v>3.9250590551138003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8.1022937184991903</v>
      </c>
      <c r="D40" s="99">
        <v>8.378944223008018</v>
      </c>
      <c r="E40" s="99">
        <v>9.6473820569197652</v>
      </c>
      <c r="F40" s="99">
        <v>5.8727466817534228</v>
      </c>
      <c r="G40" s="99">
        <v>12.449560328277197</v>
      </c>
      <c r="H40" s="99">
        <v>6.2883133898667491</v>
      </c>
      <c r="I40" s="99">
        <v>8.9254909825333417</v>
      </c>
      <c r="J40" s="99">
        <v>4.0640393986878216</v>
      </c>
      <c r="K40" s="99">
        <v>5.6131881603099858</v>
      </c>
      <c r="L40" s="99">
        <v>4.2317451400264909</v>
      </c>
      <c r="M40" s="99">
        <v>4.1099761329822622</v>
      </c>
      <c r="N40" s="99">
        <v>3.5657513658796938</v>
      </c>
      <c r="O40" s="99">
        <v>3.6850496100338286</v>
      </c>
      <c r="P40" s="99">
        <v>3.6280605312875798</v>
      </c>
      <c r="Q40" s="99">
        <v>3.9843901374058319</v>
      </c>
      <c r="R40" s="99">
        <v>0</v>
      </c>
      <c r="S40" s="99">
        <v>0</v>
      </c>
      <c r="T40" s="99">
        <v>0</v>
      </c>
      <c r="U40" s="99">
        <v>4.6968472075022012</v>
      </c>
      <c r="V40" s="99">
        <v>4.1660894881482964</v>
      </c>
      <c r="W40" s="99">
        <v>4.2766136727892201</v>
      </c>
      <c r="X40" s="99">
        <v>4.3736972802785132</v>
      </c>
      <c r="Y40" s="99">
        <v>3.9222887496005976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8.6953260498878926</v>
      </c>
      <c r="D41" s="110">
        <v>6.7423248676080725</v>
      </c>
      <c r="E41" s="110">
        <v>11.907503769398399</v>
      </c>
      <c r="F41" s="110">
        <v>0</v>
      </c>
      <c r="G41" s="110">
        <v>5.936444497816268</v>
      </c>
      <c r="H41" s="110">
        <v>10.806338106288932</v>
      </c>
      <c r="I41" s="110">
        <v>0</v>
      </c>
      <c r="J41" s="110">
        <v>0</v>
      </c>
      <c r="K41" s="110">
        <v>0</v>
      </c>
      <c r="L41" s="110">
        <v>3.9000216053798331</v>
      </c>
      <c r="M41" s="110">
        <v>0</v>
      </c>
      <c r="N41" s="110">
        <v>5.9321916100882381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3.9860057764042538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103.35362033643042</v>
      </c>
      <c r="F43" s="118">
        <f t="shared" si="14"/>
        <v>175.8631870015775</v>
      </c>
      <c r="G43" s="118">
        <f t="shared" si="14"/>
        <v>121.10353089246485</v>
      </c>
      <c r="H43" s="118">
        <f t="shared" si="14"/>
        <v>116.31813351936474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76.796624282165638</v>
      </c>
      <c r="P43" s="118">
        <f t="shared" si="14"/>
        <v>93.170193992362101</v>
      </c>
      <c r="Q43" s="118">
        <f t="shared" si="14"/>
        <v>101.2024579452724</v>
      </c>
      <c r="R43" s="118">
        <f t="shared" ref="R43:V43" si="15">R44+R47+R49+R58</f>
        <v>0</v>
      </c>
      <c r="S43" s="118">
        <f t="shared" si="15"/>
        <v>79.948732115745202</v>
      </c>
      <c r="T43" s="118">
        <f t="shared" si="15"/>
        <v>79.587749627956825</v>
      </c>
      <c r="U43" s="118">
        <f t="shared" si="15"/>
        <v>86.631399985101311</v>
      </c>
      <c r="V43" s="118">
        <f t="shared" si="15"/>
        <v>69.990008473748745</v>
      </c>
      <c r="W43" s="118">
        <f t="shared" ref="W43:Y43" si="16">W44+W47+W49+W58</f>
        <v>66.240595900071483</v>
      </c>
      <c r="X43" s="118">
        <f t="shared" si="16"/>
        <v>72.692307629711735</v>
      </c>
      <c r="Y43" s="118">
        <f t="shared" si="16"/>
        <v>52.172171764494848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73.02863966684022</v>
      </c>
      <c r="F44" s="123">
        <f t="shared" si="17"/>
        <v>161.96542956772961</v>
      </c>
      <c r="G44" s="123">
        <f t="shared" si="17"/>
        <v>95.859272080572794</v>
      </c>
      <c r="H44" s="123">
        <f t="shared" si="17"/>
        <v>90.149143472917075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61.487138713885187</v>
      </c>
      <c r="P44" s="123">
        <f t="shared" si="17"/>
        <v>76.421482180177961</v>
      </c>
      <c r="Q44" s="123">
        <f t="shared" si="17"/>
        <v>81.410298693026988</v>
      </c>
      <c r="R44" s="123">
        <f t="shared" ref="R44:V44" si="18">SUM(R45:R46)</f>
        <v>0</v>
      </c>
      <c r="S44" s="123">
        <f t="shared" si="18"/>
        <v>59.704084552896958</v>
      </c>
      <c r="T44" s="123">
        <f t="shared" si="18"/>
        <v>61.681939467390976</v>
      </c>
      <c r="U44" s="123">
        <f t="shared" si="18"/>
        <v>70.205132580944735</v>
      </c>
      <c r="V44" s="123">
        <f t="shared" si="18"/>
        <v>54.589441013036328</v>
      </c>
      <c r="W44" s="123">
        <f t="shared" ref="W44:Y44" si="19">SUM(W45:W46)</f>
        <v>50.666279800562897</v>
      </c>
      <c r="X44" s="123">
        <f t="shared" si="19"/>
        <v>55.696662904973259</v>
      </c>
      <c r="Y44" s="123">
        <f t="shared" si="19"/>
        <v>37.217089606478794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72.730520747199719</v>
      </c>
      <c r="F45" s="99">
        <v>161.25250823522799</v>
      </c>
      <c r="G45" s="99">
        <v>95.463423578446424</v>
      </c>
      <c r="H45" s="99">
        <v>89.800992722846388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61.254435706044475</v>
      </c>
      <c r="P45" s="99">
        <v>76.126169748976992</v>
      </c>
      <c r="Q45" s="99">
        <v>81.133084719667636</v>
      </c>
      <c r="R45" s="99">
        <v>0</v>
      </c>
      <c r="S45" s="99">
        <v>59.501675335045555</v>
      </c>
      <c r="T45" s="99">
        <v>61.47596072674137</v>
      </c>
      <c r="U45" s="99">
        <v>69.971961961366304</v>
      </c>
      <c r="V45" s="99">
        <v>54.410868598629563</v>
      </c>
      <c r="W45" s="99">
        <v>50.50212482367445</v>
      </c>
      <c r="X45" s="99">
        <v>55.513575803709941</v>
      </c>
      <c r="Y45" s="99">
        <v>37.094987516209052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0.29811891964050247</v>
      </c>
      <c r="F46" s="99">
        <v>0.71292133250161271</v>
      </c>
      <c r="G46" s="99">
        <v>0.39584850212637429</v>
      </c>
      <c r="H46" s="99">
        <v>0.34815075007069085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0.23270300784071005</v>
      </c>
      <c r="P46" s="99">
        <v>0.29531243120096901</v>
      </c>
      <c r="Q46" s="99">
        <v>0.27721397335935738</v>
      </c>
      <c r="R46" s="99">
        <v>0</v>
      </c>
      <c r="S46" s="99">
        <v>0.20240921785140545</v>
      </c>
      <c r="T46" s="99">
        <v>0.20597874064960825</v>
      </c>
      <c r="U46" s="99">
        <v>0.23317061957843097</v>
      </c>
      <c r="V46" s="99">
        <v>0.17857241440676605</v>
      </c>
      <c r="W46" s="99">
        <v>0.16415497688844566</v>
      </c>
      <c r="X46" s="99">
        <v>0.1830871012633192</v>
      </c>
      <c r="Y46" s="99">
        <v>0.1221020902697393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3.1674478121788261</v>
      </c>
      <c r="F47" s="123">
        <f t="shared" si="20"/>
        <v>0.90123910830063847</v>
      </c>
      <c r="G47" s="123">
        <f t="shared" si="20"/>
        <v>1.3681322316600393</v>
      </c>
      <c r="H47" s="123">
        <f t="shared" si="20"/>
        <v>1.6839247068819234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0.38230068687475693</v>
      </c>
      <c r="P47" s="123">
        <f t="shared" si="20"/>
        <v>1.6290165782802062</v>
      </c>
      <c r="Q47" s="123">
        <f t="shared" si="20"/>
        <v>4.3078742299971866</v>
      </c>
      <c r="R47" s="123">
        <f t="shared" si="20"/>
        <v>0</v>
      </c>
      <c r="S47" s="123">
        <f t="shared" si="20"/>
        <v>2.8610272862849055</v>
      </c>
      <c r="T47" s="123">
        <f t="shared" si="20"/>
        <v>2.3306005101598739</v>
      </c>
      <c r="U47" s="123">
        <f t="shared" si="20"/>
        <v>1.0685761816124844</v>
      </c>
      <c r="V47" s="123">
        <f t="shared" si="20"/>
        <v>0.31682031418278839</v>
      </c>
      <c r="W47" s="123">
        <f t="shared" si="20"/>
        <v>9.5734706949435908E-2</v>
      </c>
      <c r="X47" s="123">
        <f t="shared" si="20"/>
        <v>0.60165837405256073</v>
      </c>
      <c r="Y47" s="123">
        <f t="shared" si="20"/>
        <v>0.53924388893025665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3.1674478121788261</v>
      </c>
      <c r="F48" s="99">
        <f>RES_hhdet_in_tesh!F48/RES_summary!F$21</f>
        <v>0.90123910830063847</v>
      </c>
      <c r="G48" s="99">
        <f>RES_hhdet_in_tesh!G48/RES_summary!G$21</f>
        <v>1.3681322316600393</v>
      </c>
      <c r="H48" s="99">
        <f>RES_hhdet_in_tesh!H48/RES_summary!H$21</f>
        <v>1.6839247068819234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0.38230068687475693</v>
      </c>
      <c r="P48" s="99">
        <f>RES_hhdet_in_tesh!P48/RES_summary!P$21</f>
        <v>1.6290165782802062</v>
      </c>
      <c r="Q48" s="99">
        <f>RES_hhdet_in_tesh!Q48/RES_summary!Q$21</f>
        <v>4.3078742299971866</v>
      </c>
      <c r="R48" s="99">
        <f>RES_hhdet_in_tesh!R48/RES_summary!R$21</f>
        <v>0</v>
      </c>
      <c r="S48" s="99">
        <f>RES_hhdet_in_tesh!S48/RES_summary!S$21</f>
        <v>2.8610272862849055</v>
      </c>
      <c r="T48" s="99">
        <f>RES_hhdet_in_tesh!T48/RES_summary!T$21</f>
        <v>2.3306005101598739</v>
      </c>
      <c r="U48" s="99">
        <f>RES_hhdet_in_tesh!U48/RES_summary!U$21</f>
        <v>1.0685761816124844</v>
      </c>
      <c r="V48" s="99">
        <f>RES_hhdet_in_tesh!V48/RES_summary!V$21</f>
        <v>0.31682031418278839</v>
      </c>
      <c r="W48" s="99">
        <f>RES_hhdet_in_tesh!W48/RES_summary!W$21</f>
        <v>9.5734706949435908E-2</v>
      </c>
      <c r="X48" s="99">
        <f>RES_hhdet_in_tesh!X48/RES_summary!X$21</f>
        <v>0.60165837405256073</v>
      </c>
      <c r="Y48" s="99">
        <f>RES_hhdet_in_tesh!Y48/RES_summary!Y$21</f>
        <v>0.53924388893025665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17.374242816362077</v>
      </c>
      <c r="F49" s="123">
        <v>7.1328355578066311</v>
      </c>
      <c r="G49" s="123">
        <v>11.667100990605123</v>
      </c>
      <c r="H49" s="123">
        <v>17.801154903463779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11.242135271371863</v>
      </c>
      <c r="P49" s="123">
        <v>11.491634702616363</v>
      </c>
      <c r="Q49" s="123">
        <v>11.484418704770521</v>
      </c>
      <c r="R49" s="123">
        <v>0</v>
      </c>
      <c r="S49" s="123">
        <v>12.946357128784481</v>
      </c>
      <c r="T49" s="123">
        <v>11.09346339103743</v>
      </c>
      <c r="U49" s="123">
        <v>10.664629511789975</v>
      </c>
      <c r="V49" s="123">
        <v>10.916741453549026</v>
      </c>
      <c r="W49" s="123">
        <v>11.201983015435991</v>
      </c>
      <c r="X49" s="123">
        <v>12.020421163023279</v>
      </c>
      <c r="Y49" s="123">
        <v>10.491978023308425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17.374242816362077</v>
      </c>
      <c r="F54" s="102">
        <v>7.1328355578066311</v>
      </c>
      <c r="G54" s="102">
        <v>11.667100990605123</v>
      </c>
      <c r="H54" s="102">
        <v>17.801154903463779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11.242135271371863</v>
      </c>
      <c r="P54" s="102">
        <v>11.491634702616363</v>
      </c>
      <c r="Q54" s="102">
        <v>11.484418704770521</v>
      </c>
      <c r="R54" s="102">
        <v>0</v>
      </c>
      <c r="S54" s="102">
        <v>12.946357128784481</v>
      </c>
      <c r="T54" s="102">
        <v>11.09346339103743</v>
      </c>
      <c r="U54" s="102">
        <v>10.664629511789975</v>
      </c>
      <c r="V54" s="102">
        <v>10.916741453549026</v>
      </c>
      <c r="W54" s="102">
        <v>11.201983015435991</v>
      </c>
      <c r="X54" s="102">
        <v>12.020421163023279</v>
      </c>
      <c r="Y54" s="102">
        <v>10.491978023308425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9.7832900410493</v>
      </c>
      <c r="F58" s="123">
        <v>5.8636827677406043</v>
      </c>
      <c r="G58" s="123">
        <v>12.209025589626892</v>
      </c>
      <c r="H58" s="123">
        <v>6.6839104361019572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3.6850496100338277</v>
      </c>
      <c r="P58" s="123">
        <v>3.6280605312875793</v>
      </c>
      <c r="Q58" s="123">
        <v>3.9998663174777156</v>
      </c>
      <c r="R58" s="123">
        <v>0</v>
      </c>
      <c r="S58" s="123">
        <v>4.4372631477788538</v>
      </c>
      <c r="T58" s="123">
        <v>4.4817462593685535</v>
      </c>
      <c r="U58" s="123">
        <v>4.6930617107541179</v>
      </c>
      <c r="V58" s="123">
        <v>4.1670056929805908</v>
      </c>
      <c r="W58" s="123">
        <v>4.276598377123161</v>
      </c>
      <c r="X58" s="123">
        <v>4.373565187662634</v>
      </c>
      <c r="Y58" s="123">
        <v>3.9238602457773704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9.6473820569197652</v>
      </c>
      <c r="F59" s="99">
        <v>5.872746681753422</v>
      </c>
      <c r="G59" s="99">
        <v>12.449560328277196</v>
      </c>
      <c r="H59" s="99">
        <v>6.28831338986675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3.6850496100338277</v>
      </c>
      <c r="P59" s="99">
        <v>3.6280605312875793</v>
      </c>
      <c r="Q59" s="99">
        <v>3.9843901374058306</v>
      </c>
      <c r="R59" s="99">
        <v>0</v>
      </c>
      <c r="S59" s="99">
        <v>4.44188461737052</v>
      </c>
      <c r="T59" s="99">
        <v>4.4853881500627839</v>
      </c>
      <c r="U59" s="99">
        <v>4.6968472075022003</v>
      </c>
      <c r="V59" s="99">
        <v>4.1660894881482964</v>
      </c>
      <c r="W59" s="99">
        <v>4.2766136727892183</v>
      </c>
      <c r="X59" s="99">
        <v>4.3736972802785141</v>
      </c>
      <c r="Y59" s="99">
        <v>3.9222887496005985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11.907503769398399</v>
      </c>
      <c r="F60" s="110">
        <v>5.4700164262553788</v>
      </c>
      <c r="G60" s="110">
        <v>5.936444497816268</v>
      </c>
      <c r="H60" s="110">
        <v>10.80633810628893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5.0438050095993985</v>
      </c>
      <c r="R60" s="110">
        <v>0</v>
      </c>
      <c r="S60" s="110">
        <v>4.2357670735822213</v>
      </c>
      <c r="T60" s="110">
        <v>4.1469199336677303</v>
      </c>
      <c r="U60" s="110">
        <v>4.2131771999203664</v>
      </c>
      <c r="V60" s="110">
        <v>4.2431708520719562</v>
      </c>
      <c r="W60" s="110">
        <v>4.274350642577784</v>
      </c>
      <c r="X60" s="110">
        <v>4.3664074190396169</v>
      </c>
      <c r="Y60" s="110">
        <v>3.9860057764042538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134.67593586967106</v>
      </c>
      <c r="D62" s="118">
        <f t="shared" si="21"/>
        <v>140.45321088623564</v>
      </c>
      <c r="E62" s="118">
        <f t="shared" si="21"/>
        <v>146.55456189898396</v>
      </c>
      <c r="F62" s="118">
        <f t="shared" si="21"/>
        <v>135.49837638481122</v>
      </c>
      <c r="G62" s="118">
        <f t="shared" si="21"/>
        <v>121.49351338315233</v>
      </c>
      <c r="H62" s="118">
        <f t="shared" si="21"/>
        <v>131.66386992792337</v>
      </c>
      <c r="I62" s="118">
        <f t="shared" si="21"/>
        <v>110.94244612668894</v>
      </c>
      <c r="J62" s="118">
        <f t="shared" si="21"/>
        <v>114.45437282474148</v>
      </c>
      <c r="K62" s="118">
        <f t="shared" si="21"/>
        <v>110.38684373831356</v>
      </c>
      <c r="L62" s="118">
        <f t="shared" si="21"/>
        <v>108.66090616416697</v>
      </c>
      <c r="M62" s="118">
        <f t="shared" si="21"/>
        <v>103.88822950262332</v>
      </c>
      <c r="N62" s="118">
        <f t="shared" si="21"/>
        <v>109.09027081897251</v>
      </c>
      <c r="O62" s="118">
        <f t="shared" si="21"/>
        <v>97.864393050308351</v>
      </c>
      <c r="P62" s="118">
        <f t="shared" si="21"/>
        <v>85.37786572372508</v>
      </c>
      <c r="Q62" s="118">
        <f t="shared" si="21"/>
        <v>86.191763885854215</v>
      </c>
      <c r="R62" s="118">
        <f t="shared" ref="R62:V62" si="22">R63+R66+R68+R77</f>
        <v>81.632596291191433</v>
      </c>
      <c r="S62" s="118">
        <f t="shared" si="22"/>
        <v>84.057611207752018</v>
      </c>
      <c r="T62" s="118">
        <f t="shared" si="22"/>
        <v>80.863121488323273</v>
      </c>
      <c r="U62" s="118">
        <f t="shared" si="22"/>
        <v>74.230580538039291</v>
      </c>
      <c r="V62" s="118">
        <f t="shared" si="22"/>
        <v>73.797943326097737</v>
      </c>
      <c r="W62" s="118">
        <f t="shared" ref="W62:Y62" si="23">W63+W66+W68+W77</f>
        <v>78.921834929599001</v>
      </c>
      <c r="X62" s="118">
        <f t="shared" si="23"/>
        <v>61.9538307625252</v>
      </c>
      <c r="Y62" s="118">
        <f t="shared" si="23"/>
        <v>55.187529678205522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110.22141968182477</v>
      </c>
      <c r="D63" s="123">
        <f t="shared" si="24"/>
        <v>113.13132334804159</v>
      </c>
      <c r="E63" s="123">
        <f t="shared" si="24"/>
        <v>115.52239861148496</v>
      </c>
      <c r="F63" s="123">
        <f t="shared" si="24"/>
        <v>117.32545367248427</v>
      </c>
      <c r="G63" s="123">
        <f t="shared" si="24"/>
        <v>95.725256734010628</v>
      </c>
      <c r="H63" s="123">
        <f t="shared" si="24"/>
        <v>106.23401896653976</v>
      </c>
      <c r="I63" s="123">
        <f t="shared" si="24"/>
        <v>84.4720930828815</v>
      </c>
      <c r="J63" s="123">
        <f t="shared" si="24"/>
        <v>97.786826896626181</v>
      </c>
      <c r="K63" s="123">
        <f t="shared" si="24"/>
        <v>92.038825005177628</v>
      </c>
      <c r="L63" s="123">
        <f t="shared" si="24"/>
        <v>90.918486136826274</v>
      </c>
      <c r="M63" s="123">
        <f t="shared" si="24"/>
        <v>87.737936845455067</v>
      </c>
      <c r="N63" s="123">
        <f t="shared" si="24"/>
        <v>90.268065710073941</v>
      </c>
      <c r="O63" s="123">
        <f t="shared" si="24"/>
        <v>82.215755000100813</v>
      </c>
      <c r="P63" s="123">
        <f t="shared" si="24"/>
        <v>69.459517453602359</v>
      </c>
      <c r="Q63" s="123">
        <f t="shared" si="24"/>
        <v>66.947447053804126</v>
      </c>
      <c r="R63" s="123">
        <f t="shared" ref="R63:V63" si="25">SUM(R64:R65)</f>
        <v>64.617887165241484</v>
      </c>
      <c r="S63" s="123">
        <f t="shared" si="25"/>
        <v>64.978983646977397</v>
      </c>
      <c r="T63" s="123">
        <f t="shared" si="25"/>
        <v>62.624513295790734</v>
      </c>
      <c r="U63" s="123">
        <f t="shared" si="25"/>
        <v>57.803427299910958</v>
      </c>
      <c r="V63" s="123">
        <f t="shared" si="25"/>
        <v>57.955890760024602</v>
      </c>
      <c r="W63" s="123">
        <f t="shared" ref="W63:Y63" si="26">SUM(W64:W65)</f>
        <v>61.412480272338115</v>
      </c>
      <c r="X63" s="123">
        <f t="shared" si="26"/>
        <v>46.050781297180912</v>
      </c>
      <c r="Y63" s="123">
        <f t="shared" si="26"/>
        <v>40.202773932287627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109.74057385881717</v>
      </c>
      <c r="D64" s="99">
        <v>112.65798923272179</v>
      </c>
      <c r="E64" s="99">
        <v>115.050810850499</v>
      </c>
      <c r="F64" s="99">
        <v>116.80902359853712</v>
      </c>
      <c r="G64" s="99">
        <v>95.329961644955802</v>
      </c>
      <c r="H64" s="99">
        <v>105.82374936262127</v>
      </c>
      <c r="I64" s="99">
        <v>84.179107115895434</v>
      </c>
      <c r="J64" s="99">
        <v>97.393371940250461</v>
      </c>
      <c r="K64" s="99">
        <v>91.669670378010977</v>
      </c>
      <c r="L64" s="99">
        <v>90.58633888630618</v>
      </c>
      <c r="M64" s="99">
        <v>87.399919251460844</v>
      </c>
      <c r="N64" s="99">
        <v>89.976711784820864</v>
      </c>
      <c r="O64" s="99">
        <v>81.904602881452988</v>
      </c>
      <c r="P64" s="99">
        <v>69.191107860068072</v>
      </c>
      <c r="Q64" s="99">
        <v>66.719481205477862</v>
      </c>
      <c r="R64" s="99">
        <v>64.399929221873478</v>
      </c>
      <c r="S64" s="99">
        <v>64.758691428191071</v>
      </c>
      <c r="T64" s="99">
        <v>62.415386953560834</v>
      </c>
      <c r="U64" s="99">
        <v>57.61144616602823</v>
      </c>
      <c r="V64" s="99">
        <v>57.76630605005036</v>
      </c>
      <c r="W64" s="99">
        <v>61.213508405458406</v>
      </c>
      <c r="X64" s="99">
        <v>45.899402316486913</v>
      </c>
      <c r="Y64" s="99">
        <v>40.070876387807964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0.48084582300759504</v>
      </c>
      <c r="D65" s="99">
        <v>0.47333411531980113</v>
      </c>
      <c r="E65" s="99">
        <v>0.47158776098595639</v>
      </c>
      <c r="F65" s="99">
        <v>0.51643007394714513</v>
      </c>
      <c r="G65" s="99">
        <v>0.39529508905482508</v>
      </c>
      <c r="H65" s="99">
        <v>0.41026960391849016</v>
      </c>
      <c r="I65" s="99">
        <v>0.29298596698606699</v>
      </c>
      <c r="J65" s="99">
        <v>0.39345495637572236</v>
      </c>
      <c r="K65" s="99">
        <v>0.36915462716665404</v>
      </c>
      <c r="L65" s="99">
        <v>0.33214725052009297</v>
      </c>
      <c r="M65" s="99">
        <v>0.33801759399421644</v>
      </c>
      <c r="N65" s="99">
        <v>0.29135392525307385</v>
      </c>
      <c r="O65" s="99">
        <v>0.31115211864782949</v>
      </c>
      <c r="P65" s="99">
        <v>0.26840959353428862</v>
      </c>
      <c r="Q65" s="99">
        <v>0.22796584832626163</v>
      </c>
      <c r="R65" s="99">
        <v>0.21795794336801219</v>
      </c>
      <c r="S65" s="99">
        <v>0.22029221878632396</v>
      </c>
      <c r="T65" s="99">
        <v>0.2091263422299007</v>
      </c>
      <c r="U65" s="99">
        <v>0.19198113388272811</v>
      </c>
      <c r="V65" s="99">
        <v>0.18958470997424004</v>
      </c>
      <c r="W65" s="99">
        <v>0.19897186687971091</v>
      </c>
      <c r="X65" s="99">
        <v>0.15137898069399558</v>
      </c>
      <c r="Y65" s="99">
        <v>0.13189754447966209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1.909882840078321</v>
      </c>
      <c r="D66" s="123">
        <f t="shared" si="27"/>
        <v>2.4199739701616108</v>
      </c>
      <c r="E66" s="123">
        <f t="shared" si="27"/>
        <v>3.1675408281817896</v>
      </c>
      <c r="F66" s="123">
        <f t="shared" si="27"/>
        <v>0.90129293884975492</v>
      </c>
      <c r="G66" s="123">
        <f t="shared" si="27"/>
        <v>1.3683660899951113</v>
      </c>
      <c r="H66" s="123">
        <f t="shared" si="27"/>
        <v>1.6844842470130015</v>
      </c>
      <c r="I66" s="123">
        <f t="shared" si="27"/>
        <v>3.8051435225657073</v>
      </c>
      <c r="J66" s="123">
        <f t="shared" si="27"/>
        <v>1.0985076014158131</v>
      </c>
      <c r="K66" s="123">
        <f t="shared" si="27"/>
        <v>1.0018272418422567</v>
      </c>
      <c r="L66" s="123">
        <f t="shared" si="27"/>
        <v>2.8038488809454849</v>
      </c>
      <c r="M66" s="123">
        <f t="shared" si="27"/>
        <v>0.89706643327219748</v>
      </c>
      <c r="N66" s="123">
        <f t="shared" si="27"/>
        <v>3.2350263043311993</v>
      </c>
      <c r="O66" s="123">
        <f t="shared" si="27"/>
        <v>0.38211611689655628</v>
      </c>
      <c r="P66" s="123">
        <f t="shared" si="27"/>
        <v>1.6319012984487808</v>
      </c>
      <c r="Q66" s="123">
        <f t="shared" si="27"/>
        <v>4.3104939633556176</v>
      </c>
      <c r="R66" s="123">
        <f t="shared" si="27"/>
        <v>2.1881390269967951</v>
      </c>
      <c r="S66" s="123">
        <f t="shared" si="27"/>
        <v>2.8648658740889004</v>
      </c>
      <c r="T66" s="123">
        <f t="shared" si="27"/>
        <v>2.3326331035475607</v>
      </c>
      <c r="U66" s="123">
        <f t="shared" si="27"/>
        <v>1.0679422009129693</v>
      </c>
      <c r="V66" s="123">
        <f t="shared" si="27"/>
        <v>0.31624697913462524</v>
      </c>
      <c r="W66" s="123">
        <f t="shared" si="27"/>
        <v>9.7510158090125629E-2</v>
      </c>
      <c r="X66" s="123">
        <f t="shared" si="27"/>
        <v>0.60090081053674982</v>
      </c>
      <c r="Y66" s="123">
        <f t="shared" si="27"/>
        <v>0.52897972554936823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1.909882840078321</v>
      </c>
      <c r="D67" s="99">
        <f>RES_hhdet_in_tesh!D67/RES_summary!D$21</f>
        <v>2.4199739701616108</v>
      </c>
      <c r="E67" s="99">
        <f>RES_hhdet_in_tesh!E67/RES_summary!E$21</f>
        <v>3.1675408281817896</v>
      </c>
      <c r="F67" s="99">
        <f>RES_hhdet_in_tesh!F67/RES_summary!F$21</f>
        <v>0.90129293884975492</v>
      </c>
      <c r="G67" s="99">
        <f>RES_hhdet_in_tesh!G67/RES_summary!G$21</f>
        <v>1.3683660899951113</v>
      </c>
      <c r="H67" s="99">
        <f>RES_hhdet_in_tesh!H67/RES_summary!H$21</f>
        <v>1.6844842470130015</v>
      </c>
      <c r="I67" s="99">
        <f>RES_hhdet_in_tesh!I67/RES_summary!I$21</f>
        <v>3.8051435225657073</v>
      </c>
      <c r="J67" s="99">
        <f>RES_hhdet_in_tesh!J67/RES_summary!J$21</f>
        <v>1.0985076014158131</v>
      </c>
      <c r="K67" s="99">
        <f>RES_hhdet_in_tesh!K67/RES_summary!K$21</f>
        <v>1.0018272418422567</v>
      </c>
      <c r="L67" s="99">
        <f>RES_hhdet_in_tesh!L67/RES_summary!L$21</f>
        <v>2.8038488809454849</v>
      </c>
      <c r="M67" s="99">
        <f>RES_hhdet_in_tesh!M67/RES_summary!M$21</f>
        <v>0.89706643327219748</v>
      </c>
      <c r="N67" s="99">
        <f>RES_hhdet_in_tesh!N67/RES_summary!N$21</f>
        <v>3.2350263043311993</v>
      </c>
      <c r="O67" s="99">
        <f>RES_hhdet_in_tesh!O67/RES_summary!O$21</f>
        <v>0.38211611689655628</v>
      </c>
      <c r="P67" s="99">
        <f>RES_hhdet_in_tesh!P67/RES_summary!P$21</f>
        <v>1.6319012984487808</v>
      </c>
      <c r="Q67" s="99">
        <f>RES_hhdet_in_tesh!Q67/RES_summary!Q$21</f>
        <v>4.3104939633556176</v>
      </c>
      <c r="R67" s="99">
        <f>RES_hhdet_in_tesh!R67/RES_summary!R$21</f>
        <v>2.1881390269967951</v>
      </c>
      <c r="S67" s="99">
        <f>RES_hhdet_in_tesh!S67/RES_summary!S$21</f>
        <v>2.8648658740889004</v>
      </c>
      <c r="T67" s="99">
        <f>RES_hhdet_in_tesh!T67/RES_summary!T$21</f>
        <v>2.3326331035475607</v>
      </c>
      <c r="U67" s="99">
        <f>RES_hhdet_in_tesh!U67/RES_summary!U$21</f>
        <v>1.0679422009129693</v>
      </c>
      <c r="V67" s="99">
        <f>RES_hhdet_in_tesh!V67/RES_summary!V$21</f>
        <v>0.31624697913462524</v>
      </c>
      <c r="W67" s="99">
        <f>RES_hhdet_in_tesh!W67/RES_summary!W$21</f>
        <v>9.7510158090125629E-2</v>
      </c>
      <c r="X67" s="99">
        <f>RES_hhdet_in_tesh!X67/RES_summary!X$21</f>
        <v>0.60090081053674982</v>
      </c>
      <c r="Y67" s="99">
        <f>RES_hhdet_in_tesh!Y67/RES_summary!Y$21</f>
        <v>0.52897972554936823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14.78815552219311</v>
      </c>
      <c r="D68" s="123">
        <v>16.173720043956145</v>
      </c>
      <c r="E68" s="123">
        <v>17.473504463262334</v>
      </c>
      <c r="F68" s="123">
        <v>11.356926301152825</v>
      </c>
      <c r="G68" s="123">
        <v>14.273790003995972</v>
      </c>
      <c r="H68" s="123">
        <v>15.809215633123157</v>
      </c>
      <c r="I68" s="123">
        <v>14.506772609254647</v>
      </c>
      <c r="J68" s="123">
        <v>11.492745930435554</v>
      </c>
      <c r="K68" s="123">
        <v>12.064501787564822</v>
      </c>
      <c r="L68" s="123">
        <v>10.872042812591298</v>
      </c>
      <c r="M68" s="123">
        <v>11.144546261495178</v>
      </c>
      <c r="N68" s="123">
        <v>11.738594340454679</v>
      </c>
      <c r="O68" s="123">
        <v>11.633000931636008</v>
      </c>
      <c r="P68" s="123">
        <v>10.826309743804677</v>
      </c>
      <c r="Q68" s="123">
        <v>10.969505073318595</v>
      </c>
      <c r="R68" s="123">
        <v>10.856930631355283</v>
      </c>
      <c r="S68" s="123">
        <v>11.762247874980746</v>
      </c>
      <c r="T68" s="123">
        <v>11.405515294144653</v>
      </c>
      <c r="U68" s="123">
        <v>10.884549864679324</v>
      </c>
      <c r="V68" s="123">
        <v>11.320735188111119</v>
      </c>
      <c r="W68" s="123">
        <v>12.766286933905391</v>
      </c>
      <c r="X68" s="123">
        <v>11.093105283192918</v>
      </c>
      <c r="Y68" s="123">
        <v>10.484953832807502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15.032209053979333</v>
      </c>
      <c r="D69" s="99">
        <v>16.419392250706021</v>
      </c>
      <c r="E69" s="99">
        <v>17.476595733862798</v>
      </c>
      <c r="F69" s="99">
        <v>11.449937187994431</v>
      </c>
      <c r="G69" s="99">
        <v>14.273790003995972</v>
      </c>
      <c r="H69" s="99">
        <v>15.477692671400684</v>
      </c>
      <c r="I69" s="99">
        <v>14.506772609254647</v>
      </c>
      <c r="J69" s="99">
        <v>11.492745930435554</v>
      </c>
      <c r="K69" s="99">
        <v>11.99626520206702</v>
      </c>
      <c r="L69" s="99">
        <v>10.895756163328086</v>
      </c>
      <c r="M69" s="99">
        <v>11.166404134779677</v>
      </c>
      <c r="N69" s="99">
        <v>11.723405765713771</v>
      </c>
      <c r="O69" s="99">
        <v>11.644453148453289</v>
      </c>
      <c r="P69" s="99">
        <v>10.769088573310052</v>
      </c>
      <c r="Q69" s="99">
        <v>10.958772914854507</v>
      </c>
      <c r="R69" s="99">
        <v>10.873826861862483</v>
      </c>
      <c r="S69" s="99">
        <v>11.723957951564927</v>
      </c>
      <c r="T69" s="99">
        <v>11.417298898824303</v>
      </c>
      <c r="U69" s="99">
        <v>10.892496111640881</v>
      </c>
      <c r="V69" s="99">
        <v>11.338401945207425</v>
      </c>
      <c r="W69" s="99">
        <v>12.766286933905391</v>
      </c>
      <c r="X69" s="99">
        <v>10.932203821123997</v>
      </c>
      <c r="Y69" s="99">
        <v>10.484953832807502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11.015832331164685</v>
      </c>
      <c r="D73" s="102">
        <v>11.245081272264539</v>
      </c>
      <c r="E73" s="102">
        <v>17.37424281636207</v>
      </c>
      <c r="F73" s="102">
        <v>7.132835557806632</v>
      </c>
      <c r="G73" s="102">
        <v>0</v>
      </c>
      <c r="H73" s="102">
        <v>17.801154903463779</v>
      </c>
      <c r="I73" s="102">
        <v>0</v>
      </c>
      <c r="J73" s="102">
        <v>0</v>
      </c>
      <c r="K73" s="102">
        <v>13.877180309686652</v>
      </c>
      <c r="L73" s="102">
        <v>10.321299252023657</v>
      </c>
      <c r="M73" s="102">
        <v>10.309655746414521</v>
      </c>
      <c r="N73" s="102">
        <v>12.37077051931948</v>
      </c>
      <c r="O73" s="102">
        <v>11.242135271371863</v>
      </c>
      <c r="P73" s="102">
        <v>11.491634702616365</v>
      </c>
      <c r="Q73" s="102">
        <v>11.484418704770521</v>
      </c>
      <c r="R73" s="102">
        <v>10.223068717350241</v>
      </c>
      <c r="S73" s="102">
        <v>12.946357128784481</v>
      </c>
      <c r="T73" s="102">
        <v>11.093463391037428</v>
      </c>
      <c r="U73" s="102">
        <v>10.664629511789974</v>
      </c>
      <c r="V73" s="102">
        <v>10.916741453549028</v>
      </c>
      <c r="W73" s="102">
        <v>0</v>
      </c>
      <c r="X73" s="102">
        <v>12.020421163023277</v>
      </c>
      <c r="Y73" s="102">
        <v>0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7.7564778255748621</v>
      </c>
      <c r="D77" s="123">
        <v>8.7281935240762838</v>
      </c>
      <c r="E77" s="123">
        <v>10.391117996054883</v>
      </c>
      <c r="F77" s="123">
        <v>5.9147034723243692</v>
      </c>
      <c r="G77" s="123">
        <v>10.12610055515063</v>
      </c>
      <c r="H77" s="123">
        <v>7.9361510812474458</v>
      </c>
      <c r="I77" s="123">
        <v>8.1584369119870761</v>
      </c>
      <c r="J77" s="123">
        <v>4.0762923962639315</v>
      </c>
      <c r="K77" s="123">
        <v>5.2816897037288593</v>
      </c>
      <c r="L77" s="123">
        <v>4.0665283338039178</v>
      </c>
      <c r="M77" s="123">
        <v>4.1086799624008759</v>
      </c>
      <c r="N77" s="123">
        <v>3.8485844641126952</v>
      </c>
      <c r="O77" s="123">
        <v>3.6335210016749726</v>
      </c>
      <c r="P77" s="123">
        <v>3.4601372278692697</v>
      </c>
      <c r="Q77" s="123">
        <v>3.9643177953758775</v>
      </c>
      <c r="R77" s="123">
        <v>3.969639467597879</v>
      </c>
      <c r="S77" s="123">
        <v>4.4515138117049675</v>
      </c>
      <c r="T77" s="123">
        <v>4.5004597948403227</v>
      </c>
      <c r="U77" s="123">
        <v>4.4746611725360435</v>
      </c>
      <c r="V77" s="123">
        <v>4.2050703988273845</v>
      </c>
      <c r="W77" s="123">
        <v>4.6455575652653751</v>
      </c>
      <c r="X77" s="123">
        <v>4.2090433716146229</v>
      </c>
      <c r="Y77" s="123">
        <v>3.970822187561025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7.6207846227241074</v>
      </c>
      <c r="D78" s="99">
        <v>8.9147902555557472</v>
      </c>
      <c r="E78" s="99">
        <v>10.191565671860555</v>
      </c>
      <c r="F78" s="99">
        <v>5.9920839890468205</v>
      </c>
      <c r="G78" s="99">
        <v>11.292428010802904</v>
      </c>
      <c r="H78" s="99">
        <v>7.4264189912940148</v>
      </c>
      <c r="I78" s="99">
        <v>8.2106008028204318</v>
      </c>
      <c r="J78" s="99">
        <v>4.0782975416647256</v>
      </c>
      <c r="K78" s="99">
        <v>5.3085985543971548</v>
      </c>
      <c r="L78" s="99">
        <v>4.0668548536547187</v>
      </c>
      <c r="M78" s="99">
        <v>4.1084312636933635</v>
      </c>
      <c r="N78" s="99">
        <v>3.8398523193558334</v>
      </c>
      <c r="O78" s="99">
        <v>3.7727477975118155</v>
      </c>
      <c r="P78" s="99">
        <v>3.493422827211341</v>
      </c>
      <c r="Q78" s="99">
        <v>3.95105656136904</v>
      </c>
      <c r="R78" s="99">
        <v>3.967140771490159</v>
      </c>
      <c r="S78" s="99">
        <v>4.4540522207990945</v>
      </c>
      <c r="T78" s="99">
        <v>4.5043732676309771</v>
      </c>
      <c r="U78" s="99">
        <v>4.4785198408869098</v>
      </c>
      <c r="V78" s="99">
        <v>4.2044268217309675</v>
      </c>
      <c r="W78" s="99">
        <v>4.654838481995764</v>
      </c>
      <c r="X78" s="99">
        <v>4.2061608332919587</v>
      </c>
      <c r="Y78" s="99">
        <v>3.970767148039545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8.6953260498878961</v>
      </c>
      <c r="D79" s="110">
        <v>6.7423248676080716</v>
      </c>
      <c r="E79" s="110">
        <v>11.907503769398399</v>
      </c>
      <c r="F79" s="110">
        <v>5.4700164262553779</v>
      </c>
      <c r="G79" s="110">
        <v>5.936444497816268</v>
      </c>
      <c r="H79" s="110">
        <v>10.80633810628893</v>
      </c>
      <c r="I79" s="110">
        <v>6.9297475455185067</v>
      </c>
      <c r="J79" s="110">
        <v>3.9706233517534013</v>
      </c>
      <c r="K79" s="110">
        <v>3.997703883686726</v>
      </c>
      <c r="L79" s="110">
        <v>3.900021605379834</v>
      </c>
      <c r="M79" s="110">
        <v>4.1675806081100371</v>
      </c>
      <c r="N79" s="110">
        <v>5.9321916100882373</v>
      </c>
      <c r="O79" s="110">
        <v>0.38890572153527353</v>
      </c>
      <c r="P79" s="110">
        <v>2.642042836896997</v>
      </c>
      <c r="Q79" s="110">
        <v>5.0438050095993985</v>
      </c>
      <c r="R79" s="110">
        <v>4.1756262837378655</v>
      </c>
      <c r="S79" s="110">
        <v>4.2357670735822213</v>
      </c>
      <c r="T79" s="110">
        <v>4.1469199336677312</v>
      </c>
      <c r="U79" s="110">
        <v>4.2131771999203664</v>
      </c>
      <c r="V79" s="110">
        <v>4.2431708520719562</v>
      </c>
      <c r="W79" s="110">
        <v>4.2743506425777831</v>
      </c>
      <c r="X79" s="110">
        <v>4.3664074190396169</v>
      </c>
      <c r="Y79" s="110">
        <v>3.9860057764042538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133.11469640212212</v>
      </c>
      <c r="D81" s="118">
        <f t="shared" si="28"/>
        <v>124.64034859262428</v>
      </c>
      <c r="E81" s="118">
        <f t="shared" si="28"/>
        <v>138.74974894925012</v>
      </c>
      <c r="F81" s="118">
        <f t="shared" si="28"/>
        <v>137.45879281367536</v>
      </c>
      <c r="G81" s="118">
        <f t="shared" si="28"/>
        <v>135.41604314755551</v>
      </c>
      <c r="H81" s="118">
        <f t="shared" si="28"/>
        <v>112.65064849272153</v>
      </c>
      <c r="I81" s="118">
        <f t="shared" si="28"/>
        <v>111.51130708485167</v>
      </c>
      <c r="J81" s="118">
        <f t="shared" si="28"/>
        <v>119.19508583739321</v>
      </c>
      <c r="K81" s="118">
        <f t="shared" si="28"/>
        <v>113.34312583829964</v>
      </c>
      <c r="L81" s="118">
        <f t="shared" si="28"/>
        <v>113.79315087098881</v>
      </c>
      <c r="M81" s="118">
        <f t="shared" si="28"/>
        <v>99.890348550797427</v>
      </c>
      <c r="N81" s="118">
        <f t="shared" si="28"/>
        <v>104.83118169937786</v>
      </c>
      <c r="O81" s="118">
        <f t="shared" si="28"/>
        <v>94.086593594214364</v>
      </c>
      <c r="P81" s="118">
        <f t="shared" si="28"/>
        <v>90.180028789050198</v>
      </c>
      <c r="Q81" s="118">
        <f t="shared" si="28"/>
        <v>86.504734962205376</v>
      </c>
      <c r="R81" s="118">
        <f t="shared" ref="R81:V81" si="29">R82+R85+R87+R100</f>
        <v>82.288392661480586</v>
      </c>
      <c r="S81" s="118">
        <f t="shared" si="29"/>
        <v>83.867243149894378</v>
      </c>
      <c r="T81" s="118">
        <f t="shared" si="29"/>
        <v>79.873906270919889</v>
      </c>
      <c r="U81" s="118">
        <f t="shared" si="29"/>
        <v>77.500787096595573</v>
      </c>
      <c r="V81" s="118">
        <f t="shared" si="29"/>
        <v>73.531584042038276</v>
      </c>
      <c r="W81" s="118">
        <f t="shared" ref="W81:Y81" si="30">W82+W85+W87+W100</f>
        <v>72.720162835929045</v>
      </c>
      <c r="X81" s="118">
        <f t="shared" si="30"/>
        <v>64.256839995322153</v>
      </c>
      <c r="Y81" s="118">
        <f t="shared" si="30"/>
        <v>55.112611011341087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107.42149978463924</v>
      </c>
      <c r="D82" s="123">
        <f t="shared" si="31"/>
        <v>99.407806463815973</v>
      </c>
      <c r="E82" s="123">
        <f t="shared" si="31"/>
        <v>109.66450737966083</v>
      </c>
      <c r="F82" s="123">
        <f t="shared" si="31"/>
        <v>117.98560540596829</v>
      </c>
      <c r="G82" s="123">
        <f t="shared" si="31"/>
        <v>104.11598627299257</v>
      </c>
      <c r="H82" s="123">
        <f t="shared" si="31"/>
        <v>90.729167761124941</v>
      </c>
      <c r="I82" s="123">
        <f t="shared" si="31"/>
        <v>83.982117253314073</v>
      </c>
      <c r="J82" s="123">
        <f t="shared" si="31"/>
        <v>101.67533013027091</v>
      </c>
      <c r="K82" s="123">
        <f t="shared" si="31"/>
        <v>94.296154129287601</v>
      </c>
      <c r="L82" s="123">
        <f t="shared" si="31"/>
        <v>95.243801488996539</v>
      </c>
      <c r="M82" s="123">
        <f t="shared" si="31"/>
        <v>84.02518401899745</v>
      </c>
      <c r="N82" s="123">
        <f t="shared" si="31"/>
        <v>86.650546334260611</v>
      </c>
      <c r="O82" s="123">
        <f t="shared" si="31"/>
        <v>78.835157968324935</v>
      </c>
      <c r="P82" s="123">
        <f t="shared" si="31"/>
        <v>73.540183143797577</v>
      </c>
      <c r="Q82" s="123">
        <f t="shared" si="31"/>
        <v>67.002133801193168</v>
      </c>
      <c r="R82" s="123">
        <f t="shared" ref="R82:V82" si="32">SUM(R83:R84)</f>
        <v>65.247513837717278</v>
      </c>
      <c r="S82" s="123">
        <f t="shared" si="32"/>
        <v>64.918785260739554</v>
      </c>
      <c r="T82" s="123">
        <f t="shared" si="32"/>
        <v>61.834836896300033</v>
      </c>
      <c r="U82" s="123">
        <f t="shared" si="32"/>
        <v>60.380519277591297</v>
      </c>
      <c r="V82" s="123">
        <f t="shared" si="32"/>
        <v>57.707404266819196</v>
      </c>
      <c r="W82" s="123">
        <f t="shared" ref="W82:Y82" si="33">SUM(W83:W84)</f>
        <v>56.48510891585159</v>
      </c>
      <c r="X82" s="123">
        <f t="shared" si="33"/>
        <v>47.929449736351998</v>
      </c>
      <c r="Y82" s="123">
        <f t="shared" si="33"/>
        <v>40.18016835989765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107.23355541586163</v>
      </c>
      <c r="D83" s="99">
        <v>99.241021448706846</v>
      </c>
      <c r="E83" s="99">
        <v>109.48499787554522</v>
      </c>
      <c r="F83" s="99">
        <v>117.77732098166591</v>
      </c>
      <c r="G83" s="99">
        <v>103.94358134788155</v>
      </c>
      <c r="H83" s="99">
        <v>90.588685933477464</v>
      </c>
      <c r="I83" s="99">
        <v>83.865359666590223</v>
      </c>
      <c r="J83" s="99">
        <v>101.51129382722992</v>
      </c>
      <c r="K83" s="99">
        <v>94.144505804180199</v>
      </c>
      <c r="L83" s="99">
        <v>95.104316274993224</v>
      </c>
      <c r="M83" s="99">
        <v>83.895398449518822</v>
      </c>
      <c r="N83" s="99">
        <v>86.538458132937237</v>
      </c>
      <c r="O83" s="99">
        <v>78.715543162007776</v>
      </c>
      <c r="P83" s="99">
        <v>73.426247640271711</v>
      </c>
      <c r="Q83" s="99">
        <v>66.91068613971656</v>
      </c>
      <c r="R83" s="99">
        <v>65.159302637700094</v>
      </c>
      <c r="S83" s="99">
        <v>64.830570567572991</v>
      </c>
      <c r="T83" s="99">
        <v>61.752075344879465</v>
      </c>
      <c r="U83" s="99">
        <v>60.300142959418146</v>
      </c>
      <c r="V83" s="99">
        <v>57.631747027901227</v>
      </c>
      <c r="W83" s="99">
        <v>56.41176331516197</v>
      </c>
      <c r="X83" s="99">
        <v>47.86630336104696</v>
      </c>
      <c r="Y83" s="99">
        <v>40.127335006290707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0.1879443687776112</v>
      </c>
      <c r="D84" s="99">
        <v>0.16678501510912211</v>
      </c>
      <c r="E84" s="99">
        <v>0.17950950411561267</v>
      </c>
      <c r="F84" s="99">
        <v>0.20828442430237079</v>
      </c>
      <c r="G84" s="99">
        <v>0.17240492511102315</v>
      </c>
      <c r="H84" s="99">
        <v>0.14048182764747844</v>
      </c>
      <c r="I84" s="99">
        <v>0.1167575867238461</v>
      </c>
      <c r="J84" s="99">
        <v>0.16403630304098568</v>
      </c>
      <c r="K84" s="99">
        <v>0.1516483251073957</v>
      </c>
      <c r="L84" s="99">
        <v>0.13948521400331165</v>
      </c>
      <c r="M84" s="99">
        <v>0.12978556947862846</v>
      </c>
      <c r="N84" s="99">
        <v>0.11208820132337206</v>
      </c>
      <c r="O84" s="99">
        <v>0.11961480631716555</v>
      </c>
      <c r="P84" s="99">
        <v>0.11393550352586568</v>
      </c>
      <c r="Q84" s="99">
        <v>9.144766147660259E-2</v>
      </c>
      <c r="R84" s="99">
        <v>8.8211200017178193E-2</v>
      </c>
      <c r="S84" s="99">
        <v>8.8214693166556682E-2</v>
      </c>
      <c r="T84" s="99">
        <v>8.2761551420570803E-2</v>
      </c>
      <c r="U84" s="99">
        <v>8.0376318173148095E-2</v>
      </c>
      <c r="V84" s="99">
        <v>7.5657238917972283E-2</v>
      </c>
      <c r="W84" s="99">
        <v>7.3345600689623522E-2</v>
      </c>
      <c r="X84" s="99">
        <v>6.3146375305040858E-2</v>
      </c>
      <c r="Y84" s="99">
        <v>5.2833353606939248E-2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1.9092384899475103</v>
      </c>
      <c r="D85" s="123">
        <f t="shared" si="34"/>
        <v>2.4199906750460296</v>
      </c>
      <c r="E85" s="123">
        <f t="shared" si="34"/>
        <v>3.167518817564964</v>
      </c>
      <c r="F85" s="123">
        <f t="shared" si="34"/>
        <v>0.90126237939893894</v>
      </c>
      <c r="G85" s="123">
        <f t="shared" si="34"/>
        <v>1.3683820080178288</v>
      </c>
      <c r="H85" s="123">
        <f t="shared" si="34"/>
        <v>1.6845140978829107</v>
      </c>
      <c r="I85" s="123">
        <f t="shared" si="34"/>
        <v>3.805846866853793</v>
      </c>
      <c r="J85" s="123">
        <f t="shared" si="34"/>
        <v>1.0984204957498804</v>
      </c>
      <c r="K85" s="123">
        <f t="shared" si="34"/>
        <v>1.0019421303669058</v>
      </c>
      <c r="L85" s="123">
        <f t="shared" si="34"/>
        <v>2.8036538978776164</v>
      </c>
      <c r="M85" s="123">
        <f t="shared" si="34"/>
        <v>0.89696047451436067</v>
      </c>
      <c r="N85" s="123">
        <f t="shared" si="34"/>
        <v>3.2351097432445908</v>
      </c>
      <c r="O85" s="123">
        <f t="shared" si="34"/>
        <v>0.38212216647846964</v>
      </c>
      <c r="P85" s="123">
        <f t="shared" si="34"/>
        <v>1.6318912775236427</v>
      </c>
      <c r="Q85" s="123">
        <f t="shared" si="34"/>
        <v>4.310522959087657</v>
      </c>
      <c r="R85" s="123">
        <f t="shared" si="34"/>
        <v>2.1880208388570286</v>
      </c>
      <c r="S85" s="123">
        <f t="shared" si="34"/>
        <v>2.8647563693912885</v>
      </c>
      <c r="T85" s="123">
        <f t="shared" si="34"/>
        <v>2.3325540402041147</v>
      </c>
      <c r="U85" s="123">
        <f t="shared" si="34"/>
        <v>1.0680780502965299</v>
      </c>
      <c r="V85" s="123">
        <f t="shared" si="34"/>
        <v>0.31634069566242934</v>
      </c>
      <c r="W85" s="123">
        <f t="shared" si="34"/>
        <v>9.7578072477186278E-2</v>
      </c>
      <c r="X85" s="123">
        <f t="shared" si="34"/>
        <v>0.60095834683843385</v>
      </c>
      <c r="Y85" s="123">
        <f t="shared" si="34"/>
        <v>0.5289055554582216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1.9092384899475103</v>
      </c>
      <c r="D86" s="99">
        <f>RES_hhdet_in_tesh!D86/RES_summary!D$21</f>
        <v>2.4199906750460296</v>
      </c>
      <c r="E86" s="99">
        <f>RES_hhdet_in_tesh!E86/RES_summary!E$21</f>
        <v>3.167518817564964</v>
      </c>
      <c r="F86" s="99">
        <f>RES_hhdet_in_tesh!F86/RES_summary!F$21</f>
        <v>0.90126237939893894</v>
      </c>
      <c r="G86" s="99">
        <f>RES_hhdet_in_tesh!G86/RES_summary!G$21</f>
        <v>1.3683820080178288</v>
      </c>
      <c r="H86" s="99">
        <f>RES_hhdet_in_tesh!H86/RES_summary!H$21</f>
        <v>1.6845140978829107</v>
      </c>
      <c r="I86" s="99">
        <f>RES_hhdet_in_tesh!I86/RES_summary!I$21</f>
        <v>3.805846866853793</v>
      </c>
      <c r="J86" s="99">
        <f>RES_hhdet_in_tesh!J86/RES_summary!J$21</f>
        <v>1.0984204957498804</v>
      </c>
      <c r="K86" s="99">
        <f>RES_hhdet_in_tesh!K86/RES_summary!K$21</f>
        <v>1.0019421303669058</v>
      </c>
      <c r="L86" s="99">
        <f>RES_hhdet_in_tesh!L86/RES_summary!L$21</f>
        <v>2.8036538978776164</v>
      </c>
      <c r="M86" s="99">
        <f>RES_hhdet_in_tesh!M86/RES_summary!M$21</f>
        <v>0.89696047451436067</v>
      </c>
      <c r="N86" s="99">
        <f>RES_hhdet_in_tesh!N86/RES_summary!N$21</f>
        <v>3.2351097432445908</v>
      </c>
      <c r="O86" s="99">
        <f>RES_hhdet_in_tesh!O86/RES_summary!O$21</f>
        <v>0.38212216647846964</v>
      </c>
      <c r="P86" s="99">
        <f>RES_hhdet_in_tesh!P86/RES_summary!P$21</f>
        <v>1.6318912775236427</v>
      </c>
      <c r="Q86" s="99">
        <f>RES_hhdet_in_tesh!Q86/RES_summary!Q$21</f>
        <v>4.310522959087657</v>
      </c>
      <c r="R86" s="99">
        <f>RES_hhdet_in_tesh!R86/RES_summary!R$21</f>
        <v>2.1880208388570286</v>
      </c>
      <c r="S86" s="99">
        <f>RES_hhdet_in_tesh!S86/RES_summary!S$21</f>
        <v>2.8647563693912885</v>
      </c>
      <c r="T86" s="99">
        <f>RES_hhdet_in_tesh!T86/RES_summary!T$21</f>
        <v>2.3325540402041147</v>
      </c>
      <c r="U86" s="99">
        <f>RES_hhdet_in_tesh!U86/RES_summary!U$21</f>
        <v>1.0680780502965299</v>
      </c>
      <c r="V86" s="99">
        <f>RES_hhdet_in_tesh!V86/RES_summary!V$21</f>
        <v>0.31634069566242934</v>
      </c>
      <c r="W86" s="99">
        <f>RES_hhdet_in_tesh!W86/RES_summary!W$21</f>
        <v>9.7578072477186278E-2</v>
      </c>
      <c r="X86" s="99">
        <f>RES_hhdet_in_tesh!X86/RES_summary!X$21</f>
        <v>0.60095834683843385</v>
      </c>
      <c r="Y86" s="99">
        <f>RES_hhdet_in_tesh!Y86/RES_summary!Y$21</f>
        <v>0.5289055554582216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15.659068136976202</v>
      </c>
      <c r="D87" s="123">
        <v>14.514328349363671</v>
      </c>
      <c r="E87" s="123">
        <v>16.216552751306171</v>
      </c>
      <c r="F87" s="123">
        <v>12.644238101288613</v>
      </c>
      <c r="G87" s="123">
        <v>17.782520792843172</v>
      </c>
      <c r="H87" s="123">
        <v>13.469716324348949</v>
      </c>
      <c r="I87" s="123">
        <v>14.943112089502241</v>
      </c>
      <c r="J87" s="123">
        <v>12.108809295601692</v>
      </c>
      <c r="K87" s="123">
        <v>12.500046382167884</v>
      </c>
      <c r="L87" s="123">
        <v>11.480338020098367</v>
      </c>
      <c r="M87" s="123">
        <v>10.880188729073799</v>
      </c>
      <c r="N87" s="123">
        <v>11.285931178797426</v>
      </c>
      <c r="O87" s="123">
        <v>11.180157195789352</v>
      </c>
      <c r="P87" s="123">
        <v>11.34881645934647</v>
      </c>
      <c r="Q87" s="123">
        <v>11.205371315506948</v>
      </c>
      <c r="R87" s="123">
        <v>10.84991390016515</v>
      </c>
      <c r="S87" s="123">
        <v>11.655408009256602</v>
      </c>
      <c r="T87" s="123">
        <v>11.243176307382534</v>
      </c>
      <c r="U87" s="123">
        <v>11.417566225484833</v>
      </c>
      <c r="V87" s="123">
        <v>11.307273035846242</v>
      </c>
      <c r="W87" s="123">
        <v>11.826838001040356</v>
      </c>
      <c r="X87" s="123">
        <v>11.368849218292807</v>
      </c>
      <c r="Y87" s="123">
        <v>10.472990950404938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15.659068136976202</v>
      </c>
      <c r="D88" s="99">
        <v>14.11078703846716</v>
      </c>
      <c r="E88" s="99">
        <v>15.382148171104609</v>
      </c>
      <c r="F88" s="99">
        <v>12.896795227561105</v>
      </c>
      <c r="G88" s="99">
        <v>15.176766698004371</v>
      </c>
      <c r="H88" s="99">
        <v>13.299879727791648</v>
      </c>
      <c r="I88" s="99">
        <v>14.607794731615689</v>
      </c>
      <c r="J88" s="99">
        <v>12.889395019892074</v>
      </c>
      <c r="K88" s="99">
        <v>12.079793810410283</v>
      </c>
      <c r="L88" s="99">
        <v>11.77458229061601</v>
      </c>
      <c r="M88" s="99">
        <v>10.871542429797746</v>
      </c>
      <c r="N88" s="99">
        <v>11.263893644131372</v>
      </c>
      <c r="O88" s="99">
        <v>11.175900849343922</v>
      </c>
      <c r="P88" s="99">
        <v>11.501755205545765</v>
      </c>
      <c r="Q88" s="99">
        <v>10.848491094762313</v>
      </c>
      <c r="R88" s="99">
        <v>10.971502878711044</v>
      </c>
      <c r="S88" s="99">
        <v>11.371056099120937</v>
      </c>
      <c r="T88" s="99">
        <v>11.191061469577786</v>
      </c>
      <c r="U88" s="99">
        <v>11.342755885191911</v>
      </c>
      <c r="V88" s="99">
        <v>11.372779204925923</v>
      </c>
      <c r="W88" s="99">
        <v>12.014285154418378</v>
      </c>
      <c r="X88" s="99">
        <v>11.187711005594256</v>
      </c>
      <c r="Y88" s="99">
        <v>10.473687498947667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15.629529523606049</v>
      </c>
      <c r="E92" s="102">
        <v>18.268187983150103</v>
      </c>
      <c r="F92" s="102">
        <v>11.46475111668147</v>
      </c>
      <c r="G92" s="102">
        <v>20.406775181554412</v>
      </c>
      <c r="H92" s="102">
        <v>11.360270301347679</v>
      </c>
      <c r="I92" s="102">
        <v>17.227305454662986</v>
      </c>
      <c r="J92" s="102">
        <v>9.4300817440773752</v>
      </c>
      <c r="K92" s="102">
        <v>13.432649772213885</v>
      </c>
      <c r="L92" s="102">
        <v>11.026169478451648</v>
      </c>
      <c r="M92" s="102">
        <v>11.205457969953221</v>
      </c>
      <c r="N92" s="102">
        <v>10.381609936897462</v>
      </c>
      <c r="O92" s="102">
        <v>11.155837327008928</v>
      </c>
      <c r="P92" s="102">
        <v>10.83677960501282</v>
      </c>
      <c r="Q92" s="102">
        <v>11.366216141846975</v>
      </c>
      <c r="R92" s="102">
        <v>10.992714724003042</v>
      </c>
      <c r="S92" s="102">
        <v>11.63485741190868</v>
      </c>
      <c r="T92" s="102">
        <v>11.555763981640624</v>
      </c>
      <c r="U92" s="102">
        <v>12.033319117203334</v>
      </c>
      <c r="V92" s="102">
        <v>11.038898559007345</v>
      </c>
      <c r="W92" s="102">
        <v>11.604633787414834</v>
      </c>
      <c r="X92" s="102">
        <v>11.675414672028792</v>
      </c>
      <c r="Y92" s="102">
        <v>10.455422194344756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17.801154903463782</v>
      </c>
      <c r="I96" s="102">
        <v>15.212776643147878</v>
      </c>
      <c r="J96" s="102">
        <v>10.535863826377621</v>
      </c>
      <c r="K96" s="102">
        <v>13.877180309686658</v>
      </c>
      <c r="L96" s="102">
        <v>10.321299252023657</v>
      </c>
      <c r="M96" s="102">
        <v>10.309655746414517</v>
      </c>
      <c r="N96" s="102">
        <v>12.370770519319478</v>
      </c>
      <c r="O96" s="102">
        <v>11.242135271371865</v>
      </c>
      <c r="P96" s="102">
        <v>11.491634702616361</v>
      </c>
      <c r="Q96" s="102">
        <v>11.484418704770521</v>
      </c>
      <c r="R96" s="102">
        <v>10.223068717350241</v>
      </c>
      <c r="S96" s="102">
        <v>12.946357128784481</v>
      </c>
      <c r="T96" s="102">
        <v>0</v>
      </c>
      <c r="U96" s="102">
        <v>10.664629511789972</v>
      </c>
      <c r="V96" s="102">
        <v>10.916741453549029</v>
      </c>
      <c r="W96" s="102">
        <v>11.201983015435991</v>
      </c>
      <c r="X96" s="102">
        <v>12.020421163023279</v>
      </c>
      <c r="Y96" s="102">
        <v>10.491978023308425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8.1248899905591614</v>
      </c>
      <c r="D100" s="123">
        <v>8.2982231043986197</v>
      </c>
      <c r="E100" s="123">
        <v>9.7011700007181556</v>
      </c>
      <c r="F100" s="123">
        <v>5.9276869270195176</v>
      </c>
      <c r="G100" s="123">
        <v>12.149154073701927</v>
      </c>
      <c r="H100" s="123">
        <v>6.7672503093647283</v>
      </c>
      <c r="I100" s="123">
        <v>8.780230875181557</v>
      </c>
      <c r="J100" s="123">
        <v>4.3125259157707285</v>
      </c>
      <c r="K100" s="123">
        <v>5.5449831964772578</v>
      </c>
      <c r="L100" s="123">
        <v>4.2653574640162741</v>
      </c>
      <c r="M100" s="123">
        <v>4.0880153282118217</v>
      </c>
      <c r="N100" s="123">
        <v>3.6595944430752341</v>
      </c>
      <c r="O100" s="123">
        <v>3.6891562636216095</v>
      </c>
      <c r="P100" s="123">
        <v>3.6591379083825255</v>
      </c>
      <c r="Q100" s="123">
        <v>3.9867068864175992</v>
      </c>
      <c r="R100" s="123">
        <v>4.0029440847411299</v>
      </c>
      <c r="S100" s="123">
        <v>4.428293510506931</v>
      </c>
      <c r="T100" s="123">
        <v>4.4633390270332169</v>
      </c>
      <c r="U100" s="123">
        <v>4.6346235432229115</v>
      </c>
      <c r="V100" s="123">
        <v>4.2005660437104062</v>
      </c>
      <c r="W100" s="123">
        <v>4.310637846559918</v>
      </c>
      <c r="X100" s="123">
        <v>4.3575826938389106</v>
      </c>
      <c r="Y100" s="123">
        <v>3.9305461455802795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7.4326576719867452</v>
      </c>
      <c r="D101" s="99">
        <v>7.9662785168092052</v>
      </c>
      <c r="E101" s="99">
        <v>8.7889693101553181</v>
      </c>
      <c r="F101" s="99">
        <v>6.291528104711249</v>
      </c>
      <c r="G101" s="99">
        <v>11.749521118155819</v>
      </c>
      <c r="H101" s="99">
        <v>7.0753645358384922</v>
      </c>
      <c r="I101" s="99">
        <v>7.1037335303236233</v>
      </c>
      <c r="J101" s="99">
        <v>4.9490378377732922</v>
      </c>
      <c r="K101" s="99">
        <v>4.9816353325818579</v>
      </c>
      <c r="L101" s="99">
        <v>4.4492428148753786</v>
      </c>
      <c r="M101" s="99">
        <v>3.9540439174288169</v>
      </c>
      <c r="N101" s="99">
        <v>3.7728104385008194</v>
      </c>
      <c r="O101" s="99">
        <v>3.7114570408758412</v>
      </c>
      <c r="P101" s="99">
        <v>3.8537396725004309</v>
      </c>
      <c r="Q101" s="99">
        <v>3.8314455346474596</v>
      </c>
      <c r="R101" s="99">
        <v>4.0276117472834523</v>
      </c>
      <c r="S101" s="99">
        <v>4.3444324178232616</v>
      </c>
      <c r="T101" s="99">
        <v>4.3779539075469236</v>
      </c>
      <c r="U101" s="99">
        <v>4.4134756666278765</v>
      </c>
      <c r="V101" s="99">
        <v>4.3231042295369466</v>
      </c>
      <c r="W101" s="99">
        <v>4.5040559251026924</v>
      </c>
      <c r="X101" s="99">
        <v>4.2246847643265877</v>
      </c>
      <c r="Y101" s="99">
        <v>3.9844637314838698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8.1022937184991886</v>
      </c>
      <c r="D102" s="99">
        <v>8.378944223008018</v>
      </c>
      <c r="E102" s="99">
        <v>9.6473820569197652</v>
      </c>
      <c r="F102" s="99">
        <v>5.872746681753422</v>
      </c>
      <c r="G102" s="99">
        <v>12.449560328277197</v>
      </c>
      <c r="H102" s="99">
        <v>6.28831338986675</v>
      </c>
      <c r="I102" s="99">
        <v>8.9254909825333435</v>
      </c>
      <c r="J102" s="99">
        <v>4.0640393986878225</v>
      </c>
      <c r="K102" s="99">
        <v>5.6131881603099867</v>
      </c>
      <c r="L102" s="99">
        <v>4.23174514002649</v>
      </c>
      <c r="M102" s="99">
        <v>4.1099761329822631</v>
      </c>
      <c r="N102" s="99">
        <v>3.5657513658796951</v>
      </c>
      <c r="O102" s="99">
        <v>3.6850496100338277</v>
      </c>
      <c r="P102" s="99">
        <v>3.6280605312875793</v>
      </c>
      <c r="Q102" s="99">
        <v>3.984390137405831</v>
      </c>
      <c r="R102" s="99">
        <v>3.995230360754626</v>
      </c>
      <c r="S102" s="99">
        <v>4.44188461737052</v>
      </c>
      <c r="T102" s="99">
        <v>4.485388150062783</v>
      </c>
      <c r="U102" s="99">
        <v>4.6968472075022012</v>
      </c>
      <c r="V102" s="99">
        <v>4.1660894881482973</v>
      </c>
      <c r="W102" s="99">
        <v>4.2766136727892183</v>
      </c>
      <c r="X102" s="99">
        <v>4.3736972802785141</v>
      </c>
      <c r="Y102" s="99">
        <v>3.9222887496005976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8.6953260498878944</v>
      </c>
      <c r="D103" s="110">
        <v>6.7423248676080716</v>
      </c>
      <c r="E103" s="110">
        <v>11.907503769398399</v>
      </c>
      <c r="F103" s="110">
        <v>5.4700164262553788</v>
      </c>
      <c r="G103" s="110">
        <v>5.936444497816268</v>
      </c>
      <c r="H103" s="110">
        <v>10.806338106288932</v>
      </c>
      <c r="I103" s="110">
        <v>6.9297475455185058</v>
      </c>
      <c r="J103" s="110">
        <v>3.9706233517534031</v>
      </c>
      <c r="K103" s="110">
        <v>3.9977038836867251</v>
      </c>
      <c r="L103" s="110">
        <v>3.9000216053798331</v>
      </c>
      <c r="M103" s="110">
        <v>4.1675806081100379</v>
      </c>
      <c r="N103" s="110">
        <v>5.9321916100882381</v>
      </c>
      <c r="O103" s="110">
        <v>0</v>
      </c>
      <c r="P103" s="110">
        <v>0</v>
      </c>
      <c r="Q103" s="110">
        <v>5.0438050095993985</v>
      </c>
      <c r="R103" s="110">
        <v>4.1756262837378646</v>
      </c>
      <c r="S103" s="110">
        <v>4.2357670735822213</v>
      </c>
      <c r="T103" s="110">
        <v>4.1469199336677312</v>
      </c>
      <c r="U103" s="110">
        <v>4.2131771999203664</v>
      </c>
      <c r="V103" s="110">
        <v>4.2431708520719571</v>
      </c>
      <c r="W103" s="110">
        <v>4.2743506425777831</v>
      </c>
      <c r="X103" s="110">
        <v>4.3664074190396178</v>
      </c>
      <c r="Y103" s="110">
        <v>3.9860057764042547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95.270469529852946</v>
      </c>
      <c r="D105" s="118">
        <f t="shared" si="35"/>
        <v>173.2664373062735</v>
      </c>
      <c r="E105" s="118">
        <f t="shared" si="35"/>
        <v>151.69924467172586</v>
      </c>
      <c r="F105" s="118">
        <f t="shared" si="35"/>
        <v>126.92749779569179</v>
      </c>
      <c r="G105" s="118">
        <f t="shared" si="35"/>
        <v>121.34676121993891</v>
      </c>
      <c r="H105" s="118">
        <f t="shared" si="35"/>
        <v>116.47029098072302</v>
      </c>
      <c r="I105" s="118">
        <f t="shared" si="35"/>
        <v>113.30583543512395</v>
      </c>
      <c r="J105" s="118">
        <f t="shared" si="35"/>
        <v>103.85811409397576</v>
      </c>
      <c r="K105" s="118">
        <f t="shared" si="35"/>
        <v>110.57820411584279</v>
      </c>
      <c r="L105" s="118">
        <f t="shared" si="35"/>
        <v>129.78407027858916</v>
      </c>
      <c r="M105" s="118">
        <f t="shared" si="35"/>
        <v>102.14751763853654</v>
      </c>
      <c r="N105" s="118">
        <f t="shared" si="35"/>
        <v>0</v>
      </c>
      <c r="O105" s="118">
        <f t="shared" si="35"/>
        <v>0</v>
      </c>
      <c r="P105" s="118">
        <f t="shared" si="35"/>
        <v>62.471385339199948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82.659465361644308</v>
      </c>
      <c r="T105" s="118">
        <f t="shared" si="36"/>
        <v>89.371706465609037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74.684091855385716</v>
      </c>
      <c r="D106" s="123">
        <f t="shared" si="38"/>
        <v>141.73356295100334</v>
      </c>
      <c r="E106" s="123">
        <f t="shared" si="38"/>
        <v>120.34993342148015</v>
      </c>
      <c r="F106" s="123">
        <f t="shared" si="38"/>
        <v>109.4668689468748</v>
      </c>
      <c r="G106" s="123">
        <f t="shared" si="38"/>
        <v>93.594955139852132</v>
      </c>
      <c r="H106" s="123">
        <f t="shared" si="38"/>
        <v>94.179779880346757</v>
      </c>
      <c r="I106" s="123">
        <f t="shared" si="38"/>
        <v>85.649766751729388</v>
      </c>
      <c r="J106" s="123">
        <f t="shared" si="38"/>
        <v>88.126250721889079</v>
      </c>
      <c r="K106" s="123">
        <f t="shared" si="38"/>
        <v>91.677236839525747</v>
      </c>
      <c r="L106" s="123">
        <f t="shared" si="38"/>
        <v>109.45234989317183</v>
      </c>
      <c r="M106" s="123">
        <f t="shared" si="38"/>
        <v>86.101952717272084</v>
      </c>
      <c r="N106" s="123">
        <f t="shared" si="38"/>
        <v>0</v>
      </c>
      <c r="O106" s="123">
        <f t="shared" si="38"/>
        <v>0</v>
      </c>
      <c r="P106" s="123">
        <f t="shared" si="38"/>
        <v>51.043341998593931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63.811631309802252</v>
      </c>
      <c r="T106" s="123">
        <f t="shared" si="39"/>
        <v>70.275409584755195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74.618701107945</v>
      </c>
      <c r="D107" s="99">
        <v>141.61456383740844</v>
      </c>
      <c r="E107" s="99">
        <v>120.25135251506342</v>
      </c>
      <c r="F107" s="99">
        <v>109.37016059612547</v>
      </c>
      <c r="G107" s="99">
        <v>93.517399315738047</v>
      </c>
      <c r="H107" s="99">
        <v>94.106811072612501</v>
      </c>
      <c r="I107" s="99">
        <v>85.590187303453476</v>
      </c>
      <c r="J107" s="99">
        <v>88.055104776906475</v>
      </c>
      <c r="K107" s="99">
        <v>91.60345924066732</v>
      </c>
      <c r="L107" s="99">
        <v>109.37214429604087</v>
      </c>
      <c r="M107" s="99">
        <v>86.035404645544617</v>
      </c>
      <c r="N107" s="99">
        <v>0</v>
      </c>
      <c r="O107" s="99">
        <v>0</v>
      </c>
      <c r="P107" s="99">
        <v>51.003770724791977</v>
      </c>
      <c r="Q107" s="99">
        <v>0</v>
      </c>
      <c r="R107" s="99">
        <v>0</v>
      </c>
      <c r="S107" s="99">
        <v>63.768246713088722</v>
      </c>
      <c r="T107" s="99">
        <v>70.228348760769236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6.5390747440719266E-2</v>
      </c>
      <c r="D108" s="99">
        <v>0.11899911359488369</v>
      </c>
      <c r="E108" s="99">
        <v>9.8580906416733435E-2</v>
      </c>
      <c r="F108" s="99">
        <v>9.6708350749326141E-2</v>
      </c>
      <c r="G108" s="99">
        <v>7.75558241140787E-2</v>
      </c>
      <c r="H108" s="99">
        <v>7.2968807734250088E-2</v>
      </c>
      <c r="I108" s="99">
        <v>5.9579448275914777E-2</v>
      </c>
      <c r="J108" s="99">
        <v>7.1145944982605361E-2</v>
      </c>
      <c r="K108" s="99">
        <v>7.3777598858424179E-2</v>
      </c>
      <c r="L108" s="99">
        <v>8.0205597130956444E-2</v>
      </c>
      <c r="M108" s="99">
        <v>6.6548071727468419E-2</v>
      </c>
      <c r="N108" s="99">
        <v>0</v>
      </c>
      <c r="O108" s="99">
        <v>0</v>
      </c>
      <c r="P108" s="99">
        <v>3.9571273801956991E-2</v>
      </c>
      <c r="Q108" s="99">
        <v>0</v>
      </c>
      <c r="R108" s="99">
        <v>0</v>
      </c>
      <c r="S108" s="99">
        <v>4.3384596713530024E-2</v>
      </c>
      <c r="T108" s="99">
        <v>4.7060823985959656E-2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1.9178230960036318</v>
      </c>
      <c r="D109" s="123">
        <f t="shared" si="41"/>
        <v>2.4208873068738672</v>
      </c>
      <c r="E109" s="123">
        <f t="shared" si="41"/>
        <v>3.1763016145888288</v>
      </c>
      <c r="F109" s="123">
        <f t="shared" si="41"/>
        <v>0.90502139833203454</v>
      </c>
      <c r="G109" s="123">
        <f t="shared" si="41"/>
        <v>1.3865687370041315</v>
      </c>
      <c r="H109" s="123">
        <f t="shared" si="41"/>
        <v>1.6939146976127373</v>
      </c>
      <c r="I109" s="123">
        <f t="shared" si="41"/>
        <v>3.8037535694345541</v>
      </c>
      <c r="J109" s="123">
        <f t="shared" si="41"/>
        <v>1.0948166129279324</v>
      </c>
      <c r="K109" s="123">
        <f t="shared" si="41"/>
        <v>0.99970039643983288</v>
      </c>
      <c r="L109" s="123">
        <f t="shared" si="41"/>
        <v>2.7987490391078524</v>
      </c>
      <c r="M109" s="123">
        <f t="shared" si="41"/>
        <v>0.90681534912622075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2.9049929873262785</v>
      </c>
      <c r="T109" s="123">
        <f t="shared" si="41"/>
        <v>2.3607649581796544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1.9178230960036318</v>
      </c>
      <c r="D110" s="99">
        <f>RES_hhdet_in_tesh!D110/RES_summary!D$21</f>
        <v>2.4208873068738672</v>
      </c>
      <c r="E110" s="99">
        <f>RES_hhdet_in_tesh!E110/RES_summary!E$21</f>
        <v>3.1763016145888288</v>
      </c>
      <c r="F110" s="99">
        <f>RES_hhdet_in_tesh!F110/RES_summary!F$21</f>
        <v>0.90502139833203454</v>
      </c>
      <c r="G110" s="99">
        <f>RES_hhdet_in_tesh!G110/RES_summary!G$21</f>
        <v>1.3865687370041315</v>
      </c>
      <c r="H110" s="99">
        <f>RES_hhdet_in_tesh!H110/RES_summary!H$21</f>
        <v>1.6939146976127373</v>
      </c>
      <c r="I110" s="99">
        <f>RES_hhdet_in_tesh!I110/RES_summary!I$21</f>
        <v>3.8037535694345541</v>
      </c>
      <c r="J110" s="99">
        <f>RES_hhdet_in_tesh!J110/RES_summary!J$21</f>
        <v>1.0948166129279324</v>
      </c>
      <c r="K110" s="99">
        <f>RES_hhdet_in_tesh!K110/RES_summary!K$21</f>
        <v>0.99970039643983288</v>
      </c>
      <c r="L110" s="99">
        <f>RES_hhdet_in_tesh!L110/RES_summary!L$21</f>
        <v>2.7987490391078524</v>
      </c>
      <c r="M110" s="99">
        <f>RES_hhdet_in_tesh!M110/RES_summary!M$21</f>
        <v>0.90681534912622075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2.9049929873262785</v>
      </c>
      <c r="T110" s="99">
        <f>RES_hhdet_in_tesh!T110/RES_summary!T$21</f>
        <v>2.3607649581796544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10.529246630325487</v>
      </c>
      <c r="D111" s="123">
        <v>20.797394489734501</v>
      </c>
      <c r="E111" s="123">
        <v>18.391694440219879</v>
      </c>
      <c r="F111" s="123">
        <v>10.692804725657407</v>
      </c>
      <c r="G111" s="123">
        <v>14.136460602278717</v>
      </c>
      <c r="H111" s="123">
        <v>13.914892998010394</v>
      </c>
      <c r="I111" s="123">
        <v>14.933543806298783</v>
      </c>
      <c r="J111" s="123">
        <v>10.573782597374938</v>
      </c>
      <c r="K111" s="123">
        <v>12.291598293154639</v>
      </c>
      <c r="L111" s="123">
        <v>13.315960119623901</v>
      </c>
      <c r="M111" s="123">
        <v>11.027368451957742</v>
      </c>
      <c r="N111" s="123">
        <v>0</v>
      </c>
      <c r="O111" s="123">
        <v>0</v>
      </c>
      <c r="P111" s="123">
        <v>7.7999828093184327</v>
      </c>
      <c r="Q111" s="123">
        <v>0</v>
      </c>
      <c r="R111" s="123">
        <v>0</v>
      </c>
      <c r="S111" s="123">
        <v>11.506310149581315</v>
      </c>
      <c r="T111" s="123">
        <v>12.250143772611391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10.493832823859753</v>
      </c>
      <c r="D112" s="99">
        <v>20.827945598105938</v>
      </c>
      <c r="E112" s="99">
        <v>18.420100450023018</v>
      </c>
      <c r="F112" s="99">
        <v>10.782930527375148</v>
      </c>
      <c r="G112" s="99">
        <v>14.200878679104985</v>
      </c>
      <c r="H112" s="99">
        <v>13.831092202205468</v>
      </c>
      <c r="I112" s="99">
        <v>14.928275262207292</v>
      </c>
      <c r="J112" s="99">
        <v>10.575084529426348</v>
      </c>
      <c r="K112" s="99">
        <v>12.234331222580121</v>
      </c>
      <c r="L112" s="99">
        <v>13.381990255485386</v>
      </c>
      <c r="M112" s="99">
        <v>11.06417423172919</v>
      </c>
      <c r="N112" s="99">
        <v>0</v>
      </c>
      <c r="O112" s="99">
        <v>0</v>
      </c>
      <c r="P112" s="99">
        <v>7.7999828093184327</v>
      </c>
      <c r="Q112" s="99">
        <v>0</v>
      </c>
      <c r="R112" s="99">
        <v>0</v>
      </c>
      <c r="S112" s="99">
        <v>11.128592909134582</v>
      </c>
      <c r="T112" s="99">
        <v>12.415383827121955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11.015832331164685</v>
      </c>
      <c r="D116" s="102">
        <v>11.245081272264542</v>
      </c>
      <c r="E116" s="102">
        <v>17.37424281636207</v>
      </c>
      <c r="F116" s="102">
        <v>7.132835557806632</v>
      </c>
      <c r="G116" s="102">
        <v>11.667100990605123</v>
      </c>
      <c r="H116" s="102">
        <v>17.801154903463779</v>
      </c>
      <c r="I116" s="102">
        <v>15.212776643147878</v>
      </c>
      <c r="J116" s="102">
        <v>10.535863826377621</v>
      </c>
      <c r="K116" s="102">
        <v>13.877180309686656</v>
      </c>
      <c r="L116" s="102">
        <v>10.321299252023655</v>
      </c>
      <c r="M116" s="102">
        <v>10.309655746414521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12.946357128784477</v>
      </c>
      <c r="T116" s="102">
        <v>11.09346339103743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8.1393079481381054</v>
      </c>
      <c r="D120" s="123">
        <v>8.3145925586617935</v>
      </c>
      <c r="E120" s="123">
        <v>9.7813151954370152</v>
      </c>
      <c r="F120" s="123">
        <v>5.8628027248275441</v>
      </c>
      <c r="G120" s="123">
        <v>12.228776740803944</v>
      </c>
      <c r="H120" s="123">
        <v>6.6817034047531161</v>
      </c>
      <c r="I120" s="123">
        <v>8.9187713076612365</v>
      </c>
      <c r="J120" s="123">
        <v>4.0632641617838008</v>
      </c>
      <c r="K120" s="123">
        <v>5.6096685867225728</v>
      </c>
      <c r="L120" s="123">
        <v>4.2170112266855853</v>
      </c>
      <c r="M120" s="123">
        <v>4.1113811201805008</v>
      </c>
      <c r="N120" s="123">
        <v>0</v>
      </c>
      <c r="O120" s="123">
        <v>0</v>
      </c>
      <c r="P120" s="123">
        <v>3.6280605312875798</v>
      </c>
      <c r="Q120" s="123">
        <v>0</v>
      </c>
      <c r="R120" s="123">
        <v>0</v>
      </c>
      <c r="S120" s="123">
        <v>4.4365309149344618</v>
      </c>
      <c r="T120" s="123">
        <v>4.485388150062783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8.1022937184991886</v>
      </c>
      <c r="D121" s="99">
        <v>8.378944223008018</v>
      </c>
      <c r="E121" s="99">
        <v>9.6473820569197635</v>
      </c>
      <c r="F121" s="99">
        <v>5.8727466817534228</v>
      </c>
      <c r="G121" s="99">
        <v>12.449560328277196</v>
      </c>
      <c r="H121" s="99">
        <v>6.2883133898667509</v>
      </c>
      <c r="I121" s="99">
        <v>8.9254909825333417</v>
      </c>
      <c r="J121" s="99">
        <v>4.0640393986878207</v>
      </c>
      <c r="K121" s="99">
        <v>5.6131881603099867</v>
      </c>
      <c r="L121" s="99">
        <v>4.23174514002649</v>
      </c>
      <c r="M121" s="99">
        <v>4.1099761329822622</v>
      </c>
      <c r="N121" s="99">
        <v>0</v>
      </c>
      <c r="O121" s="99">
        <v>0</v>
      </c>
      <c r="P121" s="99">
        <v>3.6280605312875798</v>
      </c>
      <c r="Q121" s="99">
        <v>0</v>
      </c>
      <c r="R121" s="99">
        <v>0</v>
      </c>
      <c r="S121" s="99">
        <v>4.4418846173705218</v>
      </c>
      <c r="T121" s="99">
        <v>4.485388150062783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8.6953260498878944</v>
      </c>
      <c r="D122" s="110">
        <v>6.7423248676080698</v>
      </c>
      <c r="E122" s="110">
        <v>11.907503769398399</v>
      </c>
      <c r="F122" s="110">
        <v>5.4700164262553788</v>
      </c>
      <c r="G122" s="110">
        <v>5.936444497816268</v>
      </c>
      <c r="H122" s="110">
        <v>10.80633810628893</v>
      </c>
      <c r="I122" s="110">
        <v>6.9297475455185058</v>
      </c>
      <c r="J122" s="110">
        <v>3.9706233517534022</v>
      </c>
      <c r="K122" s="110">
        <v>3.9977038836867251</v>
      </c>
      <c r="L122" s="110">
        <v>3.900021605379834</v>
      </c>
      <c r="M122" s="110">
        <v>4.1675806081100379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4.2357670735822213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148.49433766521184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119.69788745041947</v>
      </c>
      <c r="J124" s="118">
        <f t="shared" si="42"/>
        <v>113.47895616309</v>
      </c>
      <c r="K124" s="118">
        <f t="shared" si="42"/>
        <v>114.40578464969795</v>
      </c>
      <c r="L124" s="118">
        <f t="shared" si="42"/>
        <v>112.44396526437563</v>
      </c>
      <c r="M124" s="118">
        <f t="shared" si="42"/>
        <v>109.36240634693344</v>
      </c>
      <c r="N124" s="118">
        <f t="shared" si="42"/>
        <v>101.28406174137145</v>
      </c>
      <c r="O124" s="118">
        <f t="shared" si="42"/>
        <v>94.980070842061195</v>
      </c>
      <c r="P124" s="118">
        <f t="shared" si="42"/>
        <v>0</v>
      </c>
      <c r="Q124" s="118">
        <f t="shared" si="42"/>
        <v>87.21048388808444</v>
      </c>
      <c r="R124" s="118">
        <f t="shared" ref="R124:V124" si="43">R125+R128+R130+R139</f>
        <v>83.807810427901373</v>
      </c>
      <c r="S124" s="118">
        <f t="shared" si="43"/>
        <v>84.874895213347756</v>
      </c>
      <c r="T124" s="118">
        <f t="shared" si="43"/>
        <v>79.93754146947856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74.747764718057553</v>
      </c>
      <c r="X124" s="118">
        <f t="shared" si="44"/>
        <v>63.010061026336075</v>
      </c>
      <c r="Y124" s="118">
        <f t="shared" si="44"/>
        <v>54.763285120335006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122.21024471283218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91.627946484626605</v>
      </c>
      <c r="J125" s="123">
        <f t="shared" si="45"/>
        <v>97.172145753472421</v>
      </c>
      <c r="K125" s="123">
        <f t="shared" si="45"/>
        <v>95.47499671510954</v>
      </c>
      <c r="L125" s="123">
        <f t="shared" si="45"/>
        <v>94.285184906812177</v>
      </c>
      <c r="M125" s="123">
        <f t="shared" si="45"/>
        <v>92.654594563015209</v>
      </c>
      <c r="N125" s="123">
        <f t="shared" si="45"/>
        <v>83.563985919435027</v>
      </c>
      <c r="O125" s="123">
        <f t="shared" si="45"/>
        <v>79.539749730474995</v>
      </c>
      <c r="P125" s="123">
        <f t="shared" si="45"/>
        <v>0</v>
      </c>
      <c r="Q125" s="123">
        <f t="shared" si="45"/>
        <v>67.769536248540248</v>
      </c>
      <c r="R125" s="123">
        <f t="shared" ref="R125:V125" si="46">SUM(R126:R127)</f>
        <v>66.628615654491327</v>
      </c>
      <c r="S125" s="123">
        <f t="shared" si="46"/>
        <v>65.734946300686417</v>
      </c>
      <c r="T125" s="123">
        <f t="shared" si="46"/>
        <v>64.003202970764761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58.524845626336621</v>
      </c>
      <c r="X125" s="123">
        <f t="shared" si="47"/>
        <v>47.023105587208029</v>
      </c>
      <c r="Y125" s="123">
        <f t="shared" si="47"/>
        <v>40.111727602051808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122.10324174810229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91.564208511888936</v>
      </c>
      <c r="J126" s="99">
        <v>97.093696890857856</v>
      </c>
      <c r="K126" s="99">
        <v>95.398162854802578</v>
      </c>
      <c r="L126" s="99">
        <v>94.216093657849186</v>
      </c>
      <c r="M126" s="99">
        <v>92.582981964110445</v>
      </c>
      <c r="N126" s="99">
        <v>83.509903173789965</v>
      </c>
      <c r="O126" s="99">
        <v>79.479361984243027</v>
      </c>
      <c r="P126" s="99">
        <v>0</v>
      </c>
      <c r="Q126" s="99">
        <v>67.723257142387325</v>
      </c>
      <c r="R126" s="99">
        <v>66.583546000149497</v>
      </c>
      <c r="S126" s="99">
        <v>65.690254070183883</v>
      </c>
      <c r="T126" s="99">
        <v>63.960342409903674</v>
      </c>
      <c r="U126" s="99">
        <v>0</v>
      </c>
      <c r="V126" s="99">
        <v>0</v>
      </c>
      <c r="W126" s="99">
        <v>58.486823847053422</v>
      </c>
      <c r="X126" s="99">
        <v>46.992109028619474</v>
      </c>
      <c r="Y126" s="99">
        <v>40.085338572392637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0.10700296472988466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6.373797273766503E-2</v>
      </c>
      <c r="J127" s="99">
        <v>7.8448862614565795E-2</v>
      </c>
      <c r="K127" s="99">
        <v>7.6833860306965582E-2</v>
      </c>
      <c r="L127" s="99">
        <v>6.9091248962990778E-2</v>
      </c>
      <c r="M127" s="99">
        <v>7.1612598904764943E-2</v>
      </c>
      <c r="N127" s="99">
        <v>5.408274564506254E-2</v>
      </c>
      <c r="O127" s="99">
        <v>6.0387746231964301E-2</v>
      </c>
      <c r="P127" s="99">
        <v>0</v>
      </c>
      <c r="Q127" s="99">
        <v>4.6279106152924729E-2</v>
      </c>
      <c r="R127" s="99">
        <v>4.5069654341833847E-2</v>
      </c>
      <c r="S127" s="99">
        <v>4.4692230502540814E-2</v>
      </c>
      <c r="T127" s="99">
        <v>4.2860560861081212E-2</v>
      </c>
      <c r="U127" s="99">
        <v>0</v>
      </c>
      <c r="V127" s="99">
        <v>0</v>
      </c>
      <c r="W127" s="99">
        <v>3.8021779283199261E-2</v>
      </c>
      <c r="X127" s="99">
        <v>3.0996558588556315E-2</v>
      </c>
      <c r="Y127" s="99">
        <v>2.6389029659172364E-2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1.9099265566844608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3.805950221820082</v>
      </c>
      <c r="J128" s="123">
        <f t="shared" si="48"/>
        <v>1.0982015848642273</v>
      </c>
      <c r="K128" s="123">
        <f t="shared" si="48"/>
        <v>1.0018720971661434</v>
      </c>
      <c r="L128" s="123">
        <f t="shared" si="48"/>
        <v>2.8038260427922954</v>
      </c>
      <c r="M128" s="123">
        <f t="shared" si="48"/>
        <v>0.8969720700551681</v>
      </c>
      <c r="N128" s="123">
        <f t="shared" si="48"/>
        <v>3.2352483126731859</v>
      </c>
      <c r="O128" s="123">
        <f t="shared" si="48"/>
        <v>0.38210873417738261</v>
      </c>
      <c r="P128" s="123">
        <f t="shared" si="48"/>
        <v>0</v>
      </c>
      <c r="Q128" s="123">
        <f t="shared" si="48"/>
        <v>4.3100719686086526</v>
      </c>
      <c r="R128" s="123">
        <f t="shared" si="48"/>
        <v>2.1878562085311413</v>
      </c>
      <c r="S128" s="123">
        <f t="shared" si="48"/>
        <v>2.8649765189742689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0.10113399957223768</v>
      </c>
      <c r="X128" s="123">
        <f t="shared" si="48"/>
        <v>0.60082878280144669</v>
      </c>
      <c r="Y128" s="123">
        <f t="shared" si="48"/>
        <v>0.52885535757167645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1.9099265566844608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3.805950221820082</v>
      </c>
      <c r="J129" s="99">
        <f>RES_hhdet_in_tesh!J129/RES_summary!J$21</f>
        <v>1.0982015848642273</v>
      </c>
      <c r="K129" s="99">
        <f>RES_hhdet_in_tesh!K129/RES_summary!K$21</f>
        <v>1.0018720971661434</v>
      </c>
      <c r="L129" s="99">
        <f>RES_hhdet_in_tesh!L129/RES_summary!L$21</f>
        <v>2.8038260427922954</v>
      </c>
      <c r="M129" s="99">
        <f>RES_hhdet_in_tesh!M129/RES_summary!M$21</f>
        <v>0.8969720700551681</v>
      </c>
      <c r="N129" s="99">
        <f>RES_hhdet_in_tesh!N129/RES_summary!N$21</f>
        <v>3.2352483126731859</v>
      </c>
      <c r="O129" s="99">
        <f>RES_hhdet_in_tesh!O129/RES_summary!O$21</f>
        <v>0.38210873417738261</v>
      </c>
      <c r="P129" s="99">
        <f>RES_hhdet_in_tesh!P129/RES_summary!P$21</f>
        <v>0</v>
      </c>
      <c r="Q129" s="99">
        <f>RES_hhdet_in_tesh!Q129/RES_summary!Q$21</f>
        <v>4.3100719686086526</v>
      </c>
      <c r="R129" s="99">
        <f>RES_hhdet_in_tesh!R129/RES_summary!R$21</f>
        <v>2.1878562085311413</v>
      </c>
      <c r="S129" s="99">
        <f>RES_hhdet_in_tesh!S129/RES_summary!S$21</f>
        <v>2.8649765189742689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0.10113399957223768</v>
      </c>
      <c r="X129" s="99">
        <f>RES_hhdet_in_tesh!X129/RES_summary!X$21</f>
        <v>0.60082878280144669</v>
      </c>
      <c r="Y129" s="99">
        <f>RES_hhdet_in_tesh!Y129/RES_summary!Y$21</f>
        <v>0.52885535757167645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16.234553470233784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15.344800279583716</v>
      </c>
      <c r="J130" s="123">
        <v>11.145392510602015</v>
      </c>
      <c r="K130" s="123">
        <v>12.32006096827004</v>
      </c>
      <c r="L130" s="123">
        <v>11.137759481888713</v>
      </c>
      <c r="M130" s="123">
        <v>11.699546942297374</v>
      </c>
      <c r="N130" s="123">
        <v>10.855726543996926</v>
      </c>
      <c r="O130" s="123">
        <v>11.373162767374987</v>
      </c>
      <c r="P130" s="123">
        <v>0</v>
      </c>
      <c r="Q130" s="123">
        <v>11.131170019516711</v>
      </c>
      <c r="R130" s="123">
        <v>10.991898839513999</v>
      </c>
      <c r="S130" s="123">
        <v>11.837813924007591</v>
      </c>
      <c r="T130" s="123">
        <v>11.448950348651005</v>
      </c>
      <c r="U130" s="123">
        <v>0</v>
      </c>
      <c r="V130" s="123">
        <v>0</v>
      </c>
      <c r="W130" s="123">
        <v>11.845187289136554</v>
      </c>
      <c r="X130" s="123">
        <v>11.012561228948336</v>
      </c>
      <c r="Y130" s="123">
        <v>10.198897255049916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16.649159644731768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15.348402803324531</v>
      </c>
      <c r="J131" s="99">
        <v>11.167186794963587</v>
      </c>
      <c r="K131" s="99">
        <v>12.237362352998424</v>
      </c>
      <c r="L131" s="99">
        <v>11.151783066869351</v>
      </c>
      <c r="M131" s="99">
        <v>11.706083749043129</v>
      </c>
      <c r="N131" s="99">
        <v>10.847508317546557</v>
      </c>
      <c r="O131" s="99">
        <v>11.37557958729238</v>
      </c>
      <c r="P131" s="99">
        <v>0</v>
      </c>
      <c r="Q131" s="99">
        <v>11.031009799588919</v>
      </c>
      <c r="R131" s="99">
        <v>11.096564034076534</v>
      </c>
      <c r="S131" s="99">
        <v>11.702472315754651</v>
      </c>
      <c r="T131" s="99">
        <v>11.448950348651005</v>
      </c>
      <c r="U131" s="99">
        <v>0</v>
      </c>
      <c r="V131" s="99">
        <v>0</v>
      </c>
      <c r="W131" s="99">
        <v>11.954410656368729</v>
      </c>
      <c r="X131" s="99">
        <v>10.954009311601601</v>
      </c>
      <c r="Y131" s="99">
        <v>10.185119090197302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11.015832331164686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15.212776643147874</v>
      </c>
      <c r="J135" s="102">
        <v>10.535863826377623</v>
      </c>
      <c r="K135" s="102">
        <v>13.877180309686656</v>
      </c>
      <c r="L135" s="102">
        <v>10.321299252023655</v>
      </c>
      <c r="M135" s="102">
        <v>10.309655746414519</v>
      </c>
      <c r="N135" s="102">
        <v>12.370770519319478</v>
      </c>
      <c r="O135" s="102">
        <v>11.242135271371863</v>
      </c>
      <c r="P135" s="102">
        <v>0</v>
      </c>
      <c r="Q135" s="102">
        <v>11.484418704770519</v>
      </c>
      <c r="R135" s="102">
        <v>10.223068717350237</v>
      </c>
      <c r="S135" s="102">
        <v>12.946357128784483</v>
      </c>
      <c r="T135" s="102">
        <v>0</v>
      </c>
      <c r="U135" s="102">
        <v>0</v>
      </c>
      <c r="V135" s="102">
        <v>0</v>
      </c>
      <c r="W135" s="102">
        <v>11.201983015435992</v>
      </c>
      <c r="X135" s="102">
        <v>12.020421163023279</v>
      </c>
      <c r="Y135" s="102">
        <v>10.491978023308425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8.1396129254614245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8.9191904643890538</v>
      </c>
      <c r="J139" s="123">
        <v>4.0632163141513358</v>
      </c>
      <c r="K139" s="123">
        <v>5.6088548691522231</v>
      </c>
      <c r="L139" s="123">
        <v>4.2171948328824547</v>
      </c>
      <c r="M139" s="123">
        <v>4.1112927715656831</v>
      </c>
      <c r="N139" s="123">
        <v>3.6291009652662978</v>
      </c>
      <c r="O139" s="123">
        <v>3.6850496100338277</v>
      </c>
      <c r="P139" s="123">
        <v>0</v>
      </c>
      <c r="Q139" s="123">
        <v>3.9997056514188221</v>
      </c>
      <c r="R139" s="123">
        <v>3.9994397253649132</v>
      </c>
      <c r="S139" s="123">
        <v>4.4371584696794724</v>
      </c>
      <c r="T139" s="123">
        <v>4.485388150062783</v>
      </c>
      <c r="U139" s="123">
        <v>0</v>
      </c>
      <c r="V139" s="123">
        <v>0</v>
      </c>
      <c r="W139" s="123">
        <v>4.2765978030121401</v>
      </c>
      <c r="X139" s="123">
        <v>4.3735654273782618</v>
      </c>
      <c r="Y139" s="123">
        <v>3.9238049056616027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8.1022937184991886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8.9254909825333417</v>
      </c>
      <c r="J140" s="99">
        <v>4.0640393986878225</v>
      </c>
      <c r="K140" s="99">
        <v>5.6131881603099867</v>
      </c>
      <c r="L140" s="99">
        <v>4.23174514002649</v>
      </c>
      <c r="M140" s="99">
        <v>4.1099761329822622</v>
      </c>
      <c r="N140" s="99">
        <v>3.5657513658796942</v>
      </c>
      <c r="O140" s="99">
        <v>3.6850496100338277</v>
      </c>
      <c r="P140" s="99">
        <v>0</v>
      </c>
      <c r="Q140" s="99">
        <v>3.984390137405831</v>
      </c>
      <c r="R140" s="99">
        <v>3.995230360754626</v>
      </c>
      <c r="S140" s="99">
        <v>4.44188461737052</v>
      </c>
      <c r="T140" s="99">
        <v>4.485388150062783</v>
      </c>
      <c r="U140" s="99">
        <v>0</v>
      </c>
      <c r="V140" s="99">
        <v>0</v>
      </c>
      <c r="W140" s="99">
        <v>4.2766136727892192</v>
      </c>
      <c r="X140" s="99">
        <v>4.3736972802785141</v>
      </c>
      <c r="Y140" s="99">
        <v>3.9222887496005976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8.6953260498878944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6.9297475455185094</v>
      </c>
      <c r="J141" s="110">
        <v>3.9706233517534035</v>
      </c>
      <c r="K141" s="110">
        <v>3.9977038836867251</v>
      </c>
      <c r="L141" s="110">
        <v>3.900021605379834</v>
      </c>
      <c r="M141" s="110">
        <v>4.1675806081100362</v>
      </c>
      <c r="N141" s="110">
        <v>5.9321916100882381</v>
      </c>
      <c r="O141" s="110">
        <v>0</v>
      </c>
      <c r="P141" s="110">
        <v>0</v>
      </c>
      <c r="Q141" s="110">
        <v>5.0438050095993985</v>
      </c>
      <c r="R141" s="110">
        <v>4.1756262837378646</v>
      </c>
      <c r="S141" s="110">
        <v>4.2357670735822213</v>
      </c>
      <c r="T141" s="110">
        <v>0</v>
      </c>
      <c r="U141" s="110">
        <v>0</v>
      </c>
      <c r="V141" s="110">
        <v>0</v>
      </c>
      <c r="W141" s="110">
        <v>4.2743506425777831</v>
      </c>
      <c r="X141" s="110">
        <v>4.3664074190396178</v>
      </c>
      <c r="Y141" s="110">
        <v>3.9860057764042538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92.434373581368675</v>
      </c>
      <c r="V143" s="118">
        <f t="shared" si="50"/>
        <v>75.738917284037683</v>
      </c>
      <c r="W143" s="118">
        <f t="shared" ref="W143:Y143" si="51">W144+W146+W148+W157</f>
        <v>66.726942995533847</v>
      </c>
      <c r="X143" s="118">
        <f t="shared" si="51"/>
        <v>69.232840252563506</v>
      </c>
      <c r="Y143" s="118">
        <f t="shared" si="51"/>
        <v>66.469558014809905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68.742637882519006</v>
      </c>
      <c r="V144" s="123">
        <f t="shared" si="52"/>
        <v>57.458082901792999</v>
      </c>
      <c r="W144" s="123">
        <f t="shared" si="52"/>
        <v>50.085264627290108</v>
      </c>
      <c r="X144" s="123">
        <f t="shared" si="52"/>
        <v>47.281057295950568</v>
      </c>
      <c r="Y144" s="123">
        <f t="shared" si="52"/>
        <v>46.846168596359135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68.742637882519006</v>
      </c>
      <c r="V145" s="99">
        <v>57.458082901792999</v>
      </c>
      <c r="W145" s="99">
        <v>50.085264627290108</v>
      </c>
      <c r="X145" s="99">
        <v>47.281057295950568</v>
      </c>
      <c r="Y145" s="99">
        <v>46.846168596359135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7.1045198194743646</v>
      </c>
      <c r="V146" s="123">
        <f t="shared" si="53"/>
        <v>3.1149713955702745</v>
      </c>
      <c r="W146" s="123">
        <f t="shared" si="53"/>
        <v>0.95503741103802109</v>
      </c>
      <c r="X146" s="123">
        <f t="shared" si="53"/>
        <v>5.7789835875382947</v>
      </c>
      <c r="Y146" s="123">
        <f t="shared" si="53"/>
        <v>5.228427423829106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</v>
      </c>
      <c r="F147" s="99">
        <f>RES_hhdet_in_tesh!F147/RES_summary!F$21</f>
        <v>0</v>
      </c>
      <c r="G147" s="99">
        <f>RES_hhdet_in_tesh!G147/RES_summary!G$21</f>
        <v>0</v>
      </c>
      <c r="H147" s="99">
        <f>RES_hhdet_in_tesh!H147/RES_summary!H$21</f>
        <v>0</v>
      </c>
      <c r="I147" s="99">
        <f>RES_hhdet_in_tesh!I147/RES_summary!I$21</f>
        <v>0</v>
      </c>
      <c r="J147" s="99">
        <f>RES_hhdet_in_tesh!J147/RES_summary!J$21</f>
        <v>0</v>
      </c>
      <c r="K147" s="99">
        <f>RES_hhdet_in_tesh!K147/RES_summary!K$21</f>
        <v>0</v>
      </c>
      <c r="L147" s="99">
        <f>RES_hhdet_in_tesh!L147/RES_summary!L$21</f>
        <v>0</v>
      </c>
      <c r="M147" s="99">
        <f>RES_hhdet_in_tesh!M147/RES_summary!M$21</f>
        <v>0</v>
      </c>
      <c r="N147" s="99">
        <f>RES_hhdet_in_tesh!N147/RES_summary!N$21</f>
        <v>0</v>
      </c>
      <c r="O147" s="99">
        <f>RES_hhdet_in_tesh!O147/RES_summary!O$21</f>
        <v>0</v>
      </c>
      <c r="P147" s="99">
        <f>RES_hhdet_in_tesh!P147/RES_summary!P$21</f>
        <v>0</v>
      </c>
      <c r="Q147" s="99">
        <f>RES_hhdet_in_tesh!Q147/RES_summary!Q$21</f>
        <v>0</v>
      </c>
      <c r="R147" s="99">
        <f>RES_hhdet_in_tesh!R147/RES_summary!R$21</f>
        <v>0</v>
      </c>
      <c r="S147" s="99">
        <f>RES_hhdet_in_tesh!S147/RES_summary!S$21</f>
        <v>0</v>
      </c>
      <c r="T147" s="99">
        <f>RES_hhdet_in_tesh!T147/RES_summary!T$21</f>
        <v>0</v>
      </c>
      <c r="U147" s="99">
        <f>RES_hhdet_in_tesh!U147/RES_summary!U$21</f>
        <v>7.1045198194743646</v>
      </c>
      <c r="V147" s="99">
        <f>RES_hhdet_in_tesh!V147/RES_summary!V$21</f>
        <v>3.1149713955702745</v>
      </c>
      <c r="W147" s="99">
        <f>RES_hhdet_in_tesh!W147/RES_summary!W$21</f>
        <v>0.95503741103802109</v>
      </c>
      <c r="X147" s="99">
        <f>RES_hhdet_in_tesh!X147/RES_summary!X$21</f>
        <v>5.7789835875382947</v>
      </c>
      <c r="Y147" s="99">
        <f>RES_hhdet_in_tesh!Y147/RES_summary!Y$21</f>
        <v>5.228427423829106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11.894151690105863</v>
      </c>
      <c r="V148" s="123">
        <v>10.998856520855822</v>
      </c>
      <c r="W148" s="123">
        <v>11.410042515906801</v>
      </c>
      <c r="X148" s="123">
        <v>11.79923423784088</v>
      </c>
      <c r="Y148" s="123">
        <v>10.471159515483057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12.033319117203334</v>
      </c>
      <c r="V149" s="99">
        <v>11.038898559007343</v>
      </c>
      <c r="W149" s="99">
        <v>11.604633787414834</v>
      </c>
      <c r="X149" s="99">
        <v>11.675414672028793</v>
      </c>
      <c r="Y149" s="99">
        <v>10.455422194344756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10.664629511789972</v>
      </c>
      <c r="V153" s="102">
        <v>10.916741453549029</v>
      </c>
      <c r="W153" s="102">
        <v>11.201983015435987</v>
      </c>
      <c r="X153" s="102">
        <v>12.020421163023277</v>
      </c>
      <c r="Y153" s="102">
        <v>10.491978023308425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4.6930641892694451</v>
      </c>
      <c r="V157" s="123">
        <v>4.1670064658185941</v>
      </c>
      <c r="W157" s="123">
        <v>4.2765984412989111</v>
      </c>
      <c r="X157" s="123">
        <v>4.3735651312337671</v>
      </c>
      <c r="Y157" s="123">
        <v>3.9238024791386104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4.6968472075021994</v>
      </c>
      <c r="V158" s="99">
        <v>4.1660894881482964</v>
      </c>
      <c r="W158" s="99">
        <v>4.2766136727892192</v>
      </c>
      <c r="X158" s="99">
        <v>4.3736972802785132</v>
      </c>
      <c r="Y158" s="99">
        <v>3.9222887496005976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4.2131771999203664</v>
      </c>
      <c r="V159" s="110">
        <v>4.243170852071958</v>
      </c>
      <c r="W159" s="110">
        <v>4.274350642577784</v>
      </c>
      <c r="X159" s="110">
        <v>4.3664074190396178</v>
      </c>
      <c r="Y159" s="110">
        <v>3.9860057764042547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139.17583609558045</v>
      </c>
      <c r="E161" s="118">
        <f t="shared" si="54"/>
        <v>145.71003017613461</v>
      </c>
      <c r="F161" s="118">
        <f t="shared" si="54"/>
        <v>116.41640580313413</v>
      </c>
      <c r="G161" s="118">
        <f t="shared" si="54"/>
        <v>142.81409202576904</v>
      </c>
      <c r="H161" s="118">
        <f t="shared" si="54"/>
        <v>99.542631311653608</v>
      </c>
      <c r="I161" s="118">
        <f t="shared" si="54"/>
        <v>114.37263826804832</v>
      </c>
      <c r="J161" s="118">
        <f t="shared" si="54"/>
        <v>103.63573696927443</v>
      </c>
      <c r="K161" s="118">
        <f t="shared" si="54"/>
        <v>125.56143554022236</v>
      </c>
      <c r="L161" s="118">
        <f t="shared" si="54"/>
        <v>114.67940635653017</v>
      </c>
      <c r="M161" s="118">
        <f t="shared" si="54"/>
        <v>108.77722666711637</v>
      </c>
      <c r="N161" s="118">
        <f t="shared" si="54"/>
        <v>103.02739821039907</v>
      </c>
      <c r="O161" s="118">
        <f t="shared" si="54"/>
        <v>98.862114860354254</v>
      </c>
      <c r="P161" s="118">
        <f t="shared" si="54"/>
        <v>90.99400345647507</v>
      </c>
      <c r="Q161" s="118">
        <f t="shared" si="54"/>
        <v>91.997661365407097</v>
      </c>
      <c r="R161" s="118">
        <f t="shared" ref="R161:V161" si="55">R162+R164+R166+R175</f>
        <v>73.907825483156643</v>
      </c>
      <c r="S161" s="118">
        <f t="shared" si="55"/>
        <v>75.240113983671364</v>
      </c>
      <c r="T161" s="118">
        <f t="shared" si="55"/>
        <v>89.879407136224444</v>
      </c>
      <c r="U161" s="118">
        <f t="shared" si="55"/>
        <v>84.384348203713955</v>
      </c>
      <c r="V161" s="118">
        <f t="shared" si="55"/>
        <v>81.179210286881371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112.79550965699087</v>
      </c>
      <c r="E162" s="123">
        <f t="shared" si="57"/>
        <v>114.49819803699994</v>
      </c>
      <c r="F162" s="123">
        <f t="shared" si="57"/>
        <v>96.786286926722369</v>
      </c>
      <c r="G162" s="123">
        <f t="shared" si="57"/>
        <v>107.57213971461445</v>
      </c>
      <c r="H162" s="123">
        <f t="shared" si="57"/>
        <v>75.287970099535059</v>
      </c>
      <c r="I162" s="123">
        <f t="shared" si="57"/>
        <v>82.102380804175212</v>
      </c>
      <c r="J162" s="123">
        <f t="shared" si="57"/>
        <v>85.163619575356847</v>
      </c>
      <c r="K162" s="123">
        <f t="shared" si="57"/>
        <v>102.32046142632865</v>
      </c>
      <c r="L162" s="123">
        <f t="shared" si="57"/>
        <v>93.87214634524527</v>
      </c>
      <c r="M162" s="123">
        <f t="shared" si="57"/>
        <v>89.665767000943092</v>
      </c>
      <c r="N162" s="123">
        <f t="shared" si="57"/>
        <v>78.641207360984936</v>
      </c>
      <c r="O162" s="123">
        <f t="shared" si="57"/>
        <v>82.082030991996447</v>
      </c>
      <c r="P162" s="123">
        <f t="shared" si="57"/>
        <v>72.160673416099414</v>
      </c>
      <c r="Q162" s="123">
        <f t="shared" si="57"/>
        <v>69.124292534934796</v>
      </c>
      <c r="R162" s="123">
        <f t="shared" si="57"/>
        <v>51.850411263802677</v>
      </c>
      <c r="S162" s="123">
        <f t="shared" si="57"/>
        <v>51.021376983698737</v>
      </c>
      <c r="T162" s="123">
        <f t="shared" si="57"/>
        <v>66.394008399754895</v>
      </c>
      <c r="U162" s="123">
        <f t="shared" si="57"/>
        <v>62.462790331247604</v>
      </c>
      <c r="V162" s="123">
        <f t="shared" si="57"/>
        <v>64.442410538562513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112.79550965699087</v>
      </c>
      <c r="E163" s="110">
        <v>114.49819803699994</v>
      </c>
      <c r="F163" s="110">
        <v>96.786286926722369</v>
      </c>
      <c r="G163" s="110">
        <v>107.57213971461445</v>
      </c>
      <c r="H163" s="110">
        <v>75.287970099535059</v>
      </c>
      <c r="I163" s="110">
        <v>82.102380804175212</v>
      </c>
      <c r="J163" s="110">
        <v>85.163619575356847</v>
      </c>
      <c r="K163" s="110">
        <v>102.32046142632865</v>
      </c>
      <c r="L163" s="110">
        <v>93.87214634524527</v>
      </c>
      <c r="M163" s="110">
        <v>89.665767000943092</v>
      </c>
      <c r="N163" s="110">
        <v>78.641207360984936</v>
      </c>
      <c r="O163" s="110">
        <v>82.082030991996447</v>
      </c>
      <c r="P163" s="110">
        <v>72.160673416099414</v>
      </c>
      <c r="Q163" s="110">
        <v>69.124292534934796</v>
      </c>
      <c r="R163" s="110">
        <v>51.850411263802677</v>
      </c>
      <c r="S163" s="110">
        <v>51.021376983698737</v>
      </c>
      <c r="T163" s="110">
        <v>66.394008399754895</v>
      </c>
      <c r="U163" s="110">
        <v>62.462790331247604</v>
      </c>
      <c r="V163" s="110">
        <v>64.442410538562513</v>
      </c>
      <c r="W163" s="110">
        <v>0</v>
      </c>
      <c r="X163" s="110">
        <v>0</v>
      </c>
      <c r="Y163" s="110">
        <v>0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2.4347995902601269</v>
      </c>
      <c r="E164" s="123">
        <f t="shared" si="58"/>
        <v>3.1616642799593877</v>
      </c>
      <c r="F164" s="123">
        <f t="shared" si="58"/>
        <v>2.3015113705927233</v>
      </c>
      <c r="G164" s="123">
        <f t="shared" si="58"/>
        <v>2.6279378077194449</v>
      </c>
      <c r="H164" s="123">
        <f t="shared" si="58"/>
        <v>3.4416274789184649</v>
      </c>
      <c r="I164" s="123">
        <f t="shared" si="58"/>
        <v>7.214143355103193</v>
      </c>
      <c r="J164" s="123">
        <f t="shared" si="58"/>
        <v>4.3068430159768063</v>
      </c>
      <c r="K164" s="123">
        <f t="shared" si="58"/>
        <v>3.7822395319488096</v>
      </c>
      <c r="L164" s="123">
        <f t="shared" si="58"/>
        <v>6.0684075529768986</v>
      </c>
      <c r="M164" s="123">
        <f t="shared" si="58"/>
        <v>4.1138350028184441</v>
      </c>
      <c r="N164" s="123">
        <f t="shared" si="58"/>
        <v>9.4472874955226569</v>
      </c>
      <c r="O164" s="123">
        <f t="shared" si="58"/>
        <v>1.9102734143653572</v>
      </c>
      <c r="P164" s="123">
        <f t="shared" si="58"/>
        <v>4.0314833578351417</v>
      </c>
      <c r="Q164" s="123">
        <f t="shared" si="58"/>
        <v>7.456747913851614</v>
      </c>
      <c r="R164" s="123">
        <f t="shared" si="58"/>
        <v>7.3703598213250237</v>
      </c>
      <c r="S164" s="123">
        <f t="shared" si="58"/>
        <v>7.6277444124748888</v>
      </c>
      <c r="T164" s="123">
        <f t="shared" si="58"/>
        <v>7.4478711591229141</v>
      </c>
      <c r="U164" s="123">
        <f t="shared" si="58"/>
        <v>5.3342851277994372</v>
      </c>
      <c r="V164" s="123">
        <f t="shared" si="58"/>
        <v>1.5709389878126281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2.4347995902601269</v>
      </c>
      <c r="E165" s="99">
        <f>RES_hhdet_in_tesh!E165/RES_summary!E$21</f>
        <v>3.1616642799593877</v>
      </c>
      <c r="F165" s="99">
        <f>RES_hhdet_in_tesh!F165/RES_summary!F$21</f>
        <v>2.3015113705927233</v>
      </c>
      <c r="G165" s="99">
        <f>RES_hhdet_in_tesh!G165/RES_summary!G$21</f>
        <v>2.6279378077194449</v>
      </c>
      <c r="H165" s="99">
        <f>RES_hhdet_in_tesh!H165/RES_summary!H$21</f>
        <v>3.4416274789184649</v>
      </c>
      <c r="I165" s="99">
        <f>RES_hhdet_in_tesh!I165/RES_summary!I$21</f>
        <v>7.214143355103193</v>
      </c>
      <c r="J165" s="99">
        <f>RES_hhdet_in_tesh!J165/RES_summary!J$21</f>
        <v>4.3068430159768063</v>
      </c>
      <c r="K165" s="99">
        <f>RES_hhdet_in_tesh!K165/RES_summary!K$21</f>
        <v>3.7822395319488096</v>
      </c>
      <c r="L165" s="99">
        <f>RES_hhdet_in_tesh!L165/RES_summary!L$21</f>
        <v>6.0684075529768986</v>
      </c>
      <c r="M165" s="99">
        <f>RES_hhdet_in_tesh!M165/RES_summary!M$21</f>
        <v>4.1138350028184441</v>
      </c>
      <c r="N165" s="99">
        <f>RES_hhdet_in_tesh!N165/RES_summary!N$21</f>
        <v>9.4472874955226569</v>
      </c>
      <c r="O165" s="99">
        <f>RES_hhdet_in_tesh!O165/RES_summary!O$21</f>
        <v>1.9102734143653572</v>
      </c>
      <c r="P165" s="99">
        <f>RES_hhdet_in_tesh!P165/RES_summary!P$21</f>
        <v>4.0314833578351417</v>
      </c>
      <c r="Q165" s="99">
        <f>RES_hhdet_in_tesh!Q165/RES_summary!Q$21</f>
        <v>7.456747913851614</v>
      </c>
      <c r="R165" s="99">
        <f>RES_hhdet_in_tesh!R165/RES_summary!R$21</f>
        <v>7.3703598213250237</v>
      </c>
      <c r="S165" s="99">
        <f>RES_hhdet_in_tesh!S165/RES_summary!S$21</f>
        <v>7.6277444124748888</v>
      </c>
      <c r="T165" s="99">
        <f>RES_hhdet_in_tesh!T165/RES_summary!T$21</f>
        <v>7.4478711591229141</v>
      </c>
      <c r="U165" s="99">
        <f>RES_hhdet_in_tesh!U165/RES_summary!U$21</f>
        <v>5.3342851277994372</v>
      </c>
      <c r="V165" s="99">
        <f>RES_hhdet_in_tesh!V165/RES_summary!V$21</f>
        <v>1.5709389878126281</v>
      </c>
      <c r="W165" s="99">
        <f>RES_hhdet_in_tesh!W165/RES_summary!W$21</f>
        <v>0</v>
      </c>
      <c r="X165" s="99">
        <f>RES_hhdet_in_tesh!X165/RES_summary!X$21</f>
        <v>0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15.629529523606049</v>
      </c>
      <c r="E166" s="123">
        <v>18.26818798315011</v>
      </c>
      <c r="F166" s="123">
        <v>11.464751116681468</v>
      </c>
      <c r="G166" s="123">
        <v>20.406775181554412</v>
      </c>
      <c r="H166" s="123">
        <v>14.130680526638448</v>
      </c>
      <c r="I166" s="123">
        <v>16.136843625261037</v>
      </c>
      <c r="J166" s="123">
        <v>10.102037522611493</v>
      </c>
      <c r="K166" s="123">
        <v>13.849681620295208</v>
      </c>
      <c r="L166" s="123">
        <v>10.521750462425503</v>
      </c>
      <c r="M166" s="123">
        <v>10.88632842781756</v>
      </c>
      <c r="N166" s="123">
        <v>11.313242108411574</v>
      </c>
      <c r="O166" s="123">
        <v>11.18476084395861</v>
      </c>
      <c r="P166" s="123">
        <v>11.173786151252941</v>
      </c>
      <c r="Q166" s="123">
        <v>11.417045237201956</v>
      </c>
      <c r="R166" s="123">
        <v>10.68759732867583</v>
      </c>
      <c r="S166" s="123">
        <v>12.153831858325894</v>
      </c>
      <c r="T166" s="123">
        <v>11.555763981640624</v>
      </c>
      <c r="U166" s="123">
        <v>11.894202174272921</v>
      </c>
      <c r="V166" s="123">
        <v>10.998847937475093</v>
      </c>
      <c r="W166" s="123">
        <v>0</v>
      </c>
      <c r="X166" s="123">
        <v>0</v>
      </c>
      <c r="Y166" s="123">
        <v>0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15.629529523606049</v>
      </c>
      <c r="E167" s="99">
        <v>18.26818798315011</v>
      </c>
      <c r="F167" s="99">
        <v>11.464751116681468</v>
      </c>
      <c r="G167" s="99">
        <v>20.406775181554412</v>
      </c>
      <c r="H167" s="99">
        <v>11.360270301347679</v>
      </c>
      <c r="I167" s="99">
        <v>17.227305454662982</v>
      </c>
      <c r="J167" s="99">
        <v>9.4300817440773752</v>
      </c>
      <c r="K167" s="99">
        <v>13.432649772213885</v>
      </c>
      <c r="L167" s="99">
        <v>11.026169478451649</v>
      </c>
      <c r="M167" s="99">
        <v>11.205457969953223</v>
      </c>
      <c r="N167" s="99">
        <v>10.381609936897464</v>
      </c>
      <c r="O167" s="99">
        <v>11.15583732700893</v>
      </c>
      <c r="P167" s="99">
        <v>10.83677960501282</v>
      </c>
      <c r="Q167" s="99">
        <v>11.366216141846975</v>
      </c>
      <c r="R167" s="99">
        <v>10.992714724003045</v>
      </c>
      <c r="S167" s="99">
        <v>11.63485741190868</v>
      </c>
      <c r="T167" s="99">
        <v>11.555763981640624</v>
      </c>
      <c r="U167" s="99">
        <v>12.033319117203332</v>
      </c>
      <c r="V167" s="99">
        <v>11.038898559007345</v>
      </c>
      <c r="W167" s="99">
        <v>0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17.801154903463775</v>
      </c>
      <c r="I171" s="102">
        <v>15.212776643147878</v>
      </c>
      <c r="J171" s="102">
        <v>10.535863826377625</v>
      </c>
      <c r="K171" s="102">
        <v>13.877180309686652</v>
      </c>
      <c r="L171" s="102">
        <v>10.321299252023655</v>
      </c>
      <c r="M171" s="102">
        <v>10.309655746414519</v>
      </c>
      <c r="N171" s="102">
        <v>12.370770519319484</v>
      </c>
      <c r="O171" s="102">
        <v>11.242135271371863</v>
      </c>
      <c r="P171" s="102">
        <v>11.491634702616365</v>
      </c>
      <c r="Q171" s="102">
        <v>11.484418704770519</v>
      </c>
      <c r="R171" s="102">
        <v>10.223068717350236</v>
      </c>
      <c r="S171" s="102">
        <v>12.946357128784481</v>
      </c>
      <c r="T171" s="102">
        <v>0</v>
      </c>
      <c r="U171" s="102">
        <v>10.664629511789974</v>
      </c>
      <c r="V171" s="102">
        <v>10.916741453549029</v>
      </c>
      <c r="W171" s="102">
        <v>0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8.3159973247234049</v>
      </c>
      <c r="E175" s="123">
        <v>9.7819798760251935</v>
      </c>
      <c r="F175" s="123">
        <v>5.8638563891375721</v>
      </c>
      <c r="G175" s="123">
        <v>12.20723932188074</v>
      </c>
      <c r="H175" s="123">
        <v>6.6823532065616478</v>
      </c>
      <c r="I175" s="123">
        <v>8.9192704835088801</v>
      </c>
      <c r="J175" s="123">
        <v>4.0632368553292784</v>
      </c>
      <c r="K175" s="123">
        <v>5.609052961649688</v>
      </c>
      <c r="L175" s="123">
        <v>4.2171019958824951</v>
      </c>
      <c r="M175" s="123">
        <v>4.1112962355372735</v>
      </c>
      <c r="N175" s="123">
        <v>3.6256612454799102</v>
      </c>
      <c r="O175" s="123">
        <v>3.6850496100338272</v>
      </c>
      <c r="P175" s="123">
        <v>3.6280605312875793</v>
      </c>
      <c r="Q175" s="123">
        <v>3.9995756794187236</v>
      </c>
      <c r="R175" s="123">
        <v>3.9994570693531082</v>
      </c>
      <c r="S175" s="123">
        <v>4.4371607291718407</v>
      </c>
      <c r="T175" s="123">
        <v>4.4817635957060089</v>
      </c>
      <c r="U175" s="123">
        <v>4.6930705703939957</v>
      </c>
      <c r="V175" s="123">
        <v>4.1670128230311443</v>
      </c>
      <c r="W175" s="123">
        <v>0</v>
      </c>
      <c r="X175" s="123">
        <v>0</v>
      </c>
      <c r="Y175" s="123">
        <v>0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8.378944223008018</v>
      </c>
      <c r="E176" s="99">
        <v>9.6473820569197652</v>
      </c>
      <c r="F176" s="99">
        <v>5.872746681753422</v>
      </c>
      <c r="G176" s="99">
        <v>12.449560328277196</v>
      </c>
      <c r="H176" s="99">
        <v>6.28831338986675</v>
      </c>
      <c r="I176" s="99">
        <v>8.9254909825333417</v>
      </c>
      <c r="J176" s="99">
        <v>4.0640393986878207</v>
      </c>
      <c r="K176" s="99">
        <v>5.6131881603099867</v>
      </c>
      <c r="L176" s="99">
        <v>4.23174514002649</v>
      </c>
      <c r="M176" s="99">
        <v>4.1099761329822622</v>
      </c>
      <c r="N176" s="99">
        <v>3.5657513658796951</v>
      </c>
      <c r="O176" s="99">
        <v>3.6850496100338272</v>
      </c>
      <c r="P176" s="99">
        <v>3.6280605312875793</v>
      </c>
      <c r="Q176" s="99">
        <v>3.984390137405831</v>
      </c>
      <c r="R176" s="99">
        <v>3.9952303607546251</v>
      </c>
      <c r="S176" s="99">
        <v>4.4418846173705209</v>
      </c>
      <c r="T176" s="99">
        <v>4.485388150062783</v>
      </c>
      <c r="U176" s="99">
        <v>4.6968472075022012</v>
      </c>
      <c r="V176" s="99">
        <v>4.1660894881482973</v>
      </c>
      <c r="W176" s="99">
        <v>0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6.7423248676080716</v>
      </c>
      <c r="E177" s="110">
        <v>11.907503769398399</v>
      </c>
      <c r="F177" s="110">
        <v>5.4700164262553788</v>
      </c>
      <c r="G177" s="110">
        <v>5.936444497816268</v>
      </c>
      <c r="H177" s="110">
        <v>10.80633810628893</v>
      </c>
      <c r="I177" s="110">
        <v>6.9297475455185067</v>
      </c>
      <c r="J177" s="110">
        <v>3.9706233517534026</v>
      </c>
      <c r="K177" s="110">
        <v>3.9977038836867251</v>
      </c>
      <c r="L177" s="110">
        <v>3.900021605379834</v>
      </c>
      <c r="M177" s="110">
        <v>4.1675806081100371</v>
      </c>
      <c r="N177" s="110">
        <v>5.9321916100882373</v>
      </c>
      <c r="O177" s="110">
        <v>0</v>
      </c>
      <c r="P177" s="110">
        <v>0</v>
      </c>
      <c r="Q177" s="110">
        <v>5.0438050095993985</v>
      </c>
      <c r="R177" s="110">
        <v>4.1756262837378637</v>
      </c>
      <c r="S177" s="110">
        <v>4.2357670735822213</v>
      </c>
      <c r="T177" s="110">
        <v>4.1469199336677312</v>
      </c>
      <c r="U177" s="110">
        <v>4.2131771999203664</v>
      </c>
      <c r="V177" s="110">
        <v>4.2431708520719562</v>
      </c>
      <c r="W177" s="110">
        <v>0</v>
      </c>
      <c r="X177" s="110">
        <v>0</v>
      </c>
      <c r="Y177" s="110">
        <v>0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92.345895205669251</v>
      </c>
      <c r="E3" s="118">
        <f t="shared" si="0"/>
        <v>0</v>
      </c>
      <c r="F3" s="118">
        <f t="shared" si="0"/>
        <v>124.39399990587404</v>
      </c>
      <c r="G3" s="118">
        <f t="shared" si="0"/>
        <v>0</v>
      </c>
      <c r="H3" s="118">
        <f t="shared" si="0"/>
        <v>0</v>
      </c>
      <c r="I3" s="118">
        <f t="shared" si="0"/>
        <v>40.588182184263871</v>
      </c>
      <c r="J3" s="118">
        <f t="shared" si="0"/>
        <v>114.42983565349455</v>
      </c>
      <c r="K3" s="118">
        <f t="shared" si="0"/>
        <v>0</v>
      </c>
      <c r="L3" s="118">
        <f t="shared" si="0"/>
        <v>0</v>
      </c>
      <c r="M3" s="118">
        <f t="shared" si="0"/>
        <v>56.021996893246794</v>
      </c>
      <c r="N3" s="118">
        <f t="shared" si="0"/>
        <v>54.423852755387749</v>
      </c>
      <c r="O3" s="118">
        <f t="shared" si="0"/>
        <v>32.814790412169202</v>
      </c>
      <c r="P3" s="118">
        <f t="shared" si="0"/>
        <v>55.288196733163431</v>
      </c>
      <c r="Q3" s="118">
        <f t="shared" si="0"/>
        <v>53.432026309624455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36.396494985155421</v>
      </c>
      <c r="V3" s="118">
        <f t="shared" si="1"/>
        <v>35.035009018993478</v>
      </c>
      <c r="W3" s="118">
        <f t="shared" ref="W3:Y3" si="2">W4+W7+W9+W19</f>
        <v>28.086372901567515</v>
      </c>
      <c r="X3" s="118">
        <f t="shared" si="2"/>
        <v>24.421042442017736</v>
      </c>
      <c r="Y3" s="118">
        <f t="shared" si="2"/>
        <v>22.578702558924395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77.556671222439718</v>
      </c>
      <c r="E4" s="123">
        <f t="shared" si="3"/>
        <v>0</v>
      </c>
      <c r="F4" s="123">
        <f t="shared" si="3"/>
        <v>109.70177775505886</v>
      </c>
      <c r="G4" s="123">
        <f t="shared" si="3"/>
        <v>0</v>
      </c>
      <c r="H4" s="123">
        <f t="shared" si="3"/>
        <v>0</v>
      </c>
      <c r="I4" s="123">
        <f t="shared" si="3"/>
        <v>32.258185191599807</v>
      </c>
      <c r="J4" s="123">
        <f t="shared" si="3"/>
        <v>99.044713813973175</v>
      </c>
      <c r="K4" s="123">
        <f t="shared" si="3"/>
        <v>0</v>
      </c>
      <c r="L4" s="123">
        <f t="shared" si="3"/>
        <v>0</v>
      </c>
      <c r="M4" s="123">
        <f t="shared" si="3"/>
        <v>47.839660586047614</v>
      </c>
      <c r="N4" s="123">
        <f t="shared" si="3"/>
        <v>46.50846670184233</v>
      </c>
      <c r="O4" s="123">
        <f t="shared" si="3"/>
        <v>27.578949817177175</v>
      </c>
      <c r="P4" s="123">
        <f t="shared" si="3"/>
        <v>45.722546148117168</v>
      </c>
      <c r="Q4" s="123">
        <f t="shared" si="3"/>
        <v>44.024185162903819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28.17804429917614</v>
      </c>
      <c r="V4" s="123">
        <f t="shared" si="4"/>
        <v>27.236873420280265</v>
      </c>
      <c r="W4" s="123">
        <f t="shared" ref="W4:Y4" si="5">SUM(W5:W6)</f>
        <v>23.940376411349241</v>
      </c>
      <c r="X4" s="123">
        <f t="shared" si="5"/>
        <v>19.538160509996288</v>
      </c>
      <c r="Y4" s="123">
        <f t="shared" si="5"/>
        <v>19.087964569100347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77.556671222439718</v>
      </c>
      <c r="E5" s="99">
        <v>0</v>
      </c>
      <c r="F5" s="99">
        <v>109.70177775505886</v>
      </c>
      <c r="G5" s="99">
        <v>0</v>
      </c>
      <c r="H5" s="99">
        <v>0</v>
      </c>
      <c r="I5" s="99">
        <v>32.258185191599807</v>
      </c>
      <c r="J5" s="99">
        <v>99.044713813973175</v>
      </c>
      <c r="K5" s="99">
        <v>0</v>
      </c>
      <c r="L5" s="99">
        <v>0</v>
      </c>
      <c r="M5" s="99">
        <v>47.839660586047614</v>
      </c>
      <c r="N5" s="99">
        <v>46.50846670184233</v>
      </c>
      <c r="O5" s="99">
        <v>27.578949817177175</v>
      </c>
      <c r="P5" s="99">
        <v>45.722546148117168</v>
      </c>
      <c r="Q5" s="99">
        <v>44.024185162903819</v>
      </c>
      <c r="R5" s="99">
        <v>0</v>
      </c>
      <c r="S5" s="99">
        <v>0</v>
      </c>
      <c r="T5" s="99">
        <v>0</v>
      </c>
      <c r="U5" s="99">
        <v>28.17804429917614</v>
      </c>
      <c r="V5" s="99">
        <v>27.236873420280265</v>
      </c>
      <c r="W5" s="99">
        <v>23.940376411349241</v>
      </c>
      <c r="X5" s="99">
        <v>19.538160509996288</v>
      </c>
      <c r="Y5" s="99">
        <v>19.087964569100347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10.09352489019618</v>
      </c>
      <c r="E9" s="123">
        <v>0</v>
      </c>
      <c r="F9" s="123">
        <v>9.632402979651042</v>
      </c>
      <c r="G9" s="123">
        <v>0</v>
      </c>
      <c r="H9" s="123">
        <v>0</v>
      </c>
      <c r="I9" s="123">
        <v>5.0515861281685552</v>
      </c>
      <c r="J9" s="123">
        <v>10.824118408382908</v>
      </c>
      <c r="K9" s="123">
        <v>0</v>
      </c>
      <c r="L9" s="123">
        <v>0</v>
      </c>
      <c r="M9" s="123">
        <v>5.8157733192329628</v>
      </c>
      <c r="N9" s="123">
        <v>5.7595558172385672</v>
      </c>
      <c r="O9" s="123">
        <v>3.7869074506531666</v>
      </c>
      <c r="P9" s="123">
        <v>7.030552627242237</v>
      </c>
      <c r="Q9" s="123">
        <v>7.0692073755296523</v>
      </c>
      <c r="R9" s="123">
        <v>0</v>
      </c>
      <c r="S9" s="123">
        <v>0</v>
      </c>
      <c r="T9" s="123">
        <v>0</v>
      </c>
      <c r="U9" s="123">
        <v>5.4265916543152546</v>
      </c>
      <c r="V9" s="123">
        <v>5.3262184469729901</v>
      </c>
      <c r="W9" s="123">
        <v>1.8235435913769413</v>
      </c>
      <c r="X9" s="123">
        <v>2.578335366689124</v>
      </c>
      <c r="Y9" s="123">
        <v>1.4848153899953926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10.422922461963532</v>
      </c>
      <c r="E10" s="99">
        <v>0</v>
      </c>
      <c r="F10" s="99">
        <v>9.9933702852508421</v>
      </c>
      <c r="G10" s="99">
        <v>0</v>
      </c>
      <c r="H10" s="99">
        <v>0</v>
      </c>
      <c r="I10" s="99">
        <v>5.1698084807071414</v>
      </c>
      <c r="J10" s="99">
        <v>11.20778830918235</v>
      </c>
      <c r="K10" s="99">
        <v>0</v>
      </c>
      <c r="L10" s="99">
        <v>0</v>
      </c>
      <c r="M10" s="99">
        <v>5.8549398359126545</v>
      </c>
      <c r="N10" s="99">
        <v>5.8655522434650296</v>
      </c>
      <c r="O10" s="99">
        <v>3.8192432373459164</v>
      </c>
      <c r="P10" s="99">
        <v>7.1941351624040379</v>
      </c>
      <c r="Q10" s="99">
        <v>7.3002705645391401</v>
      </c>
      <c r="R10" s="99">
        <v>0</v>
      </c>
      <c r="S10" s="99">
        <v>0</v>
      </c>
      <c r="T10" s="99">
        <v>0</v>
      </c>
      <c r="U10" s="99">
        <v>5.4265916543152546</v>
      </c>
      <c r="V10" s="99">
        <v>5.4670410063275847</v>
      </c>
      <c r="W10" s="99">
        <v>5.8338261137439371</v>
      </c>
      <c r="X10" s="99">
        <v>6.5763882751198679</v>
      </c>
      <c r="Y10" s="99">
        <v>1.4149709866775013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6.8645618511609277</v>
      </c>
      <c r="E11" s="99">
        <v>0</v>
      </c>
      <c r="F11" s="99">
        <v>4.9556947016052773</v>
      </c>
      <c r="G11" s="99">
        <v>0</v>
      </c>
      <c r="H11" s="99">
        <v>0</v>
      </c>
      <c r="I11" s="99">
        <v>7.2357963187052068</v>
      </c>
      <c r="J11" s="99">
        <v>3.9138186655908358</v>
      </c>
      <c r="K11" s="99">
        <v>0</v>
      </c>
      <c r="L11" s="99">
        <v>0</v>
      </c>
      <c r="M11" s="99">
        <v>4.3685356709547927</v>
      </c>
      <c r="N11" s="99">
        <v>3.8458655369575374</v>
      </c>
      <c r="O11" s="99">
        <v>3.8523113682829919</v>
      </c>
      <c r="P11" s="99">
        <v>3.4576883037553885</v>
      </c>
      <c r="Q11" s="99">
        <v>3.3943147805264968</v>
      </c>
      <c r="R11" s="99">
        <v>0</v>
      </c>
      <c r="S11" s="99">
        <v>0</v>
      </c>
      <c r="T11" s="99">
        <v>0</v>
      </c>
      <c r="U11" s="99">
        <v>0</v>
      </c>
      <c r="V11" s="99">
        <v>2.8230282308374828</v>
      </c>
      <c r="W11" s="99">
        <v>2.9318152002129634</v>
      </c>
      <c r="X11" s="99">
        <v>2.9433889682457237</v>
      </c>
      <c r="Y11" s="99">
        <v>2.6329756568731071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4.6956990930333475</v>
      </c>
      <c r="E19" s="123">
        <v>0</v>
      </c>
      <c r="F19" s="123">
        <v>5.059819171164138</v>
      </c>
      <c r="G19" s="123">
        <v>0</v>
      </c>
      <c r="H19" s="123">
        <v>0</v>
      </c>
      <c r="I19" s="123">
        <v>3.2784108644955103</v>
      </c>
      <c r="J19" s="123">
        <v>4.5610034311384755</v>
      </c>
      <c r="K19" s="123">
        <v>0</v>
      </c>
      <c r="L19" s="123">
        <v>0</v>
      </c>
      <c r="M19" s="123">
        <v>2.3665629879662173</v>
      </c>
      <c r="N19" s="123">
        <v>2.1558302363068504</v>
      </c>
      <c r="O19" s="123">
        <v>1.4489331443388569</v>
      </c>
      <c r="P19" s="123">
        <v>2.5350979578040289</v>
      </c>
      <c r="Q19" s="123">
        <v>2.3386337711909828</v>
      </c>
      <c r="R19" s="123">
        <v>0</v>
      </c>
      <c r="S19" s="123">
        <v>0</v>
      </c>
      <c r="T19" s="123">
        <v>0</v>
      </c>
      <c r="U19" s="123">
        <v>2.791859031664027</v>
      </c>
      <c r="V19" s="123">
        <v>2.4719171517402194</v>
      </c>
      <c r="W19" s="123">
        <v>2.3224528988413287</v>
      </c>
      <c r="X19" s="123">
        <v>2.3045465653323247</v>
      </c>
      <c r="Y19" s="123">
        <v>2.0059225998286552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5.9972776469515177</v>
      </c>
      <c r="E20" s="99">
        <v>0</v>
      </c>
      <c r="F20" s="99">
        <v>5.7103147974013613</v>
      </c>
      <c r="G20" s="99">
        <v>0</v>
      </c>
      <c r="H20" s="99">
        <v>0</v>
      </c>
      <c r="I20" s="99">
        <v>2.5410611848390778</v>
      </c>
      <c r="J20" s="99">
        <v>4.6182416681060845</v>
      </c>
      <c r="K20" s="99">
        <v>0</v>
      </c>
      <c r="L20" s="99">
        <v>0</v>
      </c>
      <c r="M20" s="99">
        <v>2.3841405140852499</v>
      </c>
      <c r="N20" s="99">
        <v>2.1912356954761685</v>
      </c>
      <c r="O20" s="99">
        <v>1.448071387361805</v>
      </c>
      <c r="P20" s="99">
        <v>2.7968679600857009</v>
      </c>
      <c r="Q20" s="99">
        <v>2.9731596512053482</v>
      </c>
      <c r="R20" s="99">
        <v>0</v>
      </c>
      <c r="S20" s="99">
        <v>0</v>
      </c>
      <c r="T20" s="99">
        <v>0</v>
      </c>
      <c r="U20" s="99">
        <v>2.791859031664027</v>
      </c>
      <c r="V20" s="99">
        <v>2.5559840373234062</v>
      </c>
      <c r="W20" s="99">
        <v>2.4418589085272693</v>
      </c>
      <c r="X20" s="99">
        <v>2.4539388692253685</v>
      </c>
      <c r="Y20" s="99">
        <v>2.3677146738818946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3.3306922843832751</v>
      </c>
      <c r="E21" s="99">
        <v>0</v>
      </c>
      <c r="F21" s="99">
        <v>2.3307475459849782</v>
      </c>
      <c r="G21" s="99">
        <v>0</v>
      </c>
      <c r="H21" s="99">
        <v>0</v>
      </c>
      <c r="I21" s="99">
        <v>3.5338743241327557</v>
      </c>
      <c r="J21" s="99">
        <v>1.6078012503224928</v>
      </c>
      <c r="K21" s="99">
        <v>0</v>
      </c>
      <c r="L21" s="99">
        <v>0</v>
      </c>
      <c r="M21" s="99">
        <v>1.6224229945606539</v>
      </c>
      <c r="N21" s="99">
        <v>1.4071161024180054</v>
      </c>
      <c r="O21" s="99">
        <v>1.4539016421430788</v>
      </c>
      <c r="P21" s="99">
        <v>1.4306158175393699</v>
      </c>
      <c r="Q21" s="99">
        <v>1.5675518590683293</v>
      </c>
      <c r="R21" s="99">
        <v>0</v>
      </c>
      <c r="S21" s="99">
        <v>0</v>
      </c>
      <c r="T21" s="99">
        <v>0</v>
      </c>
      <c r="U21" s="99">
        <v>0</v>
      </c>
      <c r="V21" s="99">
        <v>1.5789643947169913</v>
      </c>
      <c r="W21" s="99">
        <v>1.6163782396981072</v>
      </c>
      <c r="X21" s="99">
        <v>1.651979488765835</v>
      </c>
      <c r="Y21" s="99">
        <v>1.4813810960605851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58.362335790197278</v>
      </c>
      <c r="D24" s="118">
        <f t="shared" si="7"/>
        <v>54.875668108713867</v>
      </c>
      <c r="E24" s="118">
        <f t="shared" si="7"/>
        <v>58.202980096734699</v>
      </c>
      <c r="F24" s="118">
        <f t="shared" si="7"/>
        <v>55.211950452619277</v>
      </c>
      <c r="G24" s="118">
        <f t="shared" si="7"/>
        <v>54.440826776993177</v>
      </c>
      <c r="H24" s="118">
        <f t="shared" si="7"/>
        <v>44.259806361795086</v>
      </c>
      <c r="I24" s="118">
        <f t="shared" si="7"/>
        <v>41.435191239893697</v>
      </c>
      <c r="J24" s="118">
        <f t="shared" si="7"/>
        <v>42.240467896010742</v>
      </c>
      <c r="K24" s="118">
        <f t="shared" si="7"/>
        <v>39.177627924682703</v>
      </c>
      <c r="L24" s="118">
        <f t="shared" si="7"/>
        <v>38.598107410610368</v>
      </c>
      <c r="M24" s="118">
        <f t="shared" si="7"/>
        <v>37.141151145651627</v>
      </c>
      <c r="N24" s="118">
        <f t="shared" si="7"/>
        <v>35.239305397140789</v>
      </c>
      <c r="O24" s="118">
        <f t="shared" si="7"/>
        <v>31.721169492940835</v>
      </c>
      <c r="P24" s="118">
        <f t="shared" si="7"/>
        <v>26.792534118322653</v>
      </c>
      <c r="Q24" s="118">
        <f t="shared" si="7"/>
        <v>25.835458184033776</v>
      </c>
      <c r="R24" s="118">
        <f t="shared" ref="R24:V24" si="8">R25+R28+R30+R39</f>
        <v>0</v>
      </c>
      <c r="S24" s="118">
        <f t="shared" si="8"/>
        <v>0</v>
      </c>
      <c r="T24" s="118">
        <f t="shared" si="8"/>
        <v>0</v>
      </c>
      <c r="U24" s="118">
        <f t="shared" si="8"/>
        <v>24.576240674632071</v>
      </c>
      <c r="V24" s="118">
        <f t="shared" si="8"/>
        <v>20.707849223904294</v>
      </c>
      <c r="W24" s="118">
        <f t="shared" ref="W24:Y24" si="9">W25+W28+W30+W39</f>
        <v>19.900945390890275</v>
      </c>
      <c r="X24" s="118">
        <f t="shared" si="9"/>
        <v>18.894793284438094</v>
      </c>
      <c r="Y24" s="118">
        <f t="shared" si="9"/>
        <v>15.320839397075314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48.60360027848548</v>
      </c>
      <c r="D25" s="123">
        <f t="shared" si="10"/>
        <v>44.84694858738883</v>
      </c>
      <c r="E25" s="123">
        <f t="shared" si="10"/>
        <v>46.577717802784449</v>
      </c>
      <c r="F25" s="123">
        <f t="shared" si="10"/>
        <v>47.925508205029026</v>
      </c>
      <c r="G25" s="123">
        <f t="shared" si="10"/>
        <v>40.957840335339704</v>
      </c>
      <c r="H25" s="123">
        <f t="shared" si="10"/>
        <v>39.145662744803971</v>
      </c>
      <c r="I25" s="123">
        <f t="shared" si="10"/>
        <v>34.645208572343599</v>
      </c>
      <c r="J25" s="123">
        <f t="shared" si="10"/>
        <v>39.021094253974375</v>
      </c>
      <c r="K25" s="123">
        <f t="shared" si="10"/>
        <v>36.653315083557089</v>
      </c>
      <c r="L25" s="123">
        <f t="shared" si="10"/>
        <v>35.786208944911159</v>
      </c>
      <c r="M25" s="123">
        <f t="shared" si="10"/>
        <v>32.606371037121114</v>
      </c>
      <c r="N25" s="123">
        <f t="shared" si="10"/>
        <v>31.787319054517042</v>
      </c>
      <c r="O25" s="123">
        <f t="shared" si="10"/>
        <v>27.699060271942429</v>
      </c>
      <c r="P25" s="123">
        <f t="shared" si="10"/>
        <v>23.633074148905589</v>
      </c>
      <c r="Q25" s="123">
        <f t="shared" si="10"/>
        <v>22.231317456649549</v>
      </c>
      <c r="R25" s="123">
        <f t="shared" ref="R25:V25" si="11">SUM(R26:R27)</f>
        <v>0</v>
      </c>
      <c r="S25" s="123">
        <f t="shared" si="11"/>
        <v>0</v>
      </c>
      <c r="T25" s="123">
        <f t="shared" si="11"/>
        <v>0</v>
      </c>
      <c r="U25" s="123">
        <f t="shared" si="11"/>
        <v>19.645930347836863</v>
      </c>
      <c r="V25" s="123">
        <f t="shared" si="11"/>
        <v>17.152765067601067</v>
      </c>
      <c r="W25" s="123">
        <f t="shared" ref="W25:Y25" si="12">SUM(W26:W27)</f>
        <v>16.732429692255891</v>
      </c>
      <c r="X25" s="123">
        <f t="shared" si="12"/>
        <v>15.3697480886068</v>
      </c>
      <c r="Y25" s="123">
        <f t="shared" si="12"/>
        <v>12.415662542610825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48.60360027848548</v>
      </c>
      <c r="D26" s="99">
        <v>44.84694858738883</v>
      </c>
      <c r="E26" s="99">
        <v>46.577717802784449</v>
      </c>
      <c r="F26" s="99">
        <v>47.925508205029026</v>
      </c>
      <c r="G26" s="99">
        <v>40.957840335339704</v>
      </c>
      <c r="H26" s="99">
        <v>39.145662744803971</v>
      </c>
      <c r="I26" s="99">
        <v>34.645208572343599</v>
      </c>
      <c r="J26" s="99">
        <v>39.021094253974375</v>
      </c>
      <c r="K26" s="99">
        <v>36.653315083557089</v>
      </c>
      <c r="L26" s="99">
        <v>35.786208944911159</v>
      </c>
      <c r="M26" s="99">
        <v>32.606371037121114</v>
      </c>
      <c r="N26" s="99">
        <v>31.787319054517042</v>
      </c>
      <c r="O26" s="99">
        <v>27.699060271942429</v>
      </c>
      <c r="P26" s="99">
        <v>23.633074148905589</v>
      </c>
      <c r="Q26" s="99">
        <v>22.231317456649549</v>
      </c>
      <c r="R26" s="99">
        <v>0</v>
      </c>
      <c r="S26" s="99">
        <v>0</v>
      </c>
      <c r="T26" s="99">
        <v>0</v>
      </c>
      <c r="U26" s="99">
        <v>19.645930347836863</v>
      </c>
      <c r="V26" s="99">
        <v>17.152765067601067</v>
      </c>
      <c r="W26" s="99">
        <v>16.732429692255891</v>
      </c>
      <c r="X26" s="99">
        <v>15.3697480886068</v>
      </c>
      <c r="Y26" s="99">
        <v>12.415662542610825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6.6966113134218404</v>
      </c>
      <c r="D30" s="123">
        <v>6.8645618511609285</v>
      </c>
      <c r="E30" s="123">
        <v>7.9600108224193775</v>
      </c>
      <c r="F30" s="123">
        <v>4.9556947016052773</v>
      </c>
      <c r="G30" s="123">
        <v>8.7434706578308159</v>
      </c>
      <c r="H30" s="123">
        <v>2.8489505324953437</v>
      </c>
      <c r="I30" s="123">
        <v>3.2561083434173437</v>
      </c>
      <c r="J30" s="123">
        <v>1.6115723917138738</v>
      </c>
      <c r="K30" s="123">
        <v>0.30540269151395888</v>
      </c>
      <c r="L30" s="123">
        <v>1.2332628723017636</v>
      </c>
      <c r="M30" s="123">
        <v>2.9123571139698621</v>
      </c>
      <c r="N30" s="123">
        <v>2.1152260453266449</v>
      </c>
      <c r="O30" s="123">
        <v>2.5682075788553269</v>
      </c>
      <c r="P30" s="123">
        <v>1.7288441518776942</v>
      </c>
      <c r="Q30" s="123">
        <v>2.0365888683158975</v>
      </c>
      <c r="R30" s="123">
        <v>0</v>
      </c>
      <c r="S30" s="123">
        <v>0</v>
      </c>
      <c r="T30" s="123">
        <v>0</v>
      </c>
      <c r="U30" s="123">
        <v>3.1398722617103729</v>
      </c>
      <c r="V30" s="123">
        <v>1.976119761586238</v>
      </c>
      <c r="W30" s="123">
        <v>1.5521374589362749</v>
      </c>
      <c r="X30" s="123">
        <v>1.8730657070654604</v>
      </c>
      <c r="Y30" s="123">
        <v>1.4882036321456695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6.6966113134218404</v>
      </c>
      <c r="D31" s="99">
        <v>6.8645618511609285</v>
      </c>
      <c r="E31" s="99">
        <v>7.9600108224193775</v>
      </c>
      <c r="F31" s="99">
        <v>4.9556947016052773</v>
      </c>
      <c r="G31" s="99">
        <v>8.7434706578308159</v>
      </c>
      <c r="H31" s="99">
        <v>4.8213009011459667</v>
      </c>
      <c r="I31" s="99">
        <v>7.2357963187052077</v>
      </c>
      <c r="J31" s="99">
        <v>3.9138186655908362</v>
      </c>
      <c r="K31" s="99">
        <v>5.4972484472512599</v>
      </c>
      <c r="L31" s="99">
        <v>4.4397463402863488</v>
      </c>
      <c r="M31" s="99">
        <v>4.3685356709547936</v>
      </c>
      <c r="N31" s="99">
        <v>3.8458655369575361</v>
      </c>
      <c r="O31" s="99">
        <v>3.8523113682829906</v>
      </c>
      <c r="P31" s="99">
        <v>3.4576883037553885</v>
      </c>
      <c r="Q31" s="99">
        <v>3.3943147805264959</v>
      </c>
      <c r="R31" s="99">
        <v>0</v>
      </c>
      <c r="S31" s="99">
        <v>0</v>
      </c>
      <c r="T31" s="99">
        <v>0</v>
      </c>
      <c r="U31" s="99">
        <v>3.1398722617103729</v>
      </c>
      <c r="V31" s="99">
        <v>2.8230282308374828</v>
      </c>
      <c r="W31" s="99">
        <v>2.9318152002129638</v>
      </c>
      <c r="X31" s="99">
        <v>2.9433889682457233</v>
      </c>
      <c r="Y31" s="99">
        <v>2.6329756568731075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3.0621241982899567</v>
      </c>
      <c r="D39" s="123">
        <v>3.1641576701641108</v>
      </c>
      <c r="E39" s="123">
        <v>3.6652514715308744</v>
      </c>
      <c r="F39" s="123">
        <v>2.3307475459849782</v>
      </c>
      <c r="G39" s="123">
        <v>4.7395157838226538</v>
      </c>
      <c r="H39" s="123">
        <v>2.2651930844957668</v>
      </c>
      <c r="I39" s="123">
        <v>3.5338743241327557</v>
      </c>
      <c r="J39" s="123">
        <v>1.607801250322493</v>
      </c>
      <c r="K39" s="123">
        <v>2.2189101496116499</v>
      </c>
      <c r="L39" s="123">
        <v>1.5786355933974416</v>
      </c>
      <c r="M39" s="123">
        <v>1.6224229945606539</v>
      </c>
      <c r="N39" s="123">
        <v>1.3367602972971051</v>
      </c>
      <c r="O39" s="123">
        <v>1.4539016421430793</v>
      </c>
      <c r="P39" s="123">
        <v>1.4306158175393702</v>
      </c>
      <c r="Q39" s="123">
        <v>1.5675518590683295</v>
      </c>
      <c r="R39" s="123">
        <v>0</v>
      </c>
      <c r="S39" s="123">
        <v>0</v>
      </c>
      <c r="T39" s="123">
        <v>0</v>
      </c>
      <c r="U39" s="123">
        <v>1.7904380650848359</v>
      </c>
      <c r="V39" s="123">
        <v>1.5789643947169911</v>
      </c>
      <c r="W39" s="123">
        <v>1.6163782396981077</v>
      </c>
      <c r="X39" s="123">
        <v>1.651979488765835</v>
      </c>
      <c r="Y39" s="123">
        <v>1.4169732223188207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3.2232886297789012</v>
      </c>
      <c r="D40" s="99">
        <v>3.3306922843832742</v>
      </c>
      <c r="E40" s="99">
        <v>3.8318538111459142</v>
      </c>
      <c r="F40" s="99">
        <v>2.3307475459849782</v>
      </c>
      <c r="G40" s="99">
        <v>4.9369956081485977</v>
      </c>
      <c r="H40" s="99">
        <v>2.4917123929453435</v>
      </c>
      <c r="I40" s="99">
        <v>3.5338743241327557</v>
      </c>
      <c r="J40" s="99">
        <v>1.607801250322493</v>
      </c>
      <c r="K40" s="99">
        <v>2.2189101496116499</v>
      </c>
      <c r="L40" s="99">
        <v>1.6714965106561148</v>
      </c>
      <c r="M40" s="99">
        <v>1.6224229945606539</v>
      </c>
      <c r="N40" s="99">
        <v>1.4071161024180054</v>
      </c>
      <c r="O40" s="99">
        <v>1.4539016421430793</v>
      </c>
      <c r="P40" s="99">
        <v>1.4306158175393702</v>
      </c>
      <c r="Q40" s="99">
        <v>1.5675518590683295</v>
      </c>
      <c r="R40" s="99">
        <v>0</v>
      </c>
      <c r="S40" s="99">
        <v>0</v>
      </c>
      <c r="T40" s="99">
        <v>0</v>
      </c>
      <c r="U40" s="99">
        <v>1.7904380650848359</v>
      </c>
      <c r="V40" s="99">
        <v>1.5789643947169911</v>
      </c>
      <c r="W40" s="99">
        <v>1.6163782396981077</v>
      </c>
      <c r="X40" s="99">
        <v>1.651979488765835</v>
      </c>
      <c r="Y40" s="99">
        <v>1.4813810960605851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47.152403393736179</v>
      </c>
      <c r="F43" s="118">
        <f t="shared" si="14"/>
        <v>91.968770583290592</v>
      </c>
      <c r="G43" s="118">
        <f t="shared" si="14"/>
        <v>60.966566129267129</v>
      </c>
      <c r="H43" s="118">
        <f t="shared" si="14"/>
        <v>53.308251383643601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30.597599956749086</v>
      </c>
      <c r="P43" s="118">
        <f t="shared" si="14"/>
        <v>38.732092721419782</v>
      </c>
      <c r="Q43" s="118">
        <f t="shared" si="14"/>
        <v>41.153195008204968</v>
      </c>
      <c r="R43" s="118">
        <f t="shared" ref="R43:V43" si="15">R44+R47+R49+R58</f>
        <v>0</v>
      </c>
      <c r="S43" s="118">
        <f t="shared" si="15"/>
        <v>29.088819787835142</v>
      </c>
      <c r="T43" s="118">
        <f t="shared" si="15"/>
        <v>31.038467426873172</v>
      </c>
      <c r="U43" s="118">
        <f t="shared" si="15"/>
        <v>36.670339761013132</v>
      </c>
      <c r="V43" s="118">
        <f t="shared" si="15"/>
        <v>28.431697696536304</v>
      </c>
      <c r="W43" s="118">
        <f t="shared" ref="W43:Y43" si="16">W44+W47+W49+W58</f>
        <v>25.151440516557553</v>
      </c>
      <c r="X43" s="118">
        <f t="shared" si="16"/>
        <v>28.539936685660805</v>
      </c>
      <c r="Y43" s="118">
        <f t="shared" si="16"/>
        <v>18.83225846360634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43.550970592253847</v>
      </c>
      <c r="F44" s="123">
        <f t="shared" si="17"/>
        <v>89.690479228649551</v>
      </c>
      <c r="G44" s="123">
        <f t="shared" si="17"/>
        <v>56.211897840213616</v>
      </c>
      <c r="H44" s="123">
        <f t="shared" si="17"/>
        <v>51.034712667157784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29.143698314606006</v>
      </c>
      <c r="P44" s="123">
        <f t="shared" si="17"/>
        <v>37.301476903880413</v>
      </c>
      <c r="Q44" s="123">
        <f t="shared" si="17"/>
        <v>39.608542313080534</v>
      </c>
      <c r="R44" s="123">
        <f t="shared" ref="R44:V44" si="18">SUM(R45:R46)</f>
        <v>0</v>
      </c>
      <c r="S44" s="123">
        <f t="shared" si="18"/>
        <v>27.404704627148703</v>
      </c>
      <c r="T44" s="123">
        <f t="shared" si="18"/>
        <v>29.333109291395349</v>
      </c>
      <c r="U44" s="123">
        <f t="shared" si="18"/>
        <v>34.893914757244431</v>
      </c>
      <c r="V44" s="123">
        <f t="shared" si="18"/>
        <v>26.871501195053479</v>
      </c>
      <c r="W44" s="123">
        <f t="shared" ref="W44:Y44" si="19">SUM(W45:W46)</f>
        <v>23.545987266570954</v>
      </c>
      <c r="X44" s="123">
        <f t="shared" si="19"/>
        <v>26.917891140066263</v>
      </c>
      <c r="Y44" s="123">
        <f t="shared" si="19"/>
        <v>17.387413672605547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43.550970592253847</v>
      </c>
      <c r="F45" s="99">
        <v>89.690479228649551</v>
      </c>
      <c r="G45" s="99">
        <v>56.211897840213616</v>
      </c>
      <c r="H45" s="99">
        <v>51.034712667157784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29.143698314606006</v>
      </c>
      <c r="P45" s="99">
        <v>37.301476903880413</v>
      </c>
      <c r="Q45" s="99">
        <v>39.608542313080534</v>
      </c>
      <c r="R45" s="99">
        <v>0</v>
      </c>
      <c r="S45" s="99">
        <v>27.404704627148703</v>
      </c>
      <c r="T45" s="99">
        <v>29.333109291395349</v>
      </c>
      <c r="U45" s="99">
        <v>34.893914757244431</v>
      </c>
      <c r="V45" s="99">
        <v>26.871501195053479</v>
      </c>
      <c r="W45" s="99">
        <v>23.545987266570954</v>
      </c>
      <c r="X45" s="99">
        <v>26.917891140066263</v>
      </c>
      <c r="Y45" s="99">
        <v>17.387413672605547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3.6014328014823289</v>
      </c>
      <c r="F58" s="123">
        <v>2.2782913546410439</v>
      </c>
      <c r="G58" s="123">
        <v>4.7546682890535097</v>
      </c>
      <c r="H58" s="123">
        <v>2.2735387164858163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1.4539016421430788</v>
      </c>
      <c r="P58" s="123">
        <v>1.4306158175393697</v>
      </c>
      <c r="Q58" s="123">
        <v>1.5446526951244359</v>
      </c>
      <c r="R58" s="123">
        <v>0</v>
      </c>
      <c r="S58" s="123">
        <v>1.6841151606864389</v>
      </c>
      <c r="T58" s="123">
        <v>1.7053581354778238</v>
      </c>
      <c r="U58" s="123">
        <v>1.7764250037686997</v>
      </c>
      <c r="V58" s="123">
        <v>1.5601965014828256</v>
      </c>
      <c r="W58" s="123">
        <v>1.6054532499865979</v>
      </c>
      <c r="X58" s="123">
        <v>1.6220455455945406</v>
      </c>
      <c r="Y58" s="123">
        <v>1.4448447910007949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3.8318538111459151</v>
      </c>
      <c r="F59" s="99">
        <v>2.3307475459849782</v>
      </c>
      <c r="G59" s="99">
        <v>4.9369956081485968</v>
      </c>
      <c r="H59" s="99">
        <v>2.4917123929453435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1.4539016421430788</v>
      </c>
      <c r="P59" s="99">
        <v>1.4306158175393697</v>
      </c>
      <c r="Q59" s="99">
        <v>1.5675518590683291</v>
      </c>
      <c r="R59" s="99">
        <v>0</v>
      </c>
      <c r="S59" s="99">
        <v>1.7227416551975956</v>
      </c>
      <c r="T59" s="99">
        <v>1.723907238243048</v>
      </c>
      <c r="U59" s="99">
        <v>1.7904380650848359</v>
      </c>
      <c r="V59" s="99">
        <v>1.5789643947169911</v>
      </c>
      <c r="W59" s="99">
        <v>1.6163782396981077</v>
      </c>
      <c r="X59" s="99">
        <v>1.6519794887658354</v>
      </c>
      <c r="Y59" s="99">
        <v>1.4813810960605851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54.398391484077109</v>
      </c>
      <c r="D62" s="118">
        <f t="shared" si="21"/>
        <v>56.191593439664459</v>
      </c>
      <c r="E62" s="118">
        <f t="shared" si="21"/>
        <v>57.396964680108852</v>
      </c>
      <c r="F62" s="118">
        <f t="shared" si="21"/>
        <v>53.956959197824084</v>
      </c>
      <c r="G62" s="118">
        <f t="shared" si="21"/>
        <v>47.12409037107939</v>
      </c>
      <c r="H62" s="118">
        <f t="shared" si="21"/>
        <v>49.550291608919075</v>
      </c>
      <c r="I62" s="118">
        <f t="shared" si="21"/>
        <v>41.400408301478286</v>
      </c>
      <c r="J62" s="118">
        <f t="shared" si="21"/>
        <v>43.614090542830077</v>
      </c>
      <c r="K62" s="118">
        <f t="shared" si="21"/>
        <v>41.237720517280174</v>
      </c>
      <c r="L62" s="118">
        <f t="shared" si="21"/>
        <v>39.409219444971264</v>
      </c>
      <c r="M62" s="118">
        <f t="shared" si="21"/>
        <v>37.319761934691449</v>
      </c>
      <c r="N62" s="118">
        <f t="shared" si="21"/>
        <v>36.796778406342803</v>
      </c>
      <c r="O62" s="118">
        <f t="shared" si="21"/>
        <v>31.991798193807586</v>
      </c>
      <c r="P62" s="118">
        <f t="shared" si="21"/>
        <v>25.617876533856343</v>
      </c>
      <c r="Q62" s="118">
        <f t="shared" si="21"/>
        <v>24.078229209909487</v>
      </c>
      <c r="R62" s="118">
        <f t="shared" ref="R62:V62" si="22">R63+R66+R68+R77</f>
        <v>22.790075021631452</v>
      </c>
      <c r="S62" s="118">
        <f t="shared" si="22"/>
        <v>22.83064886922217</v>
      </c>
      <c r="T62" s="118">
        <f t="shared" si="22"/>
        <v>21.753557540890338</v>
      </c>
      <c r="U62" s="118">
        <f t="shared" si="22"/>
        <v>20.008441702436102</v>
      </c>
      <c r="V62" s="118">
        <f t="shared" si="22"/>
        <v>19.816931173995247</v>
      </c>
      <c r="W62" s="118">
        <f t="shared" ref="W62:Y62" si="23">W63+W66+W68+W77</f>
        <v>21.193408090554147</v>
      </c>
      <c r="X62" s="118">
        <f t="shared" si="23"/>
        <v>15.9978745100076</v>
      </c>
      <c r="Y62" s="118">
        <f t="shared" si="23"/>
        <v>14.629114632748681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46.436465070151293</v>
      </c>
      <c r="D63" s="123">
        <f t="shared" si="24"/>
        <v>47.187043534768108</v>
      </c>
      <c r="E63" s="123">
        <f t="shared" si="24"/>
        <v>47.674804177549696</v>
      </c>
      <c r="F63" s="123">
        <f t="shared" si="24"/>
        <v>47.893908829982188</v>
      </c>
      <c r="G63" s="123">
        <f t="shared" si="24"/>
        <v>38.65849382231373</v>
      </c>
      <c r="H63" s="123">
        <f t="shared" si="24"/>
        <v>42.428397830560598</v>
      </c>
      <c r="I63" s="123">
        <f t="shared" si="24"/>
        <v>33.352417759548835</v>
      </c>
      <c r="J63" s="123">
        <f t="shared" si="24"/>
        <v>38.093708003929812</v>
      </c>
      <c r="K63" s="123">
        <f t="shared" si="24"/>
        <v>35.343826009175999</v>
      </c>
      <c r="L63" s="123">
        <f t="shared" si="24"/>
        <v>34.375993710045208</v>
      </c>
      <c r="M63" s="123">
        <f t="shared" si="24"/>
        <v>32.227495941511421</v>
      </c>
      <c r="N63" s="123">
        <f t="shared" si="24"/>
        <v>31.75302693783328</v>
      </c>
      <c r="O63" s="123">
        <f t="shared" si="24"/>
        <v>27.241824996887775</v>
      </c>
      <c r="P63" s="123">
        <f t="shared" si="24"/>
        <v>21.552842908480731</v>
      </c>
      <c r="Q63" s="123">
        <f t="shared" si="24"/>
        <v>19.726843482730384</v>
      </c>
      <c r="R63" s="123">
        <f t="shared" ref="R63:V63" si="25">SUM(R64:R65)</f>
        <v>18.56150639811877</v>
      </c>
      <c r="S63" s="123">
        <f t="shared" si="25"/>
        <v>18.311570051671548</v>
      </c>
      <c r="T63" s="123">
        <f t="shared" si="25"/>
        <v>17.381130276747395</v>
      </c>
      <c r="U63" s="123">
        <f t="shared" si="25"/>
        <v>15.833655419429114</v>
      </c>
      <c r="V63" s="123">
        <f t="shared" si="25"/>
        <v>15.689247046801565</v>
      </c>
      <c r="W63" s="123">
        <f t="shared" ref="W63:Y63" si="26">SUM(W64:W65)</f>
        <v>16.479132018801021</v>
      </c>
      <c r="X63" s="123">
        <f t="shared" si="26"/>
        <v>12.295261612932483</v>
      </c>
      <c r="Y63" s="123">
        <f t="shared" si="26"/>
        <v>10.696541921440527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46.436465070151293</v>
      </c>
      <c r="D64" s="99">
        <v>47.187043534768108</v>
      </c>
      <c r="E64" s="99">
        <v>47.674804177549696</v>
      </c>
      <c r="F64" s="99">
        <v>47.893908829982188</v>
      </c>
      <c r="G64" s="99">
        <v>38.65849382231373</v>
      </c>
      <c r="H64" s="99">
        <v>42.428397830560598</v>
      </c>
      <c r="I64" s="99">
        <v>33.352417759548835</v>
      </c>
      <c r="J64" s="99">
        <v>38.093708003929812</v>
      </c>
      <c r="K64" s="99">
        <v>35.343826009175999</v>
      </c>
      <c r="L64" s="99">
        <v>34.375993710045208</v>
      </c>
      <c r="M64" s="99">
        <v>32.227495941511421</v>
      </c>
      <c r="N64" s="99">
        <v>31.75302693783328</v>
      </c>
      <c r="O64" s="99">
        <v>27.241824996887775</v>
      </c>
      <c r="P64" s="99">
        <v>21.552842908480731</v>
      </c>
      <c r="Q64" s="99">
        <v>19.726843482730384</v>
      </c>
      <c r="R64" s="99">
        <v>18.56150639811877</v>
      </c>
      <c r="S64" s="99">
        <v>18.311570051671548</v>
      </c>
      <c r="T64" s="99">
        <v>17.381130276747395</v>
      </c>
      <c r="U64" s="99">
        <v>15.833655419429114</v>
      </c>
      <c r="V64" s="99">
        <v>15.689247046801565</v>
      </c>
      <c r="W64" s="99">
        <v>16.479132018801021</v>
      </c>
      <c r="X64" s="99">
        <v>12.295261612932483</v>
      </c>
      <c r="Y64" s="99">
        <v>10.696541921440527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5.6037470036553856</v>
      </c>
      <c r="D68" s="123">
        <v>6.1213708226223629</v>
      </c>
      <c r="E68" s="123">
        <v>6.5389149653482184</v>
      </c>
      <c r="F68" s="123">
        <v>4.2609226602239154</v>
      </c>
      <c r="G68" s="123">
        <v>5.3498254622322339</v>
      </c>
      <c r="H68" s="123">
        <v>4.8996996688995669</v>
      </c>
      <c r="I68" s="123">
        <v>5.2754602310333203</v>
      </c>
      <c r="J68" s="123">
        <v>4.1129289598210175</v>
      </c>
      <c r="K68" s="123">
        <v>4.0672584458923415</v>
      </c>
      <c r="L68" s="123">
        <v>3.6087711242577933</v>
      </c>
      <c r="M68" s="123">
        <v>3.6575899614558969</v>
      </c>
      <c r="N68" s="123">
        <v>3.7033963071453329</v>
      </c>
      <c r="O68" s="123">
        <v>3.4822589352416298</v>
      </c>
      <c r="P68" s="123">
        <v>2.8895094127011878</v>
      </c>
      <c r="Q68" s="123">
        <v>2.9885252918997964</v>
      </c>
      <c r="R68" s="123">
        <v>2.8702846167886849</v>
      </c>
      <c r="S68" s="123">
        <v>3.0096108616363937</v>
      </c>
      <c r="T68" s="123">
        <v>2.8623146951131364</v>
      </c>
      <c r="U68" s="123">
        <v>2.6942286478443158</v>
      </c>
      <c r="V68" s="123">
        <v>2.7507353005217192</v>
      </c>
      <c r="W68" s="123">
        <v>3.2071430375508365</v>
      </c>
      <c r="X68" s="123">
        <v>2.3327179952462722</v>
      </c>
      <c r="Y68" s="123">
        <v>2.6204969107209801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5.9662859957362038</v>
      </c>
      <c r="D69" s="99">
        <v>6.4264957765884674</v>
      </c>
      <c r="E69" s="99">
        <v>6.7425540971028122</v>
      </c>
      <c r="F69" s="99">
        <v>4.3547445545606305</v>
      </c>
      <c r="G69" s="99">
        <v>5.3498254622322339</v>
      </c>
      <c r="H69" s="99">
        <v>5.7151677757693342</v>
      </c>
      <c r="I69" s="99">
        <v>5.2754602310333203</v>
      </c>
      <c r="J69" s="99">
        <v>4.1129289598210175</v>
      </c>
      <c r="K69" s="99">
        <v>4.2203665813381752</v>
      </c>
      <c r="L69" s="99">
        <v>3.7641538859011767</v>
      </c>
      <c r="M69" s="99">
        <v>3.7533475924986099</v>
      </c>
      <c r="N69" s="99">
        <v>3.7923735788091943</v>
      </c>
      <c r="O69" s="99">
        <v>3.5842878121538249</v>
      </c>
      <c r="P69" s="99">
        <v>3.1380212242005006</v>
      </c>
      <c r="Q69" s="99">
        <v>3.0508140429591935</v>
      </c>
      <c r="R69" s="99">
        <v>2.9467949567144691</v>
      </c>
      <c r="S69" s="99">
        <v>3.1069310785279467</v>
      </c>
      <c r="T69" s="99">
        <v>2.9704005119279819</v>
      </c>
      <c r="U69" s="99">
        <v>2.7915775558712244</v>
      </c>
      <c r="V69" s="99">
        <v>2.8710257115678637</v>
      </c>
      <c r="W69" s="99">
        <v>3.2071430375508365</v>
      </c>
      <c r="X69" s="99">
        <v>2.7374751488693332</v>
      </c>
      <c r="Y69" s="99">
        <v>2.6204969107209801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0</v>
      </c>
      <c r="J70" s="99">
        <v>0</v>
      </c>
      <c r="K70" s="99">
        <v>0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0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0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2.3581794102704325</v>
      </c>
      <c r="D77" s="123">
        <v>2.8831790822739922</v>
      </c>
      <c r="E77" s="123">
        <v>3.1832455372109374</v>
      </c>
      <c r="F77" s="123">
        <v>1.8021277076179738</v>
      </c>
      <c r="G77" s="123">
        <v>3.1157710865334254</v>
      </c>
      <c r="H77" s="123">
        <v>2.2221941094589082</v>
      </c>
      <c r="I77" s="123">
        <v>2.7725303108961272</v>
      </c>
      <c r="J77" s="123">
        <v>1.4074535790792431</v>
      </c>
      <c r="K77" s="123">
        <v>1.8266360622118301</v>
      </c>
      <c r="L77" s="123">
        <v>1.4244546106682618</v>
      </c>
      <c r="M77" s="123">
        <v>1.4346760317241316</v>
      </c>
      <c r="N77" s="123">
        <v>1.3403551613641957</v>
      </c>
      <c r="O77" s="123">
        <v>1.2677142616781831</v>
      </c>
      <c r="P77" s="123">
        <v>1.1755242126744254</v>
      </c>
      <c r="Q77" s="123">
        <v>1.3628604352793052</v>
      </c>
      <c r="R77" s="123">
        <v>1.358284006723997</v>
      </c>
      <c r="S77" s="123">
        <v>1.5094679559142288</v>
      </c>
      <c r="T77" s="123">
        <v>1.5101125690298052</v>
      </c>
      <c r="U77" s="123">
        <v>1.4805576351626701</v>
      </c>
      <c r="V77" s="123">
        <v>1.3769488266719632</v>
      </c>
      <c r="W77" s="123">
        <v>1.5071330342022917</v>
      </c>
      <c r="X77" s="123">
        <v>1.3698949018288444</v>
      </c>
      <c r="Y77" s="123">
        <v>1.312075800587174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2.699010770217281</v>
      </c>
      <c r="D78" s="99">
        <v>3.154089140333463</v>
      </c>
      <c r="E78" s="99">
        <v>3.6021521615002463</v>
      </c>
      <c r="F78" s="99">
        <v>2.1157180729053233</v>
      </c>
      <c r="G78" s="99">
        <v>3.9831476238961523</v>
      </c>
      <c r="H78" s="99">
        <v>2.6168456209506794</v>
      </c>
      <c r="I78" s="99">
        <v>2.8902378229953247</v>
      </c>
      <c r="J78" s="99">
        <v>1.4341610134465637</v>
      </c>
      <c r="K78" s="99">
        <v>1.8649173860832788</v>
      </c>
      <c r="L78" s="99">
        <v>1.4272479674974461</v>
      </c>
      <c r="M78" s="99">
        <v>1.4407337254979864</v>
      </c>
      <c r="N78" s="99">
        <v>1.3459724272279865</v>
      </c>
      <c r="O78" s="99">
        <v>1.3221120190241706</v>
      </c>
      <c r="P78" s="99">
        <v>1.2233524686700239</v>
      </c>
      <c r="Q78" s="99">
        <v>1.3796028393696576</v>
      </c>
      <c r="R78" s="99">
        <v>1.3747604930563708</v>
      </c>
      <c r="S78" s="99">
        <v>1.5272278869330103</v>
      </c>
      <c r="T78" s="99">
        <v>1.526828603340971</v>
      </c>
      <c r="U78" s="99">
        <v>1.5024059374937337</v>
      </c>
      <c r="V78" s="99">
        <v>1.4002076766939249</v>
      </c>
      <c r="W78" s="99">
        <v>1.5448143793959066</v>
      </c>
      <c r="X78" s="99">
        <v>1.3949881465512517</v>
      </c>
      <c r="Y78" s="99">
        <v>1.3168319899805834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2.9576568097867684</v>
      </c>
      <c r="D81" s="118">
        <f t="shared" si="28"/>
        <v>4.8698596057895198</v>
      </c>
      <c r="E81" s="118">
        <f t="shared" si="28"/>
        <v>5.6056117140852715</v>
      </c>
      <c r="F81" s="118">
        <f t="shared" si="28"/>
        <v>2.811470548970922</v>
      </c>
      <c r="G81" s="118">
        <f t="shared" si="28"/>
        <v>8.4922530548572404</v>
      </c>
      <c r="H81" s="118">
        <f t="shared" si="28"/>
        <v>2.3501767837702525</v>
      </c>
      <c r="I81" s="118">
        <f t="shared" si="28"/>
        <v>3.9809242131154026</v>
      </c>
      <c r="J81" s="118">
        <f t="shared" si="28"/>
        <v>1.5752322614778627</v>
      </c>
      <c r="K81" s="118">
        <f t="shared" si="28"/>
        <v>2.0684380655400236</v>
      </c>
      <c r="L81" s="118">
        <f t="shared" si="28"/>
        <v>1.562487675206784</v>
      </c>
      <c r="M81" s="118">
        <f t="shared" si="28"/>
        <v>2.9926473924316701</v>
      </c>
      <c r="N81" s="118">
        <f t="shared" si="28"/>
        <v>2.0265551655317569</v>
      </c>
      <c r="O81" s="118">
        <f t="shared" si="28"/>
        <v>2.4538180121402169</v>
      </c>
      <c r="P81" s="118">
        <f t="shared" si="28"/>
        <v>2.0162022125241084</v>
      </c>
      <c r="Q81" s="118">
        <f t="shared" si="28"/>
        <v>2.640461935147747</v>
      </c>
      <c r="R81" s="118">
        <f t="shared" ref="R81:V81" si="29">R82+R85+R87+R100</f>
        <v>2.1508541498227474</v>
      </c>
      <c r="S81" s="118">
        <f t="shared" si="29"/>
        <v>2.228486441808728</v>
      </c>
      <c r="T81" s="118">
        <f t="shared" si="29"/>
        <v>1.8449948036011246</v>
      </c>
      <c r="U81" s="118">
        <f t="shared" si="29"/>
        <v>1.787769357776362</v>
      </c>
      <c r="V81" s="118">
        <f t="shared" si="29"/>
        <v>1.5571627456924362</v>
      </c>
      <c r="W81" s="118">
        <f t="shared" ref="W81:Y81" si="30">W82+W85+W87+W100</f>
        <v>1.8351990462965679</v>
      </c>
      <c r="X81" s="118">
        <f t="shared" si="30"/>
        <v>2.0069463999389106</v>
      </c>
      <c r="Y81" s="118">
        <f t="shared" si="30"/>
        <v>1.6986320059796374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1.8239657580227238</v>
      </c>
      <c r="E87" s="123">
        <v>2.3013783319826464</v>
      </c>
      <c r="F87" s="123">
        <v>0.8739926396208848</v>
      </c>
      <c r="G87" s="123">
        <v>4.3562710350099927</v>
      </c>
      <c r="H87" s="123">
        <v>0.55983718363690915</v>
      </c>
      <c r="I87" s="123">
        <v>0.72784479937706326</v>
      </c>
      <c r="J87" s="123">
        <v>0.43011114247237253</v>
      </c>
      <c r="K87" s="123">
        <v>8.0868400676359586E-2</v>
      </c>
      <c r="L87" s="123">
        <v>0.2960291245167988</v>
      </c>
      <c r="M87" s="123">
        <v>1.6420183766969401</v>
      </c>
      <c r="N87" s="123">
        <v>0.94760674224252994</v>
      </c>
      <c r="O87" s="123">
        <v>1.2260144872547134</v>
      </c>
      <c r="P87" s="123">
        <v>0.78259081019444143</v>
      </c>
      <c r="Q87" s="123">
        <v>1.2154320314468907</v>
      </c>
      <c r="R87" s="123">
        <v>0.81472928966249292</v>
      </c>
      <c r="S87" s="123">
        <v>0.70624546625030726</v>
      </c>
      <c r="T87" s="123">
        <v>0.44228890324226666</v>
      </c>
      <c r="U87" s="123">
        <v>0.38267118429104352</v>
      </c>
      <c r="V87" s="123">
        <v>0.33240966740179639</v>
      </c>
      <c r="W87" s="123">
        <v>0.46990811260367499</v>
      </c>
      <c r="X87" s="123">
        <v>0.55898095508078249</v>
      </c>
      <c r="Y87" s="123">
        <v>0.41321468957682944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6.8645618511609294</v>
      </c>
      <c r="E92" s="102">
        <v>7.9600108224193775</v>
      </c>
      <c r="F92" s="102">
        <v>4.9556947016052773</v>
      </c>
      <c r="G92" s="102">
        <v>8.7434706578308159</v>
      </c>
      <c r="H92" s="102">
        <v>4.8213009011459667</v>
      </c>
      <c r="I92" s="102">
        <v>7.2357963187052086</v>
      </c>
      <c r="J92" s="102">
        <v>3.9138186655908354</v>
      </c>
      <c r="K92" s="102">
        <v>5.4972484472512591</v>
      </c>
      <c r="L92" s="102">
        <v>4.4397463402863497</v>
      </c>
      <c r="M92" s="102">
        <v>4.3685356709547927</v>
      </c>
      <c r="N92" s="102">
        <v>3.845865536957537</v>
      </c>
      <c r="O92" s="102">
        <v>3.8523113682829906</v>
      </c>
      <c r="P92" s="102">
        <v>3.4576883037553885</v>
      </c>
      <c r="Q92" s="102">
        <v>3.3943147805264973</v>
      </c>
      <c r="R92" s="102">
        <v>3.1517958935774653</v>
      </c>
      <c r="S92" s="102">
        <v>3.2164197320674552</v>
      </c>
      <c r="T92" s="102">
        <v>3.0951621623445171</v>
      </c>
      <c r="U92" s="102">
        <v>3.1398722617103725</v>
      </c>
      <c r="V92" s="102">
        <v>2.8230282308374828</v>
      </c>
      <c r="W92" s="102">
        <v>2.9318152002129638</v>
      </c>
      <c r="X92" s="102">
        <v>2.9433889682457233</v>
      </c>
      <c r="Y92" s="102">
        <v>2.6329756568731075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2.9576568097867684</v>
      </c>
      <c r="D100" s="123">
        <v>3.0458938477667963</v>
      </c>
      <c r="E100" s="123">
        <v>3.3042333821026251</v>
      </c>
      <c r="F100" s="123">
        <v>1.9374779093500374</v>
      </c>
      <c r="G100" s="123">
        <v>4.1359820198472477</v>
      </c>
      <c r="H100" s="123">
        <v>1.7903396001333431</v>
      </c>
      <c r="I100" s="123">
        <v>3.2530794137383392</v>
      </c>
      <c r="J100" s="123">
        <v>1.1451211190054902</v>
      </c>
      <c r="K100" s="123">
        <v>1.9875696648636643</v>
      </c>
      <c r="L100" s="123">
        <v>1.2664585506899853</v>
      </c>
      <c r="M100" s="123">
        <v>1.3506290157347303</v>
      </c>
      <c r="N100" s="123">
        <v>1.0789484232892268</v>
      </c>
      <c r="O100" s="123">
        <v>1.2278035248855033</v>
      </c>
      <c r="P100" s="123">
        <v>1.2336114023296669</v>
      </c>
      <c r="Q100" s="123">
        <v>1.4250299037008562</v>
      </c>
      <c r="R100" s="123">
        <v>1.3361248601602544</v>
      </c>
      <c r="S100" s="123">
        <v>1.5222409755584208</v>
      </c>
      <c r="T100" s="123">
        <v>1.4027059003588578</v>
      </c>
      <c r="U100" s="123">
        <v>1.4050981734853185</v>
      </c>
      <c r="V100" s="123">
        <v>1.2247530782906397</v>
      </c>
      <c r="W100" s="123">
        <v>1.3652909336928929</v>
      </c>
      <c r="X100" s="123">
        <v>1.4479654448581281</v>
      </c>
      <c r="Y100" s="123">
        <v>1.285417316402808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3.2232886297789007</v>
      </c>
      <c r="D102" s="99">
        <v>3.3306922843832742</v>
      </c>
      <c r="E102" s="99">
        <v>3.8318538111459151</v>
      </c>
      <c r="F102" s="99">
        <v>2.3307475459849778</v>
      </c>
      <c r="G102" s="99">
        <v>4.9369956081485968</v>
      </c>
      <c r="H102" s="99">
        <v>2.4917123929453435</v>
      </c>
      <c r="I102" s="99">
        <v>3.5338743241327557</v>
      </c>
      <c r="J102" s="99">
        <v>1.607801250322493</v>
      </c>
      <c r="K102" s="99">
        <v>2.2189101496116503</v>
      </c>
      <c r="L102" s="99">
        <v>1.6714965106561142</v>
      </c>
      <c r="M102" s="99">
        <v>1.6224229945606541</v>
      </c>
      <c r="N102" s="99">
        <v>1.4071161024180057</v>
      </c>
      <c r="O102" s="99">
        <v>1.453901642143079</v>
      </c>
      <c r="P102" s="99">
        <v>1.4306158175393699</v>
      </c>
      <c r="Q102" s="99">
        <v>1.5675518590683295</v>
      </c>
      <c r="R102" s="99">
        <v>1.5624861383333526</v>
      </c>
      <c r="S102" s="99">
        <v>1.7227416551975963</v>
      </c>
      <c r="T102" s="99">
        <v>1.7239072382430478</v>
      </c>
      <c r="U102" s="99">
        <v>1.7904380650848359</v>
      </c>
      <c r="V102" s="99">
        <v>1.5789643947169911</v>
      </c>
      <c r="W102" s="99">
        <v>1.6163782396981072</v>
      </c>
      <c r="X102" s="99">
        <v>1.6519794887658354</v>
      </c>
      <c r="Y102" s="99">
        <v>1.4813810960605851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3.0221064357899872</v>
      </c>
      <c r="D105" s="118">
        <f t="shared" si="35"/>
        <v>3.1997298885042289</v>
      </c>
      <c r="E105" s="118">
        <f t="shared" si="35"/>
        <v>3.6047809927076373</v>
      </c>
      <c r="F105" s="118">
        <f t="shared" si="35"/>
        <v>2.273198223861892</v>
      </c>
      <c r="G105" s="118">
        <f t="shared" si="35"/>
        <v>4.7696398248215246</v>
      </c>
      <c r="H105" s="118">
        <f t="shared" si="35"/>
        <v>2.2747559049052484</v>
      </c>
      <c r="I105" s="118">
        <f t="shared" si="35"/>
        <v>3.5219757573848343</v>
      </c>
      <c r="J105" s="118">
        <f t="shared" si="35"/>
        <v>1.5944585013571608</v>
      </c>
      <c r="K105" s="118">
        <f t="shared" si="35"/>
        <v>2.2140759227061788</v>
      </c>
      <c r="L105" s="118">
        <f t="shared" si="35"/>
        <v>1.5972549143706269</v>
      </c>
      <c r="M105" s="118">
        <f t="shared" si="35"/>
        <v>1.5828517020103938</v>
      </c>
      <c r="N105" s="118">
        <f t="shared" si="35"/>
        <v>0</v>
      </c>
      <c r="O105" s="118">
        <f t="shared" si="35"/>
        <v>0</v>
      </c>
      <c r="P105" s="118">
        <f t="shared" si="35"/>
        <v>1.4306158175393702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1.6779951186989575</v>
      </c>
      <c r="T105" s="118">
        <f t="shared" si="36"/>
        <v>1.7239072382430478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3.0221064357899872</v>
      </c>
      <c r="D120" s="123">
        <v>3.1997298885042289</v>
      </c>
      <c r="E120" s="123">
        <v>3.6047809927076373</v>
      </c>
      <c r="F120" s="123">
        <v>2.273198223861892</v>
      </c>
      <c r="G120" s="123">
        <v>4.7696398248215246</v>
      </c>
      <c r="H120" s="123">
        <v>2.2747559049052484</v>
      </c>
      <c r="I120" s="123">
        <v>3.5219757573848343</v>
      </c>
      <c r="J120" s="123">
        <v>1.5944585013571608</v>
      </c>
      <c r="K120" s="123">
        <v>2.2140759227061788</v>
      </c>
      <c r="L120" s="123">
        <v>1.5972549143706269</v>
      </c>
      <c r="M120" s="123">
        <v>1.5828517020103938</v>
      </c>
      <c r="N120" s="123">
        <v>0</v>
      </c>
      <c r="O120" s="123">
        <v>0</v>
      </c>
      <c r="P120" s="123">
        <v>1.4306158175393702</v>
      </c>
      <c r="Q120" s="123">
        <v>0</v>
      </c>
      <c r="R120" s="123">
        <v>0</v>
      </c>
      <c r="S120" s="123">
        <v>1.6779951186989575</v>
      </c>
      <c r="T120" s="123">
        <v>1.7239072382430478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3.2232886297789012</v>
      </c>
      <c r="D121" s="99">
        <v>3.3306922843832738</v>
      </c>
      <c r="E121" s="99">
        <v>3.8318538111459137</v>
      </c>
      <c r="F121" s="99">
        <v>2.3307475459849778</v>
      </c>
      <c r="G121" s="99">
        <v>4.9369956081485951</v>
      </c>
      <c r="H121" s="99">
        <v>2.491712392945344</v>
      </c>
      <c r="I121" s="99">
        <v>3.5338743241327562</v>
      </c>
      <c r="J121" s="99">
        <v>1.6078012503224925</v>
      </c>
      <c r="K121" s="99">
        <v>2.2189101496116503</v>
      </c>
      <c r="L121" s="99">
        <v>1.6714965106561142</v>
      </c>
      <c r="M121" s="99">
        <v>1.6224229945606539</v>
      </c>
      <c r="N121" s="99">
        <v>0</v>
      </c>
      <c r="O121" s="99">
        <v>0</v>
      </c>
      <c r="P121" s="99">
        <v>1.4306158175393702</v>
      </c>
      <c r="Q121" s="99">
        <v>0</v>
      </c>
      <c r="R121" s="99">
        <v>0</v>
      </c>
      <c r="S121" s="99">
        <v>1.7227416551975963</v>
      </c>
      <c r="T121" s="99">
        <v>1.7239072382430478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3.0204488028304213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3.5227179606013115</v>
      </c>
      <c r="J124" s="118">
        <f t="shared" si="42"/>
        <v>1.5936349867060045</v>
      </c>
      <c r="K124" s="118">
        <f t="shared" si="42"/>
        <v>2.2129582602182829</v>
      </c>
      <c r="L124" s="118">
        <f t="shared" si="42"/>
        <v>1.598180073683579</v>
      </c>
      <c r="M124" s="118">
        <f t="shared" si="42"/>
        <v>1.5853400299380167</v>
      </c>
      <c r="N124" s="118">
        <f t="shared" si="42"/>
        <v>1.3694476078947335</v>
      </c>
      <c r="O124" s="118">
        <f t="shared" si="42"/>
        <v>1.4539016421430788</v>
      </c>
      <c r="P124" s="118">
        <f t="shared" si="42"/>
        <v>0</v>
      </c>
      <c r="Q124" s="118">
        <f t="shared" si="42"/>
        <v>1.5448904229361924</v>
      </c>
      <c r="R124" s="118">
        <f t="shared" ref="R124:V124" si="43">R125+R128+R130+R139</f>
        <v>1.5260270335708968</v>
      </c>
      <c r="S124" s="118">
        <f t="shared" si="43"/>
        <v>1.6832402554315136</v>
      </c>
      <c r="T124" s="118">
        <f t="shared" si="43"/>
        <v>1.7239072382430478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1.6050431889288357</v>
      </c>
      <c r="X124" s="118">
        <f t="shared" si="44"/>
        <v>1.6220998683432246</v>
      </c>
      <c r="Y124" s="118">
        <f t="shared" si="44"/>
        <v>1.4461314141447734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3.0204488028304213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3.5227179606013115</v>
      </c>
      <c r="J139" s="123">
        <v>1.5936349867060045</v>
      </c>
      <c r="K139" s="123">
        <v>2.2129582602182829</v>
      </c>
      <c r="L139" s="123">
        <v>1.598180073683579</v>
      </c>
      <c r="M139" s="123">
        <v>1.5853400299380167</v>
      </c>
      <c r="N139" s="123">
        <v>1.3694476078947335</v>
      </c>
      <c r="O139" s="123">
        <v>1.4539016421430788</v>
      </c>
      <c r="P139" s="123">
        <v>0</v>
      </c>
      <c r="Q139" s="123">
        <v>1.5448904229361924</v>
      </c>
      <c r="R139" s="123">
        <v>1.5260270335708968</v>
      </c>
      <c r="S139" s="123">
        <v>1.6832402554315136</v>
      </c>
      <c r="T139" s="123">
        <v>1.7239072382430478</v>
      </c>
      <c r="U139" s="123">
        <v>0</v>
      </c>
      <c r="V139" s="123">
        <v>0</v>
      </c>
      <c r="W139" s="123">
        <v>1.6050431889288357</v>
      </c>
      <c r="X139" s="123">
        <v>1.6220998683432246</v>
      </c>
      <c r="Y139" s="123">
        <v>1.4461314141447734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3.2232886297789012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3.5338743241327562</v>
      </c>
      <c r="J140" s="99">
        <v>1.6078012503224928</v>
      </c>
      <c r="K140" s="99">
        <v>2.2189101496116499</v>
      </c>
      <c r="L140" s="99">
        <v>1.6714965106561146</v>
      </c>
      <c r="M140" s="99">
        <v>1.6224229945606539</v>
      </c>
      <c r="N140" s="99">
        <v>1.4071161024180054</v>
      </c>
      <c r="O140" s="99">
        <v>1.4539016421430788</v>
      </c>
      <c r="P140" s="99">
        <v>0</v>
      </c>
      <c r="Q140" s="99">
        <v>1.5675518590683295</v>
      </c>
      <c r="R140" s="99">
        <v>1.5624861383333526</v>
      </c>
      <c r="S140" s="99">
        <v>1.722741655197596</v>
      </c>
      <c r="T140" s="99">
        <v>1.7239072382430478</v>
      </c>
      <c r="U140" s="99">
        <v>0</v>
      </c>
      <c r="V140" s="99">
        <v>0</v>
      </c>
      <c r="W140" s="99">
        <v>1.6163782396981072</v>
      </c>
      <c r="X140" s="99">
        <v>1.6519794887658354</v>
      </c>
      <c r="Y140" s="99">
        <v>1.4813810960605855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0</v>
      </c>
      <c r="E143" s="118">
        <f t="shared" si="49"/>
        <v>0</v>
      </c>
      <c r="F143" s="118">
        <f t="shared" si="49"/>
        <v>0</v>
      </c>
      <c r="G143" s="118">
        <f t="shared" si="49"/>
        <v>0</v>
      </c>
      <c r="H143" s="118">
        <f t="shared" si="49"/>
        <v>0</v>
      </c>
      <c r="I143" s="118">
        <f t="shared" si="49"/>
        <v>0</v>
      </c>
      <c r="J143" s="118">
        <f t="shared" si="49"/>
        <v>0</v>
      </c>
      <c r="K143" s="118">
        <f t="shared" si="49"/>
        <v>0</v>
      </c>
      <c r="L143" s="118">
        <f t="shared" si="49"/>
        <v>0</v>
      </c>
      <c r="M143" s="118">
        <f t="shared" si="49"/>
        <v>0</v>
      </c>
      <c r="N143" s="118">
        <f t="shared" si="49"/>
        <v>0</v>
      </c>
      <c r="O143" s="118">
        <f t="shared" si="49"/>
        <v>0</v>
      </c>
      <c r="P143" s="118">
        <f t="shared" si="49"/>
        <v>0</v>
      </c>
      <c r="Q143" s="118">
        <f t="shared" si="49"/>
        <v>0</v>
      </c>
      <c r="R143" s="118">
        <f t="shared" ref="R143:V143" si="50">R144+R146+R148+R157</f>
        <v>0</v>
      </c>
      <c r="S143" s="118">
        <f t="shared" si="50"/>
        <v>0</v>
      </c>
      <c r="T143" s="118">
        <f t="shared" si="50"/>
        <v>0</v>
      </c>
      <c r="U143" s="118">
        <f t="shared" si="50"/>
        <v>4.5970463668483781</v>
      </c>
      <c r="V143" s="118">
        <f t="shared" si="50"/>
        <v>3.4578447670641723</v>
      </c>
      <c r="W143" s="118">
        <f t="shared" ref="W143:Y143" si="51">W144+W146+W148+W157</f>
        <v>3.1204396975462627</v>
      </c>
      <c r="X143" s="118">
        <f t="shared" si="51"/>
        <v>3.5090672704441093</v>
      </c>
      <c r="Y143" s="118">
        <f t="shared" si="51"/>
        <v>2.9456648175173914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2.8206121881709234</v>
      </c>
      <c r="V148" s="123">
        <v>1.8976640966931049</v>
      </c>
      <c r="W148" s="123">
        <v>1.5149406097775939</v>
      </c>
      <c r="X148" s="123">
        <v>1.8870345123810124</v>
      </c>
      <c r="Y148" s="123">
        <v>1.4994769882278596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3.1398722617103725</v>
      </c>
      <c r="V149" s="99">
        <v>2.8230282308374823</v>
      </c>
      <c r="W149" s="99">
        <v>2.9318152002129634</v>
      </c>
      <c r="X149" s="99">
        <v>2.9433889682457233</v>
      </c>
      <c r="Y149" s="99">
        <v>2.6329756568731075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1.7764341786774547</v>
      </c>
      <c r="V157" s="123">
        <v>1.5601806703710674</v>
      </c>
      <c r="W157" s="123">
        <v>1.6054990877686688</v>
      </c>
      <c r="X157" s="123">
        <v>1.6220327580630969</v>
      </c>
      <c r="Y157" s="123">
        <v>1.4461878292895318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1.7904380650848357</v>
      </c>
      <c r="V158" s="99">
        <v>1.5789643947169913</v>
      </c>
      <c r="W158" s="99">
        <v>1.6163782396981077</v>
      </c>
      <c r="X158" s="99">
        <v>1.6519794887658357</v>
      </c>
      <c r="Y158" s="99">
        <v>1.4813810960605851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10.067150586144846</v>
      </c>
      <c r="E161" s="118">
        <f t="shared" si="54"/>
        <v>11.563664902876702</v>
      </c>
      <c r="F161" s="118">
        <f t="shared" si="54"/>
        <v>7.2349908668841856</v>
      </c>
      <c r="G161" s="118">
        <f t="shared" si="54"/>
        <v>13.496784941175337</v>
      </c>
      <c r="H161" s="118">
        <f t="shared" si="54"/>
        <v>5.021917871220607</v>
      </c>
      <c r="I161" s="118">
        <f t="shared" si="54"/>
        <v>6.8419288194428338</v>
      </c>
      <c r="J161" s="118">
        <f t="shared" si="54"/>
        <v>3.1294786656574787</v>
      </c>
      <c r="K161" s="118">
        <f t="shared" si="54"/>
        <v>2.5532905096601839</v>
      </c>
      <c r="L161" s="118">
        <f t="shared" si="54"/>
        <v>2.8602887054284487</v>
      </c>
      <c r="M161" s="118">
        <f t="shared" si="54"/>
        <v>4.3974873057791202</v>
      </c>
      <c r="N161" s="118">
        <f t="shared" si="54"/>
        <v>3.4161302840304177</v>
      </c>
      <c r="O161" s="118">
        <f t="shared" si="54"/>
        <v>4.0150768891833595</v>
      </c>
      <c r="P161" s="118">
        <f t="shared" si="54"/>
        <v>3.1088820819951106</v>
      </c>
      <c r="Q161" s="118">
        <f t="shared" si="54"/>
        <v>3.4797849198033637</v>
      </c>
      <c r="R161" s="118">
        <f t="shared" ref="R161:V161" si="55">R162+R164+R166+R175</f>
        <v>3.4281791111595519</v>
      </c>
      <c r="S161" s="118">
        <f t="shared" si="55"/>
        <v>3.6269072291137707</v>
      </c>
      <c r="T161" s="118">
        <f t="shared" si="55"/>
        <v>4.800608596327713</v>
      </c>
      <c r="U161" s="118">
        <f t="shared" si="55"/>
        <v>4.5971858026478944</v>
      </c>
      <c r="V161" s="118">
        <f t="shared" si="55"/>
        <v>3.4575161831204633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6.8645618511609285</v>
      </c>
      <c r="E166" s="123">
        <v>7.9600108224193775</v>
      </c>
      <c r="F166" s="123">
        <v>4.9556947016052773</v>
      </c>
      <c r="G166" s="123">
        <v>8.7434706578308177</v>
      </c>
      <c r="H166" s="123">
        <v>2.7475203351426472</v>
      </c>
      <c r="I166" s="123">
        <v>3.3190691685281548</v>
      </c>
      <c r="J166" s="123">
        <v>1.5354901408532202</v>
      </c>
      <c r="K166" s="123">
        <v>0.34006016418576479</v>
      </c>
      <c r="L166" s="123">
        <v>1.2625764210491746</v>
      </c>
      <c r="M166" s="123">
        <v>2.8122448381771483</v>
      </c>
      <c r="N166" s="123">
        <v>2.044637374078691</v>
      </c>
      <c r="O166" s="123">
        <v>2.5611752470402807</v>
      </c>
      <c r="P166" s="123">
        <v>1.6782662644557407</v>
      </c>
      <c r="Q166" s="123">
        <v>1.9347021851904822</v>
      </c>
      <c r="R166" s="123">
        <v>1.9023023012782456</v>
      </c>
      <c r="S166" s="123">
        <v>1.9436480887220069</v>
      </c>
      <c r="T166" s="123">
        <v>3.0951621623445171</v>
      </c>
      <c r="U166" s="123">
        <v>2.8207280024762138</v>
      </c>
      <c r="V166" s="123">
        <v>1.8974657363437379</v>
      </c>
      <c r="W166" s="123">
        <v>0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6.8645618511609285</v>
      </c>
      <c r="E167" s="99">
        <v>7.9600108224193775</v>
      </c>
      <c r="F167" s="99">
        <v>4.9556947016052773</v>
      </c>
      <c r="G167" s="99">
        <v>8.7434706578308177</v>
      </c>
      <c r="H167" s="99">
        <v>4.8213009011459667</v>
      </c>
      <c r="I167" s="99">
        <v>7.2357963187052068</v>
      </c>
      <c r="J167" s="99">
        <v>3.9138186655908358</v>
      </c>
      <c r="K167" s="99">
        <v>5.4972484472512591</v>
      </c>
      <c r="L167" s="99">
        <v>4.4397463402863506</v>
      </c>
      <c r="M167" s="99">
        <v>4.3685356709547936</v>
      </c>
      <c r="N167" s="99">
        <v>3.8458655369575374</v>
      </c>
      <c r="O167" s="99">
        <v>3.8523113682829919</v>
      </c>
      <c r="P167" s="99">
        <v>3.4576883037553885</v>
      </c>
      <c r="Q167" s="99">
        <v>3.3943147805264968</v>
      </c>
      <c r="R167" s="99">
        <v>3.1517958935774661</v>
      </c>
      <c r="S167" s="99">
        <v>3.2164197320674548</v>
      </c>
      <c r="T167" s="99">
        <v>3.0951621623445171</v>
      </c>
      <c r="U167" s="99">
        <v>3.1398722617103725</v>
      </c>
      <c r="V167" s="99">
        <v>2.8230282308374819</v>
      </c>
      <c r="W167" s="99">
        <v>0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3.2025887349839173</v>
      </c>
      <c r="E175" s="123">
        <v>3.603654080457324</v>
      </c>
      <c r="F175" s="123">
        <v>2.2792961652789083</v>
      </c>
      <c r="G175" s="123">
        <v>4.753314283344519</v>
      </c>
      <c r="H175" s="123">
        <v>2.2743975360779598</v>
      </c>
      <c r="I175" s="123">
        <v>3.522859650914679</v>
      </c>
      <c r="J175" s="123">
        <v>1.5939885248042585</v>
      </c>
      <c r="K175" s="123">
        <v>2.2132303454744191</v>
      </c>
      <c r="L175" s="123">
        <v>1.5977122843792742</v>
      </c>
      <c r="M175" s="123">
        <v>1.5852424676019721</v>
      </c>
      <c r="N175" s="123">
        <v>1.3714929099517268</v>
      </c>
      <c r="O175" s="123">
        <v>1.4539016421430788</v>
      </c>
      <c r="P175" s="123">
        <v>1.4306158175393697</v>
      </c>
      <c r="Q175" s="123">
        <v>1.5450827346128813</v>
      </c>
      <c r="R175" s="123">
        <v>1.525876809881306</v>
      </c>
      <c r="S175" s="123">
        <v>1.6832591403917638</v>
      </c>
      <c r="T175" s="123">
        <v>1.7054464339831961</v>
      </c>
      <c r="U175" s="123">
        <v>1.7764578001716804</v>
      </c>
      <c r="V175" s="123">
        <v>1.5600504467767253</v>
      </c>
      <c r="W175" s="123">
        <v>0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3.3306922843832738</v>
      </c>
      <c r="E176" s="99">
        <v>3.8318538111459142</v>
      </c>
      <c r="F176" s="99">
        <v>2.3307475459849782</v>
      </c>
      <c r="G176" s="99">
        <v>4.9369956081485951</v>
      </c>
      <c r="H176" s="99">
        <v>2.4917123929453435</v>
      </c>
      <c r="I176" s="99">
        <v>3.5338743241327553</v>
      </c>
      <c r="J176" s="99">
        <v>1.607801250322493</v>
      </c>
      <c r="K176" s="99">
        <v>2.2189101496116503</v>
      </c>
      <c r="L176" s="99">
        <v>1.6714965106561146</v>
      </c>
      <c r="M176" s="99">
        <v>1.6224229945606536</v>
      </c>
      <c r="N176" s="99">
        <v>1.4071161024180054</v>
      </c>
      <c r="O176" s="99">
        <v>1.4539016421430788</v>
      </c>
      <c r="P176" s="99">
        <v>1.4306158175393697</v>
      </c>
      <c r="Q176" s="99">
        <v>1.5675518590683295</v>
      </c>
      <c r="R176" s="99">
        <v>1.5624861383333526</v>
      </c>
      <c r="S176" s="99">
        <v>1.7227416551975963</v>
      </c>
      <c r="T176" s="99">
        <v>1.723907238243048</v>
      </c>
      <c r="U176" s="99">
        <v>1.7904380650848364</v>
      </c>
      <c r="V176" s="99">
        <v>1.5789643947169911</v>
      </c>
      <c r="W176" s="99">
        <v>0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31528</v>
      </c>
      <c r="C5" s="120">
        <v>21967</v>
      </c>
      <c r="D5" s="120">
        <v>24826</v>
      </c>
      <c r="E5" s="120">
        <v>23184</v>
      </c>
      <c r="F5" s="120">
        <v>26748</v>
      </c>
      <c r="G5" s="120">
        <v>19618</v>
      </c>
      <c r="H5" s="120">
        <v>19545</v>
      </c>
      <c r="I5" s="120">
        <v>21096</v>
      </c>
      <c r="J5" s="120">
        <v>29007</v>
      </c>
      <c r="K5" s="120">
        <v>22552</v>
      </c>
      <c r="L5" s="120">
        <v>20444</v>
      </c>
      <c r="M5" s="120">
        <v>22057</v>
      </c>
      <c r="N5" s="120">
        <v>33102</v>
      </c>
      <c r="O5" s="120">
        <v>48433</v>
      </c>
      <c r="P5" s="120">
        <v>71756</v>
      </c>
      <c r="Q5" s="120">
        <v>79265</v>
      </c>
      <c r="R5" s="120">
        <v>69057</v>
      </c>
      <c r="S5" s="120">
        <v>52305</v>
      </c>
      <c r="T5" s="120">
        <v>44107</v>
      </c>
      <c r="U5" s="120">
        <v>43835</v>
      </c>
      <c r="V5" s="120">
        <v>46115</v>
      </c>
      <c r="W5" s="120">
        <v>48607</v>
      </c>
      <c r="X5" s="120">
        <v>52290</v>
      </c>
      <c r="Y5" s="120">
        <v>59748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31528</v>
      </c>
      <c r="C7" s="52">
        <v>21967</v>
      </c>
      <c r="D7" s="52">
        <v>24826</v>
      </c>
      <c r="E7" s="52">
        <v>23184</v>
      </c>
      <c r="F7" s="52">
        <v>26748</v>
      </c>
      <c r="G7" s="52">
        <v>19618</v>
      </c>
      <c r="H7" s="52">
        <v>19545</v>
      </c>
      <c r="I7" s="52">
        <v>21096</v>
      </c>
      <c r="J7" s="52">
        <v>29007</v>
      </c>
      <c r="K7" s="52">
        <v>22552</v>
      </c>
      <c r="L7" s="52">
        <v>20444</v>
      </c>
      <c r="M7" s="52">
        <v>22057</v>
      </c>
      <c r="N7" s="52">
        <v>33102</v>
      </c>
      <c r="O7" s="52">
        <v>48433</v>
      </c>
      <c r="P7" s="52">
        <v>71756</v>
      </c>
      <c r="Q7" s="52">
        <v>79265</v>
      </c>
      <c r="R7" s="52">
        <v>69057</v>
      </c>
      <c r="S7" s="52">
        <v>52305</v>
      </c>
      <c r="T7" s="52">
        <v>44107</v>
      </c>
      <c r="U7" s="52">
        <v>43835</v>
      </c>
      <c r="V7" s="52">
        <v>46115</v>
      </c>
      <c r="W7" s="52">
        <v>48607</v>
      </c>
      <c r="X7" s="52">
        <v>52290</v>
      </c>
      <c r="Y7" s="52">
        <v>59748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611</v>
      </c>
      <c r="C9" s="52">
        <v>676</v>
      </c>
      <c r="D9" s="52">
        <v>964</v>
      </c>
      <c r="E9" s="52">
        <v>956</v>
      </c>
      <c r="F9" s="52">
        <v>1053</v>
      </c>
      <c r="G9" s="52">
        <v>1039</v>
      </c>
      <c r="H9" s="52">
        <v>989</v>
      </c>
      <c r="I9" s="52">
        <v>1008</v>
      </c>
      <c r="J9" s="52">
        <v>1321</v>
      </c>
      <c r="K9" s="52">
        <v>1978</v>
      </c>
      <c r="L9" s="52">
        <v>2274</v>
      </c>
      <c r="M9" s="52">
        <v>2239</v>
      </c>
      <c r="N9" s="52">
        <v>2998</v>
      </c>
      <c r="O9" s="52">
        <v>4248</v>
      </c>
      <c r="P9" s="52">
        <v>9714</v>
      </c>
      <c r="Q9" s="52">
        <v>16919</v>
      </c>
      <c r="R9" s="52">
        <v>20010</v>
      </c>
      <c r="S9" s="52">
        <v>17816</v>
      </c>
      <c r="T9" s="52">
        <v>15093</v>
      </c>
      <c r="U9" s="52">
        <v>14350</v>
      </c>
      <c r="V9" s="52">
        <v>12621</v>
      </c>
      <c r="W9" s="52">
        <v>9994</v>
      </c>
      <c r="X9" s="52">
        <v>6592</v>
      </c>
      <c r="Y9" s="52">
        <v>4732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30514</v>
      </c>
      <c r="C11" s="52">
        <v>21170</v>
      </c>
      <c r="D11" s="52">
        <v>23877</v>
      </c>
      <c r="E11" s="52">
        <v>22291</v>
      </c>
      <c r="F11" s="52">
        <v>25758</v>
      </c>
      <c r="G11" s="52">
        <v>18906</v>
      </c>
      <c r="H11" s="52">
        <v>18877</v>
      </c>
      <c r="I11" s="52">
        <v>20415</v>
      </c>
      <c r="J11" s="52">
        <v>28110</v>
      </c>
      <c r="K11" s="52">
        <v>21864</v>
      </c>
      <c r="L11" s="52">
        <v>19843</v>
      </c>
      <c r="M11" s="52">
        <v>21431</v>
      </c>
      <c r="N11" s="52">
        <v>32207</v>
      </c>
      <c r="O11" s="52">
        <v>47166</v>
      </c>
      <c r="P11" s="52">
        <v>69916</v>
      </c>
      <c r="Q11" s="52">
        <v>77248</v>
      </c>
      <c r="R11" s="52">
        <v>67318</v>
      </c>
      <c r="S11" s="52">
        <v>51031</v>
      </c>
      <c r="T11" s="52">
        <v>43131</v>
      </c>
      <c r="U11" s="52">
        <v>43014</v>
      </c>
      <c r="V11" s="52">
        <v>45335</v>
      </c>
      <c r="W11" s="52">
        <v>42048</v>
      </c>
      <c r="X11" s="52">
        <v>37010</v>
      </c>
      <c r="Y11" s="52">
        <v>20389</v>
      </c>
      <c r="DA11" s="63" t="s">
        <v>1061</v>
      </c>
    </row>
    <row r="12" spans="1:105" ht="12" customHeight="1" x14ac:dyDescent="0.25">
      <c r="A12" s="97" t="s">
        <v>124</v>
      </c>
      <c r="B12" s="52">
        <v>963</v>
      </c>
      <c r="C12" s="52">
        <v>764</v>
      </c>
      <c r="D12" s="52">
        <v>925</v>
      </c>
      <c r="E12" s="52">
        <v>871</v>
      </c>
      <c r="F12" s="52">
        <v>971</v>
      </c>
      <c r="G12" s="52">
        <v>706</v>
      </c>
      <c r="H12" s="52">
        <v>651</v>
      </c>
      <c r="I12" s="52">
        <v>598</v>
      </c>
      <c r="J12" s="52">
        <v>564</v>
      </c>
      <c r="K12" s="52">
        <v>356</v>
      </c>
      <c r="L12" s="52">
        <v>275</v>
      </c>
      <c r="M12" s="52">
        <v>302</v>
      </c>
      <c r="N12" s="52">
        <v>427</v>
      </c>
      <c r="O12" s="52">
        <v>695</v>
      </c>
      <c r="P12" s="52">
        <v>979</v>
      </c>
      <c r="Q12" s="52">
        <v>1103</v>
      </c>
      <c r="R12" s="52">
        <v>967</v>
      </c>
      <c r="S12" s="52">
        <v>697</v>
      </c>
      <c r="T12" s="52">
        <v>509</v>
      </c>
      <c r="U12" s="52">
        <v>426</v>
      </c>
      <c r="V12" s="52">
        <v>424</v>
      </c>
      <c r="W12" s="52">
        <v>3422</v>
      </c>
      <c r="X12" s="52">
        <v>9064</v>
      </c>
      <c r="Y12" s="52">
        <v>22781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51</v>
      </c>
      <c r="C14" s="52">
        <v>33</v>
      </c>
      <c r="D14" s="52">
        <v>24</v>
      </c>
      <c r="E14" s="52">
        <v>22</v>
      </c>
      <c r="F14" s="52">
        <v>19</v>
      </c>
      <c r="G14" s="52">
        <v>6</v>
      </c>
      <c r="H14" s="52">
        <v>17</v>
      </c>
      <c r="I14" s="52">
        <v>83</v>
      </c>
      <c r="J14" s="52">
        <v>333</v>
      </c>
      <c r="K14" s="52">
        <v>332</v>
      </c>
      <c r="L14" s="52">
        <v>326</v>
      </c>
      <c r="M14" s="52">
        <v>324</v>
      </c>
      <c r="N14" s="52">
        <v>468</v>
      </c>
      <c r="O14" s="52">
        <v>572</v>
      </c>
      <c r="P14" s="52">
        <v>861</v>
      </c>
      <c r="Q14" s="52">
        <v>914</v>
      </c>
      <c r="R14" s="52">
        <v>772</v>
      </c>
      <c r="S14" s="52">
        <v>577</v>
      </c>
      <c r="T14" s="52">
        <v>467</v>
      </c>
      <c r="U14" s="52">
        <v>395</v>
      </c>
      <c r="V14" s="52">
        <v>356</v>
      </c>
      <c r="W14" s="52">
        <v>3137</v>
      </c>
      <c r="X14" s="52">
        <v>6216</v>
      </c>
      <c r="Y14" s="52">
        <v>16578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19211</v>
      </c>
      <c r="C17" s="52">
        <v>13306</v>
      </c>
      <c r="D17" s="52">
        <v>14852</v>
      </c>
      <c r="E17" s="52">
        <v>13733</v>
      </c>
      <c r="F17" s="52">
        <v>16636</v>
      </c>
      <c r="G17" s="52">
        <v>12469</v>
      </c>
      <c r="H17" s="52">
        <v>14462</v>
      </c>
      <c r="I17" s="52">
        <v>16651</v>
      </c>
      <c r="J17" s="52">
        <v>24808</v>
      </c>
      <c r="K17" s="52">
        <v>18763</v>
      </c>
      <c r="L17" s="52">
        <v>17789</v>
      </c>
      <c r="M17" s="52">
        <v>19632</v>
      </c>
      <c r="N17" s="52">
        <v>30505</v>
      </c>
      <c r="O17" s="52">
        <v>43807</v>
      </c>
      <c r="P17" s="52">
        <v>62801</v>
      </c>
      <c r="Q17" s="52">
        <v>66040</v>
      </c>
      <c r="R17" s="52">
        <v>55709</v>
      </c>
      <c r="S17" s="52">
        <v>44900</v>
      </c>
      <c r="T17" s="52">
        <v>40942</v>
      </c>
      <c r="U17" s="52">
        <v>43039</v>
      </c>
      <c r="V17" s="52">
        <v>45495</v>
      </c>
      <c r="W17" s="52">
        <v>46964</v>
      </c>
      <c r="X17" s="52">
        <v>48892</v>
      </c>
      <c r="Y17" s="52">
        <v>52208</v>
      </c>
      <c r="DA17" s="63" t="s">
        <v>1066</v>
      </c>
    </row>
    <row r="18" spans="1:105" ht="12" customHeight="1" x14ac:dyDescent="0.25">
      <c r="A18" s="97" t="s">
        <v>50</v>
      </c>
      <c r="B18" s="52">
        <v>12047</v>
      </c>
      <c r="C18" s="52">
        <v>8116</v>
      </c>
      <c r="D18" s="52">
        <v>9378</v>
      </c>
      <c r="E18" s="52">
        <v>8909</v>
      </c>
      <c r="F18" s="52">
        <v>9556</v>
      </c>
      <c r="G18" s="52">
        <v>6894</v>
      </c>
      <c r="H18" s="52">
        <v>4638</v>
      </c>
      <c r="I18" s="52">
        <v>4431</v>
      </c>
      <c r="J18" s="52">
        <v>4185</v>
      </c>
      <c r="K18" s="52">
        <v>3778</v>
      </c>
      <c r="L18" s="52">
        <v>2553</v>
      </c>
      <c r="M18" s="52">
        <v>2334</v>
      </c>
      <c r="N18" s="52">
        <v>2509</v>
      </c>
      <c r="O18" s="52">
        <v>4573</v>
      </c>
      <c r="P18" s="52">
        <v>8902</v>
      </c>
      <c r="Q18" s="52">
        <v>13108</v>
      </c>
      <c r="R18" s="52">
        <v>13215</v>
      </c>
      <c r="S18" s="52">
        <v>7265</v>
      </c>
      <c r="T18" s="52">
        <v>3103</v>
      </c>
      <c r="U18" s="52">
        <v>790</v>
      </c>
      <c r="V18" s="52">
        <v>614</v>
      </c>
      <c r="W18" s="52">
        <v>1631</v>
      </c>
      <c r="X18" s="52">
        <v>3356</v>
      </c>
      <c r="Y18" s="52">
        <v>7398</v>
      </c>
      <c r="DA18" s="63" t="s">
        <v>1067</v>
      </c>
    </row>
    <row r="19" spans="1:105" ht="12" customHeight="1" x14ac:dyDescent="0.25">
      <c r="A19" s="109" t="s">
        <v>120</v>
      </c>
      <c r="B19" s="36">
        <v>270</v>
      </c>
      <c r="C19" s="36">
        <v>545</v>
      </c>
      <c r="D19" s="36">
        <v>596</v>
      </c>
      <c r="E19" s="36">
        <v>542</v>
      </c>
      <c r="F19" s="36">
        <v>556</v>
      </c>
      <c r="G19" s="36">
        <v>255</v>
      </c>
      <c r="H19" s="36">
        <v>445</v>
      </c>
      <c r="I19" s="36">
        <v>14</v>
      </c>
      <c r="J19" s="36">
        <v>14</v>
      </c>
      <c r="K19" s="36">
        <v>11</v>
      </c>
      <c r="L19" s="36">
        <v>102</v>
      </c>
      <c r="M19" s="36">
        <v>91</v>
      </c>
      <c r="N19" s="36">
        <v>88</v>
      </c>
      <c r="O19" s="36">
        <v>53</v>
      </c>
      <c r="P19" s="36">
        <v>53</v>
      </c>
      <c r="Q19" s="36">
        <v>117</v>
      </c>
      <c r="R19" s="36">
        <v>133</v>
      </c>
      <c r="S19" s="36">
        <v>140</v>
      </c>
      <c r="T19" s="36">
        <v>62</v>
      </c>
      <c r="U19" s="36">
        <v>6</v>
      </c>
      <c r="V19" s="36">
        <v>6</v>
      </c>
      <c r="W19" s="36">
        <v>12</v>
      </c>
      <c r="X19" s="36">
        <v>42</v>
      </c>
      <c r="Y19" s="36">
        <v>142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9561</v>
      </c>
      <c r="D23" s="52">
        <v>0</v>
      </c>
      <c r="E23" s="52">
        <v>1642</v>
      </c>
      <c r="F23" s="52">
        <v>0</v>
      </c>
      <c r="G23" s="52">
        <v>7131</v>
      </c>
      <c r="H23" s="52">
        <v>73</v>
      </c>
      <c r="I23" s="52">
        <v>470</v>
      </c>
      <c r="J23" s="52">
        <v>2463</v>
      </c>
      <c r="K23" s="52">
        <v>6455</v>
      </c>
      <c r="L23" s="52">
        <v>2108</v>
      </c>
      <c r="M23" s="52">
        <v>2122</v>
      </c>
      <c r="N23" s="52">
        <v>2464</v>
      </c>
      <c r="O23" s="52">
        <v>1980</v>
      </c>
      <c r="P23" s="52">
        <v>45</v>
      </c>
      <c r="Q23" s="52">
        <v>463</v>
      </c>
      <c r="R23" s="52">
        <v>10208</v>
      </c>
      <c r="S23" s="52">
        <v>16752</v>
      </c>
      <c r="T23" s="52">
        <v>8200</v>
      </c>
      <c r="U23" s="52">
        <v>373</v>
      </c>
      <c r="V23" s="52">
        <v>630</v>
      </c>
      <c r="W23" s="52">
        <v>263</v>
      </c>
      <c r="X23" s="52">
        <v>1681</v>
      </c>
      <c r="Y23" s="52">
        <v>1972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95</v>
      </c>
      <c r="D25" s="52">
        <v>96</v>
      </c>
      <c r="E25" s="52">
        <v>97</v>
      </c>
      <c r="F25" s="52">
        <v>108</v>
      </c>
      <c r="G25" s="52">
        <v>122</v>
      </c>
      <c r="H25" s="52">
        <v>150</v>
      </c>
      <c r="I25" s="52">
        <v>127</v>
      </c>
      <c r="J25" s="52">
        <v>141</v>
      </c>
      <c r="K25" s="52">
        <v>201</v>
      </c>
      <c r="L25" s="52">
        <v>218</v>
      </c>
      <c r="M25" s="52">
        <v>153</v>
      </c>
      <c r="N25" s="52">
        <v>200</v>
      </c>
      <c r="O25" s="52">
        <v>228</v>
      </c>
      <c r="P25" s="52">
        <v>309</v>
      </c>
      <c r="Q25" s="52">
        <v>452</v>
      </c>
      <c r="R25" s="52">
        <v>682</v>
      </c>
      <c r="S25" s="52">
        <v>2197</v>
      </c>
      <c r="T25" s="52">
        <v>2728</v>
      </c>
      <c r="U25" s="52">
        <v>751</v>
      </c>
      <c r="V25" s="52">
        <v>1837</v>
      </c>
      <c r="W25" s="52">
        <v>3318</v>
      </c>
      <c r="X25" s="52">
        <v>4470</v>
      </c>
      <c r="Y25" s="52">
        <v>3485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14582</v>
      </c>
      <c r="D27" s="52">
        <v>1</v>
      </c>
      <c r="E27" s="52">
        <v>3058</v>
      </c>
      <c r="F27" s="52">
        <v>0</v>
      </c>
      <c r="G27" s="52">
        <v>11879</v>
      </c>
      <c r="H27" s="52">
        <v>60</v>
      </c>
      <c r="I27" s="52">
        <v>398</v>
      </c>
      <c r="J27" s="52">
        <v>2429</v>
      </c>
      <c r="K27" s="52">
        <v>11090</v>
      </c>
      <c r="L27" s="52">
        <v>3840</v>
      </c>
      <c r="M27" s="52">
        <v>2117</v>
      </c>
      <c r="N27" s="52">
        <v>2462</v>
      </c>
      <c r="O27" s="52">
        <v>1985</v>
      </c>
      <c r="P27" s="52">
        <v>56</v>
      </c>
      <c r="Q27" s="52">
        <v>481</v>
      </c>
      <c r="R27" s="52">
        <v>18495</v>
      </c>
      <c r="S27" s="52">
        <v>28694</v>
      </c>
      <c r="T27" s="52">
        <v>14630</v>
      </c>
      <c r="U27" s="52">
        <v>561</v>
      </c>
      <c r="V27" s="52">
        <v>634</v>
      </c>
      <c r="W27" s="52">
        <v>6398</v>
      </c>
      <c r="X27" s="52">
        <v>9918</v>
      </c>
      <c r="Y27" s="52">
        <v>25739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199</v>
      </c>
      <c r="D28" s="52">
        <v>102</v>
      </c>
      <c r="E28" s="52">
        <v>150</v>
      </c>
      <c r="F28" s="52">
        <v>155</v>
      </c>
      <c r="G28" s="52">
        <v>265</v>
      </c>
      <c r="H28" s="52">
        <v>73</v>
      </c>
      <c r="I28" s="52">
        <v>110</v>
      </c>
      <c r="J28" s="52">
        <v>195</v>
      </c>
      <c r="K28" s="52">
        <v>208</v>
      </c>
      <c r="L28" s="52">
        <v>81</v>
      </c>
      <c r="M28" s="52">
        <v>7</v>
      </c>
      <c r="N28" s="52">
        <v>77</v>
      </c>
      <c r="O28" s="52">
        <v>31</v>
      </c>
      <c r="P28" s="52">
        <v>51</v>
      </c>
      <c r="Q28" s="52">
        <v>74</v>
      </c>
      <c r="R28" s="52">
        <v>136</v>
      </c>
      <c r="S28" s="52">
        <v>270</v>
      </c>
      <c r="T28" s="52">
        <v>191</v>
      </c>
      <c r="U28" s="52">
        <v>83</v>
      </c>
      <c r="V28" s="52">
        <v>80</v>
      </c>
      <c r="W28" s="52">
        <v>118</v>
      </c>
      <c r="X28" s="52">
        <v>181</v>
      </c>
      <c r="Y28" s="52">
        <v>115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18</v>
      </c>
      <c r="D30" s="52">
        <v>9</v>
      </c>
      <c r="E30" s="52">
        <v>2</v>
      </c>
      <c r="F30" s="52">
        <v>3</v>
      </c>
      <c r="G30" s="52">
        <v>13</v>
      </c>
      <c r="H30" s="52">
        <v>3</v>
      </c>
      <c r="I30" s="52">
        <v>3</v>
      </c>
      <c r="J30" s="52">
        <v>1</v>
      </c>
      <c r="K30" s="52">
        <v>1</v>
      </c>
      <c r="L30" s="52">
        <v>6</v>
      </c>
      <c r="M30" s="52">
        <v>18</v>
      </c>
      <c r="N30" s="52">
        <v>30</v>
      </c>
      <c r="O30" s="52">
        <v>45</v>
      </c>
      <c r="P30" s="52">
        <v>69</v>
      </c>
      <c r="Q30" s="52">
        <v>93</v>
      </c>
      <c r="R30" s="52">
        <v>142</v>
      </c>
      <c r="S30" s="52">
        <v>195</v>
      </c>
      <c r="T30" s="52">
        <v>110</v>
      </c>
      <c r="U30" s="52">
        <v>72</v>
      </c>
      <c r="V30" s="52">
        <v>75</v>
      </c>
      <c r="W30" s="52">
        <v>117</v>
      </c>
      <c r="X30" s="52">
        <v>174</v>
      </c>
      <c r="Y30" s="52">
        <v>86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6877</v>
      </c>
      <c r="D33" s="52">
        <v>2</v>
      </c>
      <c r="E33" s="52">
        <v>2242</v>
      </c>
      <c r="F33" s="52">
        <v>3040</v>
      </c>
      <c r="G33" s="52">
        <v>5796</v>
      </c>
      <c r="H33" s="52">
        <v>2272</v>
      </c>
      <c r="I33" s="52">
        <v>1370</v>
      </c>
      <c r="J33" s="52">
        <v>2218</v>
      </c>
      <c r="K33" s="52">
        <v>7231</v>
      </c>
      <c r="L33" s="52">
        <v>2068</v>
      </c>
      <c r="M33" s="52">
        <v>2488</v>
      </c>
      <c r="N33" s="52">
        <v>3256</v>
      </c>
      <c r="O33" s="52">
        <v>2137</v>
      </c>
      <c r="P33" s="52">
        <v>2798</v>
      </c>
      <c r="Q33" s="52">
        <v>4245</v>
      </c>
      <c r="R33" s="52">
        <v>12280</v>
      </c>
      <c r="S33" s="52">
        <v>14969</v>
      </c>
      <c r="T33" s="52">
        <v>7698</v>
      </c>
      <c r="U33" s="52">
        <v>3974</v>
      </c>
      <c r="V33" s="52">
        <v>8160</v>
      </c>
      <c r="W33" s="52">
        <v>9913</v>
      </c>
      <c r="X33" s="52">
        <v>9896</v>
      </c>
      <c r="Y33" s="52">
        <v>5718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12047</v>
      </c>
      <c r="D34" s="52">
        <v>16</v>
      </c>
      <c r="E34" s="52">
        <v>8185</v>
      </c>
      <c r="F34" s="52">
        <v>15</v>
      </c>
      <c r="G34" s="52">
        <v>9011</v>
      </c>
      <c r="H34" s="52">
        <v>6894</v>
      </c>
      <c r="I34" s="52">
        <v>4638</v>
      </c>
      <c r="J34" s="52">
        <v>438</v>
      </c>
      <c r="K34" s="52">
        <v>563</v>
      </c>
      <c r="L34" s="52">
        <v>3438</v>
      </c>
      <c r="M34" s="52">
        <v>302</v>
      </c>
      <c r="N34" s="52">
        <v>400</v>
      </c>
      <c r="O34" s="52">
        <v>493</v>
      </c>
      <c r="P34" s="52">
        <v>150</v>
      </c>
      <c r="Q34" s="52">
        <v>286</v>
      </c>
      <c r="R34" s="52">
        <v>1158</v>
      </c>
      <c r="S34" s="52">
        <v>8517</v>
      </c>
      <c r="T34" s="52">
        <v>4948</v>
      </c>
      <c r="U34" s="52">
        <v>2317</v>
      </c>
      <c r="V34" s="52">
        <v>786</v>
      </c>
      <c r="W34" s="52">
        <v>0</v>
      </c>
      <c r="X34" s="52">
        <v>8</v>
      </c>
      <c r="Y34" s="52">
        <v>34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270</v>
      </c>
      <c r="D35" s="36">
        <v>1</v>
      </c>
      <c r="E35" s="36">
        <v>547</v>
      </c>
      <c r="F35" s="36">
        <v>1</v>
      </c>
      <c r="G35" s="36">
        <v>544</v>
      </c>
      <c r="H35" s="36">
        <v>255</v>
      </c>
      <c r="I35" s="36">
        <v>445</v>
      </c>
      <c r="J35" s="36">
        <v>2</v>
      </c>
      <c r="K35" s="36">
        <v>3</v>
      </c>
      <c r="L35" s="36">
        <v>9</v>
      </c>
      <c r="M35" s="36">
        <v>13</v>
      </c>
      <c r="N35" s="36">
        <v>17</v>
      </c>
      <c r="O35" s="36">
        <v>35</v>
      </c>
      <c r="P35" s="36">
        <v>0</v>
      </c>
      <c r="Q35" s="36">
        <v>2</v>
      </c>
      <c r="R35" s="36">
        <v>12</v>
      </c>
      <c r="S35" s="36">
        <v>52</v>
      </c>
      <c r="T35" s="36">
        <v>84</v>
      </c>
      <c r="U35" s="36">
        <v>56</v>
      </c>
      <c r="V35" s="36">
        <v>6</v>
      </c>
      <c r="W35" s="36">
        <v>0</v>
      </c>
      <c r="X35" s="36">
        <v>0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2859</v>
      </c>
      <c r="E39" s="52">
        <v>0</v>
      </c>
      <c r="F39" s="52">
        <v>3564</v>
      </c>
      <c r="G39" s="52">
        <v>1</v>
      </c>
      <c r="H39" s="52">
        <v>0</v>
      </c>
      <c r="I39" s="52">
        <v>2021</v>
      </c>
      <c r="J39" s="52">
        <v>10374</v>
      </c>
      <c r="K39" s="52">
        <v>0</v>
      </c>
      <c r="L39" s="52">
        <v>0</v>
      </c>
      <c r="M39" s="52">
        <v>3735</v>
      </c>
      <c r="N39" s="52">
        <v>13509</v>
      </c>
      <c r="O39" s="52">
        <v>17311</v>
      </c>
      <c r="P39" s="52">
        <v>23368</v>
      </c>
      <c r="Q39" s="52">
        <v>7972</v>
      </c>
      <c r="R39" s="52">
        <v>0</v>
      </c>
      <c r="S39" s="52">
        <v>0</v>
      </c>
      <c r="T39" s="52">
        <v>2</v>
      </c>
      <c r="U39" s="52">
        <v>101</v>
      </c>
      <c r="V39" s="52">
        <v>2910</v>
      </c>
      <c r="W39" s="52">
        <v>2755</v>
      </c>
      <c r="X39" s="52">
        <v>5364</v>
      </c>
      <c r="Y39" s="52">
        <v>9430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160</v>
      </c>
      <c r="D41" s="52">
        <v>384</v>
      </c>
      <c r="E41" s="52">
        <v>89</v>
      </c>
      <c r="F41" s="52">
        <v>205</v>
      </c>
      <c r="G41" s="52">
        <v>108</v>
      </c>
      <c r="H41" s="52">
        <v>100</v>
      </c>
      <c r="I41" s="52">
        <v>146</v>
      </c>
      <c r="J41" s="52">
        <v>454</v>
      </c>
      <c r="K41" s="52">
        <v>858</v>
      </c>
      <c r="L41" s="52">
        <v>514</v>
      </c>
      <c r="M41" s="52">
        <v>118</v>
      </c>
      <c r="N41" s="52">
        <v>959</v>
      </c>
      <c r="O41" s="52">
        <v>1478</v>
      </c>
      <c r="P41" s="52">
        <v>5775</v>
      </c>
      <c r="Q41" s="52">
        <v>7657</v>
      </c>
      <c r="R41" s="52">
        <v>3773</v>
      </c>
      <c r="S41" s="52">
        <v>3</v>
      </c>
      <c r="T41" s="52">
        <v>5</v>
      </c>
      <c r="U41" s="52">
        <v>8</v>
      </c>
      <c r="V41" s="52">
        <v>108</v>
      </c>
      <c r="W41" s="52">
        <v>691</v>
      </c>
      <c r="X41" s="52">
        <v>1068</v>
      </c>
      <c r="Y41" s="52">
        <v>1625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5238</v>
      </c>
      <c r="D43" s="52">
        <v>2708</v>
      </c>
      <c r="E43" s="52">
        <v>1472</v>
      </c>
      <c r="F43" s="52">
        <v>3467</v>
      </c>
      <c r="G43" s="52">
        <v>5027</v>
      </c>
      <c r="H43" s="52">
        <v>31</v>
      </c>
      <c r="I43" s="52">
        <v>1936</v>
      </c>
      <c r="J43" s="52">
        <v>10124</v>
      </c>
      <c r="K43" s="52">
        <v>4844</v>
      </c>
      <c r="L43" s="52">
        <v>1819</v>
      </c>
      <c r="M43" s="52">
        <v>3705</v>
      </c>
      <c r="N43" s="52">
        <v>13238</v>
      </c>
      <c r="O43" s="52">
        <v>16944</v>
      </c>
      <c r="P43" s="52">
        <v>22806</v>
      </c>
      <c r="Q43" s="52">
        <v>7813</v>
      </c>
      <c r="R43" s="52">
        <v>8565</v>
      </c>
      <c r="S43" s="52">
        <v>12407</v>
      </c>
      <c r="T43" s="52">
        <v>6730</v>
      </c>
      <c r="U43" s="52">
        <v>444</v>
      </c>
      <c r="V43" s="52">
        <v>2955</v>
      </c>
      <c r="W43" s="52">
        <v>3111</v>
      </c>
      <c r="X43" s="52">
        <v>4880</v>
      </c>
      <c r="Y43" s="52">
        <v>9118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263</v>
      </c>
      <c r="E44" s="52">
        <v>96</v>
      </c>
      <c r="F44" s="52">
        <v>255</v>
      </c>
      <c r="G44" s="52">
        <v>0</v>
      </c>
      <c r="H44" s="52">
        <v>18</v>
      </c>
      <c r="I44" s="52">
        <v>57</v>
      </c>
      <c r="J44" s="52">
        <v>161</v>
      </c>
      <c r="K44" s="52">
        <v>0</v>
      </c>
      <c r="L44" s="52">
        <v>0</v>
      </c>
      <c r="M44" s="52">
        <v>34</v>
      </c>
      <c r="N44" s="52">
        <v>202</v>
      </c>
      <c r="O44" s="52">
        <v>299</v>
      </c>
      <c r="P44" s="52">
        <v>335</v>
      </c>
      <c r="Q44" s="52">
        <v>198</v>
      </c>
      <c r="R44" s="52">
        <v>0</v>
      </c>
      <c r="S44" s="52">
        <v>0</v>
      </c>
      <c r="T44" s="52">
        <v>3</v>
      </c>
      <c r="U44" s="52">
        <v>0</v>
      </c>
      <c r="V44" s="52">
        <v>78</v>
      </c>
      <c r="W44" s="52">
        <v>3116</v>
      </c>
      <c r="X44" s="52">
        <v>5823</v>
      </c>
      <c r="Y44" s="52">
        <v>13832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14</v>
      </c>
      <c r="I46" s="52">
        <v>69</v>
      </c>
      <c r="J46" s="52">
        <v>251</v>
      </c>
      <c r="K46" s="52">
        <v>0</v>
      </c>
      <c r="L46" s="52">
        <v>0</v>
      </c>
      <c r="M46" s="52">
        <v>16</v>
      </c>
      <c r="N46" s="52">
        <v>174</v>
      </c>
      <c r="O46" s="52">
        <v>149</v>
      </c>
      <c r="P46" s="52">
        <v>358</v>
      </c>
      <c r="Q46" s="52">
        <v>146</v>
      </c>
      <c r="R46" s="52">
        <v>0</v>
      </c>
      <c r="S46" s="52">
        <v>0</v>
      </c>
      <c r="T46" s="52">
        <v>0</v>
      </c>
      <c r="U46" s="52">
        <v>0</v>
      </c>
      <c r="V46" s="52">
        <v>36</v>
      </c>
      <c r="W46" s="52">
        <v>2898</v>
      </c>
      <c r="X46" s="52">
        <v>3253</v>
      </c>
      <c r="Y46" s="52">
        <v>10448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972</v>
      </c>
      <c r="D49" s="52">
        <v>1548</v>
      </c>
      <c r="E49" s="52">
        <v>1123</v>
      </c>
      <c r="F49" s="52">
        <v>5943</v>
      </c>
      <c r="G49" s="52">
        <v>1629</v>
      </c>
      <c r="H49" s="52">
        <v>4265</v>
      </c>
      <c r="I49" s="52">
        <v>3559</v>
      </c>
      <c r="J49" s="52">
        <v>10375</v>
      </c>
      <c r="K49" s="52">
        <v>1186</v>
      </c>
      <c r="L49" s="52">
        <v>1094</v>
      </c>
      <c r="M49" s="52">
        <v>4331</v>
      </c>
      <c r="N49" s="52">
        <v>14129</v>
      </c>
      <c r="O49" s="52">
        <v>15439</v>
      </c>
      <c r="P49" s="52">
        <v>21792</v>
      </c>
      <c r="Q49" s="52">
        <v>7484</v>
      </c>
      <c r="R49" s="52">
        <v>1949</v>
      </c>
      <c r="S49" s="52">
        <v>4160</v>
      </c>
      <c r="T49" s="52">
        <v>3740</v>
      </c>
      <c r="U49" s="52">
        <v>6071</v>
      </c>
      <c r="V49" s="52">
        <v>10616</v>
      </c>
      <c r="W49" s="52">
        <v>11382</v>
      </c>
      <c r="X49" s="52">
        <v>11824</v>
      </c>
      <c r="Y49" s="52">
        <v>9034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8116</v>
      </c>
      <c r="D50" s="52">
        <v>1278</v>
      </c>
      <c r="E50" s="52">
        <v>7716</v>
      </c>
      <c r="F50" s="52">
        <v>662</v>
      </c>
      <c r="G50" s="52">
        <v>6349</v>
      </c>
      <c r="H50" s="52">
        <v>4638</v>
      </c>
      <c r="I50" s="52">
        <v>4431</v>
      </c>
      <c r="J50" s="52">
        <v>192</v>
      </c>
      <c r="K50" s="52">
        <v>156</v>
      </c>
      <c r="L50" s="52">
        <v>2213</v>
      </c>
      <c r="M50" s="52">
        <v>83</v>
      </c>
      <c r="N50" s="52">
        <v>575</v>
      </c>
      <c r="O50" s="52">
        <v>2557</v>
      </c>
      <c r="P50" s="52">
        <v>4479</v>
      </c>
      <c r="Q50" s="52">
        <v>4492</v>
      </c>
      <c r="R50" s="52">
        <v>1265</v>
      </c>
      <c r="S50" s="52">
        <v>2567</v>
      </c>
      <c r="T50" s="52">
        <v>786</v>
      </c>
      <c r="U50" s="52">
        <v>4</v>
      </c>
      <c r="V50" s="52">
        <v>610</v>
      </c>
      <c r="W50" s="52">
        <v>1017</v>
      </c>
      <c r="X50" s="52">
        <v>1733</v>
      </c>
      <c r="Y50" s="52">
        <v>4076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545</v>
      </c>
      <c r="D51" s="36">
        <v>52</v>
      </c>
      <c r="E51" s="36">
        <v>493</v>
      </c>
      <c r="F51" s="36">
        <v>15</v>
      </c>
      <c r="G51" s="36">
        <v>243</v>
      </c>
      <c r="H51" s="36">
        <v>445</v>
      </c>
      <c r="I51" s="36">
        <v>14</v>
      </c>
      <c r="J51" s="36">
        <v>2</v>
      </c>
      <c r="K51" s="36">
        <v>0</v>
      </c>
      <c r="L51" s="36">
        <v>100</v>
      </c>
      <c r="M51" s="36">
        <v>2</v>
      </c>
      <c r="N51" s="36">
        <v>14</v>
      </c>
      <c r="O51" s="36">
        <v>0</v>
      </c>
      <c r="P51" s="36">
        <v>0</v>
      </c>
      <c r="Q51" s="36">
        <v>66</v>
      </c>
      <c r="R51" s="36">
        <v>28</v>
      </c>
      <c r="S51" s="36">
        <v>59</v>
      </c>
      <c r="T51" s="36">
        <v>6</v>
      </c>
      <c r="U51" s="36">
        <v>0</v>
      </c>
      <c r="V51" s="36">
        <v>6</v>
      </c>
      <c r="W51" s="36">
        <v>6</v>
      </c>
      <c r="X51" s="36">
        <v>30</v>
      </c>
      <c r="Y51" s="36">
        <v>100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821</v>
      </c>
      <c r="E55" s="52">
        <v>0</v>
      </c>
      <c r="F55" s="52">
        <v>1270</v>
      </c>
      <c r="G55" s="52">
        <v>0</v>
      </c>
      <c r="H55" s="52">
        <v>0</v>
      </c>
      <c r="I55" s="52">
        <v>700</v>
      </c>
      <c r="J55" s="52">
        <v>3026</v>
      </c>
      <c r="K55" s="52">
        <v>0</v>
      </c>
      <c r="L55" s="52">
        <v>0</v>
      </c>
      <c r="M55" s="52">
        <v>1089</v>
      </c>
      <c r="N55" s="52">
        <v>3481</v>
      </c>
      <c r="O55" s="52">
        <v>5223</v>
      </c>
      <c r="P55" s="52">
        <v>13424</v>
      </c>
      <c r="Q55" s="52">
        <v>3963</v>
      </c>
      <c r="R55" s="52">
        <v>0</v>
      </c>
      <c r="S55" s="52">
        <v>0</v>
      </c>
      <c r="T55" s="52">
        <v>0</v>
      </c>
      <c r="U55" s="52">
        <v>31</v>
      </c>
      <c r="V55" s="52">
        <v>1088</v>
      </c>
      <c r="W55" s="52">
        <v>1092</v>
      </c>
      <c r="X55" s="52">
        <v>1709</v>
      </c>
      <c r="Y55" s="52">
        <v>3110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167</v>
      </c>
      <c r="E57" s="52">
        <v>0</v>
      </c>
      <c r="F57" s="52">
        <v>141</v>
      </c>
      <c r="G57" s="52">
        <v>0</v>
      </c>
      <c r="H57" s="52">
        <v>0</v>
      </c>
      <c r="I57" s="52">
        <v>145</v>
      </c>
      <c r="J57" s="52">
        <v>319</v>
      </c>
      <c r="K57" s="52">
        <v>0</v>
      </c>
      <c r="L57" s="52">
        <v>0</v>
      </c>
      <c r="M57" s="52">
        <v>118</v>
      </c>
      <c r="N57" s="52">
        <v>634</v>
      </c>
      <c r="O57" s="52">
        <v>232</v>
      </c>
      <c r="P57" s="52">
        <v>3172</v>
      </c>
      <c r="Q57" s="52">
        <v>1501</v>
      </c>
      <c r="R57" s="52">
        <v>0</v>
      </c>
      <c r="S57" s="52">
        <v>0</v>
      </c>
      <c r="T57" s="52">
        <v>0</v>
      </c>
      <c r="U57" s="52">
        <v>4</v>
      </c>
      <c r="V57" s="52">
        <v>38</v>
      </c>
      <c r="W57" s="52">
        <v>12</v>
      </c>
      <c r="X57" s="52">
        <v>128</v>
      </c>
      <c r="Y57" s="52">
        <v>226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745</v>
      </c>
      <c r="E59" s="52">
        <v>0</v>
      </c>
      <c r="F59" s="52">
        <v>1179</v>
      </c>
      <c r="G59" s="52">
        <v>0</v>
      </c>
      <c r="H59" s="52">
        <v>0</v>
      </c>
      <c r="I59" s="52">
        <v>656</v>
      </c>
      <c r="J59" s="52">
        <v>2906</v>
      </c>
      <c r="K59" s="52">
        <v>0</v>
      </c>
      <c r="L59" s="52">
        <v>0</v>
      </c>
      <c r="M59" s="52">
        <v>1075</v>
      </c>
      <c r="N59" s="52">
        <v>3384</v>
      </c>
      <c r="O59" s="52">
        <v>5088</v>
      </c>
      <c r="P59" s="52">
        <v>13026</v>
      </c>
      <c r="Q59" s="52">
        <v>3792</v>
      </c>
      <c r="R59" s="52">
        <v>0</v>
      </c>
      <c r="S59" s="52">
        <v>0</v>
      </c>
      <c r="T59" s="52">
        <v>0</v>
      </c>
      <c r="U59" s="52">
        <v>31</v>
      </c>
      <c r="V59" s="52">
        <v>1045</v>
      </c>
      <c r="W59" s="52">
        <v>78</v>
      </c>
      <c r="X59" s="52">
        <v>252</v>
      </c>
      <c r="Y59" s="52">
        <v>530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76</v>
      </c>
      <c r="E60" s="52">
        <v>0</v>
      </c>
      <c r="F60" s="52">
        <v>91</v>
      </c>
      <c r="G60" s="52">
        <v>0</v>
      </c>
      <c r="H60" s="52">
        <v>0</v>
      </c>
      <c r="I60" s="52">
        <v>20</v>
      </c>
      <c r="J60" s="52">
        <v>47</v>
      </c>
      <c r="K60" s="52">
        <v>0</v>
      </c>
      <c r="L60" s="52">
        <v>0</v>
      </c>
      <c r="M60" s="52">
        <v>9</v>
      </c>
      <c r="N60" s="52">
        <v>52</v>
      </c>
      <c r="O60" s="52">
        <v>90</v>
      </c>
      <c r="P60" s="52">
        <v>193</v>
      </c>
      <c r="Q60" s="52">
        <v>98</v>
      </c>
      <c r="R60" s="52">
        <v>0</v>
      </c>
      <c r="S60" s="52">
        <v>0</v>
      </c>
      <c r="T60" s="52">
        <v>0</v>
      </c>
      <c r="U60" s="52">
        <v>0</v>
      </c>
      <c r="V60" s="52">
        <v>29</v>
      </c>
      <c r="W60" s="52">
        <v>524</v>
      </c>
      <c r="X60" s="52">
        <v>934</v>
      </c>
      <c r="Y60" s="52">
        <v>1469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24</v>
      </c>
      <c r="J62" s="52">
        <v>73</v>
      </c>
      <c r="K62" s="52">
        <v>0</v>
      </c>
      <c r="L62" s="52">
        <v>0</v>
      </c>
      <c r="M62" s="52">
        <v>5</v>
      </c>
      <c r="N62" s="52">
        <v>45</v>
      </c>
      <c r="O62" s="52">
        <v>45</v>
      </c>
      <c r="P62" s="52">
        <v>205</v>
      </c>
      <c r="Q62" s="52">
        <v>73</v>
      </c>
      <c r="R62" s="52">
        <v>0</v>
      </c>
      <c r="S62" s="52">
        <v>0</v>
      </c>
      <c r="T62" s="52">
        <v>0</v>
      </c>
      <c r="U62" s="52">
        <v>0</v>
      </c>
      <c r="V62" s="52">
        <v>14</v>
      </c>
      <c r="W62" s="52">
        <v>490</v>
      </c>
      <c r="X62" s="52">
        <v>523</v>
      </c>
      <c r="Y62" s="52">
        <v>1111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439</v>
      </c>
      <c r="E65" s="52">
        <v>0</v>
      </c>
      <c r="F65" s="52">
        <v>1029</v>
      </c>
      <c r="G65" s="52">
        <v>0</v>
      </c>
      <c r="H65" s="52">
        <v>0</v>
      </c>
      <c r="I65" s="52">
        <v>173</v>
      </c>
      <c r="J65" s="52">
        <v>2969</v>
      </c>
      <c r="K65" s="52">
        <v>0</v>
      </c>
      <c r="L65" s="52">
        <v>0</v>
      </c>
      <c r="M65" s="52">
        <v>1066</v>
      </c>
      <c r="N65" s="52">
        <v>3331</v>
      </c>
      <c r="O65" s="52">
        <v>4451</v>
      </c>
      <c r="P65" s="52">
        <v>10852</v>
      </c>
      <c r="Q65" s="52">
        <v>2203</v>
      </c>
      <c r="R65" s="52">
        <v>0</v>
      </c>
      <c r="S65" s="52">
        <v>0</v>
      </c>
      <c r="T65" s="52">
        <v>0</v>
      </c>
      <c r="U65" s="52">
        <v>31</v>
      </c>
      <c r="V65" s="52">
        <v>996</v>
      </c>
      <c r="W65" s="52">
        <v>936</v>
      </c>
      <c r="X65" s="52">
        <v>1403</v>
      </c>
      <c r="Y65" s="52">
        <v>1889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367</v>
      </c>
      <c r="E66" s="52">
        <v>0</v>
      </c>
      <c r="F66" s="52">
        <v>236</v>
      </c>
      <c r="G66" s="52">
        <v>0</v>
      </c>
      <c r="H66" s="52">
        <v>0</v>
      </c>
      <c r="I66" s="52">
        <v>525</v>
      </c>
      <c r="J66" s="52">
        <v>56</v>
      </c>
      <c r="K66" s="52">
        <v>0</v>
      </c>
      <c r="L66" s="52">
        <v>0</v>
      </c>
      <c r="M66" s="52">
        <v>22</v>
      </c>
      <c r="N66" s="52">
        <v>146</v>
      </c>
      <c r="O66" s="52">
        <v>772</v>
      </c>
      <c r="P66" s="52">
        <v>2572</v>
      </c>
      <c r="Q66" s="52">
        <v>1734</v>
      </c>
      <c r="R66" s="52">
        <v>0</v>
      </c>
      <c r="S66" s="52">
        <v>0</v>
      </c>
      <c r="T66" s="52">
        <v>0</v>
      </c>
      <c r="U66" s="52">
        <v>0</v>
      </c>
      <c r="V66" s="52">
        <v>91</v>
      </c>
      <c r="W66" s="52">
        <v>155</v>
      </c>
      <c r="X66" s="52">
        <v>300</v>
      </c>
      <c r="Y66" s="52">
        <v>1192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15</v>
      </c>
      <c r="E67" s="36">
        <v>0</v>
      </c>
      <c r="F67" s="36">
        <v>5</v>
      </c>
      <c r="G67" s="36">
        <v>0</v>
      </c>
      <c r="H67" s="36">
        <v>0</v>
      </c>
      <c r="I67" s="36">
        <v>2</v>
      </c>
      <c r="J67" s="36">
        <v>1</v>
      </c>
      <c r="K67" s="36">
        <v>0</v>
      </c>
      <c r="L67" s="36">
        <v>0</v>
      </c>
      <c r="M67" s="36">
        <v>1</v>
      </c>
      <c r="N67" s="36">
        <v>4</v>
      </c>
      <c r="O67" s="36">
        <v>0</v>
      </c>
      <c r="P67" s="36">
        <v>0</v>
      </c>
      <c r="Q67" s="36">
        <v>26</v>
      </c>
      <c r="R67" s="36">
        <v>0</v>
      </c>
      <c r="S67" s="36">
        <v>0</v>
      </c>
      <c r="T67" s="36">
        <v>0</v>
      </c>
      <c r="U67" s="36">
        <v>0</v>
      </c>
      <c r="V67" s="36">
        <v>1</v>
      </c>
      <c r="W67" s="36">
        <v>1</v>
      </c>
      <c r="X67" s="36">
        <v>6</v>
      </c>
      <c r="Y67" s="36">
        <v>29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2038</v>
      </c>
      <c r="E71" s="52">
        <v>0</v>
      </c>
      <c r="F71" s="52">
        <v>2294</v>
      </c>
      <c r="G71" s="52">
        <v>1</v>
      </c>
      <c r="H71" s="52">
        <v>0</v>
      </c>
      <c r="I71" s="52">
        <v>1321</v>
      </c>
      <c r="J71" s="52">
        <v>7348</v>
      </c>
      <c r="K71" s="52">
        <v>0</v>
      </c>
      <c r="L71" s="52">
        <v>0</v>
      </c>
      <c r="M71" s="52">
        <v>2646</v>
      </c>
      <c r="N71" s="52">
        <v>10028</v>
      </c>
      <c r="O71" s="52">
        <v>12088</v>
      </c>
      <c r="P71" s="52">
        <v>9944</v>
      </c>
      <c r="Q71" s="52">
        <v>4009</v>
      </c>
      <c r="R71" s="52">
        <v>0</v>
      </c>
      <c r="S71" s="52">
        <v>0</v>
      </c>
      <c r="T71" s="52">
        <v>2</v>
      </c>
      <c r="U71" s="52">
        <v>70</v>
      </c>
      <c r="V71" s="52">
        <v>1822</v>
      </c>
      <c r="W71" s="52">
        <v>1663</v>
      </c>
      <c r="X71" s="52">
        <v>3655</v>
      </c>
      <c r="Y71" s="52">
        <v>6320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160</v>
      </c>
      <c r="D73" s="52">
        <v>217</v>
      </c>
      <c r="E73" s="52">
        <v>89</v>
      </c>
      <c r="F73" s="52">
        <v>64</v>
      </c>
      <c r="G73" s="52">
        <v>108</v>
      </c>
      <c r="H73" s="52">
        <v>100</v>
      </c>
      <c r="I73" s="52">
        <v>1</v>
      </c>
      <c r="J73" s="52">
        <v>135</v>
      </c>
      <c r="K73" s="52">
        <v>858</v>
      </c>
      <c r="L73" s="52">
        <v>514</v>
      </c>
      <c r="M73" s="52">
        <v>0</v>
      </c>
      <c r="N73" s="52">
        <v>325</v>
      </c>
      <c r="O73" s="52">
        <v>1246</v>
      </c>
      <c r="P73" s="52">
        <v>2603</v>
      </c>
      <c r="Q73" s="52">
        <v>6156</v>
      </c>
      <c r="R73" s="52">
        <v>3773</v>
      </c>
      <c r="S73" s="52">
        <v>3</v>
      </c>
      <c r="T73" s="52">
        <v>5</v>
      </c>
      <c r="U73" s="52">
        <v>4</v>
      </c>
      <c r="V73" s="52">
        <v>70</v>
      </c>
      <c r="W73" s="52">
        <v>679</v>
      </c>
      <c r="X73" s="52">
        <v>940</v>
      </c>
      <c r="Y73" s="52">
        <v>1399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5238</v>
      </c>
      <c r="D75" s="52">
        <f t="shared" si="0"/>
        <v>1963</v>
      </c>
      <c r="E75" s="52">
        <f t="shared" si="0"/>
        <v>1472</v>
      </c>
      <c r="F75" s="52">
        <f t="shared" si="0"/>
        <v>2288</v>
      </c>
      <c r="G75" s="52">
        <f t="shared" si="0"/>
        <v>5027</v>
      </c>
      <c r="H75" s="52">
        <f t="shared" si="0"/>
        <v>31</v>
      </c>
      <c r="I75" s="52">
        <f t="shared" si="0"/>
        <v>1280</v>
      </c>
      <c r="J75" s="52">
        <f t="shared" si="0"/>
        <v>7218</v>
      </c>
      <c r="K75" s="52">
        <f t="shared" si="0"/>
        <v>4844</v>
      </c>
      <c r="L75" s="52">
        <f t="shared" si="0"/>
        <v>1819</v>
      </c>
      <c r="M75" s="52">
        <f t="shared" si="0"/>
        <v>2630</v>
      </c>
      <c r="N75" s="52">
        <f t="shared" si="0"/>
        <v>9854</v>
      </c>
      <c r="O75" s="52">
        <f t="shared" si="0"/>
        <v>11856</v>
      </c>
      <c r="P75" s="52">
        <f t="shared" si="0"/>
        <v>9780</v>
      </c>
      <c r="Q75" s="52">
        <f t="shared" si="0"/>
        <v>4021</v>
      </c>
      <c r="R75" s="52">
        <f t="shared" ref="R75:V75" si="1">R43-R59</f>
        <v>8565</v>
      </c>
      <c r="S75" s="52">
        <f t="shared" si="1"/>
        <v>12407</v>
      </c>
      <c r="T75" s="52">
        <f t="shared" si="1"/>
        <v>6730</v>
      </c>
      <c r="U75" s="52">
        <f t="shared" si="1"/>
        <v>413</v>
      </c>
      <c r="V75" s="52">
        <f t="shared" si="1"/>
        <v>1910</v>
      </c>
      <c r="W75" s="52">
        <f t="shared" ref="W75:Y75" si="2">W43-W59</f>
        <v>3033</v>
      </c>
      <c r="X75" s="52">
        <f t="shared" si="2"/>
        <v>4628</v>
      </c>
      <c r="Y75" s="52">
        <f t="shared" si="2"/>
        <v>8588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187</v>
      </c>
      <c r="E76" s="52">
        <f t="shared" si="3"/>
        <v>96</v>
      </c>
      <c r="F76" s="52">
        <f t="shared" si="3"/>
        <v>164</v>
      </c>
      <c r="G76" s="52">
        <f t="shared" si="3"/>
        <v>0</v>
      </c>
      <c r="H76" s="52">
        <f t="shared" si="3"/>
        <v>18</v>
      </c>
      <c r="I76" s="52">
        <f t="shared" si="3"/>
        <v>37</v>
      </c>
      <c r="J76" s="52">
        <f t="shared" si="3"/>
        <v>114</v>
      </c>
      <c r="K76" s="52">
        <f t="shared" si="3"/>
        <v>0</v>
      </c>
      <c r="L76" s="52">
        <f t="shared" si="3"/>
        <v>0</v>
      </c>
      <c r="M76" s="52">
        <f t="shared" si="3"/>
        <v>25</v>
      </c>
      <c r="N76" s="52">
        <f t="shared" si="3"/>
        <v>150</v>
      </c>
      <c r="O76" s="52">
        <f t="shared" si="3"/>
        <v>209</v>
      </c>
      <c r="P76" s="52">
        <f t="shared" si="3"/>
        <v>142</v>
      </c>
      <c r="Q76" s="52">
        <f t="shared" si="3"/>
        <v>100</v>
      </c>
      <c r="R76" s="52">
        <f t="shared" ref="R76:V76" si="4">R44-R60</f>
        <v>0</v>
      </c>
      <c r="S76" s="52">
        <f t="shared" si="4"/>
        <v>0</v>
      </c>
      <c r="T76" s="52">
        <f t="shared" si="4"/>
        <v>3</v>
      </c>
      <c r="U76" s="52">
        <f t="shared" si="4"/>
        <v>0</v>
      </c>
      <c r="V76" s="52">
        <f t="shared" si="4"/>
        <v>49</v>
      </c>
      <c r="W76" s="52">
        <f t="shared" ref="W76:Y76" si="5">W44-W60</f>
        <v>2592</v>
      </c>
      <c r="X76" s="52">
        <f t="shared" si="5"/>
        <v>4889</v>
      </c>
      <c r="Y76" s="52">
        <f t="shared" si="5"/>
        <v>12363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14</v>
      </c>
      <c r="I78" s="52">
        <f t="shared" si="9"/>
        <v>45</v>
      </c>
      <c r="J78" s="52">
        <f t="shared" si="9"/>
        <v>178</v>
      </c>
      <c r="K78" s="52">
        <f t="shared" si="9"/>
        <v>0</v>
      </c>
      <c r="L78" s="52">
        <f t="shared" si="9"/>
        <v>0</v>
      </c>
      <c r="M78" s="52">
        <f t="shared" si="9"/>
        <v>11</v>
      </c>
      <c r="N78" s="52">
        <f t="shared" si="9"/>
        <v>129</v>
      </c>
      <c r="O78" s="52">
        <f t="shared" si="9"/>
        <v>104</v>
      </c>
      <c r="P78" s="52">
        <f t="shared" si="9"/>
        <v>153</v>
      </c>
      <c r="Q78" s="52">
        <f t="shared" si="9"/>
        <v>73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22</v>
      </c>
      <c r="W78" s="52">
        <f t="shared" ref="W78:Y78" si="11">W46-W62</f>
        <v>2408</v>
      </c>
      <c r="X78" s="52">
        <f t="shared" si="11"/>
        <v>2730</v>
      </c>
      <c r="Y78" s="52">
        <f t="shared" si="11"/>
        <v>9337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972</v>
      </c>
      <c r="D81" s="52">
        <v>1109</v>
      </c>
      <c r="E81" s="52">
        <v>1123</v>
      </c>
      <c r="F81" s="52">
        <v>4914</v>
      </c>
      <c r="G81" s="52">
        <v>1629</v>
      </c>
      <c r="H81" s="52">
        <v>4265</v>
      </c>
      <c r="I81" s="52">
        <v>3386</v>
      </c>
      <c r="J81" s="52">
        <v>7406</v>
      </c>
      <c r="K81" s="52">
        <v>1186</v>
      </c>
      <c r="L81" s="52">
        <v>1094</v>
      </c>
      <c r="M81" s="52">
        <v>3265</v>
      </c>
      <c r="N81" s="52">
        <v>10798</v>
      </c>
      <c r="O81" s="52">
        <v>10988</v>
      </c>
      <c r="P81" s="52">
        <v>10940</v>
      </c>
      <c r="Q81" s="52">
        <v>5281</v>
      </c>
      <c r="R81" s="52">
        <v>1949</v>
      </c>
      <c r="S81" s="52">
        <v>4160</v>
      </c>
      <c r="T81" s="52">
        <v>3740</v>
      </c>
      <c r="U81" s="52">
        <v>6040</v>
      </c>
      <c r="V81" s="52">
        <v>9620</v>
      </c>
      <c r="W81" s="52">
        <v>10446</v>
      </c>
      <c r="X81" s="52">
        <v>10421</v>
      </c>
      <c r="Y81" s="52">
        <v>7145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8116</v>
      </c>
      <c r="D82" s="52">
        <v>911</v>
      </c>
      <c r="E82" s="52">
        <v>7716</v>
      </c>
      <c r="F82" s="52">
        <v>426</v>
      </c>
      <c r="G82" s="52">
        <v>6349</v>
      </c>
      <c r="H82" s="52">
        <v>4638</v>
      </c>
      <c r="I82" s="52">
        <v>3906</v>
      </c>
      <c r="J82" s="52">
        <v>136</v>
      </c>
      <c r="K82" s="52">
        <v>156</v>
      </c>
      <c r="L82" s="52">
        <v>2213</v>
      </c>
      <c r="M82" s="52">
        <v>61</v>
      </c>
      <c r="N82" s="52">
        <v>429</v>
      </c>
      <c r="O82" s="52">
        <v>1785</v>
      </c>
      <c r="P82" s="52">
        <v>1907</v>
      </c>
      <c r="Q82" s="52">
        <v>2758</v>
      </c>
      <c r="R82" s="52">
        <v>1265</v>
      </c>
      <c r="S82" s="52">
        <v>2567</v>
      </c>
      <c r="T82" s="52">
        <v>786</v>
      </c>
      <c r="U82" s="52">
        <v>4</v>
      </c>
      <c r="V82" s="52">
        <v>519</v>
      </c>
      <c r="W82" s="52">
        <v>862</v>
      </c>
      <c r="X82" s="52">
        <v>1433</v>
      </c>
      <c r="Y82" s="52">
        <v>2884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545</v>
      </c>
      <c r="D83" s="36">
        <v>37</v>
      </c>
      <c r="E83" s="36">
        <v>493</v>
      </c>
      <c r="F83" s="36">
        <v>10</v>
      </c>
      <c r="G83" s="36">
        <v>243</v>
      </c>
      <c r="H83" s="36">
        <v>445</v>
      </c>
      <c r="I83" s="36">
        <v>12</v>
      </c>
      <c r="J83" s="36">
        <v>1</v>
      </c>
      <c r="K83" s="36">
        <v>0</v>
      </c>
      <c r="L83" s="36">
        <v>100</v>
      </c>
      <c r="M83" s="36">
        <v>1</v>
      </c>
      <c r="N83" s="36">
        <v>10</v>
      </c>
      <c r="O83" s="36">
        <v>0</v>
      </c>
      <c r="P83" s="36">
        <v>0</v>
      </c>
      <c r="Q83" s="36">
        <v>40</v>
      </c>
      <c r="R83" s="36">
        <v>28</v>
      </c>
      <c r="S83" s="36">
        <v>59</v>
      </c>
      <c r="T83" s="36">
        <v>6</v>
      </c>
      <c r="U83" s="36">
        <v>0</v>
      </c>
      <c r="V83" s="36">
        <v>5</v>
      </c>
      <c r="W83" s="36">
        <v>5</v>
      </c>
      <c r="X83" s="36">
        <v>24</v>
      </c>
      <c r="Y83" s="36">
        <v>71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1826</v>
      </c>
      <c r="K89" s="52">
        <f>RES_hhdet_numvin!K5</f>
        <v>0</v>
      </c>
      <c r="L89" s="52">
        <f>RES_hhdet_numvin!L5</f>
        <v>0</v>
      </c>
      <c r="M89" s="52">
        <f>RES_hhdet_numvin!M5</f>
        <v>2070</v>
      </c>
      <c r="N89" s="52">
        <f>RES_hhdet_numvin!N5</f>
        <v>7601</v>
      </c>
      <c r="O89" s="52">
        <f>RES_hhdet_numvin!O5</f>
        <v>9825</v>
      </c>
      <c r="P89" s="52">
        <f>RES_hhdet_numvin!P5</f>
        <v>13329</v>
      </c>
      <c r="Q89" s="52">
        <f>RES_hhdet_numvin!Q5</f>
        <v>4556</v>
      </c>
      <c r="R89" s="52">
        <f>RES_hhdet_numvin!R5</f>
        <v>0</v>
      </c>
      <c r="S89" s="52">
        <f>RES_hhdet_numvin!S5</f>
        <v>0</v>
      </c>
      <c r="T89" s="52">
        <f>RES_hhdet_numvin!T5</f>
        <v>2</v>
      </c>
      <c r="U89" s="52">
        <f>RES_hhdet_numvin!U5</f>
        <v>100</v>
      </c>
      <c r="V89" s="52">
        <f>RES_hhdet_numvin!V5</f>
        <v>2893</v>
      </c>
      <c r="W89" s="52">
        <f>RES_hhdet_numvin!W5</f>
        <v>2752</v>
      </c>
      <c r="X89" s="52">
        <f>RES_hhdet_numvin!X5</f>
        <v>5364</v>
      </c>
      <c r="Y89" s="52">
        <f>RES_hhdet_numvin!Y5</f>
        <v>9430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1244</v>
      </c>
      <c r="S92" s="52">
        <f>RES_hhdet_numvin!S8</f>
        <v>3</v>
      </c>
      <c r="T92" s="52">
        <f>RES_hhdet_numvin!T8</f>
        <v>5</v>
      </c>
      <c r="U92" s="52">
        <f>RES_hhdet_numvin!U8</f>
        <v>8</v>
      </c>
      <c r="V92" s="52">
        <f>RES_hhdet_numvin!V8</f>
        <v>102</v>
      </c>
      <c r="W92" s="52">
        <f>RES_hhdet_numvin!W8</f>
        <v>680</v>
      </c>
      <c r="X92" s="52">
        <f>RES_hhdet_numvin!X8</f>
        <v>1065</v>
      </c>
      <c r="Y92" s="52">
        <f>RES_hhdet_numvin!Y8</f>
        <v>1625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285</v>
      </c>
      <c r="K94" s="52">
        <f>RES_hhdet_numvin!K10</f>
        <v>113</v>
      </c>
      <c r="L94" s="52">
        <f>RES_hhdet_numvin!L10</f>
        <v>61</v>
      </c>
      <c r="M94" s="52">
        <f>RES_hhdet_numvin!M10</f>
        <v>232</v>
      </c>
      <c r="N94" s="52">
        <f>RES_hhdet_numvin!N10</f>
        <v>832</v>
      </c>
      <c r="O94" s="52">
        <f>RES_hhdet_numvin!O10</f>
        <v>1079</v>
      </c>
      <c r="P94" s="52">
        <f>RES_hhdet_numvin!P10</f>
        <v>1463</v>
      </c>
      <c r="Q94" s="52">
        <f>RES_hhdet_numvin!Q10</f>
        <v>507</v>
      </c>
      <c r="R94" s="52">
        <f>RES_hhdet_numvin!R10</f>
        <v>698</v>
      </c>
      <c r="S94" s="52">
        <f>RES_hhdet_numvin!S10</f>
        <v>1720</v>
      </c>
      <c r="T94" s="52">
        <f>RES_hhdet_numvin!T10</f>
        <v>1310</v>
      </c>
      <c r="U94" s="52">
        <f>RES_hhdet_numvin!U10</f>
        <v>101</v>
      </c>
      <c r="V94" s="52">
        <f>RES_hhdet_numvin!V10</f>
        <v>612</v>
      </c>
      <c r="W94" s="52">
        <f>RES_hhdet_numvin!W10</f>
        <v>754</v>
      </c>
      <c r="X94" s="52">
        <f>RES_hhdet_numvin!X10</f>
        <v>1504</v>
      </c>
      <c r="Y94" s="52">
        <f>RES_hhdet_numvin!Y10</f>
        <v>9118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1</v>
      </c>
      <c r="U95" s="52">
        <f>RES_hhdet_numvin!U11</f>
        <v>0</v>
      </c>
      <c r="V95" s="52">
        <f>RES_hhdet_numvin!V11</f>
        <v>75</v>
      </c>
      <c r="W95" s="52">
        <f>RES_hhdet_numvin!W11</f>
        <v>3061</v>
      </c>
      <c r="X95" s="52">
        <f>RES_hhdet_numvin!X11</f>
        <v>5812</v>
      </c>
      <c r="Y95" s="52">
        <f>RES_hhdet_numvin!Y11</f>
        <v>13832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34</v>
      </c>
      <c r="W99" s="138">
        <f>RES_hhdet_numvin!W15</f>
        <v>2846</v>
      </c>
      <c r="X99" s="138">
        <f>RES_hhdet_numvin!X15</f>
        <v>3250</v>
      </c>
      <c r="Y99" s="138">
        <f>RES_hhdet_numvin!Y15</f>
        <v>10448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490</v>
      </c>
      <c r="S104" s="52">
        <f>RES_hhdet_numvin!S20</f>
        <v>2268</v>
      </c>
      <c r="T104" s="52">
        <f>RES_hhdet_numvin!T20</f>
        <v>2499</v>
      </c>
      <c r="U104" s="52">
        <f>RES_hhdet_numvin!U20</f>
        <v>5123</v>
      </c>
      <c r="V104" s="52">
        <f>RES_hhdet_numvin!V20</f>
        <v>9917</v>
      </c>
      <c r="W104" s="52">
        <f>RES_hhdet_numvin!W20</f>
        <v>11074</v>
      </c>
      <c r="X104" s="52">
        <f>RES_hhdet_numvin!X20</f>
        <v>11803</v>
      </c>
      <c r="Y104" s="52">
        <f>RES_hhdet_numvin!Y20</f>
        <v>9034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4</v>
      </c>
      <c r="V105" s="52">
        <f>RES_hhdet_numvin!V21</f>
        <v>581</v>
      </c>
      <c r="W105" s="52">
        <f>RES_hhdet_numvin!W21</f>
        <v>1007</v>
      </c>
      <c r="X105" s="52">
        <f>RES_hhdet_numvin!X21</f>
        <v>1730</v>
      </c>
      <c r="Y105" s="52">
        <f>RES_hhdet_numvin!Y21</f>
        <v>4076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6</v>
      </c>
      <c r="W106" s="36">
        <f>RES_hhdet_numvin!W22</f>
        <v>6</v>
      </c>
      <c r="X106" s="36">
        <f>RES_hhdet_numvin!X22</f>
        <v>30</v>
      </c>
      <c r="Y106" s="36">
        <f>RES_hhdet_numvin!Y22</f>
        <v>100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42.877943354657525</v>
      </c>
      <c r="C110" s="117">
        <f t="shared" si="15"/>
        <v>7.6367837836887791</v>
      </c>
      <c r="D110" s="117">
        <f t="shared" si="15"/>
        <v>24.306476008148397</v>
      </c>
      <c r="E110" s="117">
        <f t="shared" si="15"/>
        <v>16.571568941945351</v>
      </c>
      <c r="F110" s="117">
        <f t="shared" si="15"/>
        <v>37.154642368147002</v>
      </c>
      <c r="G110" s="117">
        <f t="shared" si="15"/>
        <v>14.410498644397082</v>
      </c>
      <c r="H110" s="117">
        <f t="shared" si="15"/>
        <v>10.416466827450028</v>
      </c>
      <c r="I110" s="117">
        <f t="shared" si="15"/>
        <v>11.1629384751662</v>
      </c>
      <c r="J110" s="117">
        <f t="shared" si="15"/>
        <v>47.266223768390219</v>
      </c>
      <c r="K110" s="117">
        <f t="shared" si="15"/>
        <v>14.216517223656558</v>
      </c>
      <c r="L110" s="117">
        <f t="shared" si="15"/>
        <v>10.228293467037005</v>
      </c>
      <c r="M110" s="117">
        <f t="shared" si="15"/>
        <v>19.583056354184553</v>
      </c>
      <c r="N110" s="117">
        <f t="shared" si="15"/>
        <v>28.185020123742987</v>
      </c>
      <c r="O110" s="117">
        <f t="shared" si="15"/>
        <v>25.788545218852484</v>
      </c>
      <c r="P110" s="117">
        <f t="shared" si="15"/>
        <v>70.565890496523437</v>
      </c>
      <c r="Q110" s="117">
        <f t="shared" si="15"/>
        <v>81.461427075162021</v>
      </c>
      <c r="R110" s="117">
        <f t="shared" ref="R110:V110" si="16">R111+R114+R116+R126</f>
        <v>57.742495646330958</v>
      </c>
      <c r="S110" s="117">
        <f t="shared" si="16"/>
        <v>35.312429695861226</v>
      </c>
      <c r="T110" s="117">
        <f t="shared" si="16"/>
        <v>34.277220272992636</v>
      </c>
      <c r="U110" s="117">
        <f t="shared" si="16"/>
        <v>41.18127618001774</v>
      </c>
      <c r="V110" s="117">
        <f t="shared" si="16"/>
        <v>45.337794915560913</v>
      </c>
      <c r="W110" s="117">
        <f t="shared" ref="W110:Y110" si="17">W111+W114+W116+W126</f>
        <v>47.587223793213575</v>
      </c>
      <c r="X110" s="117">
        <f t="shared" si="17"/>
        <v>47.696921795379041</v>
      </c>
      <c r="Y110" s="117">
        <f t="shared" si="17"/>
        <v>53.209100192887277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38.523140094239672</v>
      </c>
      <c r="C111" s="122">
        <f t="shared" si="18"/>
        <v>6.0731436154908121</v>
      </c>
      <c r="D111" s="122">
        <f t="shared" si="18"/>
        <v>19.842395783802012</v>
      </c>
      <c r="E111" s="122">
        <f t="shared" si="18"/>
        <v>13.2001247203278</v>
      </c>
      <c r="F111" s="122">
        <f t="shared" si="18"/>
        <v>32.20269476471681</v>
      </c>
      <c r="G111" s="122">
        <f t="shared" si="18"/>
        <v>10.990208763071935</v>
      </c>
      <c r="H111" s="122">
        <f t="shared" si="18"/>
        <v>8.2322256281872939</v>
      </c>
      <c r="I111" s="122">
        <f t="shared" si="18"/>
        <v>8.4602392307705188</v>
      </c>
      <c r="J111" s="122">
        <f t="shared" si="18"/>
        <v>39.684543169865563</v>
      </c>
      <c r="K111" s="122">
        <f t="shared" si="18"/>
        <v>11.530274687811733</v>
      </c>
      <c r="L111" s="122">
        <f t="shared" si="18"/>
        <v>8.3867455629254444</v>
      </c>
      <c r="M111" s="122">
        <f t="shared" si="18"/>
        <v>16.105396659200707</v>
      </c>
      <c r="N111" s="122">
        <f t="shared" si="18"/>
        <v>23.156269920462055</v>
      </c>
      <c r="O111" s="122">
        <f t="shared" si="18"/>
        <v>20.800577894465011</v>
      </c>
      <c r="P111" s="122">
        <f t="shared" si="18"/>
        <v>56.40237677096637</v>
      </c>
      <c r="Q111" s="122">
        <f t="shared" si="18"/>
        <v>64.299282057783728</v>
      </c>
      <c r="R111" s="122">
        <f t="shared" ref="R111:V111" si="19">SUM(R112:R113)</f>
        <v>45.677164165480349</v>
      </c>
      <c r="S111" s="122">
        <f t="shared" si="19"/>
        <v>27.230891537160339</v>
      </c>
      <c r="T111" s="122">
        <f t="shared" si="19"/>
        <v>26.748411787788267</v>
      </c>
      <c r="U111" s="122">
        <f t="shared" si="19"/>
        <v>32.360471163688302</v>
      </c>
      <c r="V111" s="122">
        <f t="shared" si="19"/>
        <v>36.057777793667348</v>
      </c>
      <c r="W111" s="122">
        <f t="shared" ref="W111:Y111" si="20">SUM(W112:W113)</f>
        <v>37.417606786108472</v>
      </c>
      <c r="X111" s="122">
        <f t="shared" si="20"/>
        <v>36.234161731288921</v>
      </c>
      <c r="Y111" s="122">
        <f t="shared" si="20"/>
        <v>44.84010080954755</v>
      </c>
      <c r="DA111" s="130" t="s">
        <v>1573</v>
      </c>
    </row>
    <row r="112" spans="1:105" ht="12" customHeight="1" x14ac:dyDescent="0.25">
      <c r="A112" s="97" t="s">
        <v>51</v>
      </c>
      <c r="B112" s="98">
        <v>38.487282924319821</v>
      </c>
      <c r="C112" s="98">
        <v>6.0674907092277284</v>
      </c>
      <c r="D112" s="98">
        <v>19.824546755467065</v>
      </c>
      <c r="E112" s="98">
        <v>13.188540276375067</v>
      </c>
      <c r="F112" s="98">
        <v>32.171886128473552</v>
      </c>
      <c r="G112" s="98">
        <v>10.980337369413235</v>
      </c>
      <c r="H112" s="98">
        <v>8.2253119256306313</v>
      </c>
      <c r="I112" s="98">
        <v>8.4537954234853423</v>
      </c>
      <c r="J112" s="98">
        <v>39.648098675982524</v>
      </c>
      <c r="K112" s="98">
        <v>11.519654074744107</v>
      </c>
      <c r="L112" s="98">
        <v>8.3796860175577059</v>
      </c>
      <c r="M112" s="98">
        <v>16.090789369125361</v>
      </c>
      <c r="N112" s="98">
        <v>23.138037919056877</v>
      </c>
      <c r="O112" s="98">
        <v>20.780957217933867</v>
      </c>
      <c r="P112" s="98">
        <v>56.347454056945374</v>
      </c>
      <c r="Q112" s="98">
        <v>64.243908551565781</v>
      </c>
      <c r="R112" s="98">
        <v>45.638175305102514</v>
      </c>
      <c r="S112" s="98">
        <v>27.207513828193957</v>
      </c>
      <c r="T112" s="98">
        <v>26.725773627421326</v>
      </c>
      <c r="U112" s="98">
        <v>32.33320412872478</v>
      </c>
      <c r="V112" s="98">
        <v>36.027525496439651</v>
      </c>
      <c r="W112" s="98">
        <v>37.386226838115363</v>
      </c>
      <c r="X112" s="98">
        <v>36.202761968084026</v>
      </c>
      <c r="Y112" s="98">
        <v>44.800300948362015</v>
      </c>
      <c r="DA112" s="63" t="s">
        <v>1574</v>
      </c>
    </row>
    <row r="113" spans="1:105" ht="12" customHeight="1" x14ac:dyDescent="0.25">
      <c r="A113" s="97" t="s">
        <v>53</v>
      </c>
      <c r="B113" s="98">
        <v>3.5857169919849427E-2</v>
      </c>
      <c r="C113" s="98">
        <v>5.6529062630836764E-3</v>
      </c>
      <c r="D113" s="98">
        <v>1.7849028334948093E-2</v>
      </c>
      <c r="E113" s="98">
        <v>1.158444395273346E-2</v>
      </c>
      <c r="F113" s="98">
        <v>3.0808636243256443E-2</v>
      </c>
      <c r="G113" s="98">
        <v>9.8713936587014276E-3</v>
      </c>
      <c r="H113" s="98">
        <v>6.9137025566620028E-3</v>
      </c>
      <c r="I113" s="98">
        <v>6.4438072851756671E-3</v>
      </c>
      <c r="J113" s="98">
        <v>3.6444493883041114E-2</v>
      </c>
      <c r="K113" s="98">
        <v>1.0620613067626466E-2</v>
      </c>
      <c r="L113" s="98">
        <v>7.0595453677386299E-3</v>
      </c>
      <c r="M113" s="98">
        <v>1.4607290075346698E-2</v>
      </c>
      <c r="N113" s="98">
        <v>1.8232001405176376E-2</v>
      </c>
      <c r="O113" s="98">
        <v>1.9620676531145295E-2</v>
      </c>
      <c r="P113" s="98">
        <v>5.4922714020994197E-2</v>
      </c>
      <c r="Q113" s="98">
        <v>5.5373506217954033E-2</v>
      </c>
      <c r="R113" s="98">
        <v>3.8988860377836783E-2</v>
      </c>
      <c r="S113" s="98">
        <v>2.3377708966382239E-2</v>
      </c>
      <c r="T113" s="98">
        <v>2.2638160366940059E-2</v>
      </c>
      <c r="U113" s="98">
        <v>2.7267034963518476E-2</v>
      </c>
      <c r="V113" s="98">
        <v>3.0252297227696359E-2</v>
      </c>
      <c r="W113" s="98">
        <v>3.1379947993106672E-2</v>
      </c>
      <c r="X113" s="98">
        <v>3.1399763204896104E-2</v>
      </c>
      <c r="Y113" s="98">
        <v>3.9799861185535572E-2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1.7519287351987656E-2</v>
      </c>
      <c r="C114" s="122">
        <f t="shared" si="21"/>
        <v>1.7747490905306699E-2</v>
      </c>
      <c r="D114" s="122">
        <f t="shared" si="21"/>
        <v>2.1571306981767201E-2</v>
      </c>
      <c r="E114" s="122">
        <f t="shared" si="21"/>
        <v>2.185494947780121E-2</v>
      </c>
      <c r="F114" s="122">
        <f t="shared" si="21"/>
        <v>1.6110981250106692E-2</v>
      </c>
      <c r="G114" s="122">
        <f t="shared" si="21"/>
        <v>1.5987000722042993E-2</v>
      </c>
      <c r="H114" s="122">
        <f t="shared" si="21"/>
        <v>1.8187445108236656E-2</v>
      </c>
      <c r="I114" s="122">
        <f t="shared" si="21"/>
        <v>3.567985080654186E-2</v>
      </c>
      <c r="J114" s="122">
        <f t="shared" si="21"/>
        <v>2.7532298118035779E-2</v>
      </c>
      <c r="K114" s="122">
        <f t="shared" si="21"/>
        <v>3.4960341383034908E-2</v>
      </c>
      <c r="L114" s="122">
        <f t="shared" si="21"/>
        <v>6.0079914769301093E-2</v>
      </c>
      <c r="M114" s="122">
        <f t="shared" si="21"/>
        <v>3.9583333350590895E-2</v>
      </c>
      <c r="N114" s="122">
        <f t="shared" si="21"/>
        <v>0.11432584186053014</v>
      </c>
      <c r="O114" s="122">
        <f t="shared" si="21"/>
        <v>7.8080003541515369E-2</v>
      </c>
      <c r="P114" s="122">
        <f t="shared" si="21"/>
        <v>0.13904956740301727</v>
      </c>
      <c r="Q114" s="122">
        <f t="shared" si="21"/>
        <v>0.39959775225229627</v>
      </c>
      <c r="R114" s="122">
        <f t="shared" si="21"/>
        <v>0.45196968522205078</v>
      </c>
      <c r="S114" s="122">
        <f t="shared" si="21"/>
        <v>0.3997281903008425</v>
      </c>
      <c r="T114" s="122">
        <f t="shared" si="21"/>
        <v>0.32828260318782498</v>
      </c>
      <c r="U114" s="122">
        <f t="shared" si="21"/>
        <v>0.31075232828848237</v>
      </c>
      <c r="V114" s="122">
        <f t="shared" si="21"/>
        <v>0.28774236891895227</v>
      </c>
      <c r="W114" s="122">
        <f t="shared" si="21"/>
        <v>0.23945182153820316</v>
      </c>
      <c r="X114" s="122">
        <f t="shared" si="21"/>
        <v>0.14469602952342581</v>
      </c>
      <c r="Y114" s="122">
        <f t="shared" si="21"/>
        <v>9.1092460796592153E-2</v>
      </c>
      <c r="DA114" s="130" t="s">
        <v>1576</v>
      </c>
    </row>
    <row r="115" spans="1:105" ht="12" customHeight="1" x14ac:dyDescent="0.25">
      <c r="A115" s="97" t="s">
        <v>53</v>
      </c>
      <c r="B115" s="98">
        <v>1.7519287351987656E-2</v>
      </c>
      <c r="C115" s="98">
        <v>1.7747490905306699E-2</v>
      </c>
      <c r="D115" s="98">
        <v>2.1571306981767201E-2</v>
      </c>
      <c r="E115" s="98">
        <v>2.185494947780121E-2</v>
      </c>
      <c r="F115" s="98">
        <v>1.6110981250106692E-2</v>
      </c>
      <c r="G115" s="98">
        <v>1.5987000722042993E-2</v>
      </c>
      <c r="H115" s="98">
        <v>1.8187445108236656E-2</v>
      </c>
      <c r="I115" s="98">
        <v>3.567985080654186E-2</v>
      </c>
      <c r="J115" s="98">
        <v>2.7532298118035779E-2</v>
      </c>
      <c r="K115" s="98">
        <v>3.4960341383034908E-2</v>
      </c>
      <c r="L115" s="98">
        <v>6.0079914769301093E-2</v>
      </c>
      <c r="M115" s="98">
        <v>3.9583333350590895E-2</v>
      </c>
      <c r="N115" s="98">
        <v>0.11432584186053014</v>
      </c>
      <c r="O115" s="98">
        <v>7.8080003541515369E-2</v>
      </c>
      <c r="P115" s="98">
        <v>0.13904956740301727</v>
      </c>
      <c r="Q115" s="98">
        <v>0.39959775225229627</v>
      </c>
      <c r="R115" s="98">
        <v>0.45196968522205078</v>
      </c>
      <c r="S115" s="98">
        <v>0.3997281903008425</v>
      </c>
      <c r="T115" s="98">
        <v>0.32828260318782498</v>
      </c>
      <c r="U115" s="98">
        <v>0.31075232828848237</v>
      </c>
      <c r="V115" s="98">
        <v>0.28774236891895227</v>
      </c>
      <c r="W115" s="98">
        <v>0.23945182153820316</v>
      </c>
      <c r="X115" s="98">
        <v>0.14469602952342581</v>
      </c>
      <c r="Y115" s="98">
        <v>9.1092460796592153E-2</v>
      </c>
      <c r="DA115" s="63" t="s">
        <v>1577</v>
      </c>
    </row>
    <row r="116" spans="1:105" ht="12" customHeight="1" x14ac:dyDescent="0.25">
      <c r="A116" s="121" t="s">
        <v>55</v>
      </c>
      <c r="B116" s="122">
        <v>2.5135261363377714</v>
      </c>
      <c r="C116" s="122">
        <v>0.85930614255887294</v>
      </c>
      <c r="D116" s="122">
        <v>2.9217718093316289</v>
      </c>
      <c r="E116" s="122">
        <v>2.0798674342088135</v>
      </c>
      <c r="F116" s="122">
        <v>3.3510868708356809</v>
      </c>
      <c r="G116" s="122">
        <v>1.8469755251538842</v>
      </c>
      <c r="H116" s="122">
        <v>1.3666107035872661</v>
      </c>
      <c r="I116" s="122">
        <v>1.7150336841599771</v>
      </c>
      <c r="J116" s="122">
        <v>5.5209931410670565</v>
      </c>
      <c r="K116" s="122">
        <v>1.8452553192122576</v>
      </c>
      <c r="L116" s="122">
        <v>1.2472465209010815</v>
      </c>
      <c r="M116" s="122">
        <v>2.4876933256571623</v>
      </c>
      <c r="N116" s="122">
        <v>3.6315275828785687</v>
      </c>
      <c r="O116" s="122">
        <v>3.5756447976720809</v>
      </c>
      <c r="P116" s="122">
        <v>10.297674676211425</v>
      </c>
      <c r="Q116" s="122">
        <v>12.209394873218676</v>
      </c>
      <c r="R116" s="122">
        <v>8.5908974823962492</v>
      </c>
      <c r="S116" s="122">
        <v>5.2772036442034524</v>
      </c>
      <c r="T116" s="122">
        <v>4.9403742631074818</v>
      </c>
      <c r="U116" s="122">
        <v>5.8725387041298847</v>
      </c>
      <c r="V116" s="122">
        <v>6.4223803583736219</v>
      </c>
      <c r="W116" s="122">
        <v>7.2879395315147262</v>
      </c>
      <c r="X116" s="122">
        <v>8.4388762948695568</v>
      </c>
      <c r="Y116" s="122">
        <v>5.0959516988628257</v>
      </c>
      <c r="DA116" s="130" t="s">
        <v>1578</v>
      </c>
    </row>
    <row r="117" spans="1:105" ht="12" customHeight="1" x14ac:dyDescent="0.25">
      <c r="A117" s="97" t="s">
        <v>143</v>
      </c>
      <c r="B117" s="98">
        <v>2.4373320886122629</v>
      </c>
      <c r="C117" s="98">
        <v>0.77224323883293577</v>
      </c>
      <c r="D117" s="98">
        <v>2.80736154455363</v>
      </c>
      <c r="E117" s="98">
        <v>1.9508488632260861</v>
      </c>
      <c r="F117" s="98">
        <v>3.2548632347366855</v>
      </c>
      <c r="G117" s="98">
        <v>1.7193018337043799</v>
      </c>
      <c r="H117" s="98">
        <v>1.2938457516929747</v>
      </c>
      <c r="I117" s="98">
        <v>1.6023366337548357</v>
      </c>
      <c r="J117" s="98">
        <v>5.4320655371965545</v>
      </c>
      <c r="K117" s="98">
        <v>1.7484156285951407</v>
      </c>
      <c r="L117" s="98">
        <v>1.1781635370731163</v>
      </c>
      <c r="M117" s="98">
        <v>2.4121485633648434</v>
      </c>
      <c r="N117" s="98">
        <v>3.5189018250596305</v>
      </c>
      <c r="O117" s="98">
        <v>3.4202146220233711</v>
      </c>
      <c r="P117" s="98">
        <v>10.074981319739162</v>
      </c>
      <c r="Q117" s="98">
        <v>11.955647195066529</v>
      </c>
      <c r="R117" s="98">
        <v>8.3863408678025024</v>
      </c>
      <c r="S117" s="98">
        <v>5.1039216530223372</v>
      </c>
      <c r="T117" s="98">
        <v>4.8163861746474579</v>
      </c>
      <c r="U117" s="98">
        <v>5.7662299199044584</v>
      </c>
      <c r="V117" s="98">
        <v>6.3252507335294315</v>
      </c>
      <c r="W117" s="98">
        <v>6.5163866388883083</v>
      </c>
      <c r="X117" s="98">
        <v>6.5803798767657149</v>
      </c>
      <c r="Y117" s="98">
        <v>0.768048924722461</v>
      </c>
      <c r="DA117" s="63" t="s">
        <v>1579</v>
      </c>
    </row>
    <row r="118" spans="1:105" ht="12" customHeight="1" x14ac:dyDescent="0.25">
      <c r="A118" s="97" t="s">
        <v>124</v>
      </c>
      <c r="B118" s="98">
        <v>7.254120891168063E-2</v>
      </c>
      <c r="C118" s="98">
        <v>8.4703295519004559E-2</v>
      </c>
      <c r="D118" s="98">
        <v>0.11252214864216041</v>
      </c>
      <c r="E118" s="98">
        <v>0.12627261060738673</v>
      </c>
      <c r="F118" s="98">
        <v>9.5158685583188365E-2</v>
      </c>
      <c r="G118" s="98">
        <v>0.1270984381279146</v>
      </c>
      <c r="H118" s="98">
        <v>7.0175876692951084E-2</v>
      </c>
      <c r="I118" s="98">
        <v>0.10154267170115613</v>
      </c>
      <c r="J118" s="98">
        <v>5.567060678114865E-2</v>
      </c>
      <c r="K118" s="98">
        <v>5.1380040577073995E-2</v>
      </c>
      <c r="L118" s="98">
        <v>3.4097853148898891E-2</v>
      </c>
      <c r="M118" s="98">
        <v>3.9361052459852428E-2</v>
      </c>
      <c r="N118" s="98">
        <v>4.947088764548771E-2</v>
      </c>
      <c r="O118" s="98">
        <v>8.411068383187742E-2</v>
      </c>
      <c r="P118" s="98">
        <v>0.11249639277806049</v>
      </c>
      <c r="Q118" s="98">
        <v>0.13350785305028703</v>
      </c>
      <c r="R118" s="98">
        <v>0.1131727519366601</v>
      </c>
      <c r="S118" s="98">
        <v>8.5630099550644392E-2</v>
      </c>
      <c r="T118" s="98">
        <v>6.2006309112374335E-2</v>
      </c>
      <c r="U118" s="98">
        <v>5.4876504924009757E-2</v>
      </c>
      <c r="V118" s="98">
        <v>4.927846228307356E-2</v>
      </c>
      <c r="W118" s="98">
        <v>0.3674329994842282</v>
      </c>
      <c r="X118" s="98">
        <v>0.98976335226159928</v>
      </c>
      <c r="Y118" s="98">
        <v>2.2811978541046294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3.6528388138281588E-3</v>
      </c>
      <c r="C122" s="101">
        <v>2.3596082069325965E-3</v>
      </c>
      <c r="D122" s="101">
        <v>1.8881161358383111E-3</v>
      </c>
      <c r="E122" s="101">
        <v>2.7459603753404488E-3</v>
      </c>
      <c r="F122" s="101">
        <v>1.064950515806984E-3</v>
      </c>
      <c r="G122" s="101">
        <v>5.7525332158980076E-4</v>
      </c>
      <c r="H122" s="101">
        <v>2.5890752013403955E-3</v>
      </c>
      <c r="I122" s="101">
        <v>1.1154378703985361E-2</v>
      </c>
      <c r="J122" s="101">
        <v>3.3256997089353355E-2</v>
      </c>
      <c r="K122" s="101">
        <v>4.5459650040042952E-2</v>
      </c>
      <c r="L122" s="101">
        <v>3.4985130679066272E-2</v>
      </c>
      <c r="M122" s="101">
        <v>3.6183709832466299E-2</v>
      </c>
      <c r="N122" s="101">
        <v>6.3154870173450672E-2</v>
      </c>
      <c r="O122" s="101">
        <v>7.1319491816832351E-2</v>
      </c>
      <c r="P122" s="101">
        <v>0.11019696369420132</v>
      </c>
      <c r="Q122" s="101">
        <v>0.12023982510185999</v>
      </c>
      <c r="R122" s="101">
        <v>9.1383862657087908E-2</v>
      </c>
      <c r="S122" s="101">
        <v>8.7651891630470824E-2</v>
      </c>
      <c r="T122" s="101">
        <v>6.1981779347650243E-2</v>
      </c>
      <c r="U122" s="101">
        <v>5.1432279301416549E-2</v>
      </c>
      <c r="V122" s="101">
        <v>4.7851162561116954E-2</v>
      </c>
      <c r="W122" s="101">
        <v>0.40411989314219043</v>
      </c>
      <c r="X122" s="101">
        <v>0.86873306584224286</v>
      </c>
      <c r="Y122" s="101">
        <v>2.0467049200357352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1.8237578367280951</v>
      </c>
      <c r="C126" s="122">
        <v>0.68658653473378728</v>
      </c>
      <c r="D126" s="122">
        <v>1.5207371080329923</v>
      </c>
      <c r="E126" s="122">
        <v>1.2697218379309361</v>
      </c>
      <c r="F126" s="122">
        <v>1.5847497513444029</v>
      </c>
      <c r="G126" s="122">
        <v>1.5573273554492191</v>
      </c>
      <c r="H126" s="122">
        <v>0.79944305056723186</v>
      </c>
      <c r="I126" s="122">
        <v>0.95198570942916239</v>
      </c>
      <c r="J126" s="122">
        <v>2.033155159339564</v>
      </c>
      <c r="K126" s="122">
        <v>0.80602687524953054</v>
      </c>
      <c r="L126" s="122">
        <v>0.53422146844117901</v>
      </c>
      <c r="M126" s="122">
        <v>0.95038303597609297</v>
      </c>
      <c r="N126" s="122">
        <v>1.282896778541833</v>
      </c>
      <c r="O126" s="122">
        <v>1.3342425231738784</v>
      </c>
      <c r="P126" s="122">
        <v>3.7267894819426215</v>
      </c>
      <c r="Q126" s="122">
        <v>4.5531523919073278</v>
      </c>
      <c r="R126" s="122">
        <v>3.0224643132323061</v>
      </c>
      <c r="S126" s="122">
        <v>2.4046063241965956</v>
      </c>
      <c r="T126" s="122">
        <v>2.2601516189090645</v>
      </c>
      <c r="U126" s="122">
        <v>2.6375139839110671</v>
      </c>
      <c r="V126" s="122">
        <v>2.569894394600988</v>
      </c>
      <c r="W126" s="122">
        <v>2.6422256540521731</v>
      </c>
      <c r="X126" s="122">
        <v>2.8791877396971373</v>
      </c>
      <c r="Y126" s="122">
        <v>3.1819552236803048</v>
      </c>
      <c r="DA126" s="130" t="s">
        <v>1588</v>
      </c>
    </row>
    <row r="127" spans="1:105" ht="12" customHeight="1" x14ac:dyDescent="0.25">
      <c r="A127" s="97" t="s">
        <v>51</v>
      </c>
      <c r="B127" s="98">
        <v>1.2387555803611174</v>
      </c>
      <c r="C127" s="98">
        <v>0.2490020794543826</v>
      </c>
      <c r="D127" s="98">
        <v>0.96705988570587387</v>
      </c>
      <c r="E127" s="98">
        <v>0.63928669874794897</v>
      </c>
      <c r="F127" s="98">
        <v>1.1425541621551822</v>
      </c>
      <c r="G127" s="98">
        <v>0.8723298424541811</v>
      </c>
      <c r="H127" s="98">
        <v>0.52108307934019393</v>
      </c>
      <c r="I127" s="98">
        <v>0.60130560398079946</v>
      </c>
      <c r="J127" s="98">
        <v>1.8711685469240926</v>
      </c>
      <c r="K127" s="98">
        <v>0.59684861136410705</v>
      </c>
      <c r="L127" s="98">
        <v>0.41970848492205537</v>
      </c>
      <c r="M127" s="98">
        <v>0.84461150861040613</v>
      </c>
      <c r="N127" s="98">
        <v>1.1813233685232107</v>
      </c>
      <c r="O127" s="98">
        <v>1.1463776011433577</v>
      </c>
      <c r="P127" s="98">
        <v>3.353660925980992</v>
      </c>
      <c r="Q127" s="98">
        <v>3.9229721983376291</v>
      </c>
      <c r="R127" s="98">
        <v>2.3759997342316805</v>
      </c>
      <c r="S127" s="98">
        <v>2.001548181724385</v>
      </c>
      <c r="T127" s="98">
        <v>2.0848393380859922</v>
      </c>
      <c r="U127" s="98">
        <v>2.5908497002959572</v>
      </c>
      <c r="V127" s="98">
        <v>2.5377654725244865</v>
      </c>
      <c r="W127" s="98">
        <v>2.5534484318527575</v>
      </c>
      <c r="X127" s="98">
        <v>2.6889991697676732</v>
      </c>
      <c r="Y127" s="98">
        <v>2.7995778999164105</v>
      </c>
      <c r="DA127" s="63" t="s">
        <v>1589</v>
      </c>
    </row>
    <row r="128" spans="1:105" ht="12" customHeight="1" x14ac:dyDescent="0.25">
      <c r="A128" s="97" t="s">
        <v>50</v>
      </c>
      <c r="B128" s="98">
        <v>0.57604461072960633</v>
      </c>
      <c r="C128" s="98">
        <v>0.41456553863872347</v>
      </c>
      <c r="D128" s="98">
        <v>0.53268905914511089</v>
      </c>
      <c r="E128" s="98">
        <v>0.59601209588452642</v>
      </c>
      <c r="F128" s="98">
        <v>0.42450092091641994</v>
      </c>
      <c r="G128" s="98">
        <v>0.67584684113115256</v>
      </c>
      <c r="H128" s="98">
        <v>0.24711585225448798</v>
      </c>
      <c r="I128" s="98">
        <v>0.35002243422345736</v>
      </c>
      <c r="J128" s="98">
        <v>0.16158220772397267</v>
      </c>
      <c r="K128" s="98">
        <v>0.20884664154337726</v>
      </c>
      <c r="L128" s="98">
        <v>0.11138550647221722</v>
      </c>
      <c r="M128" s="98">
        <v>0.10267625315912257</v>
      </c>
      <c r="N128" s="98">
        <v>9.7251065112440374E-2</v>
      </c>
      <c r="O128" s="98">
        <v>0.18769001981318628</v>
      </c>
      <c r="P128" s="98">
        <v>0.37189946069763397</v>
      </c>
      <c r="Q128" s="98">
        <v>0.62489154498137311</v>
      </c>
      <c r="R128" s="98">
        <v>0.6414427576005961</v>
      </c>
      <c r="S128" s="98">
        <v>0.3977089275469089</v>
      </c>
      <c r="T128" s="98">
        <v>0.172991581168875</v>
      </c>
      <c r="U128" s="98">
        <v>4.6436966224658413E-2</v>
      </c>
      <c r="V128" s="98">
        <v>3.1905062356191387E-2</v>
      </c>
      <c r="W128" s="98">
        <v>8.8321062026014738E-2</v>
      </c>
      <c r="X128" s="98">
        <v>0.18854925105002404</v>
      </c>
      <c r="Y128" s="98">
        <v>0.37729557640403522</v>
      </c>
      <c r="DA128" s="63" t="s">
        <v>1590</v>
      </c>
    </row>
    <row r="129" spans="1:105" ht="12" customHeight="1" x14ac:dyDescent="0.25">
      <c r="A129" s="109" t="s">
        <v>120</v>
      </c>
      <c r="B129" s="33">
        <v>8.9576456373713746E-3</v>
      </c>
      <c r="C129" s="33">
        <v>2.3018916640681182E-2</v>
      </c>
      <c r="D129" s="33">
        <v>2.0988163182007368E-2</v>
      </c>
      <c r="E129" s="33">
        <v>3.4423043298460701E-2</v>
      </c>
      <c r="F129" s="33">
        <v>1.769466827280081E-2</v>
      </c>
      <c r="G129" s="33">
        <v>9.15067186388549E-3</v>
      </c>
      <c r="H129" s="33">
        <v>3.1244118972549941E-2</v>
      </c>
      <c r="I129" s="33">
        <v>6.5767122490551215E-4</v>
      </c>
      <c r="J129" s="33">
        <v>4.0440469149875683E-4</v>
      </c>
      <c r="K129" s="33">
        <v>3.3162234204621698E-4</v>
      </c>
      <c r="L129" s="33">
        <v>3.1274770469063721E-3</v>
      </c>
      <c r="M129" s="33">
        <v>3.0952742065643041E-3</v>
      </c>
      <c r="N129" s="33">
        <v>4.3223449061820796E-3</v>
      </c>
      <c r="O129" s="33">
        <v>1.7490221733423497E-4</v>
      </c>
      <c r="P129" s="33">
        <v>1.2290952639956733E-3</v>
      </c>
      <c r="Q129" s="33">
        <v>5.2886485883258914E-3</v>
      </c>
      <c r="R129" s="33">
        <v>5.0218214000294073E-3</v>
      </c>
      <c r="S129" s="33">
        <v>5.3492149253020274E-3</v>
      </c>
      <c r="T129" s="33">
        <v>2.3206996541974812E-3</v>
      </c>
      <c r="U129" s="33">
        <v>2.2731739045132168E-4</v>
      </c>
      <c r="V129" s="33">
        <v>2.2385972031002967E-4</v>
      </c>
      <c r="W129" s="33">
        <v>4.561601734011965E-4</v>
      </c>
      <c r="X129" s="33">
        <v>1.639318879440249E-3</v>
      </c>
      <c r="Y129" s="33">
        <v>5.0817473598589449E-3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23.002755411713942</v>
      </c>
      <c r="C131" s="117">
        <f t="shared" si="22"/>
        <v>4.1506434740325346</v>
      </c>
      <c r="D131" s="117">
        <f t="shared" si="22"/>
        <v>13.254677416965395</v>
      </c>
      <c r="E131" s="117">
        <f t="shared" si="22"/>
        <v>9.064091306492017</v>
      </c>
      <c r="F131" s="117">
        <f t="shared" si="22"/>
        <v>20.374168864858042</v>
      </c>
      <c r="G131" s="117">
        <f t="shared" si="22"/>
        <v>7.9907182282134812</v>
      </c>
      <c r="H131" s="117">
        <f t="shared" si="22"/>
        <v>5.7865829845695931</v>
      </c>
      <c r="I131" s="117">
        <f t="shared" si="22"/>
        <v>6.2933516624975354</v>
      </c>
      <c r="J131" s="117">
        <f t="shared" si="22"/>
        <v>27.230748067452783</v>
      </c>
      <c r="K131" s="117">
        <f t="shared" si="22"/>
        <v>8.3028286862053449</v>
      </c>
      <c r="L131" s="117">
        <f t="shared" si="22"/>
        <v>6.0663175652247823</v>
      </c>
      <c r="M131" s="117">
        <f t="shared" si="22"/>
        <v>11.682740601951602</v>
      </c>
      <c r="N131" s="117">
        <f t="shared" si="22"/>
        <v>17.500580538300358</v>
      </c>
      <c r="O131" s="117">
        <f t="shared" si="22"/>
        <v>16.266202614699743</v>
      </c>
      <c r="P131" s="117">
        <f t="shared" si="22"/>
        <v>44.822791717257715</v>
      </c>
      <c r="Q131" s="117">
        <f t="shared" si="22"/>
        <v>52.588071691413084</v>
      </c>
      <c r="R131" s="117">
        <f t="shared" ref="R131:V131" si="23">R132+R135+R137+R147</f>
        <v>37.807909921038139</v>
      </c>
      <c r="S131" s="117">
        <f t="shared" si="23"/>
        <v>23.50431327370562</v>
      </c>
      <c r="T131" s="117">
        <f t="shared" si="23"/>
        <v>22.705618225688017</v>
      </c>
      <c r="U131" s="117">
        <f t="shared" si="23"/>
        <v>27.082059828740512</v>
      </c>
      <c r="V131" s="117">
        <f t="shared" si="23"/>
        <v>29.974140165878424</v>
      </c>
      <c r="W131" s="117">
        <f t="shared" ref="W131:Y131" si="24">W132+W135+W137+W147</f>
        <v>31.668750360848584</v>
      </c>
      <c r="X131" s="117">
        <f t="shared" si="24"/>
        <v>32.177959279908187</v>
      </c>
      <c r="Y131" s="117">
        <f t="shared" si="24"/>
        <v>36.613314099949491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20.494711221825565</v>
      </c>
      <c r="C132" s="122">
        <f t="shared" si="25"/>
        <v>3.2309755959805413</v>
      </c>
      <c r="D132" s="122">
        <f t="shared" si="25"/>
        <v>10.638442267291209</v>
      </c>
      <c r="E132" s="122">
        <f t="shared" si="25"/>
        <v>7.0770756434467481</v>
      </c>
      <c r="F132" s="122">
        <f t="shared" si="25"/>
        <v>17.451979959941216</v>
      </c>
      <c r="G132" s="122">
        <f t="shared" si="25"/>
        <v>5.9613719619831818</v>
      </c>
      <c r="H132" s="122">
        <f t="shared" si="25"/>
        <v>4.4651645669642903</v>
      </c>
      <c r="I132" s="122">
        <f t="shared" si="25"/>
        <v>4.6349414557645776</v>
      </c>
      <c r="J132" s="122">
        <f t="shared" si="25"/>
        <v>22.589548034760313</v>
      </c>
      <c r="K132" s="122">
        <f t="shared" si="25"/>
        <v>6.6039830381456026</v>
      </c>
      <c r="L132" s="122">
        <f t="shared" si="25"/>
        <v>4.8204244615597718</v>
      </c>
      <c r="M132" s="122">
        <f t="shared" si="25"/>
        <v>9.456985407010075</v>
      </c>
      <c r="N132" s="122">
        <f t="shared" si="25"/>
        <v>14.094372680384206</v>
      </c>
      <c r="O132" s="122">
        <f t="shared" si="25"/>
        <v>12.931502222867115</v>
      </c>
      <c r="P132" s="122">
        <f t="shared" si="25"/>
        <v>35.450112764379817</v>
      </c>
      <c r="Q132" s="122">
        <f t="shared" si="25"/>
        <v>40.571218692189504</v>
      </c>
      <c r="R132" s="122">
        <f t="shared" ref="R132:V132" si="26">SUM(R133:R134)</f>
        <v>28.839038654097521</v>
      </c>
      <c r="S132" s="122">
        <f t="shared" si="26"/>
        <v>17.204078071338749</v>
      </c>
      <c r="T132" s="122">
        <f t="shared" si="26"/>
        <v>16.913976718591201</v>
      </c>
      <c r="U132" s="122">
        <f t="shared" si="26"/>
        <v>20.483617160850578</v>
      </c>
      <c r="V132" s="122">
        <f t="shared" si="26"/>
        <v>23.074877844953171</v>
      </c>
      <c r="W132" s="122">
        <f t="shared" ref="W132:Y132" si="27">SUM(W133:W134)</f>
        <v>24.166408939304649</v>
      </c>
      <c r="X132" s="122">
        <f t="shared" si="27"/>
        <v>23.833092002389002</v>
      </c>
      <c r="Y132" s="122">
        <f t="shared" si="27"/>
        <v>30.268097971455227</v>
      </c>
      <c r="DA132" s="130" t="s">
        <v>1741</v>
      </c>
    </row>
    <row r="133" spans="1:105" ht="12" customHeight="1" x14ac:dyDescent="0.25">
      <c r="A133" s="97" t="s">
        <v>51</v>
      </c>
      <c r="B133" s="98">
        <v>20.458854051905714</v>
      </c>
      <c r="C133" s="98">
        <v>3.2253226897174576</v>
      </c>
      <c r="D133" s="98">
        <v>10.620593238956261</v>
      </c>
      <c r="E133" s="98">
        <v>7.0654911994940148</v>
      </c>
      <c r="F133" s="98">
        <v>17.421171323697958</v>
      </c>
      <c r="G133" s="98">
        <v>5.9515005683244802</v>
      </c>
      <c r="H133" s="98">
        <v>4.4582508644076286</v>
      </c>
      <c r="I133" s="98">
        <v>4.628497648479402</v>
      </c>
      <c r="J133" s="98">
        <v>22.55310354087727</v>
      </c>
      <c r="K133" s="98">
        <v>6.5933624250779763</v>
      </c>
      <c r="L133" s="98">
        <v>4.8133649161920333</v>
      </c>
      <c r="M133" s="98">
        <v>9.4423781169347283</v>
      </c>
      <c r="N133" s="98">
        <v>14.07614067897903</v>
      </c>
      <c r="O133" s="98">
        <v>12.91188154633597</v>
      </c>
      <c r="P133" s="98">
        <v>35.395190050358821</v>
      </c>
      <c r="Q133" s="98">
        <v>40.51584518597155</v>
      </c>
      <c r="R133" s="98">
        <v>28.800049793719683</v>
      </c>
      <c r="S133" s="98">
        <v>17.180700362372367</v>
      </c>
      <c r="T133" s="98">
        <v>16.891338558224259</v>
      </c>
      <c r="U133" s="98">
        <v>20.456350125887059</v>
      </c>
      <c r="V133" s="98">
        <v>23.044625547725474</v>
      </c>
      <c r="W133" s="98">
        <v>24.135028991311543</v>
      </c>
      <c r="X133" s="98">
        <v>23.801692239184106</v>
      </c>
      <c r="Y133" s="98">
        <v>30.228298110269691</v>
      </c>
      <c r="DA133" s="63" t="s">
        <v>1742</v>
      </c>
    </row>
    <row r="134" spans="1:105" ht="12" customHeight="1" x14ac:dyDescent="0.25">
      <c r="A134" s="97" t="s">
        <v>53</v>
      </c>
      <c r="B134" s="98">
        <v>3.5857169919849427E-2</v>
      </c>
      <c r="C134" s="98">
        <v>5.6529062630836764E-3</v>
      </c>
      <c r="D134" s="98">
        <v>1.7849028334948093E-2</v>
      </c>
      <c r="E134" s="98">
        <v>1.158444395273346E-2</v>
      </c>
      <c r="F134" s="98">
        <v>3.0808636243256443E-2</v>
      </c>
      <c r="G134" s="98">
        <v>9.8713936587014276E-3</v>
      </c>
      <c r="H134" s="98">
        <v>6.9137025566620028E-3</v>
      </c>
      <c r="I134" s="98">
        <v>6.4438072851756671E-3</v>
      </c>
      <c r="J134" s="98">
        <v>3.6444493883041114E-2</v>
      </c>
      <c r="K134" s="98">
        <v>1.0620613067626466E-2</v>
      </c>
      <c r="L134" s="98">
        <v>7.0595453677386299E-3</v>
      </c>
      <c r="M134" s="98">
        <v>1.4607290075346698E-2</v>
      </c>
      <c r="N134" s="98">
        <v>1.8232001405176376E-2</v>
      </c>
      <c r="O134" s="98">
        <v>1.9620676531145295E-2</v>
      </c>
      <c r="P134" s="98">
        <v>5.4922714020994197E-2</v>
      </c>
      <c r="Q134" s="98">
        <v>5.5373506217954033E-2</v>
      </c>
      <c r="R134" s="98">
        <v>3.8988860377836783E-2</v>
      </c>
      <c r="S134" s="98">
        <v>2.3377708966382239E-2</v>
      </c>
      <c r="T134" s="98">
        <v>2.2638160366940059E-2</v>
      </c>
      <c r="U134" s="98">
        <v>2.7267034963518476E-2</v>
      </c>
      <c r="V134" s="98">
        <v>3.0252297227696359E-2</v>
      </c>
      <c r="W134" s="98">
        <v>3.1379947993106672E-2</v>
      </c>
      <c r="X134" s="98">
        <v>3.1399763204896104E-2</v>
      </c>
      <c r="Y134" s="98">
        <v>3.9799861185535572E-2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2.8482785924089409E-2</v>
      </c>
      <c r="C135" s="122">
        <f t="shared" si="28"/>
        <v>3.0419326854215327E-2</v>
      </c>
      <c r="D135" s="122">
        <f t="shared" si="28"/>
        <v>4.0617705773631975E-2</v>
      </c>
      <c r="E135" s="122">
        <f t="shared" si="28"/>
        <v>4.2472301557070366E-2</v>
      </c>
      <c r="F135" s="122">
        <f t="shared" si="28"/>
        <v>3.2986838303930809E-2</v>
      </c>
      <c r="G135" s="122">
        <f t="shared" si="28"/>
        <v>3.4028656165266666E-2</v>
      </c>
      <c r="H135" s="122">
        <f t="shared" si="28"/>
        <v>4.0438019015889677E-2</v>
      </c>
      <c r="I135" s="122">
        <f t="shared" si="28"/>
        <v>8.2396448437019335E-2</v>
      </c>
      <c r="J135" s="122">
        <f t="shared" si="28"/>
        <v>6.7347745573469911E-2</v>
      </c>
      <c r="K135" s="122">
        <f t="shared" si="28"/>
        <v>9.1020384486139624E-2</v>
      </c>
      <c r="L135" s="122">
        <f t="shared" si="28"/>
        <v>0.16162433288545866</v>
      </c>
      <c r="M135" s="122">
        <f t="shared" si="28"/>
        <v>0.10774295156989017</v>
      </c>
      <c r="N135" s="122">
        <f t="shared" si="28"/>
        <v>0.32494515911803667</v>
      </c>
      <c r="O135" s="122">
        <f t="shared" si="28"/>
        <v>0.23212246723634355</v>
      </c>
      <c r="P135" s="122">
        <f t="shared" si="28"/>
        <v>0.44424231108162754</v>
      </c>
      <c r="Q135" s="122">
        <f t="shared" si="28"/>
        <v>1.3268986030366461</v>
      </c>
      <c r="R135" s="122">
        <f t="shared" si="28"/>
        <v>1.521458850781684</v>
      </c>
      <c r="S135" s="122">
        <f t="shared" si="28"/>
        <v>1.3516928083646038</v>
      </c>
      <c r="T135" s="122">
        <f t="shared" si="28"/>
        <v>1.1127858156241157</v>
      </c>
      <c r="U135" s="122">
        <f t="shared" si="28"/>
        <v>1.0569117480075456</v>
      </c>
      <c r="V135" s="122">
        <f t="shared" si="28"/>
        <v>0.9841544983440087</v>
      </c>
      <c r="W135" s="122">
        <f t="shared" si="28"/>
        <v>0.82466410394837741</v>
      </c>
      <c r="X135" s="122">
        <f t="shared" si="28"/>
        <v>0.50421122130012774</v>
      </c>
      <c r="Y135" s="122">
        <f t="shared" si="28"/>
        <v>0.32273012365083459</v>
      </c>
      <c r="DA135" s="130" t="s">
        <v>1744</v>
      </c>
    </row>
    <row r="136" spans="1:105" ht="12" customHeight="1" x14ac:dyDescent="0.25">
      <c r="A136" s="97" t="s">
        <v>53</v>
      </c>
      <c r="B136" s="98">
        <v>2.8482785924089409E-2</v>
      </c>
      <c r="C136" s="98">
        <v>3.0419326854215327E-2</v>
      </c>
      <c r="D136" s="98">
        <v>4.0617705773631975E-2</v>
      </c>
      <c r="E136" s="98">
        <v>4.2472301557070366E-2</v>
      </c>
      <c r="F136" s="98">
        <v>3.2986838303930809E-2</v>
      </c>
      <c r="G136" s="98">
        <v>3.4028656165266666E-2</v>
      </c>
      <c r="H136" s="98">
        <v>4.0438019015889677E-2</v>
      </c>
      <c r="I136" s="98">
        <v>8.2396448437019335E-2</v>
      </c>
      <c r="J136" s="98">
        <v>6.7347745573469911E-2</v>
      </c>
      <c r="K136" s="98">
        <v>9.1020384486139624E-2</v>
      </c>
      <c r="L136" s="98">
        <v>0.16162433288545866</v>
      </c>
      <c r="M136" s="98">
        <v>0.10774295156989017</v>
      </c>
      <c r="N136" s="98">
        <v>0.32494515911803667</v>
      </c>
      <c r="O136" s="98">
        <v>0.23212246723634355</v>
      </c>
      <c r="P136" s="98">
        <v>0.44424231108162754</v>
      </c>
      <c r="Q136" s="98">
        <v>1.3268986030366461</v>
      </c>
      <c r="R136" s="98">
        <v>1.521458850781684</v>
      </c>
      <c r="S136" s="98">
        <v>1.3516928083646038</v>
      </c>
      <c r="T136" s="98">
        <v>1.1127858156241157</v>
      </c>
      <c r="U136" s="98">
        <v>1.0569117480075456</v>
      </c>
      <c r="V136" s="98">
        <v>0.9841544983440087</v>
      </c>
      <c r="W136" s="98">
        <v>0.82466410394837741</v>
      </c>
      <c r="X136" s="98">
        <v>0.50421122130012774</v>
      </c>
      <c r="Y136" s="98">
        <v>0.32273012365083459</v>
      </c>
      <c r="DA136" s="63" t="s">
        <v>1745</v>
      </c>
    </row>
    <row r="137" spans="1:105" ht="12" customHeight="1" x14ac:dyDescent="0.25">
      <c r="A137" s="121" t="s">
        <v>55</v>
      </c>
      <c r="B137" s="122">
        <v>1.4378030438925034</v>
      </c>
      <c r="C137" s="122">
        <v>0.49267223901919294</v>
      </c>
      <c r="D137" s="122">
        <v>1.7006794865813364</v>
      </c>
      <c r="E137" s="122">
        <v>1.21074233824004</v>
      </c>
      <c r="F137" s="122">
        <v>1.9742068182531514</v>
      </c>
      <c r="G137" s="122">
        <v>1.0971990766610604</v>
      </c>
      <c r="H137" s="122">
        <v>0.81398673497216756</v>
      </c>
      <c r="I137" s="122">
        <v>1.0257846151655325</v>
      </c>
      <c r="J137" s="122">
        <v>3.3943604498255744</v>
      </c>
      <c r="K137" s="122">
        <v>1.1411231374017552</v>
      </c>
      <c r="L137" s="122">
        <v>0.77407378805164795</v>
      </c>
      <c r="M137" s="122">
        <v>1.5657811206138472</v>
      </c>
      <c r="N137" s="122">
        <v>2.3349299837776298</v>
      </c>
      <c r="O137" s="122">
        <v>2.3273845210024624</v>
      </c>
      <c r="P137" s="122">
        <v>6.7613157463269804</v>
      </c>
      <c r="Q137" s="122">
        <v>8.0416265926203252</v>
      </c>
      <c r="R137" s="122">
        <v>5.6897147409426623</v>
      </c>
      <c r="S137" s="122">
        <v>3.5464395968442766</v>
      </c>
      <c r="T137" s="122">
        <v>3.3583040795365737</v>
      </c>
      <c r="U137" s="122">
        <v>3.9969353401964174</v>
      </c>
      <c r="V137" s="122">
        <v>4.4015949930460652</v>
      </c>
      <c r="W137" s="122">
        <v>5.1116816016570654</v>
      </c>
      <c r="X137" s="122">
        <v>6.1242852209698437</v>
      </c>
      <c r="Y137" s="122">
        <v>4.119933447563267</v>
      </c>
      <c r="DA137" s="130" t="s">
        <v>1746</v>
      </c>
    </row>
    <row r="138" spans="1:105" ht="12" customHeight="1" x14ac:dyDescent="0.25">
      <c r="A138" s="97" t="s">
        <v>143</v>
      </c>
      <c r="B138" s="98">
        <v>1.4000402050703216</v>
      </c>
      <c r="C138" s="98">
        <v>0.44963715630308931</v>
      </c>
      <c r="D138" s="98">
        <v>1.6434434130368878</v>
      </c>
      <c r="E138" s="98">
        <v>1.1457181148782936</v>
      </c>
      <c r="F138" s="98">
        <v>1.9250621658631832</v>
      </c>
      <c r="G138" s="98">
        <v>1.0311967070918377</v>
      </c>
      <c r="H138" s="98">
        <v>0.77607081704059633</v>
      </c>
      <c r="I138" s="98">
        <v>0.96609480570649098</v>
      </c>
      <c r="J138" s="98">
        <v>3.3453751891501184</v>
      </c>
      <c r="K138" s="98">
        <v>1.0869392362499313</v>
      </c>
      <c r="L138" s="98">
        <v>0.73518466891024958</v>
      </c>
      <c r="M138" s="98">
        <v>1.5231532670438368</v>
      </c>
      <c r="N138" s="98">
        <v>2.268904640666213</v>
      </c>
      <c r="O138" s="98">
        <v>2.2331637928551915</v>
      </c>
      <c r="P138" s="98">
        <v>6.620809604339021</v>
      </c>
      <c r="Q138" s="98">
        <v>7.8769278745230258</v>
      </c>
      <c r="R138" s="98">
        <v>5.554474705120394</v>
      </c>
      <c r="S138" s="98">
        <v>3.4298782392032012</v>
      </c>
      <c r="T138" s="98">
        <v>3.2735444519346344</v>
      </c>
      <c r="U138" s="98">
        <v>3.9238204965570982</v>
      </c>
      <c r="V138" s="98">
        <v>4.3332981465141129</v>
      </c>
      <c r="W138" s="98">
        <v>4.4981463963801254</v>
      </c>
      <c r="X138" s="98">
        <v>4.605977859273839</v>
      </c>
      <c r="Y138" s="98">
        <v>0.5620629978339724</v>
      </c>
      <c r="DA138" s="63" t="s">
        <v>1747</v>
      </c>
    </row>
    <row r="139" spans="1:105" ht="12" customHeight="1" x14ac:dyDescent="0.25">
      <c r="A139" s="97" t="s">
        <v>124</v>
      </c>
      <c r="B139" s="98">
        <v>3.5732936456133457E-2</v>
      </c>
      <c r="C139" s="98">
        <v>4.1723835621359805E-2</v>
      </c>
      <c r="D139" s="98">
        <v>5.6186837154109194E-2</v>
      </c>
      <c r="E139" s="98">
        <v>6.3498278268883893E-2</v>
      </c>
      <c r="F139" s="98">
        <v>4.8552853604985513E-2</v>
      </c>
      <c r="G139" s="98">
        <v>6.5682698174429205E-2</v>
      </c>
      <c r="H139" s="98">
        <v>3.6423610500136865E-2</v>
      </c>
      <c r="I139" s="98">
        <v>5.3191375911806497E-2</v>
      </c>
      <c r="J139" s="98">
        <v>2.9548493440812423E-2</v>
      </c>
      <c r="K139" s="98">
        <v>2.7615186403227753E-2</v>
      </c>
      <c r="L139" s="98">
        <v>1.8442123256318131E-2</v>
      </c>
      <c r="M139" s="98">
        <v>2.1458790896831122E-2</v>
      </c>
      <c r="N139" s="98">
        <v>2.8622390416444963E-2</v>
      </c>
      <c r="O139" s="98">
        <v>5.1470093229441315E-2</v>
      </c>
      <c r="P139" s="98">
        <v>7.2727705563638931E-2</v>
      </c>
      <c r="Q139" s="98">
        <v>8.9676592815226941E-2</v>
      </c>
      <c r="R139" s="98">
        <v>7.7671219170060868E-2</v>
      </c>
      <c r="S139" s="98">
        <v>6.0724322402040176E-2</v>
      </c>
      <c r="T139" s="98">
        <v>4.5070753756077976E-2</v>
      </c>
      <c r="U139" s="98">
        <v>4.0135329048416046E-2</v>
      </c>
      <c r="V139" s="98">
        <v>3.7302507413476363E-2</v>
      </c>
      <c r="W139" s="98">
        <v>0.32548489822597015</v>
      </c>
      <c r="X139" s="98">
        <v>0.88987248725458834</v>
      </c>
      <c r="Y139" s="98">
        <v>2.0561666096939319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2.0299023660484048E-3</v>
      </c>
      <c r="C143" s="101">
        <v>1.311247094743841E-3</v>
      </c>
      <c r="D143" s="101">
        <v>1.049236390339303E-3</v>
      </c>
      <c r="E143" s="101">
        <v>1.5259450928624969E-3</v>
      </c>
      <c r="F143" s="101">
        <v>5.9179878498267656E-4</v>
      </c>
      <c r="G143" s="101">
        <v>3.1967139479351613E-4</v>
      </c>
      <c r="H143" s="101">
        <v>1.4923074314343605E-3</v>
      </c>
      <c r="I143" s="101">
        <v>6.4984335472350841E-3</v>
      </c>
      <c r="J143" s="101">
        <v>1.9436767234643715E-2</v>
      </c>
      <c r="K143" s="101">
        <v>2.6568714748596272E-2</v>
      </c>
      <c r="L143" s="101">
        <v>2.0446995885080213E-2</v>
      </c>
      <c r="M143" s="101">
        <v>2.1169062673179345E-2</v>
      </c>
      <c r="N143" s="101">
        <v>3.7402952694971757E-2</v>
      </c>
      <c r="O143" s="101">
        <v>4.2750634917829669E-2</v>
      </c>
      <c r="P143" s="101">
        <v>6.7778436424320493E-2</v>
      </c>
      <c r="Q143" s="101">
        <v>7.5022125282072555E-2</v>
      </c>
      <c r="R143" s="101">
        <v>5.7568816652206631E-2</v>
      </c>
      <c r="S143" s="101">
        <v>5.5837035239035236E-2</v>
      </c>
      <c r="T143" s="101">
        <v>3.9688873845861582E-2</v>
      </c>
      <c r="U143" s="101">
        <v>3.2979514590903279E-2</v>
      </c>
      <c r="V143" s="101">
        <v>3.0994339118476353E-2</v>
      </c>
      <c r="W143" s="101">
        <v>0.28805030705097007</v>
      </c>
      <c r="X143" s="101">
        <v>0.62843487444141688</v>
      </c>
      <c r="Y143" s="101">
        <v>1.5017038400353626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1.0417583600717828</v>
      </c>
      <c r="C147" s="122">
        <v>0.39657631217858436</v>
      </c>
      <c r="D147" s="122">
        <v>0.87493795731921764</v>
      </c>
      <c r="E147" s="122">
        <v>0.73380102324815955</v>
      </c>
      <c r="F147" s="122">
        <v>0.91499524835974289</v>
      </c>
      <c r="G147" s="122">
        <v>0.89811853340397307</v>
      </c>
      <c r="H147" s="122">
        <v>0.46699366361724642</v>
      </c>
      <c r="I147" s="122">
        <v>0.55022914313040616</v>
      </c>
      <c r="J147" s="122">
        <v>1.1794918372934251</v>
      </c>
      <c r="K147" s="122">
        <v>0.46670212617184714</v>
      </c>
      <c r="L147" s="122">
        <v>0.31019498272790391</v>
      </c>
      <c r="M147" s="122">
        <v>0.55223112275778996</v>
      </c>
      <c r="N147" s="122">
        <v>0.74633271502048781</v>
      </c>
      <c r="O147" s="122">
        <v>0.77519340359382272</v>
      </c>
      <c r="P147" s="122">
        <v>2.1671208954692913</v>
      </c>
      <c r="Q147" s="122">
        <v>2.6483278035666107</v>
      </c>
      <c r="R147" s="122">
        <v>1.7576976752162721</v>
      </c>
      <c r="S147" s="122">
        <v>1.402102797157992</v>
      </c>
      <c r="T147" s="122">
        <v>1.3205516119361271</v>
      </c>
      <c r="U147" s="122">
        <v>1.5445955796859667</v>
      </c>
      <c r="V147" s="122">
        <v>1.513512829535179</v>
      </c>
      <c r="W147" s="122">
        <v>1.5659957159384905</v>
      </c>
      <c r="X147" s="122">
        <v>1.7163708352492175</v>
      </c>
      <c r="Y147" s="122">
        <v>1.9025525572801596</v>
      </c>
      <c r="DA147" s="130" t="s">
        <v>1756</v>
      </c>
    </row>
    <row r="148" spans="1:105" ht="12" customHeight="1" x14ac:dyDescent="0.25">
      <c r="A148" s="97" t="s">
        <v>51</v>
      </c>
      <c r="B148" s="98">
        <v>0.70985548351530448</v>
      </c>
      <c r="C148" s="98">
        <v>0.14279741985962185</v>
      </c>
      <c r="D148" s="98">
        <v>0.55517959407436501</v>
      </c>
      <c r="E148" s="98">
        <v>0.36737530409835717</v>
      </c>
      <c r="F148" s="98">
        <v>0.65907063379901831</v>
      </c>
      <c r="G148" s="98">
        <v>0.50417198915787198</v>
      </c>
      <c r="H148" s="98">
        <v>0.30196829124639651</v>
      </c>
      <c r="I148" s="98">
        <v>0.34891568459835448</v>
      </c>
      <c r="J148" s="98">
        <v>1.0864797606775904</v>
      </c>
      <c r="K148" s="98">
        <v>0.34661790872061465</v>
      </c>
      <c r="L148" s="98">
        <v>0.2437889434176789</v>
      </c>
      <c r="M148" s="98">
        <v>0.49085661858950819</v>
      </c>
      <c r="N148" s="98">
        <v>0.68713498796421235</v>
      </c>
      <c r="O148" s="98">
        <v>0.667045596878308</v>
      </c>
      <c r="P148" s="98">
        <v>1.9520518061637997</v>
      </c>
      <c r="Q148" s="98">
        <v>2.2840937506606509</v>
      </c>
      <c r="R148" s="98">
        <v>1.3838084154778458</v>
      </c>
      <c r="S148" s="98">
        <v>1.1668512831222539</v>
      </c>
      <c r="T148" s="98">
        <v>1.2171213022153646</v>
      </c>
      <c r="U148" s="98">
        <v>1.5169612754355435</v>
      </c>
      <c r="V148" s="98">
        <v>1.4942006008664679</v>
      </c>
      <c r="W148" s="98">
        <v>1.5125790861734161</v>
      </c>
      <c r="X148" s="98">
        <v>1.6016522283122701</v>
      </c>
      <c r="Y148" s="98">
        <v>1.6712901512390281</v>
      </c>
      <c r="DA148" s="63" t="s">
        <v>1757</v>
      </c>
    </row>
    <row r="149" spans="1:105" ht="12" customHeight="1" x14ac:dyDescent="0.25">
      <c r="A149" s="97" t="s">
        <v>50</v>
      </c>
      <c r="B149" s="98">
        <v>0.32537612409023342</v>
      </c>
      <c r="C149" s="98">
        <v>0.23671939629164906</v>
      </c>
      <c r="D149" s="98">
        <v>0.30420164573249614</v>
      </c>
      <c r="E149" s="98">
        <v>0.34083262815308574</v>
      </c>
      <c r="F149" s="98">
        <v>0.24276819248811349</v>
      </c>
      <c r="G149" s="98">
        <v>0.38711867150941015</v>
      </c>
      <c r="H149" s="98">
        <v>0.14166701106144405</v>
      </c>
      <c r="I149" s="98">
        <v>0.20082082911805904</v>
      </c>
      <c r="J149" s="98">
        <v>9.2709067587037591E-2</v>
      </c>
      <c r="K149" s="98">
        <v>0.11983572222457815</v>
      </c>
      <c r="L149" s="98">
        <v>6.4047730826362226E-2</v>
      </c>
      <c r="M149" s="98">
        <v>5.9040326034232149E-2</v>
      </c>
      <c r="N149" s="98">
        <v>5.593394198546163E-2</v>
      </c>
      <c r="O149" s="98">
        <v>0.10801568856051785</v>
      </c>
      <c r="P149" s="98">
        <v>0.21414065168434829</v>
      </c>
      <c r="Q149" s="98">
        <v>0.36016449938559203</v>
      </c>
      <c r="R149" s="98">
        <v>0.36999734889289226</v>
      </c>
      <c r="S149" s="98">
        <v>0.23100647808156877</v>
      </c>
      <c r="T149" s="98">
        <v>0.10155430523601476</v>
      </c>
      <c r="U149" s="98">
        <v>2.7447310433632553E-2</v>
      </c>
      <c r="V149" s="98">
        <v>1.9121912307256198E-2</v>
      </c>
      <c r="W149" s="98">
        <v>5.302669498763516E-2</v>
      </c>
      <c r="X149" s="98">
        <v>0.11330299484638222</v>
      </c>
      <c r="Y149" s="98">
        <v>0.22683766811365014</v>
      </c>
      <c r="DA149" s="63" t="s">
        <v>1758</v>
      </c>
    </row>
    <row r="150" spans="1:105" ht="12" customHeight="1" x14ac:dyDescent="0.25">
      <c r="A150" s="109" t="s">
        <v>120</v>
      </c>
      <c r="B150" s="33">
        <v>6.5267524662448112E-3</v>
      </c>
      <c r="C150" s="33">
        <v>1.7059496027313419E-2</v>
      </c>
      <c r="D150" s="33">
        <v>1.5556717512356407E-2</v>
      </c>
      <c r="E150" s="33">
        <v>2.5593090996716538E-2</v>
      </c>
      <c r="F150" s="33">
        <v>1.3156422072611092E-2</v>
      </c>
      <c r="G150" s="33">
        <v>6.827872736690976E-3</v>
      </c>
      <c r="H150" s="33">
        <v>2.3358361309405874E-2</v>
      </c>
      <c r="I150" s="33">
        <v>4.9262941399262259E-4</v>
      </c>
      <c r="J150" s="33">
        <v>3.0300902879692391E-4</v>
      </c>
      <c r="K150" s="33">
        <v>2.4849522665434373E-4</v>
      </c>
      <c r="L150" s="33">
        <v>2.3583084838627805E-3</v>
      </c>
      <c r="M150" s="33">
        <v>2.3341781340496985E-3</v>
      </c>
      <c r="N150" s="33">
        <v>3.2637850708138101E-3</v>
      </c>
      <c r="O150" s="33">
        <v>1.3211815499685882E-4</v>
      </c>
      <c r="P150" s="33">
        <v>9.284376211432995E-4</v>
      </c>
      <c r="Q150" s="33">
        <v>4.0695535203674636E-3</v>
      </c>
      <c r="R150" s="33">
        <v>3.891910845533975E-3</v>
      </c>
      <c r="S150" s="33">
        <v>4.2450359541693315E-3</v>
      </c>
      <c r="T150" s="33">
        <v>1.8760044847476469E-3</v>
      </c>
      <c r="U150" s="33">
        <v>1.8699381679069361E-4</v>
      </c>
      <c r="V150" s="33">
        <v>1.9031636145486102E-4</v>
      </c>
      <c r="W150" s="33">
        <v>3.8993477743928887E-4</v>
      </c>
      <c r="X150" s="33">
        <v>1.4156120905653026E-3</v>
      </c>
      <c r="Y150" s="33">
        <v>4.4247379274812331E-3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0.53647058632105116</v>
      </c>
      <c r="C152" s="119">
        <f t="shared" si="29"/>
        <v>0.54350674205256322</v>
      </c>
      <c r="D152" s="119">
        <f t="shared" si="29"/>
        <v>0.54531464834811738</v>
      </c>
      <c r="E152" s="119">
        <f t="shared" si="29"/>
        <v>0.54696639396341762</v>
      </c>
      <c r="F152" s="119">
        <f t="shared" si="29"/>
        <v>0.54836132354553346</v>
      </c>
      <c r="G152" s="119">
        <f t="shared" si="29"/>
        <v>0.55450671245997007</v>
      </c>
      <c r="H152" s="119">
        <f t="shared" si="29"/>
        <v>0.55552262397845698</v>
      </c>
      <c r="I152" s="119">
        <f t="shared" si="29"/>
        <v>0.5637719563265654</v>
      </c>
      <c r="J152" s="119">
        <f t="shared" si="29"/>
        <v>0.57611431369864652</v>
      </c>
      <c r="K152" s="119">
        <f t="shared" si="29"/>
        <v>0.58402691429862152</v>
      </c>
      <c r="L152" s="119">
        <f t="shared" si="29"/>
        <v>0.59309185689429678</v>
      </c>
      <c r="M152" s="119">
        <f t="shared" si="29"/>
        <v>0.59657391525890224</v>
      </c>
      <c r="N152" s="119">
        <f t="shared" si="29"/>
        <v>0.62091779468193165</v>
      </c>
      <c r="O152" s="119">
        <f t="shared" si="29"/>
        <v>0.63075301366005254</v>
      </c>
      <c r="P152" s="119">
        <f t="shared" si="29"/>
        <v>0.63519061974376978</v>
      </c>
      <c r="Q152" s="119">
        <f t="shared" si="29"/>
        <v>0.64555794784802434</v>
      </c>
      <c r="R152" s="119">
        <f t="shared" ref="R152:V152" si="30">IF(R131=0,"",R131/R110)</f>
        <v>0.65476750697803465</v>
      </c>
      <c r="S152" s="119">
        <f t="shared" si="30"/>
        <v>0.66561019664020538</v>
      </c>
      <c r="T152" s="119">
        <f t="shared" si="30"/>
        <v>0.66241130537583293</v>
      </c>
      <c r="U152" s="119">
        <f t="shared" si="30"/>
        <v>0.65763041704573144</v>
      </c>
      <c r="V152" s="119">
        <f t="shared" si="30"/>
        <v>0.66112920184370616</v>
      </c>
      <c r="W152" s="119">
        <f t="shared" ref="W152:Y152" si="31">IF(W131=0,"",W131/W110)</f>
        <v>0.66548850377283142</v>
      </c>
      <c r="X152" s="119">
        <f t="shared" si="31"/>
        <v>0.67463387717036372</v>
      </c>
      <c r="Y152" s="119">
        <f t="shared" si="31"/>
        <v>0.68810248561286091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0.53201040132473831</v>
      </c>
      <c r="C153" s="124">
        <f t="shared" si="32"/>
        <v>0.53201040524371401</v>
      </c>
      <c r="D153" s="124">
        <f t="shared" si="32"/>
        <v>0.53614706526394929</v>
      </c>
      <c r="E153" s="124">
        <f t="shared" si="32"/>
        <v>0.53613702850460665</v>
      </c>
      <c r="F153" s="124">
        <f t="shared" si="32"/>
        <v>0.54194160108186484</v>
      </c>
      <c r="G153" s="124">
        <f t="shared" si="32"/>
        <v>0.54242572552524337</v>
      </c>
      <c r="H153" s="124">
        <f t="shared" si="32"/>
        <v>0.54240065428667117</v>
      </c>
      <c r="I153" s="124">
        <f t="shared" si="32"/>
        <v>0.54784992827471723</v>
      </c>
      <c r="J153" s="124">
        <f t="shared" si="32"/>
        <v>0.56922787136714914</v>
      </c>
      <c r="K153" s="124">
        <f t="shared" si="32"/>
        <v>0.57275157938140464</v>
      </c>
      <c r="L153" s="124">
        <f t="shared" si="32"/>
        <v>0.57476698504709645</v>
      </c>
      <c r="M153" s="124">
        <f t="shared" si="32"/>
        <v>0.58719357288275664</v>
      </c>
      <c r="N153" s="124">
        <f t="shared" si="32"/>
        <v>0.60866334382851972</v>
      </c>
      <c r="O153" s="124">
        <f t="shared" si="32"/>
        <v>0.62168956499560335</v>
      </c>
      <c r="P153" s="124">
        <f t="shared" si="32"/>
        <v>0.62852161192306488</v>
      </c>
      <c r="Q153" s="124">
        <f t="shared" si="32"/>
        <v>0.63097467644707816</v>
      </c>
      <c r="R153" s="124">
        <f t="shared" ref="R153:V153" si="33">IF(R132=0,"",R132/R111)</f>
        <v>0.6313666616784428</v>
      </c>
      <c r="S153" s="124">
        <f t="shared" si="33"/>
        <v>0.63178534011129939</v>
      </c>
      <c r="T153" s="124">
        <f t="shared" si="33"/>
        <v>0.63233573839001223</v>
      </c>
      <c r="U153" s="124">
        <f t="shared" si="33"/>
        <v>0.63298266138458614</v>
      </c>
      <c r="V153" s="124">
        <f t="shared" si="33"/>
        <v>0.63994176171904027</v>
      </c>
      <c r="W153" s="124">
        <f t="shared" ref="W153:Y153" si="34">IF(W132=0,"",W132/W111)</f>
        <v>0.64585661711204323</v>
      </c>
      <c r="X153" s="124">
        <f t="shared" si="34"/>
        <v>0.65775199048716093</v>
      </c>
      <c r="Y153" s="124">
        <f t="shared" si="34"/>
        <v>0.67502296883798285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0.53157439282308805</v>
      </c>
      <c r="C154" s="111">
        <f t="shared" si="35"/>
        <v>0.53157439282308805</v>
      </c>
      <c r="D154" s="111">
        <f t="shared" si="35"/>
        <v>0.535729435328825</v>
      </c>
      <c r="E154" s="111">
        <f t="shared" si="35"/>
        <v>0.5357295842778439</v>
      </c>
      <c r="F154" s="111">
        <f t="shared" si="35"/>
        <v>0.54150295242651147</v>
      </c>
      <c r="G154" s="111">
        <f t="shared" si="35"/>
        <v>0.54201436332028796</v>
      </c>
      <c r="H154" s="111">
        <f t="shared" si="35"/>
        <v>0.54201602379545211</v>
      </c>
      <c r="I154" s="111">
        <f t="shared" si="35"/>
        <v>0.54750528213884297</v>
      </c>
      <c r="J154" s="111">
        <f t="shared" si="35"/>
        <v>0.56883190604393796</v>
      </c>
      <c r="K154" s="111">
        <f t="shared" si="35"/>
        <v>0.57235767517823133</v>
      </c>
      <c r="L154" s="111">
        <f t="shared" si="35"/>
        <v>0.5744087434907148</v>
      </c>
      <c r="M154" s="111">
        <f t="shared" si="35"/>
        <v>0.58681882537425711</v>
      </c>
      <c r="N154" s="111">
        <f t="shared" si="35"/>
        <v>0.60835498360842788</v>
      </c>
      <c r="O154" s="111">
        <f t="shared" si="35"/>
        <v>0.62133237708574263</v>
      </c>
      <c r="P154" s="111">
        <f t="shared" si="35"/>
        <v>0.62815952633082661</v>
      </c>
      <c r="Q154" s="111">
        <f t="shared" si="35"/>
        <v>0.63065660386231404</v>
      </c>
      <c r="R154" s="111">
        <f t="shared" ref="R154:V154" si="36">IF(R133=0,"",R133/R112)</f>
        <v>0.63105173686687099</v>
      </c>
      <c r="S154" s="111">
        <f t="shared" si="36"/>
        <v>0.63146895636486855</v>
      </c>
      <c r="T154" s="111">
        <f t="shared" si="36"/>
        <v>0.63202430708659874</v>
      </c>
      <c r="U154" s="111">
        <f t="shared" si="36"/>
        <v>0.63267315062393281</v>
      </c>
      <c r="V154" s="111">
        <f t="shared" si="36"/>
        <v>0.63963942097557636</v>
      </c>
      <c r="W154" s="111">
        <f t="shared" ref="W154:Y154" si="37">IF(W133=0,"",W133/W112)</f>
        <v>0.64555936858291929</v>
      </c>
      <c r="X154" s="111">
        <f t="shared" si="37"/>
        <v>0.65745514831623697</v>
      </c>
      <c r="Y154" s="111">
        <f t="shared" si="37"/>
        <v>0.67473426451111584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1.6257959214795279</v>
      </c>
      <c r="C156" s="124">
        <f t="shared" si="41"/>
        <v>1.7140071808753319</v>
      </c>
      <c r="D156" s="124">
        <f t="shared" si="41"/>
        <v>1.8829506162034333</v>
      </c>
      <c r="E156" s="124">
        <f t="shared" si="41"/>
        <v>1.943372214161871</v>
      </c>
      <c r="F156" s="124">
        <f t="shared" si="41"/>
        <v>2.0474754325539517</v>
      </c>
      <c r="G156" s="124">
        <f t="shared" si="41"/>
        <v>2.1285203370478185</v>
      </c>
      <c r="H156" s="124">
        <f t="shared" si="41"/>
        <v>2.2234029450115713</v>
      </c>
      <c r="I156" s="124">
        <f t="shared" si="41"/>
        <v>2.3093271573297063</v>
      </c>
      <c r="J156" s="124">
        <f t="shared" si="41"/>
        <v>2.4461359994265042</v>
      </c>
      <c r="K156" s="124">
        <f t="shared" si="41"/>
        <v>2.6035324852493802</v>
      </c>
      <c r="L156" s="124">
        <f t="shared" si="41"/>
        <v>2.6901558283841558</v>
      </c>
      <c r="M156" s="124">
        <f t="shared" si="41"/>
        <v>2.7219271963684126</v>
      </c>
      <c r="N156" s="124">
        <f t="shared" si="41"/>
        <v>2.8422721742512769</v>
      </c>
      <c r="O156" s="124">
        <f t="shared" si="41"/>
        <v>2.9728798246393953</v>
      </c>
      <c r="P156" s="124">
        <f t="shared" si="41"/>
        <v>3.1948485664399686</v>
      </c>
      <c r="Q156" s="124">
        <f t="shared" si="41"/>
        <v>3.3205857529420602</v>
      </c>
      <c r="R156" s="124">
        <f t="shared" ref="R156:V156" si="42">IF(R135=0,"",R135/R114)</f>
        <v>3.3662851747107725</v>
      </c>
      <c r="S156" s="124">
        <f t="shared" si="42"/>
        <v>3.3815298524412198</v>
      </c>
      <c r="T156" s="124">
        <f t="shared" si="42"/>
        <v>3.3897191164511442</v>
      </c>
      <c r="U156" s="124">
        <f t="shared" si="42"/>
        <v>3.4011386296883255</v>
      </c>
      <c r="V156" s="124">
        <f t="shared" si="42"/>
        <v>3.4202627233572724</v>
      </c>
      <c r="W156" s="124">
        <f t="shared" ref="W156:Y156" si="43">IF(W135=0,"",W135/W114)</f>
        <v>3.4439667180264362</v>
      </c>
      <c r="X156" s="124">
        <f t="shared" si="43"/>
        <v>3.484623752018694</v>
      </c>
      <c r="Y156" s="124">
        <f t="shared" si="43"/>
        <v>3.5428851172599809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1.6257959214795279</v>
      </c>
      <c r="C157" s="111">
        <f t="shared" si="44"/>
        <v>1.7140071808753319</v>
      </c>
      <c r="D157" s="111">
        <f t="shared" si="44"/>
        <v>1.8829506162034333</v>
      </c>
      <c r="E157" s="111">
        <f t="shared" si="44"/>
        <v>1.943372214161871</v>
      </c>
      <c r="F157" s="111">
        <f t="shared" si="44"/>
        <v>2.0474754325539517</v>
      </c>
      <c r="G157" s="111">
        <f t="shared" si="44"/>
        <v>2.1285203370478185</v>
      </c>
      <c r="H157" s="111">
        <f t="shared" si="44"/>
        <v>2.2234029450115713</v>
      </c>
      <c r="I157" s="111">
        <f t="shared" si="44"/>
        <v>2.3093271573297063</v>
      </c>
      <c r="J157" s="111">
        <f t="shared" si="44"/>
        <v>2.4461359994265042</v>
      </c>
      <c r="K157" s="111">
        <f t="shared" si="44"/>
        <v>2.6035324852493802</v>
      </c>
      <c r="L157" s="111">
        <f t="shared" si="44"/>
        <v>2.6901558283841558</v>
      </c>
      <c r="M157" s="111">
        <f t="shared" si="44"/>
        <v>2.7219271963684126</v>
      </c>
      <c r="N157" s="111">
        <f t="shared" si="44"/>
        <v>2.8422721742512769</v>
      </c>
      <c r="O157" s="111">
        <f t="shared" si="44"/>
        <v>2.9728798246393953</v>
      </c>
      <c r="P157" s="111">
        <f t="shared" si="44"/>
        <v>3.1948485664399686</v>
      </c>
      <c r="Q157" s="111">
        <f t="shared" si="44"/>
        <v>3.3205857529420602</v>
      </c>
      <c r="R157" s="111">
        <f t="shared" ref="R157:V157" si="45">IF(R136=0,"",R136/R115)</f>
        <v>3.3662851747107725</v>
      </c>
      <c r="S157" s="111">
        <f t="shared" si="45"/>
        <v>3.3815298524412198</v>
      </c>
      <c r="T157" s="111">
        <f t="shared" si="45"/>
        <v>3.3897191164511442</v>
      </c>
      <c r="U157" s="111">
        <f t="shared" si="45"/>
        <v>3.4011386296883255</v>
      </c>
      <c r="V157" s="111">
        <f t="shared" si="45"/>
        <v>3.4202627233572724</v>
      </c>
      <c r="W157" s="111">
        <f t="shared" ref="W157:Y157" si="46">IF(W136=0,"",W136/W115)</f>
        <v>3.4439667180264362</v>
      </c>
      <c r="X157" s="111">
        <f t="shared" si="46"/>
        <v>3.484623752018694</v>
      </c>
      <c r="Y157" s="111">
        <f t="shared" si="46"/>
        <v>3.5428851172599809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0.57202629529342963</v>
      </c>
      <c r="C158" s="124">
        <f t="shared" si="47"/>
        <v>0.57333727133858914</v>
      </c>
      <c r="D158" s="124">
        <f t="shared" si="47"/>
        <v>0.58207129014992309</v>
      </c>
      <c r="E158" s="124">
        <f t="shared" si="47"/>
        <v>0.58212476349513553</v>
      </c>
      <c r="F158" s="124">
        <f t="shared" si="47"/>
        <v>0.58912433319307878</v>
      </c>
      <c r="G158" s="124">
        <f t="shared" si="47"/>
        <v>0.59405176826565975</v>
      </c>
      <c r="H158" s="124">
        <f t="shared" si="47"/>
        <v>0.5956244399634103</v>
      </c>
      <c r="I158" s="124">
        <f t="shared" si="47"/>
        <v>0.59811339254713325</v>
      </c>
      <c r="J158" s="124">
        <f t="shared" si="47"/>
        <v>0.61480975670430515</v>
      </c>
      <c r="K158" s="124">
        <f t="shared" si="47"/>
        <v>0.61840934721646135</v>
      </c>
      <c r="L158" s="124">
        <f t="shared" si="47"/>
        <v>0.62062613531478383</v>
      </c>
      <c r="M158" s="124">
        <f t="shared" si="47"/>
        <v>0.62941082989006381</v>
      </c>
      <c r="N158" s="124">
        <f t="shared" si="47"/>
        <v>0.64296082860172654</v>
      </c>
      <c r="O158" s="124">
        <f t="shared" si="47"/>
        <v>0.65089925109946689</v>
      </c>
      <c r="P158" s="124">
        <f t="shared" si="47"/>
        <v>0.65658665270774585</v>
      </c>
      <c r="Q158" s="124">
        <f t="shared" si="47"/>
        <v>0.65864251882455238</v>
      </c>
      <c r="R158" s="124">
        <f t="shared" ref="R158:V158" si="48">IF(R137=0,"",R137/R116)</f>
        <v>0.66229573250077201</v>
      </c>
      <c r="S158" s="124">
        <f t="shared" si="48"/>
        <v>0.67203008182936641</v>
      </c>
      <c r="T158" s="124">
        <f t="shared" si="48"/>
        <v>0.67976713922564436</v>
      </c>
      <c r="U158" s="124">
        <f t="shared" si="48"/>
        <v>0.68061455897865053</v>
      </c>
      <c r="V158" s="124">
        <f t="shared" si="48"/>
        <v>0.68535258695900525</v>
      </c>
      <c r="W158" s="124">
        <f t="shared" ref="W158:Y158" si="49">IF(W137=0,"",W137/W116)</f>
        <v>0.70138913468655695</v>
      </c>
      <c r="X158" s="124">
        <f t="shared" si="49"/>
        <v>0.72572283405707982</v>
      </c>
      <c r="Y158" s="124">
        <f t="shared" si="49"/>
        <v>0.8084718402026142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0.57441503831653018</v>
      </c>
      <c r="C159" s="111">
        <f t="shared" si="50"/>
        <v>0.58224809709258218</v>
      </c>
      <c r="D159" s="111">
        <f t="shared" si="50"/>
        <v>0.58540497437005212</v>
      </c>
      <c r="E159" s="111">
        <f t="shared" si="50"/>
        <v>0.58729209446991126</v>
      </c>
      <c r="F159" s="111">
        <f t="shared" si="50"/>
        <v>0.59144179863487212</v>
      </c>
      <c r="G159" s="111">
        <f t="shared" si="50"/>
        <v>0.59977642487011018</v>
      </c>
      <c r="H159" s="111">
        <f t="shared" si="50"/>
        <v>0.59981710804794242</v>
      </c>
      <c r="I159" s="111">
        <f t="shared" si="50"/>
        <v>0.60292873878979636</v>
      </c>
      <c r="J159" s="111">
        <f t="shared" si="50"/>
        <v>0.61585692702754835</v>
      </c>
      <c r="K159" s="111">
        <f t="shared" si="50"/>
        <v>0.62167096797418331</v>
      </c>
      <c r="L159" s="111">
        <f t="shared" si="50"/>
        <v>0.62400901553671528</v>
      </c>
      <c r="M159" s="111">
        <f t="shared" si="50"/>
        <v>0.631450852645288</v>
      </c>
      <c r="N159" s="111">
        <f t="shared" si="50"/>
        <v>0.64477634030831898</v>
      </c>
      <c r="O159" s="111">
        <f t="shared" si="50"/>
        <v>0.6529308945922434</v>
      </c>
      <c r="P159" s="111">
        <f t="shared" si="50"/>
        <v>0.65715353649017305</v>
      </c>
      <c r="Q159" s="111">
        <f t="shared" si="50"/>
        <v>0.65884579446049751</v>
      </c>
      <c r="R159" s="111">
        <f t="shared" ref="R159:V159" si="51">IF(R138=0,"",R138/R117)</f>
        <v>0.66232398523718117</v>
      </c>
      <c r="S159" s="111">
        <f t="shared" si="51"/>
        <v>0.67200840302322529</v>
      </c>
      <c r="T159" s="111">
        <f t="shared" si="51"/>
        <v>0.67966818548852059</v>
      </c>
      <c r="U159" s="111">
        <f t="shared" si="51"/>
        <v>0.68048283732364812</v>
      </c>
      <c r="V159" s="111">
        <f t="shared" si="51"/>
        <v>0.68507926864365942</v>
      </c>
      <c r="W159" s="111">
        <f t="shared" ref="W159:Y159" si="52">IF(W138=0,"",W138/W117)</f>
        <v>0.69028230607683927</v>
      </c>
      <c r="X159" s="111">
        <f t="shared" si="52"/>
        <v>0.69995622525332035</v>
      </c>
      <c r="Y159" s="111">
        <f t="shared" si="52"/>
        <v>0.73180624273001516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0.49258810257268426</v>
      </c>
      <c r="C160" s="111">
        <f t="shared" si="53"/>
        <v>0.49258810257268426</v>
      </c>
      <c r="D160" s="111">
        <f t="shared" si="53"/>
        <v>0.49934024396203897</v>
      </c>
      <c r="E160" s="111">
        <f t="shared" si="53"/>
        <v>0.50286659920508014</v>
      </c>
      <c r="F160" s="111">
        <f t="shared" si="53"/>
        <v>0.51023039365692247</v>
      </c>
      <c r="G160" s="111">
        <f t="shared" si="53"/>
        <v>0.5167860371999593</v>
      </c>
      <c r="H160" s="111">
        <f t="shared" si="53"/>
        <v>0.51903320936773545</v>
      </c>
      <c r="I160" s="111">
        <f t="shared" si="53"/>
        <v>0.52383273968160593</v>
      </c>
      <c r="J160" s="111">
        <f t="shared" si="53"/>
        <v>0.53077369098872884</v>
      </c>
      <c r="K160" s="111">
        <f t="shared" si="53"/>
        <v>0.53746914352476738</v>
      </c>
      <c r="L160" s="111">
        <f t="shared" si="53"/>
        <v>0.54085878004649912</v>
      </c>
      <c r="M160" s="111">
        <f t="shared" si="53"/>
        <v>0.54517828045169037</v>
      </c>
      <c r="N160" s="111">
        <f t="shared" si="53"/>
        <v>0.57857038308176867</v>
      </c>
      <c r="O160" s="111">
        <f t="shared" si="53"/>
        <v>0.61193288277528513</v>
      </c>
      <c r="P160" s="111">
        <f t="shared" si="53"/>
        <v>0.64648922305553769</v>
      </c>
      <c r="Q160" s="111">
        <f t="shared" si="53"/>
        <v>0.67169526560695558</v>
      </c>
      <c r="R160" s="111">
        <f t="shared" ref="R160:V160" si="54">IF(R139=0,"",R139/R118)</f>
        <v>0.68630671112010666</v>
      </c>
      <c r="S160" s="111">
        <f t="shared" si="54"/>
        <v>0.70914693222008762</v>
      </c>
      <c r="T160" s="111">
        <f t="shared" si="54"/>
        <v>0.72687367465133312</v>
      </c>
      <c r="U160" s="111">
        <f t="shared" si="54"/>
        <v>0.73137546029932932</v>
      </c>
      <c r="V160" s="111">
        <f t="shared" si="54"/>
        <v>0.75697385196796685</v>
      </c>
      <c r="W160" s="111">
        <f t="shared" ref="W160:Y160" si="55">IF(W139=0,"",W139/W118)</f>
        <v>0.8858346928089168</v>
      </c>
      <c r="X160" s="111">
        <f t="shared" si="55"/>
        <v>0.89907601167616347</v>
      </c>
      <c r="Y160" s="111">
        <f t="shared" si="55"/>
        <v>0.90135391193456027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0.55570543062672839</v>
      </c>
      <c r="C164" s="112">
        <f t="shared" si="65"/>
        <v>0.55570543062672839</v>
      </c>
      <c r="D164" s="112">
        <f t="shared" si="65"/>
        <v>0.55570543062672839</v>
      </c>
      <c r="E164" s="112">
        <f t="shared" si="65"/>
        <v>0.55570543062672839</v>
      </c>
      <c r="F164" s="112">
        <f t="shared" si="65"/>
        <v>0.55570543062672839</v>
      </c>
      <c r="G164" s="112">
        <f t="shared" si="65"/>
        <v>0.55570543062672839</v>
      </c>
      <c r="H164" s="112">
        <f t="shared" si="65"/>
        <v>0.57638628289428395</v>
      </c>
      <c r="I164" s="112">
        <f t="shared" si="65"/>
        <v>0.58259036381051432</v>
      </c>
      <c r="J164" s="112">
        <f t="shared" si="65"/>
        <v>0.58444143896762268</v>
      </c>
      <c r="K164" s="112">
        <f t="shared" si="65"/>
        <v>0.58444609065827224</v>
      </c>
      <c r="L164" s="112">
        <f t="shared" si="65"/>
        <v>0.58444817807454674</v>
      </c>
      <c r="M164" s="112">
        <f t="shared" si="65"/>
        <v>0.58504400933994694</v>
      </c>
      <c r="N164" s="112">
        <f t="shared" si="65"/>
        <v>0.59224177948980061</v>
      </c>
      <c r="O164" s="112">
        <f t="shared" si="65"/>
        <v>0.59942427839537615</v>
      </c>
      <c r="P164" s="112">
        <f t="shared" si="65"/>
        <v>0.6150662790710546</v>
      </c>
      <c r="Q164" s="112">
        <f t="shared" si="65"/>
        <v>0.62393741190589969</v>
      </c>
      <c r="R164" s="112">
        <f t="shared" ref="R164:V164" si="66">IF(R143=0,"",R143/R122)</f>
        <v>0.62996698736876477</v>
      </c>
      <c r="S164" s="112">
        <f t="shared" si="66"/>
        <v>0.63703171945720283</v>
      </c>
      <c r="T164" s="112">
        <f t="shared" si="66"/>
        <v>0.64033130806474992</v>
      </c>
      <c r="U164" s="112">
        <f t="shared" si="66"/>
        <v>0.64122210873891716</v>
      </c>
      <c r="V164" s="112">
        <f t="shared" si="66"/>
        <v>0.64772384743817757</v>
      </c>
      <c r="W164" s="112">
        <f t="shared" ref="W164:Y164" si="67">IF(W143=0,"",W143/W122)</f>
        <v>0.71278427996025173</v>
      </c>
      <c r="X164" s="112">
        <f t="shared" si="67"/>
        <v>0.72339237350444907</v>
      </c>
      <c r="Y164" s="112">
        <f t="shared" si="67"/>
        <v>0.7337178043277206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0.57121528916401798</v>
      </c>
      <c r="C168" s="124">
        <f t="shared" si="77"/>
        <v>0.57760572355580841</v>
      </c>
      <c r="D168" s="124">
        <f t="shared" si="77"/>
        <v>0.57533807302888273</v>
      </c>
      <c r="E168" s="124">
        <f t="shared" si="77"/>
        <v>0.57792266095377121</v>
      </c>
      <c r="F168" s="124">
        <f t="shared" si="77"/>
        <v>0.57737522759256976</v>
      </c>
      <c r="G168" s="124">
        <f t="shared" si="77"/>
        <v>0.57670503909237902</v>
      </c>
      <c r="H168" s="124">
        <f t="shared" si="77"/>
        <v>0.58414875616955908</v>
      </c>
      <c r="I168" s="124">
        <f t="shared" si="77"/>
        <v>0.57798046512729606</v>
      </c>
      <c r="J168" s="124">
        <f t="shared" si="77"/>
        <v>0.58012878745396046</v>
      </c>
      <c r="K168" s="124">
        <f t="shared" si="77"/>
        <v>0.5790155893094322</v>
      </c>
      <c r="L168" s="124">
        <f t="shared" si="77"/>
        <v>0.58064866549266769</v>
      </c>
      <c r="M168" s="124">
        <f t="shared" si="77"/>
        <v>0.58106163710152903</v>
      </c>
      <c r="N168" s="124">
        <f t="shared" si="77"/>
        <v>0.58175585713823752</v>
      </c>
      <c r="O168" s="124">
        <f t="shared" si="77"/>
        <v>0.58099887399016703</v>
      </c>
      <c r="P168" s="124">
        <f t="shared" si="77"/>
        <v>0.58149807118690822</v>
      </c>
      <c r="Q168" s="124">
        <f t="shared" si="77"/>
        <v>0.58164708220038708</v>
      </c>
      <c r="R168" s="124">
        <f t="shared" ref="R168:V168" si="78">IF(R147=0,"",R147/R126)</f>
        <v>0.58154455869705279</v>
      </c>
      <c r="S168" s="124">
        <f t="shared" si="78"/>
        <v>0.58309037244441642</v>
      </c>
      <c r="T168" s="124">
        <f t="shared" si="78"/>
        <v>0.58427567464413477</v>
      </c>
      <c r="U168" s="124">
        <f t="shared" si="78"/>
        <v>0.5856255508437328</v>
      </c>
      <c r="V168" s="124">
        <f t="shared" si="78"/>
        <v>0.5889396983451427</v>
      </c>
      <c r="W168" s="124">
        <f t="shared" ref="W168:Y168" si="79">IF(W147=0,"",W147/W126)</f>
        <v>0.5926805356449576</v>
      </c>
      <c r="X168" s="124">
        <f t="shared" si="79"/>
        <v>0.59613022505776692</v>
      </c>
      <c r="Y168" s="124">
        <f t="shared" si="79"/>
        <v>0.59791933686597709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0.57303918123086883</v>
      </c>
      <c r="C169" s="111">
        <f t="shared" si="80"/>
        <v>0.5734788246448459</v>
      </c>
      <c r="D169" s="111">
        <f t="shared" si="80"/>
        <v>0.57409019056677113</v>
      </c>
      <c r="E169" s="111">
        <f t="shared" si="80"/>
        <v>0.57466439520463408</v>
      </c>
      <c r="F169" s="111">
        <f t="shared" si="80"/>
        <v>0.57683972946702466</v>
      </c>
      <c r="G169" s="111">
        <f t="shared" si="80"/>
        <v>0.57796026757430741</v>
      </c>
      <c r="H169" s="111">
        <f t="shared" si="80"/>
        <v>0.57950124120083679</v>
      </c>
      <c r="I169" s="111">
        <f t="shared" si="80"/>
        <v>0.58026348380663995</v>
      </c>
      <c r="J169" s="111">
        <f t="shared" si="80"/>
        <v>0.58064238118131717</v>
      </c>
      <c r="K169" s="111">
        <f t="shared" si="80"/>
        <v>0.58074677920153639</v>
      </c>
      <c r="L169" s="111">
        <f t="shared" si="80"/>
        <v>0.58085302579230269</v>
      </c>
      <c r="M169" s="111">
        <f t="shared" si="80"/>
        <v>0.58116259793462699</v>
      </c>
      <c r="N169" s="111">
        <f t="shared" si="80"/>
        <v>0.58166544933688191</v>
      </c>
      <c r="O169" s="111">
        <f t="shared" si="80"/>
        <v>0.58187249664771845</v>
      </c>
      <c r="P169" s="111">
        <f t="shared" si="80"/>
        <v>0.58206594203998063</v>
      </c>
      <c r="Q169" s="111">
        <f t="shared" si="80"/>
        <v>0.58223551816873498</v>
      </c>
      <c r="R169" s="111">
        <f t="shared" ref="R169:V169" si="81">IF(R148=0,"",R148/R127)</f>
        <v>0.58241101442097742</v>
      </c>
      <c r="S169" s="111">
        <f t="shared" si="81"/>
        <v>0.58297436643118017</v>
      </c>
      <c r="T169" s="111">
        <f t="shared" si="81"/>
        <v>0.58379620912792018</v>
      </c>
      <c r="U169" s="111">
        <f t="shared" si="81"/>
        <v>0.58550724700944956</v>
      </c>
      <c r="V169" s="111">
        <f t="shared" si="81"/>
        <v>0.58878592881953185</v>
      </c>
      <c r="W169" s="111">
        <f t="shared" ref="W169:Y169" si="82">IF(W148=0,"",W148/W127)</f>
        <v>0.59236719539932248</v>
      </c>
      <c r="X169" s="111">
        <f t="shared" si="82"/>
        <v>0.59563135843238335</v>
      </c>
      <c r="Y169" s="111">
        <f t="shared" si="82"/>
        <v>0.59697933438070405</v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0.56484535751166676</v>
      </c>
      <c r="C170" s="111">
        <f t="shared" si="83"/>
        <v>0.57100596703948447</v>
      </c>
      <c r="D170" s="111">
        <f t="shared" si="83"/>
        <v>0.57106794387835913</v>
      </c>
      <c r="E170" s="111">
        <f t="shared" si="83"/>
        <v>0.57185521989661081</v>
      </c>
      <c r="F170" s="111">
        <f t="shared" si="83"/>
        <v>0.57189084999867912</v>
      </c>
      <c r="G170" s="111">
        <f t="shared" si="83"/>
        <v>0.57279053174458383</v>
      </c>
      <c r="H170" s="111">
        <f t="shared" si="83"/>
        <v>0.57328176144503562</v>
      </c>
      <c r="I170" s="111">
        <f t="shared" si="83"/>
        <v>0.57373702220999145</v>
      </c>
      <c r="J170" s="111">
        <f t="shared" si="83"/>
        <v>0.57375789632365004</v>
      </c>
      <c r="K170" s="111">
        <f t="shared" si="83"/>
        <v>0.57379769834454519</v>
      </c>
      <c r="L170" s="111">
        <f t="shared" si="83"/>
        <v>0.5750095578398936</v>
      </c>
      <c r="M170" s="111">
        <f t="shared" si="83"/>
        <v>0.57501441879393844</v>
      </c>
      <c r="N170" s="111">
        <f t="shared" si="83"/>
        <v>0.57514991656689374</v>
      </c>
      <c r="O170" s="111">
        <f t="shared" si="83"/>
        <v>0.57550043773254023</v>
      </c>
      <c r="P170" s="111">
        <f t="shared" si="83"/>
        <v>0.57580253351980903</v>
      </c>
      <c r="Q170" s="111">
        <f t="shared" si="83"/>
        <v>0.57636321418995662</v>
      </c>
      <c r="R170" s="111">
        <f t="shared" ref="R170:V170" si="84">IF(R149=0,"",R149/R128)</f>
        <v>0.57682052608547285</v>
      </c>
      <c r="S170" s="111">
        <f t="shared" si="84"/>
        <v>0.58084307914944167</v>
      </c>
      <c r="T170" s="111">
        <f t="shared" si="84"/>
        <v>0.5870476733597636</v>
      </c>
      <c r="U170" s="111">
        <f t="shared" si="84"/>
        <v>0.5910659688844575</v>
      </c>
      <c r="V170" s="111">
        <f t="shared" si="84"/>
        <v>0.59933787603287558</v>
      </c>
      <c r="W170" s="111">
        <f t="shared" ref="W170:Y170" si="85">IF(W149=0,"",W149/W128)</f>
        <v>0.60038561325288731</v>
      </c>
      <c r="X170" s="111">
        <f t="shared" si="85"/>
        <v>0.60091988812154851</v>
      </c>
      <c r="Y170" s="111">
        <f t="shared" si="85"/>
        <v>0.60122005742981743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0.72862365072973456</v>
      </c>
      <c r="C171" s="45">
        <f t="shared" si="86"/>
        <v>0.74110768519680381</v>
      </c>
      <c r="D171" s="45">
        <f t="shared" si="86"/>
        <v>0.74121386314038162</v>
      </c>
      <c r="E171" s="45">
        <f t="shared" si="86"/>
        <v>0.74348716860432229</v>
      </c>
      <c r="F171" s="45">
        <f t="shared" si="86"/>
        <v>0.74352465215945074</v>
      </c>
      <c r="G171" s="45">
        <f t="shared" si="86"/>
        <v>0.74616081073109053</v>
      </c>
      <c r="H171" s="45">
        <f t="shared" si="86"/>
        <v>0.7476082564506864</v>
      </c>
      <c r="I171" s="45">
        <f t="shared" si="86"/>
        <v>0.74905119052973435</v>
      </c>
      <c r="J171" s="45">
        <f t="shared" si="86"/>
        <v>0.74927179423648049</v>
      </c>
      <c r="K171" s="45">
        <f t="shared" si="86"/>
        <v>0.74933198143722135</v>
      </c>
      <c r="L171" s="45">
        <f t="shared" si="86"/>
        <v>0.75406100460291614</v>
      </c>
      <c r="M171" s="45">
        <f t="shared" si="86"/>
        <v>0.75411029145640451</v>
      </c>
      <c r="N171" s="45">
        <f t="shared" si="86"/>
        <v>0.75509593557555921</v>
      </c>
      <c r="O171" s="45">
        <f t="shared" si="86"/>
        <v>0.75538296203748756</v>
      </c>
      <c r="P171" s="45">
        <f t="shared" si="86"/>
        <v>0.75538296203748756</v>
      </c>
      <c r="Q171" s="45">
        <f t="shared" si="86"/>
        <v>0.76948835839661467</v>
      </c>
      <c r="R171" s="45">
        <f t="shared" ref="R171:V171" si="87">IF(R150=0,"",R150/R129)</f>
        <v>0.77499985274489935</v>
      </c>
      <c r="S171" s="45">
        <f t="shared" si="87"/>
        <v>0.79358111675231446</v>
      </c>
      <c r="T171" s="45">
        <f t="shared" si="87"/>
        <v>0.80837883581983216</v>
      </c>
      <c r="U171" s="45">
        <f t="shared" si="87"/>
        <v>0.82261113599549673</v>
      </c>
      <c r="V171" s="45">
        <f t="shared" si="87"/>
        <v>0.85015902455022507</v>
      </c>
      <c r="W171" s="45">
        <f t="shared" ref="W171:Y171" si="88">IF(W150=0,"",W150/W129)</f>
        <v>0.85481986411018429</v>
      </c>
      <c r="X171" s="45">
        <f t="shared" si="88"/>
        <v>0.86353674585183093</v>
      </c>
      <c r="Y171" s="45">
        <f t="shared" si="88"/>
        <v>0.87071190560013423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173.47694798228611</v>
      </c>
      <c r="C173" s="117">
        <f t="shared" si="89"/>
        <v>31.22886279262902</v>
      </c>
      <c r="D173" s="117">
        <f t="shared" si="89"/>
        <v>100.47418797621656</v>
      </c>
      <c r="E173" s="117">
        <f t="shared" si="89"/>
        <v>68.269989801999145</v>
      </c>
      <c r="F173" s="117">
        <f t="shared" si="89"/>
        <v>155.175707495117</v>
      </c>
      <c r="G173" s="117">
        <f t="shared" si="89"/>
        <v>59.202137871208485</v>
      </c>
      <c r="H173" s="117">
        <f t="shared" si="89"/>
        <v>43.065394207772457</v>
      </c>
      <c r="I173" s="117">
        <f t="shared" si="89"/>
        <v>45.524075414009104</v>
      </c>
      <c r="J173" s="117">
        <f t="shared" si="89"/>
        <v>182.97433980885538</v>
      </c>
      <c r="K173" s="117">
        <f t="shared" si="89"/>
        <v>57.75988767756774</v>
      </c>
      <c r="L173" s="117">
        <f t="shared" si="89"/>
        <v>41.654032575039928</v>
      </c>
      <c r="M173" s="117">
        <f t="shared" si="89"/>
        <v>77.223715906325154</v>
      </c>
      <c r="N173" s="117">
        <f t="shared" si="89"/>
        <v>115.00080157501813</v>
      </c>
      <c r="O173" s="117">
        <f t="shared" si="89"/>
        <v>105.32529595309877</v>
      </c>
      <c r="P173" s="117">
        <f t="shared" si="89"/>
        <v>283.21487818837863</v>
      </c>
      <c r="Q173" s="117">
        <f t="shared" si="89"/>
        <v>324.14671748817824</v>
      </c>
      <c r="R173" s="117">
        <f t="shared" ref="R173:V173" si="90">R174+R177+R179+R189</f>
        <v>229.06585905851287</v>
      </c>
      <c r="S173" s="117">
        <f t="shared" si="90"/>
        <v>142.19828111799436</v>
      </c>
      <c r="T173" s="117">
        <f t="shared" si="90"/>
        <v>138.03470154553222</v>
      </c>
      <c r="U173" s="117">
        <f t="shared" si="90"/>
        <v>165.23418736397471</v>
      </c>
      <c r="V173" s="117">
        <f t="shared" si="90"/>
        <v>181.5818125817724</v>
      </c>
      <c r="W173" s="117">
        <f t="shared" ref="W173:Y173" si="91">W174+W177+W179+W189</f>
        <v>187.48739121329209</v>
      </c>
      <c r="X173" s="117">
        <f t="shared" si="91"/>
        <v>186.15669365844704</v>
      </c>
      <c r="Y173" s="117">
        <f t="shared" si="91"/>
        <v>201.72385212594295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156.78796779417073</v>
      </c>
      <c r="C174" s="122">
        <f t="shared" si="92"/>
        <v>25.60086750654763</v>
      </c>
      <c r="D174" s="122">
        <f t="shared" si="92"/>
        <v>82.972399481473005</v>
      </c>
      <c r="E174" s="122">
        <f t="shared" si="92"/>
        <v>55.468239060831046</v>
      </c>
      <c r="F174" s="122">
        <f t="shared" si="92"/>
        <v>135.30821708969967</v>
      </c>
      <c r="G174" s="122">
        <f t="shared" si="92"/>
        <v>46.180999975123328</v>
      </c>
      <c r="H174" s="122">
        <f t="shared" si="92"/>
        <v>34.593939790142201</v>
      </c>
      <c r="I174" s="122">
        <f t="shared" si="92"/>
        <v>35.164741433466375</v>
      </c>
      <c r="J174" s="122">
        <f t="shared" si="92"/>
        <v>154.02818355160321</v>
      </c>
      <c r="K174" s="122">
        <f t="shared" si="92"/>
        <v>47.418550761993558</v>
      </c>
      <c r="L174" s="122">
        <f t="shared" si="92"/>
        <v>34.660484599859686</v>
      </c>
      <c r="M174" s="122">
        <f t="shared" si="92"/>
        <v>63.912619795367199</v>
      </c>
      <c r="N174" s="122">
        <f t="shared" si="92"/>
        <v>95.261838726532957</v>
      </c>
      <c r="O174" s="122">
        <f t="shared" si="92"/>
        <v>85.761286368217284</v>
      </c>
      <c r="P174" s="122">
        <f t="shared" si="92"/>
        <v>227.6758045702577</v>
      </c>
      <c r="Q174" s="122">
        <f t="shared" si="92"/>
        <v>258.30105397987876</v>
      </c>
      <c r="R174" s="122">
        <f t="shared" ref="R174:V174" si="93">SUM(R175:R176)</f>
        <v>183.74235679732956</v>
      </c>
      <c r="S174" s="122">
        <f t="shared" si="93"/>
        <v>111.73962424960239</v>
      </c>
      <c r="T174" s="122">
        <f t="shared" si="93"/>
        <v>109.21259730202692</v>
      </c>
      <c r="U174" s="122">
        <f t="shared" si="93"/>
        <v>131.0852617865734</v>
      </c>
      <c r="V174" s="122">
        <f t="shared" si="93"/>
        <v>145.5588656608474</v>
      </c>
      <c r="W174" s="122">
        <f t="shared" ref="W174:Y174" si="94">SUM(W175:W176)</f>
        <v>149.91437528978008</v>
      </c>
      <c r="X174" s="122">
        <f t="shared" si="94"/>
        <v>145.73074735130447</v>
      </c>
      <c r="Y174" s="122">
        <f t="shared" si="94"/>
        <v>180.33931622465312</v>
      </c>
      <c r="DA174" s="130" t="s">
        <v>2077</v>
      </c>
    </row>
    <row r="175" spans="1:105" ht="12" customHeight="1" x14ac:dyDescent="0.25">
      <c r="A175" s="97" t="s">
        <v>51</v>
      </c>
      <c r="B175" s="98">
        <v>156.78796779417073</v>
      </c>
      <c r="C175" s="98">
        <v>25.60086750654763</v>
      </c>
      <c r="D175" s="98">
        <v>82.972399481473005</v>
      </c>
      <c r="E175" s="98">
        <v>55.468239060831046</v>
      </c>
      <c r="F175" s="98">
        <v>135.30821708969967</v>
      </c>
      <c r="G175" s="98">
        <v>46.180999975123328</v>
      </c>
      <c r="H175" s="98">
        <v>34.593939790142201</v>
      </c>
      <c r="I175" s="98">
        <v>35.164741433466375</v>
      </c>
      <c r="J175" s="98">
        <v>154.02818355160321</v>
      </c>
      <c r="K175" s="98">
        <v>47.418550761993558</v>
      </c>
      <c r="L175" s="98">
        <v>34.660484599859686</v>
      </c>
      <c r="M175" s="98">
        <v>63.912619795367199</v>
      </c>
      <c r="N175" s="98">
        <v>95.261838726532957</v>
      </c>
      <c r="O175" s="98">
        <v>85.761286368217284</v>
      </c>
      <c r="P175" s="98">
        <v>227.6758045702577</v>
      </c>
      <c r="Q175" s="98">
        <v>258.30105397987876</v>
      </c>
      <c r="R175" s="98">
        <v>183.74235679732956</v>
      </c>
      <c r="S175" s="98">
        <v>111.73962424960239</v>
      </c>
      <c r="T175" s="98">
        <v>109.21259730202692</v>
      </c>
      <c r="U175" s="98">
        <v>131.0852617865734</v>
      </c>
      <c r="V175" s="98">
        <v>145.5588656608474</v>
      </c>
      <c r="W175" s="98">
        <v>149.91437528978008</v>
      </c>
      <c r="X175" s="98">
        <v>145.73074735130447</v>
      </c>
      <c r="Y175" s="98">
        <v>180.33931622465312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10.12075136438537</v>
      </c>
      <c r="C179" s="122">
        <v>3.4821397470117921</v>
      </c>
      <c r="D179" s="122">
        <v>12.04702176951149</v>
      </c>
      <c r="E179" s="122">
        <v>8.53845778388553</v>
      </c>
      <c r="F179" s="122">
        <v>13.9406702333469</v>
      </c>
      <c r="G179" s="122">
        <v>7.566801187330535</v>
      </c>
      <c r="H179" s="122">
        <v>5.6270399330505878</v>
      </c>
      <c r="I179" s="122">
        <v>6.9334053857083715</v>
      </c>
      <c r="J179" s="122">
        <v>21.250007996673887</v>
      </c>
      <c r="K179" s="122">
        <v>7.332772838037525</v>
      </c>
      <c r="L179" s="122">
        <v>4.9632622211242632</v>
      </c>
      <c r="M179" s="122">
        <v>9.6850415716124374</v>
      </c>
      <c r="N179" s="122">
        <v>14.618400283080668</v>
      </c>
      <c r="O179" s="122">
        <v>14.337151550175456</v>
      </c>
      <c r="P179" s="122">
        <v>41.005863223347994</v>
      </c>
      <c r="Q179" s="122">
        <v>48.421956923962732</v>
      </c>
      <c r="R179" s="122">
        <v>34.062958974098834</v>
      </c>
      <c r="S179" s="122">
        <v>21.187723167035518</v>
      </c>
      <c r="T179" s="122">
        <v>19.845564477849454</v>
      </c>
      <c r="U179" s="122">
        <v>23.522423410586683</v>
      </c>
      <c r="V179" s="122">
        <v>25.685545604735598</v>
      </c>
      <c r="W179" s="122">
        <v>27.100655006175117</v>
      </c>
      <c r="X179" s="122">
        <v>29.103515197175057</v>
      </c>
      <c r="Y179" s="122">
        <v>9.1183373093191378</v>
      </c>
      <c r="DA179" s="130" t="s">
        <v>2082</v>
      </c>
    </row>
    <row r="180" spans="1:105" ht="12" customHeight="1" x14ac:dyDescent="0.25">
      <c r="A180" s="97" t="s">
        <v>143</v>
      </c>
      <c r="B180" s="98">
        <v>9.9291068627649022</v>
      </c>
      <c r="C180" s="98">
        <v>3.2583645839163631</v>
      </c>
      <c r="D180" s="98">
        <v>11.749752790660507</v>
      </c>
      <c r="E180" s="98">
        <v>8.2048618610821045</v>
      </c>
      <c r="F180" s="98">
        <v>13.689273280538293</v>
      </c>
      <c r="G180" s="98">
        <v>7.2310235349147911</v>
      </c>
      <c r="H180" s="98">
        <v>5.4416443335510793</v>
      </c>
      <c r="I180" s="98">
        <v>6.6651427663871008</v>
      </c>
      <c r="J180" s="98">
        <v>21.102933446200488</v>
      </c>
      <c r="K180" s="98">
        <v>7.1970334091341384</v>
      </c>
      <c r="L180" s="98">
        <v>4.8731800985474996</v>
      </c>
      <c r="M180" s="98">
        <v>9.5810547564614854</v>
      </c>
      <c r="N180" s="98">
        <v>14.487704589559973</v>
      </c>
      <c r="O180" s="98">
        <v>14.114941990591987</v>
      </c>
      <c r="P180" s="98">
        <v>40.708662288162309</v>
      </c>
      <c r="Q180" s="98">
        <v>48.069246425418484</v>
      </c>
      <c r="R180" s="98">
        <v>33.763971185401729</v>
      </c>
      <c r="S180" s="98">
        <v>20.961499507431576</v>
      </c>
      <c r="T180" s="98">
        <v>19.6817518203897</v>
      </c>
      <c r="U180" s="98">
        <v>23.377446774621884</v>
      </c>
      <c r="V180" s="98">
        <v>25.555358274161044</v>
      </c>
      <c r="W180" s="98">
        <v>26.129944493881318</v>
      </c>
      <c r="X180" s="98">
        <v>26.488688297925023</v>
      </c>
      <c r="Y180" s="98">
        <v>3.0917073095374565</v>
      </c>
      <c r="DA180" s="63" t="s">
        <v>2083</v>
      </c>
    </row>
    <row r="181" spans="1:105" ht="12" customHeight="1" x14ac:dyDescent="0.25">
      <c r="A181" s="97" t="s">
        <v>124</v>
      </c>
      <c r="B181" s="98">
        <v>0.19164450162046887</v>
      </c>
      <c r="C181" s="98">
        <v>0.22377516309542902</v>
      </c>
      <c r="D181" s="98">
        <v>0.2972689788509833</v>
      </c>
      <c r="E181" s="98">
        <v>0.33359592280342532</v>
      </c>
      <c r="F181" s="98">
        <v>0.25139695280860636</v>
      </c>
      <c r="G181" s="98">
        <v>0.33577765241574431</v>
      </c>
      <c r="H181" s="98">
        <v>0.18539559949950807</v>
      </c>
      <c r="I181" s="98">
        <v>0.26826261932127082</v>
      </c>
      <c r="J181" s="98">
        <v>0.14707455047339865</v>
      </c>
      <c r="K181" s="98">
        <v>0.13573942890338694</v>
      </c>
      <c r="L181" s="98">
        <v>9.008212257676404E-2</v>
      </c>
      <c r="M181" s="98">
        <v>0.10398681515095232</v>
      </c>
      <c r="N181" s="98">
        <v>0.13069569352069477</v>
      </c>
      <c r="O181" s="98">
        <v>0.22220955958346911</v>
      </c>
      <c r="P181" s="98">
        <v>0.29720093518568896</v>
      </c>
      <c r="Q181" s="98">
        <v>0.3527104985442443</v>
      </c>
      <c r="R181" s="98">
        <v>0.29898778869710579</v>
      </c>
      <c r="S181" s="98">
        <v>0.22622365960394059</v>
      </c>
      <c r="T181" s="98">
        <v>0.16381265745975571</v>
      </c>
      <c r="U181" s="98">
        <v>0.14497663596479762</v>
      </c>
      <c r="V181" s="98">
        <v>0.13018733057455339</v>
      </c>
      <c r="W181" s="98">
        <v>0.97071051229379768</v>
      </c>
      <c r="X181" s="98">
        <v>2.6148268992500334</v>
      </c>
      <c r="Y181" s="98">
        <v>6.0266299997816812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6.5682288237300037</v>
      </c>
      <c r="C189" s="122">
        <v>2.1458555390695961</v>
      </c>
      <c r="D189" s="122">
        <v>5.4547667252320675</v>
      </c>
      <c r="E189" s="122">
        <v>4.2632929572825766</v>
      </c>
      <c r="F189" s="122">
        <v>5.9268201720704345</v>
      </c>
      <c r="G189" s="122">
        <v>5.4543367087546226</v>
      </c>
      <c r="H189" s="122">
        <v>2.8444144845796639</v>
      </c>
      <c r="I189" s="122">
        <v>3.4259285948343603</v>
      </c>
      <c r="J189" s="122">
        <v>7.6961482605782816</v>
      </c>
      <c r="K189" s="122">
        <v>3.0085640775366547</v>
      </c>
      <c r="L189" s="122">
        <v>2.0302857540559835</v>
      </c>
      <c r="M189" s="122">
        <v>3.6260545393455232</v>
      </c>
      <c r="N189" s="122">
        <v>5.1205625654045033</v>
      </c>
      <c r="O189" s="122">
        <v>5.226858034706038</v>
      </c>
      <c r="P189" s="122">
        <v>14.533210394772949</v>
      </c>
      <c r="Q189" s="122">
        <v>17.423706584336717</v>
      </c>
      <c r="R189" s="122">
        <v>11.26054328708446</v>
      </c>
      <c r="S189" s="122">
        <v>9.2709337013564515</v>
      </c>
      <c r="T189" s="122">
        <v>8.9765397656558452</v>
      </c>
      <c r="U189" s="122">
        <v>10.626502166814626</v>
      </c>
      <c r="V189" s="122">
        <v>10.337401316189396</v>
      </c>
      <c r="W189" s="122">
        <v>10.472360917336889</v>
      </c>
      <c r="X189" s="122">
        <v>11.3224311099675</v>
      </c>
      <c r="Y189" s="122">
        <v>12.266198591970687</v>
      </c>
      <c r="DA189" s="130" t="s">
        <v>2092</v>
      </c>
    </row>
    <row r="190" spans="1:105" ht="12" customHeight="1" x14ac:dyDescent="0.25">
      <c r="A190" s="97" t="s">
        <v>51</v>
      </c>
      <c r="B190" s="98">
        <v>5.0463933871460895</v>
      </c>
      <c r="C190" s="98">
        <v>1.0506269478536809</v>
      </c>
      <c r="D190" s="98">
        <v>4.0474710543971257</v>
      </c>
      <c r="E190" s="98">
        <v>2.6887060047184459</v>
      </c>
      <c r="F190" s="98">
        <v>4.8053435845282353</v>
      </c>
      <c r="G190" s="98">
        <v>3.6688366738979918</v>
      </c>
      <c r="H190" s="98">
        <v>2.1915663302914181</v>
      </c>
      <c r="I190" s="98">
        <v>2.5012145465144875</v>
      </c>
      <c r="J190" s="98">
        <v>7.2692689441927838</v>
      </c>
      <c r="K190" s="98">
        <v>2.4568182335651394</v>
      </c>
      <c r="L190" s="98">
        <v>1.7360196369638217</v>
      </c>
      <c r="M190" s="98">
        <v>3.3547971442710294</v>
      </c>
      <c r="N190" s="98">
        <v>4.8636378162150482</v>
      </c>
      <c r="O190" s="98">
        <v>4.73100525191016</v>
      </c>
      <c r="P190" s="98">
        <v>13.550700069020122</v>
      </c>
      <c r="Q190" s="98">
        <v>15.772823858483541</v>
      </c>
      <c r="R190" s="98">
        <v>9.5659343959079663</v>
      </c>
      <c r="S190" s="98">
        <v>8.2202380987709578</v>
      </c>
      <c r="T190" s="98">
        <v>8.5195183587199637</v>
      </c>
      <c r="U190" s="98">
        <v>10.503821701705116</v>
      </c>
      <c r="V190" s="98">
        <v>10.253112263578394</v>
      </c>
      <c r="W190" s="98">
        <v>10.239028082545373</v>
      </c>
      <c r="X190" s="98">
        <v>10.824308349256572</v>
      </c>
      <c r="Y190" s="98">
        <v>11.269432425699698</v>
      </c>
      <c r="DA190" s="63" t="s">
        <v>2093</v>
      </c>
    </row>
    <row r="191" spans="1:105" ht="12" customHeight="1" x14ac:dyDescent="0.25">
      <c r="A191" s="97" t="s">
        <v>50</v>
      </c>
      <c r="B191" s="98">
        <v>1.521835436583914</v>
      </c>
      <c r="C191" s="98">
        <v>1.0952285912159154</v>
      </c>
      <c r="D191" s="98">
        <v>1.4072956708349416</v>
      </c>
      <c r="E191" s="98">
        <v>1.5745869525641307</v>
      </c>
      <c r="F191" s="98">
        <v>1.1214765875421993</v>
      </c>
      <c r="G191" s="98">
        <v>1.7855000348566312</v>
      </c>
      <c r="H191" s="98">
        <v>0.65284815428824605</v>
      </c>
      <c r="I191" s="98">
        <v>0.92471404831987292</v>
      </c>
      <c r="J191" s="98">
        <v>0.42687931638549798</v>
      </c>
      <c r="K191" s="98">
        <v>0.55174584397151538</v>
      </c>
      <c r="L191" s="98">
        <v>0.29426611709216172</v>
      </c>
      <c r="M191" s="98">
        <v>0.2712573950744937</v>
      </c>
      <c r="N191" s="98">
        <v>0.25692474918945496</v>
      </c>
      <c r="O191" s="98">
        <v>0.49585278279587836</v>
      </c>
      <c r="P191" s="98">
        <v>0.98251032575282693</v>
      </c>
      <c r="Q191" s="98">
        <v>1.6508827258531764</v>
      </c>
      <c r="R191" s="98">
        <v>1.6946088911764932</v>
      </c>
      <c r="S191" s="98">
        <v>1.0506956025854943</v>
      </c>
      <c r="T191" s="98">
        <v>0.45702140693588084</v>
      </c>
      <c r="U191" s="98">
        <v>0.12268046510951132</v>
      </c>
      <c r="V191" s="98">
        <v>8.4289052611001239E-2</v>
      </c>
      <c r="W191" s="98">
        <v>0.2333328347915172</v>
      </c>
      <c r="X191" s="98">
        <v>0.49812276071092793</v>
      </c>
      <c r="Y191" s="98">
        <v>0.9967661662709898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15816.749594476878</v>
      </c>
      <c r="C194" s="117">
        <f t="shared" si="96"/>
        <v>4043.1463287795555</v>
      </c>
      <c r="D194" s="117">
        <f t="shared" si="96"/>
        <v>11386.623538820828</v>
      </c>
      <c r="E194" s="117">
        <f t="shared" si="96"/>
        <v>8312.9462903219646</v>
      </c>
      <c r="F194" s="117">
        <f t="shared" si="96"/>
        <v>16154.796274171887</v>
      </c>
      <c r="G194" s="117">
        <f t="shared" si="96"/>
        <v>8542.8738522957537</v>
      </c>
      <c r="H194" s="117">
        <f t="shared" si="96"/>
        <v>6198.1841495647905</v>
      </c>
      <c r="I194" s="117">
        <f t="shared" si="96"/>
        <v>6154.009028544885</v>
      </c>
      <c r="J194" s="117">
        <f t="shared" si="96"/>
        <v>18950.811267155452</v>
      </c>
      <c r="K194" s="117">
        <f t="shared" si="96"/>
        <v>7331.4160744557366</v>
      </c>
      <c r="L194" s="117">
        <f t="shared" si="96"/>
        <v>5818.580171279611</v>
      </c>
      <c r="M194" s="117">
        <f t="shared" si="96"/>
        <v>10325.563104645526</v>
      </c>
      <c r="N194" s="117">
        <f t="shared" si="96"/>
        <v>9902.476709538123</v>
      </c>
      <c r="O194" s="117">
        <f t="shared" si="96"/>
        <v>6192.4881980313921</v>
      </c>
      <c r="P194" s="117">
        <f t="shared" si="96"/>
        <v>11437.11057576464</v>
      </c>
      <c r="Q194" s="117">
        <f t="shared" si="96"/>
        <v>11952.266408681442</v>
      </c>
      <c r="R194" s="117">
        <f t="shared" ref="R194:V194" si="97">R195+R198+R200+R210</f>
        <v>9724.5061958502265</v>
      </c>
      <c r="S194" s="117">
        <f t="shared" si="97"/>
        <v>7851.7074345256879</v>
      </c>
      <c r="T194" s="117">
        <f t="shared" si="97"/>
        <v>9038.1134916204774</v>
      </c>
      <c r="U194" s="117">
        <f t="shared" si="97"/>
        <v>10925.932290945733</v>
      </c>
      <c r="V194" s="117">
        <f t="shared" si="97"/>
        <v>11433.992298991074</v>
      </c>
      <c r="W194" s="117">
        <f t="shared" ref="W194:Y194" si="98">W195+W198+W200+W210</f>
        <v>11386.002277759868</v>
      </c>
      <c r="X194" s="117">
        <f t="shared" si="98"/>
        <v>10608.437568947375</v>
      </c>
      <c r="Y194" s="117">
        <f t="shared" si="98"/>
        <v>10357.197483485286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14210.356486171257</v>
      </c>
      <c r="C195" s="122">
        <f t="shared" si="99"/>
        <v>3215.3075180114784</v>
      </c>
      <c r="D195" s="122">
        <f t="shared" si="99"/>
        <v>9295.3783519542976</v>
      </c>
      <c r="E195" s="122">
        <f t="shared" si="99"/>
        <v>6621.6981753542241</v>
      </c>
      <c r="F195" s="122">
        <f t="shared" si="99"/>
        <v>14001.695084255141</v>
      </c>
      <c r="G195" s="122">
        <f t="shared" si="99"/>
        <v>6515.2476253709165</v>
      </c>
      <c r="H195" s="122">
        <f t="shared" si="99"/>
        <v>4898.4796140096305</v>
      </c>
      <c r="I195" s="122">
        <f t="shared" si="99"/>
        <v>4664.0397352038826</v>
      </c>
      <c r="J195" s="122">
        <f t="shared" si="99"/>
        <v>15911.02965027533</v>
      </c>
      <c r="K195" s="122">
        <f t="shared" si="99"/>
        <v>5946.1287078418973</v>
      </c>
      <c r="L195" s="122">
        <f t="shared" si="99"/>
        <v>4770.9768585806551</v>
      </c>
      <c r="M195" s="122">
        <f t="shared" si="99"/>
        <v>8491.8965927598601</v>
      </c>
      <c r="N195" s="122">
        <f t="shared" si="99"/>
        <v>8135.6842237621195</v>
      </c>
      <c r="O195" s="122">
        <f t="shared" si="99"/>
        <v>4994.7498794753183</v>
      </c>
      <c r="P195" s="122">
        <f t="shared" si="99"/>
        <v>9141.53021135987</v>
      </c>
      <c r="Q195" s="122">
        <f t="shared" si="99"/>
        <v>9434.1847010915899</v>
      </c>
      <c r="R195" s="122">
        <f t="shared" ref="R195:V195" si="100">SUM(R196:R197)</f>
        <v>7692.5643923792886</v>
      </c>
      <c r="S195" s="122">
        <f t="shared" si="100"/>
        <v>6054.7800129466541</v>
      </c>
      <c r="T195" s="122">
        <f t="shared" si="100"/>
        <v>7052.9401022961774</v>
      </c>
      <c r="U195" s="122">
        <f t="shared" si="100"/>
        <v>8585.6571149468436</v>
      </c>
      <c r="V195" s="122">
        <f t="shared" si="100"/>
        <v>9093.6128318410756</v>
      </c>
      <c r="W195" s="122">
        <f t="shared" ref="W195:Y195" si="101">SUM(W196:W197)</f>
        <v>8952.75921004056</v>
      </c>
      <c r="X195" s="122">
        <f t="shared" si="101"/>
        <v>8058.9654032298749</v>
      </c>
      <c r="Y195" s="122">
        <f t="shared" si="101"/>
        <v>8728.1644978080931</v>
      </c>
      <c r="DA195" s="130" t="s">
        <v>2245</v>
      </c>
    </row>
    <row r="196" spans="1:105" ht="12" customHeight="1" x14ac:dyDescent="0.25">
      <c r="A196" s="97" t="s">
        <v>51</v>
      </c>
      <c r="B196" s="98">
        <v>14197.129548650073</v>
      </c>
      <c r="C196" s="98">
        <v>3212.314696969021</v>
      </c>
      <c r="D196" s="98">
        <v>9287.0167874841682</v>
      </c>
      <c r="E196" s="98">
        <v>6615.8869657626828</v>
      </c>
      <c r="F196" s="98">
        <v>13988.299524231623</v>
      </c>
      <c r="G196" s="98">
        <v>6509.3956369801172</v>
      </c>
      <c r="H196" s="98">
        <v>4894.3657045323225</v>
      </c>
      <c r="I196" s="98">
        <v>4660.4873329130887</v>
      </c>
      <c r="J196" s="98">
        <v>15896.417678549204</v>
      </c>
      <c r="K196" s="98">
        <v>5940.6516889532622</v>
      </c>
      <c r="L196" s="98">
        <v>4766.9608875071472</v>
      </c>
      <c r="M196" s="98">
        <v>8484.1946032065989</v>
      </c>
      <c r="N196" s="98">
        <v>8129.278623606775</v>
      </c>
      <c r="O196" s="98">
        <v>4990.0384540410641</v>
      </c>
      <c r="P196" s="98">
        <v>9132.6285005055288</v>
      </c>
      <c r="Q196" s="98">
        <v>9426.060133157258</v>
      </c>
      <c r="R196" s="98">
        <v>7685.9982159425153</v>
      </c>
      <c r="S196" s="98">
        <v>6049.5819868443878</v>
      </c>
      <c r="T196" s="98">
        <v>7046.9709408236786</v>
      </c>
      <c r="U196" s="98">
        <v>8578.4228132102016</v>
      </c>
      <c r="V196" s="98">
        <v>9085.9833356520248</v>
      </c>
      <c r="W196" s="98">
        <v>8945.2510569934711</v>
      </c>
      <c r="X196" s="98">
        <v>8051.9816731462461</v>
      </c>
      <c r="Y196" s="98">
        <v>8720.4174203228595</v>
      </c>
      <c r="DA196" s="63" t="s">
        <v>2246</v>
      </c>
    </row>
    <row r="197" spans="1:105" ht="12" customHeight="1" x14ac:dyDescent="0.25">
      <c r="A197" s="97" t="s">
        <v>53</v>
      </c>
      <c r="B197" s="98">
        <v>13.226937521182721</v>
      </c>
      <c r="C197" s="98">
        <v>2.9928210424574657</v>
      </c>
      <c r="D197" s="98">
        <v>8.3615644701299576</v>
      </c>
      <c r="E197" s="98">
        <v>5.8112095915411546</v>
      </c>
      <c r="F197" s="98">
        <v>13.395560023518486</v>
      </c>
      <c r="G197" s="98">
        <v>5.8519883907991437</v>
      </c>
      <c r="H197" s="98">
        <v>4.1139094773077058</v>
      </c>
      <c r="I197" s="98">
        <v>3.5524022907941317</v>
      </c>
      <c r="J197" s="98">
        <v>14.611971726127079</v>
      </c>
      <c r="K197" s="98">
        <v>5.4770188886349684</v>
      </c>
      <c r="L197" s="98">
        <v>4.0159710735081324</v>
      </c>
      <c r="M197" s="98">
        <v>7.7019895532611908</v>
      </c>
      <c r="N197" s="98">
        <v>6.4056001553441266</v>
      </c>
      <c r="O197" s="98">
        <v>4.711425434253913</v>
      </c>
      <c r="P197" s="98">
        <v>8.901710854341971</v>
      </c>
      <c r="Q197" s="98">
        <v>8.1245679343317398</v>
      </c>
      <c r="R197" s="98">
        <v>6.5661764367731257</v>
      </c>
      <c r="S197" s="98">
        <v>5.198026102266045</v>
      </c>
      <c r="T197" s="98">
        <v>5.969161472498989</v>
      </c>
      <c r="U197" s="98">
        <v>7.2343017366424061</v>
      </c>
      <c r="V197" s="98">
        <v>7.6294961890514719</v>
      </c>
      <c r="W197" s="98">
        <v>7.5081530470884976</v>
      </c>
      <c r="X197" s="98">
        <v>6.9837300836286422</v>
      </c>
      <c r="Y197" s="98">
        <v>7.7470774852342954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6.4624876904217343</v>
      </c>
      <c r="C198" s="122">
        <f t="shared" si="102"/>
        <v>9.3960631505766337</v>
      </c>
      <c r="D198" s="122">
        <f t="shared" si="102"/>
        <v>10.105304930232521</v>
      </c>
      <c r="E198" s="122">
        <f t="shared" si="102"/>
        <v>10.963296343462218</v>
      </c>
      <c r="F198" s="122">
        <f t="shared" si="102"/>
        <v>7.0050363368753112</v>
      </c>
      <c r="G198" s="122">
        <f t="shared" si="102"/>
        <v>9.477460413771027</v>
      </c>
      <c r="H198" s="122">
        <f t="shared" si="102"/>
        <v>10.822204482414547</v>
      </c>
      <c r="I198" s="122">
        <f t="shared" si="102"/>
        <v>19.669921543424429</v>
      </c>
      <c r="J198" s="122">
        <f t="shared" si="102"/>
        <v>11.038736412340336</v>
      </c>
      <c r="K198" s="122">
        <f t="shared" si="102"/>
        <v>18.028945117271018</v>
      </c>
      <c r="L198" s="122">
        <f t="shared" si="102"/>
        <v>34.177724944578934</v>
      </c>
      <c r="M198" s="122">
        <f t="shared" si="102"/>
        <v>20.871114243431663</v>
      </c>
      <c r="N198" s="122">
        <f t="shared" si="102"/>
        <v>40.167045521055094</v>
      </c>
      <c r="O198" s="122">
        <f t="shared" si="102"/>
        <v>18.749002564115866</v>
      </c>
      <c r="P198" s="122">
        <f t="shared" si="102"/>
        <v>22.536742138595951</v>
      </c>
      <c r="Q198" s="122">
        <f t="shared" si="102"/>
        <v>58.630188086724353</v>
      </c>
      <c r="R198" s="122">
        <f t="shared" si="102"/>
        <v>76.11693874817108</v>
      </c>
      <c r="S198" s="122">
        <f t="shared" si="102"/>
        <v>88.87943510560747</v>
      </c>
      <c r="T198" s="122">
        <f t="shared" si="102"/>
        <v>86.560561250468282</v>
      </c>
      <c r="U198" s="122">
        <f t="shared" si="102"/>
        <v>82.446665404244328</v>
      </c>
      <c r="V198" s="122">
        <f t="shared" si="102"/>
        <v>72.56735878840756</v>
      </c>
      <c r="W198" s="122">
        <f t="shared" si="102"/>
        <v>57.292667403651798</v>
      </c>
      <c r="X198" s="122">
        <f t="shared" si="102"/>
        <v>32.182345063251908</v>
      </c>
      <c r="Y198" s="122">
        <f t="shared" si="102"/>
        <v>17.731226468908861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6.4624876904217343</v>
      </c>
      <c r="C199" s="98">
        <f>RES_hhdet_fech!C8</f>
        <v>9.3960631505766337</v>
      </c>
      <c r="D199" s="98">
        <f>RES_hhdet_fech!D8</f>
        <v>10.105304930232521</v>
      </c>
      <c r="E199" s="98">
        <f>RES_hhdet_fech!E8</f>
        <v>10.963296343462218</v>
      </c>
      <c r="F199" s="98">
        <f>RES_hhdet_fech!F8</f>
        <v>7.0050363368753112</v>
      </c>
      <c r="G199" s="98">
        <f>RES_hhdet_fech!G8</f>
        <v>9.477460413771027</v>
      </c>
      <c r="H199" s="98">
        <f>RES_hhdet_fech!H8</f>
        <v>10.822204482414547</v>
      </c>
      <c r="I199" s="98">
        <f>RES_hhdet_fech!I8</f>
        <v>19.669921543424429</v>
      </c>
      <c r="J199" s="98">
        <f>RES_hhdet_fech!J8</f>
        <v>11.038736412340336</v>
      </c>
      <c r="K199" s="98">
        <f>RES_hhdet_fech!K8</f>
        <v>18.028945117271018</v>
      </c>
      <c r="L199" s="98">
        <f>RES_hhdet_fech!L8</f>
        <v>34.177724944578934</v>
      </c>
      <c r="M199" s="98">
        <f>RES_hhdet_fech!M8</f>
        <v>20.871114243431663</v>
      </c>
      <c r="N199" s="98">
        <f>RES_hhdet_fech!N8</f>
        <v>40.167045521055094</v>
      </c>
      <c r="O199" s="98">
        <f>RES_hhdet_fech!O8</f>
        <v>18.749002564115866</v>
      </c>
      <c r="P199" s="98">
        <f>RES_hhdet_fech!P8</f>
        <v>22.536742138595951</v>
      </c>
      <c r="Q199" s="98">
        <f>RES_hhdet_fech!Q8</f>
        <v>58.630188086724353</v>
      </c>
      <c r="R199" s="98">
        <f>RES_hhdet_fech!R8</f>
        <v>76.11693874817108</v>
      </c>
      <c r="S199" s="98">
        <f>RES_hhdet_fech!S8</f>
        <v>88.87943510560747</v>
      </c>
      <c r="T199" s="98">
        <f>RES_hhdet_fech!T8</f>
        <v>86.560561250468282</v>
      </c>
      <c r="U199" s="98">
        <f>RES_hhdet_fech!U8</f>
        <v>82.446665404244328</v>
      </c>
      <c r="V199" s="98">
        <f>RES_hhdet_fech!V8</f>
        <v>72.56735878840756</v>
      </c>
      <c r="W199" s="98">
        <f>RES_hhdet_fech!W8</f>
        <v>57.292667403651798</v>
      </c>
      <c r="X199" s="98">
        <f>RES_hhdet_fech!X8</f>
        <v>32.182345063251908</v>
      </c>
      <c r="Y199" s="98">
        <f>RES_hhdet_fech!Y8</f>
        <v>17.731226468908861</v>
      </c>
      <c r="DA199" s="63" t="s">
        <v>2249</v>
      </c>
    </row>
    <row r="200" spans="1:105" ht="12" customHeight="1" x14ac:dyDescent="0.25">
      <c r="A200" s="121" t="s">
        <v>55</v>
      </c>
      <c r="B200" s="122">
        <v>927.18564341563945</v>
      </c>
      <c r="C200" s="122">
        <v>454.94288878589208</v>
      </c>
      <c r="D200" s="122">
        <v>1368.7346387870318</v>
      </c>
      <c r="E200" s="122">
        <v>1043.3427475780065</v>
      </c>
      <c r="F200" s="122">
        <v>1457.0487628166206</v>
      </c>
      <c r="G200" s="122">
        <v>1094.9294197950694</v>
      </c>
      <c r="H200" s="122">
        <v>813.18406153593787</v>
      </c>
      <c r="I200" s="122">
        <v>945.47979459520923</v>
      </c>
      <c r="J200" s="122">
        <v>2213.5743175995403</v>
      </c>
      <c r="K200" s="122">
        <v>951.59273512054608</v>
      </c>
      <c r="L200" s="122">
        <v>709.52245343766276</v>
      </c>
      <c r="M200" s="122">
        <v>1311.6866925417235</v>
      </c>
      <c r="N200" s="122">
        <v>1275.8946827647198</v>
      </c>
      <c r="O200" s="122">
        <v>858.60361730486034</v>
      </c>
      <c r="P200" s="122">
        <v>1669.016618601077</v>
      </c>
      <c r="Q200" s="122">
        <v>1791.3992603990814</v>
      </c>
      <c r="R200" s="122">
        <v>1446.8068077134596</v>
      </c>
      <c r="S200" s="122">
        <v>1173.3845403323994</v>
      </c>
      <c r="T200" s="122">
        <v>1302.662903392659</v>
      </c>
      <c r="U200" s="122">
        <v>1558.0614834956211</v>
      </c>
      <c r="V200" s="122">
        <v>1619.6960548169843</v>
      </c>
      <c r="W200" s="122">
        <v>1743.7557708049512</v>
      </c>
      <c r="X200" s="122">
        <v>1876.919703754694</v>
      </c>
      <c r="Y200" s="122">
        <v>991.93141624447105</v>
      </c>
      <c r="DA200" s="130" t="s">
        <v>2250</v>
      </c>
    </row>
    <row r="201" spans="1:105" ht="12" customHeight="1" x14ac:dyDescent="0.25">
      <c r="A201" s="97" t="s">
        <v>143</v>
      </c>
      <c r="B201" s="98">
        <v>928.95628860721695</v>
      </c>
      <c r="C201" s="98">
        <v>424.24132582083342</v>
      </c>
      <c r="D201" s="98">
        <v>1367.4085841252552</v>
      </c>
      <c r="E201" s="98">
        <v>1017.8265793064187</v>
      </c>
      <c r="F201" s="98">
        <v>1469.6039840044898</v>
      </c>
      <c r="G201" s="98">
        <v>1057.6261676706833</v>
      </c>
      <c r="H201" s="98">
        <v>797.13016327749619</v>
      </c>
      <c r="I201" s="98">
        <v>912.81778352038884</v>
      </c>
      <c r="J201" s="98">
        <v>2247.4180788899298</v>
      </c>
      <c r="K201" s="98">
        <v>930.02532750464161</v>
      </c>
      <c r="L201" s="98">
        <v>690.52270000304088</v>
      </c>
      <c r="M201" s="98">
        <v>1309.0050763815561</v>
      </c>
      <c r="N201" s="98">
        <v>1270.6811632702054</v>
      </c>
      <c r="O201" s="98">
        <v>843.34257842793124</v>
      </c>
      <c r="P201" s="98">
        <v>1675.8972588329775</v>
      </c>
      <c r="Q201" s="98">
        <v>1799.9712209846691</v>
      </c>
      <c r="R201" s="98">
        <v>1448.8419782605411</v>
      </c>
      <c r="S201" s="98">
        <v>1163.1872552889376</v>
      </c>
      <c r="T201" s="98">
        <v>1298.7079179974946</v>
      </c>
      <c r="U201" s="98">
        <v>1559.0564460056924</v>
      </c>
      <c r="V201" s="98">
        <v>1622.6462122189764</v>
      </c>
      <c r="W201" s="98">
        <v>1802.3586522610117</v>
      </c>
      <c r="X201" s="98">
        <v>2067.8145897537224</v>
      </c>
      <c r="Y201" s="98">
        <v>438.09941608329103</v>
      </c>
      <c r="DA201" s="63" t="s">
        <v>2251</v>
      </c>
    </row>
    <row r="202" spans="1:105" ht="12" customHeight="1" x14ac:dyDescent="0.25">
      <c r="A202" s="97" t="s">
        <v>124</v>
      </c>
      <c r="B202" s="98">
        <v>876.06880544428418</v>
      </c>
      <c r="C202" s="98">
        <v>1289.3970247199254</v>
      </c>
      <c r="D202" s="98">
        <v>1414.7379337387304</v>
      </c>
      <c r="E202" s="98">
        <v>1686.0510463420294</v>
      </c>
      <c r="F202" s="98">
        <v>1139.7482114649647</v>
      </c>
      <c r="G202" s="98">
        <v>2093.7037329003497</v>
      </c>
      <c r="H202" s="98">
        <v>1253.6796404593258</v>
      </c>
      <c r="I202" s="98">
        <v>1974.8181804087722</v>
      </c>
      <c r="J202" s="98">
        <v>1147.9594979871611</v>
      </c>
      <c r="K202" s="98">
        <v>1678.5108761555352</v>
      </c>
      <c r="L202" s="98">
        <v>1442.0292077152515</v>
      </c>
      <c r="M202" s="98">
        <v>1515.7915235367011</v>
      </c>
      <c r="N202" s="98">
        <v>1347.415511281082</v>
      </c>
      <c r="O202" s="98">
        <v>1407.4924503089703</v>
      </c>
      <c r="P202" s="98">
        <v>1336.3973932674601</v>
      </c>
      <c r="Q202" s="98">
        <v>1407.7029292609593</v>
      </c>
      <c r="R202" s="98">
        <v>1361.1159307377011</v>
      </c>
      <c r="S202" s="98">
        <v>1428.8063956585283</v>
      </c>
      <c r="T202" s="98">
        <v>1416.7649803082779</v>
      </c>
      <c r="U202" s="98">
        <v>1498.1543480428015</v>
      </c>
      <c r="V202" s="98">
        <v>1351.6710291324187</v>
      </c>
      <c r="W202" s="98">
        <v>1248.7568042085254</v>
      </c>
      <c r="X202" s="98">
        <v>1269.9633480585171</v>
      </c>
      <c r="Y202" s="98">
        <v>1164.5814952476553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832.99049813375461</v>
      </c>
      <c r="C206" s="101">
        <v>831.58313474624538</v>
      </c>
      <c r="D206" s="101">
        <v>914.94961082498151</v>
      </c>
      <c r="E206" s="101">
        <v>1451.6145075095192</v>
      </c>
      <c r="F206" s="101">
        <v>651.86181572816974</v>
      </c>
      <c r="G206" s="101">
        <v>1115.0326883482305</v>
      </c>
      <c r="H206" s="101">
        <v>1771.2320347993411</v>
      </c>
      <c r="I206" s="101">
        <v>1562.9569196066234</v>
      </c>
      <c r="J206" s="101">
        <v>1161.4981265741126</v>
      </c>
      <c r="K206" s="101">
        <v>1592.4570179689747</v>
      </c>
      <c r="L206" s="101">
        <v>1248.0891711581003</v>
      </c>
      <c r="M206" s="101">
        <v>1298.8164979987132</v>
      </c>
      <c r="N206" s="101">
        <v>1569.4255130710071</v>
      </c>
      <c r="O206" s="101">
        <v>1450.0798773247557</v>
      </c>
      <c r="P206" s="101">
        <v>1488.4909265546592</v>
      </c>
      <c r="Q206" s="101">
        <v>1529.9662646987217</v>
      </c>
      <c r="R206" s="101">
        <v>1376.6765838107933</v>
      </c>
      <c r="S206" s="101">
        <v>1766.7097047874797</v>
      </c>
      <c r="T206" s="101">
        <v>1543.5719353601121</v>
      </c>
      <c r="U206" s="101">
        <v>1514.3225525961379</v>
      </c>
      <c r="V206" s="101">
        <v>1563.2275859151409</v>
      </c>
      <c r="W206" s="101">
        <v>1498.219431700247</v>
      </c>
      <c r="X206" s="101">
        <v>1625.3805591610817</v>
      </c>
      <c r="Y206" s="101">
        <v>1435.8293051040898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672.74497719956059</v>
      </c>
      <c r="C210" s="122">
        <v>363.49985883160855</v>
      </c>
      <c r="D210" s="122">
        <v>712.40524314926699</v>
      </c>
      <c r="E210" s="122">
        <v>636.94207104627276</v>
      </c>
      <c r="F210" s="122">
        <v>689.04739076324984</v>
      </c>
      <c r="G210" s="122">
        <v>923.21934671599638</v>
      </c>
      <c r="H210" s="122">
        <v>475.69826953680763</v>
      </c>
      <c r="I210" s="122">
        <v>524.81957720236812</v>
      </c>
      <c r="J210" s="122">
        <v>815.16856286824316</v>
      </c>
      <c r="K210" s="122">
        <v>415.66568637602165</v>
      </c>
      <c r="L210" s="122">
        <v>303.90313431671456</v>
      </c>
      <c r="M210" s="122">
        <v>501.10870510051058</v>
      </c>
      <c r="N210" s="122">
        <v>450.73075749022769</v>
      </c>
      <c r="O210" s="122">
        <v>320.38569868709777</v>
      </c>
      <c r="P210" s="122">
        <v>604.0270036650968</v>
      </c>
      <c r="Q210" s="122">
        <v>668.05225910404613</v>
      </c>
      <c r="R210" s="122">
        <v>509.01805700930709</v>
      </c>
      <c r="S210" s="122">
        <v>534.66344614102684</v>
      </c>
      <c r="T210" s="122">
        <v>595.9499246811713</v>
      </c>
      <c r="U210" s="122">
        <v>699.76702709902384</v>
      </c>
      <c r="V210" s="122">
        <v>648.11605354460562</v>
      </c>
      <c r="W210" s="122">
        <v>632.19462951070363</v>
      </c>
      <c r="X210" s="122">
        <v>640.37011689955455</v>
      </c>
      <c r="Y210" s="122">
        <v>619.37034296381375</v>
      </c>
      <c r="DA210" s="130" t="s">
        <v>2260</v>
      </c>
    </row>
    <row r="211" spans="1:105" ht="12" customHeight="1" x14ac:dyDescent="0.25">
      <c r="A211" s="97" t="s">
        <v>51</v>
      </c>
      <c r="B211" s="98">
        <v>749.92074330330524</v>
      </c>
      <c r="C211" s="98">
        <v>217.63822215951222</v>
      </c>
      <c r="D211" s="98">
        <v>757.26545049550998</v>
      </c>
      <c r="E211" s="98">
        <v>541.3896676937776</v>
      </c>
      <c r="F211" s="98">
        <v>798.74398328112341</v>
      </c>
      <c r="G211" s="98">
        <v>813.63349649066697</v>
      </c>
      <c r="H211" s="98">
        <v>419.04274738808294</v>
      </c>
      <c r="I211" s="98">
        <v>419.98583714471795</v>
      </c>
      <c r="J211" s="98">
        <v>877.2045388877458</v>
      </c>
      <c r="K211" s="98">
        <v>369.94880084019428</v>
      </c>
      <c r="L211" s="98">
        <v>274.39483274177888</v>
      </c>
      <c r="M211" s="98">
        <v>500.34799537179214</v>
      </c>
      <c r="N211" s="98">
        <v>450.37832407555948</v>
      </c>
      <c r="O211" s="98">
        <v>304.34340405180109</v>
      </c>
      <c r="P211" s="98">
        <v>621.05820877309179</v>
      </c>
      <c r="Q211" s="98">
        <v>690.85655158489749</v>
      </c>
      <c r="R211" s="98">
        <v>496.0217722291631</v>
      </c>
      <c r="S211" s="98">
        <v>518.44109918607126</v>
      </c>
      <c r="T211" s="98">
        <v>592.22025064579384</v>
      </c>
      <c r="U211" s="98">
        <v>700.09949149473687</v>
      </c>
      <c r="V211" s="98">
        <v>648.73529938366357</v>
      </c>
      <c r="W211" s="98">
        <v>632.32700073348883</v>
      </c>
      <c r="X211" s="98">
        <v>639.6355302380357</v>
      </c>
      <c r="Y211" s="98">
        <v>623.64179773268188</v>
      </c>
      <c r="DA211" s="63" t="s">
        <v>2261</v>
      </c>
    </row>
    <row r="212" spans="1:105" ht="12" customHeight="1" x14ac:dyDescent="0.25">
      <c r="A212" s="97" t="s">
        <v>50</v>
      </c>
      <c r="B212" s="98">
        <v>556.10515670169514</v>
      </c>
      <c r="C212" s="98">
        <v>594.06077062202496</v>
      </c>
      <c r="D212" s="98">
        <v>660.60713988671773</v>
      </c>
      <c r="E212" s="98">
        <v>778.0469946275723</v>
      </c>
      <c r="F212" s="98">
        <v>516.63307976747205</v>
      </c>
      <c r="G212" s="98">
        <v>1140.1361709247612</v>
      </c>
      <c r="H212" s="98">
        <v>619.65445487703653</v>
      </c>
      <c r="I212" s="98">
        <v>918.70027308030001</v>
      </c>
      <c r="J212" s="98">
        <v>449.03251513256919</v>
      </c>
      <c r="K212" s="98">
        <v>642.90271073305382</v>
      </c>
      <c r="L212" s="98">
        <v>507.40831973046858</v>
      </c>
      <c r="M212" s="98">
        <v>511.62160421619336</v>
      </c>
      <c r="N212" s="98">
        <v>450.78911409234024</v>
      </c>
      <c r="O212" s="98">
        <v>477.33105847963191</v>
      </c>
      <c r="P212" s="98">
        <v>485.86730261890398</v>
      </c>
      <c r="Q212" s="98">
        <v>554.43154318991219</v>
      </c>
      <c r="R212" s="98">
        <v>564.5084578808121</v>
      </c>
      <c r="S212" s="98">
        <v>636.66274292781145</v>
      </c>
      <c r="T212" s="98">
        <v>648.36999323042744</v>
      </c>
      <c r="U212" s="98">
        <v>683.62267999085748</v>
      </c>
      <c r="V212" s="98">
        <v>604.32552964577496</v>
      </c>
      <c r="W212" s="98">
        <v>629.78169917998252</v>
      </c>
      <c r="X212" s="98">
        <v>653.40518167812263</v>
      </c>
      <c r="Y212" s="98">
        <v>593.12618999444851</v>
      </c>
      <c r="DA212" s="63" t="s">
        <v>2262</v>
      </c>
    </row>
    <row r="213" spans="1:105" ht="12" customHeight="1" x14ac:dyDescent="0.25">
      <c r="A213" s="109" t="s">
        <v>120</v>
      </c>
      <c r="B213" s="33">
        <v>385.84229171344111</v>
      </c>
      <c r="C213" s="33">
        <v>491.21101014884795</v>
      </c>
      <c r="D213" s="33">
        <v>409.55090236031157</v>
      </c>
      <c r="E213" s="33">
        <v>738.63467446697041</v>
      </c>
      <c r="F213" s="33">
        <v>370.12408635372913</v>
      </c>
      <c r="G213" s="33">
        <v>417.34240696858137</v>
      </c>
      <c r="H213" s="33">
        <v>816.55978348484439</v>
      </c>
      <c r="I213" s="33">
        <v>546.33688183222182</v>
      </c>
      <c r="J213" s="33">
        <v>335.94475443789588</v>
      </c>
      <c r="K213" s="33">
        <v>350.61525799977306</v>
      </c>
      <c r="L213" s="33">
        <v>356.5937064266775</v>
      </c>
      <c r="M213" s="33">
        <v>395.5828463993721</v>
      </c>
      <c r="N213" s="33">
        <v>571.23717339656343</v>
      </c>
      <c r="O213" s="33">
        <v>38.379486558436845</v>
      </c>
      <c r="P213" s="33">
        <v>269.70524377867326</v>
      </c>
      <c r="Q213" s="33">
        <v>525.70071010453091</v>
      </c>
      <c r="R213" s="33">
        <v>439.12618708527822</v>
      </c>
      <c r="S213" s="33">
        <v>444.366925580447</v>
      </c>
      <c r="T213" s="33">
        <v>435.31833835994684</v>
      </c>
      <c r="U213" s="33">
        <v>440.61687515814515</v>
      </c>
      <c r="V213" s="33">
        <v>433.91475786760748</v>
      </c>
      <c r="W213" s="33">
        <v>442.09523472132628</v>
      </c>
      <c r="X213" s="33">
        <v>453.93520399738327</v>
      </c>
      <c r="Y213" s="33">
        <v>416.20226616309526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8485.2209286422585</v>
      </c>
      <c r="C215" s="117">
        <f t="shared" si="103"/>
        <v>2197.4772887967574</v>
      </c>
      <c r="D215" s="117">
        <f t="shared" si="103"/>
        <v>6209.2926109444752</v>
      </c>
      <c r="E215" s="117">
        <f t="shared" si="103"/>
        <v>4546.9022556289765</v>
      </c>
      <c r="F215" s="117">
        <f t="shared" si="103"/>
        <v>8858.6654665133483</v>
      </c>
      <c r="G215" s="117">
        <f t="shared" si="103"/>
        <v>4737.080894796758</v>
      </c>
      <c r="H215" s="117">
        <f t="shared" si="103"/>
        <v>3443.2315226679139</v>
      </c>
      <c r="I215" s="117">
        <f t="shared" si="103"/>
        <v>3469.457709274096</v>
      </c>
      <c r="J215" s="117">
        <f t="shared" si="103"/>
        <v>10917.83362720984</v>
      </c>
      <c r="K215" s="117">
        <f t="shared" si="103"/>
        <v>4281.7443074036964</v>
      </c>
      <c r="L215" s="117">
        <f t="shared" si="103"/>
        <v>3450.9525182725606</v>
      </c>
      <c r="M215" s="117">
        <f t="shared" si="103"/>
        <v>6159.9616085912467</v>
      </c>
      <c r="N215" s="117">
        <f t="shared" si="103"/>
        <v>6148.6240003756029</v>
      </c>
      <c r="O215" s="117">
        <f t="shared" si="103"/>
        <v>3905.9305929626089</v>
      </c>
      <c r="P215" s="117">
        <f t="shared" si="103"/>
        <v>7264.7453546979659</v>
      </c>
      <c r="Q215" s="117">
        <f t="shared" si="103"/>
        <v>7715.8805749212661</v>
      </c>
      <c r="R215" s="117">
        <f t="shared" ref="R215:V215" si="104">R216+R219+R221+R231</f>
        <v>6367.2906784493034</v>
      </c>
      <c r="S215" s="117">
        <f t="shared" si="104"/>
        <v>5226.1765294560046</v>
      </c>
      <c r="T215" s="117">
        <f t="shared" si="104"/>
        <v>5986.9485561192459</v>
      </c>
      <c r="U215" s="117">
        <f t="shared" si="104"/>
        <v>7185.2254091080667</v>
      </c>
      <c r="V215" s="117">
        <f t="shared" si="104"/>
        <v>7559.3462025190502</v>
      </c>
      <c r="W215" s="117">
        <f t="shared" ref="W215:Y215" si="105">W216+W219+W221+W231</f>
        <v>7577.2536197804648</v>
      </c>
      <c r="X215" s="117">
        <f t="shared" si="105"/>
        <v>7156.8113678587169</v>
      </c>
      <c r="Y215" s="117">
        <f t="shared" si="105"/>
        <v>7126.8133323694947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7560.0574571755678</v>
      </c>
      <c r="C216" s="122">
        <f t="shared" si="106"/>
        <v>1710.577055640447</v>
      </c>
      <c r="D216" s="122">
        <f t="shared" si="106"/>
        <v>4983.689823918342</v>
      </c>
      <c r="E216" s="122">
        <f t="shared" si="106"/>
        <v>3550.1375833887892</v>
      </c>
      <c r="F216" s="122">
        <f t="shared" si="106"/>
        <v>7588.1010518213079</v>
      </c>
      <c r="G216" s="122">
        <f t="shared" si="106"/>
        <v>3534.0379201684373</v>
      </c>
      <c r="H216" s="122">
        <f t="shared" si="106"/>
        <v>2656.9385476487437</v>
      </c>
      <c r="I216" s="122">
        <f t="shared" si="106"/>
        <v>2555.1938344018786</v>
      </c>
      <c r="J216" s="122">
        <f t="shared" si="106"/>
        <v>9057.0015390858207</v>
      </c>
      <c r="K216" s="122">
        <f t="shared" si="106"/>
        <v>3405.6546086215571</v>
      </c>
      <c r="L216" s="122">
        <f t="shared" si="106"/>
        <v>2742.1999847358711</v>
      </c>
      <c r="M216" s="122">
        <f t="shared" si="106"/>
        <v>4986.3871008535689</v>
      </c>
      <c r="N216" s="122">
        <f t="shared" si="106"/>
        <v>4951.8927639679878</v>
      </c>
      <c r="O216" s="122">
        <f t="shared" si="106"/>
        <v>3105.1838798328527</v>
      </c>
      <c r="P216" s="122">
        <f t="shared" si="106"/>
        <v>5745.6493038873023</v>
      </c>
      <c r="Q216" s="122">
        <f t="shared" si="106"/>
        <v>5952.7316393132396</v>
      </c>
      <c r="R216" s="122">
        <f t="shared" ref="R216:V216" si="107">SUM(R217:R218)</f>
        <v>4856.8287001629697</v>
      </c>
      <c r="S216" s="122">
        <f t="shared" si="107"/>
        <v>3825.3212497785989</v>
      </c>
      <c r="T216" s="122">
        <f t="shared" si="107"/>
        <v>4459.8260874059815</v>
      </c>
      <c r="U216" s="122">
        <f t="shared" si="107"/>
        <v>5434.5720903545616</v>
      </c>
      <c r="V216" s="122">
        <f t="shared" si="107"/>
        <v>5819.3826159992486</v>
      </c>
      <c r="W216" s="122">
        <f t="shared" ref="W216:Y216" si="108">SUM(W217:W218)</f>
        <v>5782.1987772154853</v>
      </c>
      <c r="X216" s="122">
        <f t="shared" si="108"/>
        <v>5300.8005352416167</v>
      </c>
      <c r="Y216" s="122">
        <f t="shared" si="108"/>
        <v>5891.7115118167021</v>
      </c>
      <c r="DA216" s="130" t="s">
        <v>2413</v>
      </c>
    </row>
    <row r="217" spans="1:105" ht="12" customHeight="1" x14ac:dyDescent="0.25">
      <c r="A217" s="97" t="s">
        <v>51</v>
      </c>
      <c r="B217" s="98">
        <v>7546.8305196543852</v>
      </c>
      <c r="C217" s="98">
        <v>1707.5842345979895</v>
      </c>
      <c r="D217" s="98">
        <v>4975.3282594482116</v>
      </c>
      <c r="E217" s="98">
        <v>3544.3263737972479</v>
      </c>
      <c r="F217" s="98">
        <v>7574.7054917977894</v>
      </c>
      <c r="G217" s="98">
        <v>3528.185931777638</v>
      </c>
      <c r="H217" s="98">
        <v>2652.8246381714362</v>
      </c>
      <c r="I217" s="98">
        <v>2551.6414321110847</v>
      </c>
      <c r="J217" s="98">
        <v>9042.3895673596944</v>
      </c>
      <c r="K217" s="98">
        <v>3400.1775897329221</v>
      </c>
      <c r="L217" s="98">
        <v>2738.1840136623628</v>
      </c>
      <c r="M217" s="98">
        <v>4978.6851113003077</v>
      </c>
      <c r="N217" s="98">
        <v>4945.4871638126433</v>
      </c>
      <c r="O217" s="98">
        <v>3100.4724543985985</v>
      </c>
      <c r="P217" s="98">
        <v>5736.7475930329601</v>
      </c>
      <c r="Q217" s="98">
        <v>5944.6070713789077</v>
      </c>
      <c r="R217" s="98">
        <v>4850.2625237261964</v>
      </c>
      <c r="S217" s="98">
        <v>3820.1232236763331</v>
      </c>
      <c r="T217" s="98">
        <v>4453.8569259334827</v>
      </c>
      <c r="U217" s="98">
        <v>5427.3377886179196</v>
      </c>
      <c r="V217" s="98">
        <v>5811.7531198101969</v>
      </c>
      <c r="W217" s="98">
        <v>5774.6906241683964</v>
      </c>
      <c r="X217" s="98">
        <v>5293.8168051579878</v>
      </c>
      <c r="Y217" s="98">
        <v>5883.9644343314676</v>
      </c>
      <c r="DA217" s="63" t="s">
        <v>2414</v>
      </c>
    </row>
    <row r="218" spans="1:105" ht="12" customHeight="1" x14ac:dyDescent="0.25">
      <c r="A218" s="97" t="s">
        <v>53</v>
      </c>
      <c r="B218" s="98">
        <v>13.226937521182721</v>
      </c>
      <c r="C218" s="98">
        <v>2.9928210424574657</v>
      </c>
      <c r="D218" s="98">
        <v>8.3615644701299576</v>
      </c>
      <c r="E218" s="98">
        <v>5.8112095915411546</v>
      </c>
      <c r="F218" s="98">
        <v>13.395560023518486</v>
      </c>
      <c r="G218" s="98">
        <v>5.8519883907991437</v>
      </c>
      <c r="H218" s="98">
        <v>4.1139094773077058</v>
      </c>
      <c r="I218" s="98">
        <v>3.5524022907941317</v>
      </c>
      <c r="J218" s="98">
        <v>14.611971726127079</v>
      </c>
      <c r="K218" s="98">
        <v>5.4770188886349684</v>
      </c>
      <c r="L218" s="98">
        <v>4.0159710735081324</v>
      </c>
      <c r="M218" s="98">
        <v>7.7019895532611908</v>
      </c>
      <c r="N218" s="98">
        <v>6.4056001553441266</v>
      </c>
      <c r="O218" s="98">
        <v>4.711425434253913</v>
      </c>
      <c r="P218" s="98">
        <v>8.901710854341971</v>
      </c>
      <c r="Q218" s="98">
        <v>8.1245679343317398</v>
      </c>
      <c r="R218" s="98">
        <v>6.5661764367731257</v>
      </c>
      <c r="S218" s="98">
        <v>5.198026102266045</v>
      </c>
      <c r="T218" s="98">
        <v>5.969161472498989</v>
      </c>
      <c r="U218" s="98">
        <v>7.2343017366424061</v>
      </c>
      <c r="V218" s="98">
        <v>7.6294961890514719</v>
      </c>
      <c r="W218" s="98">
        <v>7.5081530470884976</v>
      </c>
      <c r="X218" s="98">
        <v>6.9837300836286422</v>
      </c>
      <c r="Y218" s="98">
        <v>7.7470774852342954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10.506686129699309</v>
      </c>
      <c r="C219" s="122">
        <f t="shared" si="109"/>
        <v>16.104919712046446</v>
      </c>
      <c r="D219" s="122">
        <f t="shared" si="109"/>
        <v>19.02779014530492</v>
      </c>
      <c r="E219" s="122">
        <f t="shared" si="109"/>
        <v>21.305765489506918</v>
      </c>
      <c r="F219" s="122">
        <f t="shared" si="109"/>
        <v>14.34263980389993</v>
      </c>
      <c r="G219" s="122">
        <f t="shared" si="109"/>
        <v>20.172967234277266</v>
      </c>
      <c r="H219" s="122">
        <f t="shared" si="109"/>
        <v>24.062121317717931</v>
      </c>
      <c r="I219" s="122">
        <f t="shared" si="109"/>
        <v>45.424284002774684</v>
      </c>
      <c r="J219" s="122">
        <f t="shared" si="109"/>
        <v>27.00225052640587</v>
      </c>
      <c r="K219" s="122">
        <f t="shared" si="109"/>
        <v>46.93894428759328</v>
      </c>
      <c r="L219" s="122">
        <f t="shared" si="109"/>
        <v>91.943405960569578</v>
      </c>
      <c r="M219" s="122">
        <f t="shared" si="109"/>
        <v>56.809653477708785</v>
      </c>
      <c r="N219" s="122">
        <f t="shared" si="109"/>
        <v>114.16567580637926</v>
      </c>
      <c r="O219" s="122">
        <f t="shared" si="109"/>
        <v>55.738531454972346</v>
      </c>
      <c r="P219" s="122">
        <f t="shared" si="109"/>
        <v>72.001478313720497</v>
      </c>
      <c r="Q219" s="122">
        <f t="shared" si="109"/>
        <v>194.68656725309017</v>
      </c>
      <c r="R219" s="122">
        <f t="shared" si="109"/>
        <v>256.23132245233626</v>
      </c>
      <c r="S219" s="122">
        <f t="shared" si="109"/>
        <v>300.54846307772374</v>
      </c>
      <c r="T219" s="122">
        <f t="shared" si="109"/>
        <v>293.41598920145248</v>
      </c>
      <c r="U219" s="122">
        <f t="shared" si="109"/>
        <v>280.4125385953634</v>
      </c>
      <c r="V219" s="122">
        <f t="shared" si="109"/>
        <v>248.19943219648317</v>
      </c>
      <c r="W219" s="122">
        <f t="shared" si="109"/>
        <v>197.31403972513485</v>
      </c>
      <c r="X219" s="122">
        <f t="shared" si="109"/>
        <v>112.14336400306915</v>
      </c>
      <c r="Y219" s="122">
        <f t="shared" si="109"/>
        <v>62.819698367463445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10.506686129699309</v>
      </c>
      <c r="C220" s="98">
        <f>RES_hhdet_tesh!C8</f>
        <v>16.104919712046446</v>
      </c>
      <c r="D220" s="98">
        <f>RES_hhdet_tesh!D8</f>
        <v>19.02779014530492</v>
      </c>
      <c r="E220" s="98">
        <f>RES_hhdet_tesh!E8</f>
        <v>21.305765489506918</v>
      </c>
      <c r="F220" s="98">
        <f>RES_hhdet_tesh!F8</f>
        <v>14.34263980389993</v>
      </c>
      <c r="G220" s="98">
        <f>RES_hhdet_tesh!G8</f>
        <v>20.172967234277266</v>
      </c>
      <c r="H220" s="98">
        <f>RES_hhdet_tesh!H8</f>
        <v>24.062121317717931</v>
      </c>
      <c r="I220" s="98">
        <f>RES_hhdet_tesh!I8</f>
        <v>45.424284002774684</v>
      </c>
      <c r="J220" s="98">
        <f>RES_hhdet_tesh!J8</f>
        <v>27.00225052640587</v>
      </c>
      <c r="K220" s="98">
        <f>RES_hhdet_tesh!K8</f>
        <v>46.93894428759328</v>
      </c>
      <c r="L220" s="98">
        <f>RES_hhdet_tesh!L8</f>
        <v>91.943405960569578</v>
      </c>
      <c r="M220" s="98">
        <f>RES_hhdet_tesh!M8</f>
        <v>56.809653477708785</v>
      </c>
      <c r="N220" s="98">
        <f>RES_hhdet_tesh!N8</f>
        <v>114.16567580637926</v>
      </c>
      <c r="O220" s="98">
        <f>RES_hhdet_tesh!O8</f>
        <v>55.738531454972346</v>
      </c>
      <c r="P220" s="98">
        <f>RES_hhdet_tesh!P8</f>
        <v>72.001478313720497</v>
      </c>
      <c r="Q220" s="98">
        <f>RES_hhdet_tesh!Q8</f>
        <v>194.68656725309017</v>
      </c>
      <c r="R220" s="98">
        <f>RES_hhdet_tesh!R8</f>
        <v>256.23132245233626</v>
      </c>
      <c r="S220" s="98">
        <f>RES_hhdet_tesh!S8</f>
        <v>300.54846307772374</v>
      </c>
      <c r="T220" s="98">
        <f>RES_hhdet_tesh!T8</f>
        <v>293.41598920145248</v>
      </c>
      <c r="U220" s="98">
        <f>RES_hhdet_tesh!U8</f>
        <v>280.4125385953634</v>
      </c>
      <c r="V220" s="98">
        <f>RES_hhdet_tesh!V8</f>
        <v>248.19943219648317</v>
      </c>
      <c r="W220" s="98">
        <f>RES_hhdet_tesh!W8</f>
        <v>197.31403972513485</v>
      </c>
      <c r="X220" s="98">
        <f>RES_hhdet_tesh!X8</f>
        <v>112.14336400306915</v>
      </c>
      <c r="Y220" s="98">
        <f>RES_hhdet_tesh!Y8</f>
        <v>62.819698367463445</v>
      </c>
      <c r="DA220" s="63" t="s">
        <v>2417</v>
      </c>
    </row>
    <row r="221" spans="1:105" ht="12" customHeight="1" x14ac:dyDescent="0.25">
      <c r="A221" s="121" t="s">
        <v>55</v>
      </c>
      <c r="B221" s="122">
        <v>530.3745686523032</v>
      </c>
      <c r="C221" s="122">
        <v>260.83571447139866</v>
      </c>
      <c r="D221" s="122">
        <v>796.70113707165649</v>
      </c>
      <c r="E221" s="122">
        <v>607.35565017821193</v>
      </c>
      <c r="F221" s="122">
        <v>858.38288082414203</v>
      </c>
      <c r="G221" s="122">
        <v>650.44475795535391</v>
      </c>
      <c r="H221" s="122">
        <v>484.35230123951436</v>
      </c>
      <c r="I221" s="122">
        <v>565.50412753010733</v>
      </c>
      <c r="J221" s="122">
        <v>1360.9270876502717</v>
      </c>
      <c r="K221" s="122">
        <v>588.47384214182398</v>
      </c>
      <c r="L221" s="122">
        <v>440.34817819608031</v>
      </c>
      <c r="M221" s="122">
        <v>825.58980970843925</v>
      </c>
      <c r="N221" s="122">
        <v>820.35030243894141</v>
      </c>
      <c r="O221" s="122">
        <v>558.86445149502686</v>
      </c>
      <c r="P221" s="122">
        <v>1095.8540349208815</v>
      </c>
      <c r="Q221" s="122">
        <v>1179.8917210896911</v>
      </c>
      <c r="R221" s="122">
        <v>958.21397450168945</v>
      </c>
      <c r="S221" s="122">
        <v>788.54970865689575</v>
      </c>
      <c r="T221" s="122">
        <v>885.5074352145997</v>
      </c>
      <c r="U221" s="122">
        <v>1060.4393294509944</v>
      </c>
      <c r="V221" s="122">
        <v>1110.0628812561149</v>
      </c>
      <c r="W221" s="122">
        <v>1223.0513511895749</v>
      </c>
      <c r="X221" s="122">
        <v>1362.1234867064309</v>
      </c>
      <c r="Y221" s="122">
        <v>801.94861744595289</v>
      </c>
      <c r="DA221" s="130" t="s">
        <v>2418</v>
      </c>
    </row>
    <row r="222" spans="1:105" ht="12" customHeight="1" x14ac:dyDescent="0.25">
      <c r="A222" s="97" t="s">
        <v>143</v>
      </c>
      <c r="B222" s="98">
        <v>533.60646211469623</v>
      </c>
      <c r="C222" s="98">
        <v>247.01370466721437</v>
      </c>
      <c r="D222" s="98">
        <v>800.4877871432343</v>
      </c>
      <c r="E222" s="98">
        <v>597.76150356801202</v>
      </c>
      <c r="F222" s="98">
        <v>869.18522358058931</v>
      </c>
      <c r="G222" s="98">
        <v>634.33924169459817</v>
      </c>
      <c r="H222" s="98">
        <v>478.13230927489195</v>
      </c>
      <c r="I222" s="98">
        <v>550.36407496284551</v>
      </c>
      <c r="J222" s="98">
        <v>1384.0879918113083</v>
      </c>
      <c r="K222" s="98">
        <v>578.16974559031746</v>
      </c>
      <c r="L222" s="98">
        <v>430.89239023465211</v>
      </c>
      <c r="M222" s="98">
        <v>826.57237159814395</v>
      </c>
      <c r="N222" s="98">
        <v>819.30515015208061</v>
      </c>
      <c r="O222" s="98">
        <v>550.64442418067836</v>
      </c>
      <c r="P222" s="98">
        <v>1101.3218104362779</v>
      </c>
      <c r="Q222" s="98">
        <v>1185.9034690956762</v>
      </c>
      <c r="R222" s="98">
        <v>959.60279302044296</v>
      </c>
      <c r="S222" s="98">
        <v>781.67160984368763</v>
      </c>
      <c r="T222" s="98">
        <v>882.6904541049314</v>
      </c>
      <c r="U222" s="98">
        <v>1060.9111539256767</v>
      </c>
      <c r="V222" s="98">
        <v>1111.6412803343803</v>
      </c>
      <c r="W222" s="98">
        <v>1244.1362868602753</v>
      </c>
      <c r="X222" s="98">
        <v>1447.3796947677586</v>
      </c>
      <c r="Y222" s="98">
        <v>320.60388762612678</v>
      </c>
      <c r="DA222" s="63" t="s">
        <v>2419</v>
      </c>
    </row>
    <row r="223" spans="1:105" ht="12" customHeight="1" x14ac:dyDescent="0.25">
      <c r="A223" s="97" t="s">
        <v>124</v>
      </c>
      <c r="B223" s="98">
        <v>431.54107059691808</v>
      </c>
      <c r="C223" s="98">
        <v>635.14163386965254</v>
      </c>
      <c r="D223" s="98">
        <v>706.43558497544859</v>
      </c>
      <c r="E223" s="98">
        <v>847.85875576018327</v>
      </c>
      <c r="F223" s="98">
        <v>581.53417860554225</v>
      </c>
      <c r="G223" s="98">
        <v>1081.9968551963339</v>
      </c>
      <c r="H223" s="98">
        <v>650.7013673065926</v>
      </c>
      <c r="I223" s="98">
        <v>1034.4744178165711</v>
      </c>
      <c r="J223" s="98">
        <v>609.30669985221357</v>
      </c>
      <c r="K223" s="98">
        <v>902.14780300432221</v>
      </c>
      <c r="L223" s="98">
        <v>779.93415807629037</v>
      </c>
      <c r="M223" s="98">
        <v>826.37661632498657</v>
      </c>
      <c r="N223" s="98">
        <v>779.57470853221287</v>
      </c>
      <c r="O223" s="98">
        <v>861.29091260201812</v>
      </c>
      <c r="P223" s="98">
        <v>863.96651246692625</v>
      </c>
      <c r="Q223" s="98">
        <v>945.54739296562968</v>
      </c>
      <c r="R223" s="98">
        <v>934.14299787777441</v>
      </c>
      <c r="S223" s="98">
        <v>1013.233672217686</v>
      </c>
      <c r="T223" s="98">
        <v>1029.8091673540018</v>
      </c>
      <c r="U223" s="98">
        <v>1095.7133258992455</v>
      </c>
      <c r="V223" s="98">
        <v>1023.1796255158729</v>
      </c>
      <c r="W223" s="98">
        <v>1106.1921000491038</v>
      </c>
      <c r="X223" s="98">
        <v>1141.7935819473589</v>
      </c>
      <c r="Y223" s="98">
        <v>1049.7000865080738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462.89734347339112</v>
      </c>
      <c r="C227" s="101">
        <v>462.11526399608698</v>
      </c>
      <c r="D227" s="101">
        <v>508.44246748525393</v>
      </c>
      <c r="E227" s="101">
        <v>806.67006499958359</v>
      </c>
      <c r="F227" s="101">
        <v>362.24315101834361</v>
      </c>
      <c r="G227" s="101">
        <v>619.6297202414321</v>
      </c>
      <c r="H227" s="101">
        <v>1020.9138486812711</v>
      </c>
      <c r="I227" s="101">
        <v>910.56364041378356</v>
      </c>
      <c r="J227" s="101">
        <v>678.82763645317232</v>
      </c>
      <c r="K227" s="101">
        <v>930.70527869329703</v>
      </c>
      <c r="L227" s="101">
        <v>729.44344215792296</v>
      </c>
      <c r="M227" s="101">
        <v>759.86481138603631</v>
      </c>
      <c r="N227" s="101">
        <v>929.47935863786654</v>
      </c>
      <c r="O227" s="101">
        <v>869.21308408104733</v>
      </c>
      <c r="P227" s="101">
        <v>915.52057562700043</v>
      </c>
      <c r="Q227" s="101">
        <v>954.60319149945724</v>
      </c>
      <c r="R227" s="101">
        <v>867.26080008440817</v>
      </c>
      <c r="S227" s="101">
        <v>1125.4501210224951</v>
      </c>
      <c r="T227" s="101">
        <v>988.39743646117824</v>
      </c>
      <c r="U227" s="101">
        <v>971.01710048659527</v>
      </c>
      <c r="V227" s="101">
        <v>1012.5397863704494</v>
      </c>
      <c r="W227" s="101">
        <v>1067.907258846918</v>
      </c>
      <c r="X227" s="101">
        <v>1175.7879005395237</v>
      </c>
      <c r="Y227" s="101">
        <v>1053.4935251303696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384.28221668468768</v>
      </c>
      <c r="C231" s="122">
        <v>209.95959897286548</v>
      </c>
      <c r="D231" s="122">
        <v>409.8738598091719</v>
      </c>
      <c r="E231" s="122">
        <v>368.10325657246784</v>
      </c>
      <c r="F231" s="122">
        <v>397.83889406399766</v>
      </c>
      <c r="G231" s="122">
        <v>532.42524943868932</v>
      </c>
      <c r="H231" s="122">
        <v>277.87855246193794</v>
      </c>
      <c r="I231" s="122">
        <v>303.33546333933555</v>
      </c>
      <c r="J231" s="122">
        <v>472.90274994734148</v>
      </c>
      <c r="K231" s="122">
        <v>240.67691235272181</v>
      </c>
      <c r="L231" s="122">
        <v>176.46094938003924</v>
      </c>
      <c r="M231" s="122">
        <v>291.17504455152999</v>
      </c>
      <c r="N231" s="122">
        <v>262.2152581622945</v>
      </c>
      <c r="O231" s="122">
        <v>186.14373017975672</v>
      </c>
      <c r="P231" s="122">
        <v>351.2405375760614</v>
      </c>
      <c r="Q231" s="122">
        <v>388.57064726524544</v>
      </c>
      <c r="R231" s="122">
        <v>296.01668133230874</v>
      </c>
      <c r="S231" s="122">
        <v>311.75710794278649</v>
      </c>
      <c r="T231" s="122">
        <v>348.19904429721265</v>
      </c>
      <c r="U231" s="122">
        <v>409.80145070714713</v>
      </c>
      <c r="V231" s="122">
        <v>381.70127306720445</v>
      </c>
      <c r="W231" s="122">
        <v>374.6894516502694</v>
      </c>
      <c r="X231" s="122">
        <v>381.7439819075999</v>
      </c>
      <c r="Y231" s="122">
        <v>370.33350473937634</v>
      </c>
      <c r="DA231" s="130" t="s">
        <v>2428</v>
      </c>
    </row>
    <row r="232" spans="1:105" ht="12" customHeight="1" x14ac:dyDescent="0.25">
      <c r="A232" s="97" t="s">
        <v>51</v>
      </c>
      <c r="B232" s="98">
        <v>429.73396873057061</v>
      </c>
      <c r="C232" s="98">
        <v>124.81091184183092</v>
      </c>
      <c r="D232" s="98">
        <v>434.73866678459905</v>
      </c>
      <c r="E232" s="98">
        <v>311.11736595528242</v>
      </c>
      <c r="F232" s="98">
        <v>460.74726322929689</v>
      </c>
      <c r="G232" s="98">
        <v>470.2478333391652</v>
      </c>
      <c r="H232" s="98">
        <v>242.83579222760281</v>
      </c>
      <c r="I232" s="98">
        <v>243.70244501104213</v>
      </c>
      <c r="J232" s="98">
        <v>509.34213224284008</v>
      </c>
      <c r="K232" s="98">
        <v>214.84657455741342</v>
      </c>
      <c r="L232" s="98">
        <v>159.38306885983505</v>
      </c>
      <c r="M232" s="98">
        <v>290.78354086165342</v>
      </c>
      <c r="N232" s="98">
        <v>261.96951024500208</v>
      </c>
      <c r="O232" s="98">
        <v>177.08905635388686</v>
      </c>
      <c r="P232" s="98">
        <v>361.4968313511726</v>
      </c>
      <c r="Q232" s="98">
        <v>402.24122229229818</v>
      </c>
      <c r="R232" s="98">
        <v>288.88854353887785</v>
      </c>
      <c r="S232" s="98">
        <v>302.23787132988451</v>
      </c>
      <c r="T232" s="98">
        <v>345.73593729580114</v>
      </c>
      <c r="U232" s="98">
        <v>409.91332589779898</v>
      </c>
      <c r="V232" s="98">
        <v>381.96621580562748</v>
      </c>
      <c r="W232" s="98">
        <v>374.56977199976217</v>
      </c>
      <c r="X232" s="98">
        <v>380.98697977729893</v>
      </c>
      <c r="Y232" s="98">
        <v>372.30126530244206</v>
      </c>
      <c r="DA232" s="63" t="s">
        <v>2429</v>
      </c>
    </row>
    <row r="233" spans="1:105" ht="12" customHeight="1" x14ac:dyDescent="0.25">
      <c r="A233" s="97" t="s">
        <v>50</v>
      </c>
      <c r="B233" s="98">
        <v>314.11341605125051</v>
      </c>
      <c r="C233" s="98">
        <v>339.21224480925065</v>
      </c>
      <c r="D233" s="98">
        <v>377.25156108647155</v>
      </c>
      <c r="E233" s="98">
        <v>444.93023520264751</v>
      </c>
      <c r="F233" s="98">
        <v>295.45773112565507</v>
      </c>
      <c r="G233" s="98">
        <v>653.05920360522771</v>
      </c>
      <c r="H233" s="98">
        <v>355.23659737917086</v>
      </c>
      <c r="I233" s="98">
        <v>527.09235898059728</v>
      </c>
      <c r="J233" s="98">
        <v>257.63595126338043</v>
      </c>
      <c r="K233" s="98">
        <v>368.89609567809526</v>
      </c>
      <c r="L233" s="98">
        <v>291.76463357250003</v>
      </c>
      <c r="M233" s="98">
        <v>294.18979939079691</v>
      </c>
      <c r="N233" s="98">
        <v>259.2713213594734</v>
      </c>
      <c r="O233" s="98">
        <v>274.70423309836491</v>
      </c>
      <c r="P233" s="98">
        <v>279.76362380240067</v>
      </c>
      <c r="Q233" s="98">
        <v>319.55394628123554</v>
      </c>
      <c r="R233" s="98">
        <v>325.62006565450901</v>
      </c>
      <c r="S233" s="98">
        <v>369.80114798191948</v>
      </c>
      <c r="T233" s="98">
        <v>380.62409600220809</v>
      </c>
      <c r="U233" s="98">
        <v>404.06610170018558</v>
      </c>
      <c r="V233" s="98">
        <v>362.19517937034135</v>
      </c>
      <c r="W233" s="98">
        <v>378.11187167761921</v>
      </c>
      <c r="X233" s="98">
        <v>392.6441686720575</v>
      </c>
      <c r="Y233" s="98">
        <v>356.5993620115911</v>
      </c>
      <c r="DA233" s="63" t="s">
        <v>2430</v>
      </c>
    </row>
    <row r="234" spans="1:105" ht="12" customHeight="1" x14ac:dyDescent="0.25">
      <c r="A234" s="109" t="s">
        <v>120</v>
      </c>
      <c r="B234" s="33">
        <v>281.13381919417463</v>
      </c>
      <c r="C234" s="33">
        <v>364.0402546745965</v>
      </c>
      <c r="D234" s="33">
        <v>303.5648064911158</v>
      </c>
      <c r="E234" s="33">
        <v>549.16540275242312</v>
      </c>
      <c r="F234" s="33">
        <v>275.19638256199102</v>
      </c>
      <c r="G234" s="33">
        <v>311.40454873614141</v>
      </c>
      <c r="H234" s="33">
        <v>610.46683601885456</v>
      </c>
      <c r="I234" s="33">
        <v>409.23429176672869</v>
      </c>
      <c r="J234" s="33">
        <v>251.71392892201607</v>
      </c>
      <c r="K234" s="33">
        <v>262.72722599909252</v>
      </c>
      <c r="L234" s="33">
        <v>268.8934085031778</v>
      </c>
      <c r="M234" s="33">
        <v>298.31309559338456</v>
      </c>
      <c r="N234" s="33">
        <v>431.33886788141604</v>
      </c>
      <c r="O234" s="33">
        <v>28.991210237989968</v>
      </c>
      <c r="P234" s="33">
        <v>203.73074592257686</v>
      </c>
      <c r="Q234" s="33">
        <v>404.52057642627011</v>
      </c>
      <c r="R234" s="33">
        <v>340.32273032751976</v>
      </c>
      <c r="S234" s="33">
        <v>352.64120104992372</v>
      </c>
      <c r="T234" s="33">
        <v>351.90213157443765</v>
      </c>
      <c r="U234" s="33">
        <v>362.4563482126278</v>
      </c>
      <c r="V234" s="33">
        <v>368.89654728667233</v>
      </c>
      <c r="W234" s="33">
        <v>377.91178846824414</v>
      </c>
      <c r="X234" s="33">
        <v>391.98972888748733</v>
      </c>
      <c r="Y234" s="33">
        <v>362.39226828596298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5502.3137522927591</v>
      </c>
      <c r="C236" s="117">
        <f t="shared" si="110"/>
        <v>1421.6262026052266</v>
      </c>
      <c r="D236" s="117">
        <f t="shared" si="110"/>
        <v>4047.1355827042839</v>
      </c>
      <c r="E236" s="117">
        <f t="shared" si="110"/>
        <v>2944.702803743925</v>
      </c>
      <c r="F236" s="117">
        <f t="shared" si="110"/>
        <v>5801.3947769970464</v>
      </c>
      <c r="G236" s="117">
        <f t="shared" si="110"/>
        <v>3017.7458390869861</v>
      </c>
      <c r="H236" s="117">
        <f t="shared" si="110"/>
        <v>2203.3969919556125</v>
      </c>
      <c r="I236" s="117">
        <f t="shared" si="110"/>
        <v>2157.9482088551908</v>
      </c>
      <c r="J236" s="117">
        <f t="shared" si="110"/>
        <v>6307.9373878324323</v>
      </c>
      <c r="K236" s="117">
        <f t="shared" si="110"/>
        <v>2561.1869314281544</v>
      </c>
      <c r="L236" s="117">
        <f t="shared" si="110"/>
        <v>2037.4697992095448</v>
      </c>
      <c r="M236" s="117">
        <f t="shared" si="110"/>
        <v>3501.0978785113639</v>
      </c>
      <c r="N236" s="117">
        <f t="shared" si="110"/>
        <v>3474.1345409648393</v>
      </c>
      <c r="O236" s="117">
        <f t="shared" si="110"/>
        <v>2174.6597558090307</v>
      </c>
      <c r="P236" s="117">
        <f t="shared" si="110"/>
        <v>3946.9156333739147</v>
      </c>
      <c r="Q236" s="117">
        <f t="shared" si="110"/>
        <v>4089.4053805359008</v>
      </c>
      <c r="R236" s="117">
        <f t="shared" ref="R236:V236" si="111">R237+R240+R242+R252</f>
        <v>3317.0548830460762</v>
      </c>
      <c r="S236" s="117">
        <f t="shared" si="111"/>
        <v>2718.636480604041</v>
      </c>
      <c r="T236" s="117">
        <f t="shared" si="111"/>
        <v>3129.5418311273093</v>
      </c>
      <c r="U236" s="117">
        <f t="shared" si="111"/>
        <v>3769.457907242494</v>
      </c>
      <c r="V236" s="117">
        <f t="shared" si="111"/>
        <v>3937.5867414457853</v>
      </c>
      <c r="W236" s="117">
        <f t="shared" ref="W236:Y236" si="112">W237+W240+W242+W252</f>
        <v>3857.2096861211776</v>
      </c>
      <c r="X236" s="117">
        <f t="shared" si="112"/>
        <v>3560.0821124200997</v>
      </c>
      <c r="Y236" s="117">
        <f t="shared" si="112"/>
        <v>3376.2444286995869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4972.9753804291659</v>
      </c>
      <c r="C237" s="122">
        <f t="shared" si="113"/>
        <v>1165.4239316496394</v>
      </c>
      <c r="D237" s="122">
        <f t="shared" si="113"/>
        <v>3342.1573947262145</v>
      </c>
      <c r="E237" s="122">
        <f t="shared" si="113"/>
        <v>2392.522388752202</v>
      </c>
      <c r="F237" s="122">
        <f t="shared" si="113"/>
        <v>5058.6293214333655</v>
      </c>
      <c r="G237" s="122">
        <f t="shared" si="113"/>
        <v>2354.0116207117612</v>
      </c>
      <c r="H237" s="122">
        <f t="shared" si="113"/>
        <v>1769.9636628366436</v>
      </c>
      <c r="I237" s="122">
        <f t="shared" si="113"/>
        <v>1666.8914217608256</v>
      </c>
      <c r="J237" s="122">
        <f t="shared" si="113"/>
        <v>5310.0349416210984</v>
      </c>
      <c r="K237" s="122">
        <f t="shared" si="113"/>
        <v>2102.6317294250425</v>
      </c>
      <c r="L237" s="122">
        <f t="shared" si="113"/>
        <v>1695.3866464419725</v>
      </c>
      <c r="M237" s="122">
        <f t="shared" si="113"/>
        <v>2897.6116332849979</v>
      </c>
      <c r="N237" s="122">
        <f t="shared" si="113"/>
        <v>2877.8272831409868</v>
      </c>
      <c r="O237" s="122">
        <f t="shared" si="113"/>
        <v>1770.7200951462287</v>
      </c>
      <c r="P237" s="122">
        <f t="shared" si="113"/>
        <v>3172.9166142240047</v>
      </c>
      <c r="Q237" s="122">
        <f t="shared" si="113"/>
        <v>3258.7025040040212</v>
      </c>
      <c r="R237" s="122">
        <f t="shared" ref="R237:V237" si="114">SUM(R238:R239)</f>
        <v>2660.7347089698305</v>
      </c>
      <c r="S237" s="122">
        <f t="shared" si="114"/>
        <v>2136.3086559526314</v>
      </c>
      <c r="T237" s="122">
        <f t="shared" si="114"/>
        <v>2476.0831002341333</v>
      </c>
      <c r="U237" s="122">
        <f t="shared" si="114"/>
        <v>2990.4245873519653</v>
      </c>
      <c r="V237" s="122">
        <f t="shared" si="114"/>
        <v>3156.4320863243497</v>
      </c>
      <c r="W237" s="122">
        <f t="shared" ref="W237:Y237" si="115">SUM(W238:W239)</f>
        <v>3084.2136994626303</v>
      </c>
      <c r="X237" s="122">
        <f t="shared" si="115"/>
        <v>2786.9716456550864</v>
      </c>
      <c r="Y237" s="122">
        <f t="shared" si="115"/>
        <v>3018.3322659277819</v>
      </c>
      <c r="DA237" s="130" t="s">
        <v>2581</v>
      </c>
    </row>
    <row r="238" spans="1:105" ht="12" customHeight="1" x14ac:dyDescent="0.25">
      <c r="A238" s="97" t="s">
        <v>51</v>
      </c>
      <c r="B238" s="98">
        <v>4972.9753804291659</v>
      </c>
      <c r="C238" s="98">
        <v>1165.4239316496394</v>
      </c>
      <c r="D238" s="98">
        <v>3342.1573947262145</v>
      </c>
      <c r="E238" s="98">
        <v>2392.522388752202</v>
      </c>
      <c r="F238" s="98">
        <v>5058.6293214333655</v>
      </c>
      <c r="G238" s="98">
        <v>2354.0116207117612</v>
      </c>
      <c r="H238" s="98">
        <v>1769.9636628366436</v>
      </c>
      <c r="I238" s="98">
        <v>1666.8914217608256</v>
      </c>
      <c r="J238" s="98">
        <v>5310.0349416210984</v>
      </c>
      <c r="K238" s="98">
        <v>2102.6317294250425</v>
      </c>
      <c r="L238" s="98">
        <v>1695.3866464419725</v>
      </c>
      <c r="M238" s="98">
        <v>2897.6116332849979</v>
      </c>
      <c r="N238" s="98">
        <v>2877.8272831409868</v>
      </c>
      <c r="O238" s="98">
        <v>1770.7200951462287</v>
      </c>
      <c r="P238" s="98">
        <v>3172.9166142240047</v>
      </c>
      <c r="Q238" s="98">
        <v>3258.7025040040212</v>
      </c>
      <c r="R238" s="98">
        <v>2660.7347089698305</v>
      </c>
      <c r="S238" s="98">
        <v>2136.3086559526314</v>
      </c>
      <c r="T238" s="98">
        <v>2476.0831002341333</v>
      </c>
      <c r="U238" s="98">
        <v>2990.4245873519653</v>
      </c>
      <c r="V238" s="98">
        <v>3156.4320863243497</v>
      </c>
      <c r="W238" s="98">
        <v>3084.2136994626303</v>
      </c>
      <c r="X238" s="98">
        <v>2786.9716456550864</v>
      </c>
      <c r="Y238" s="98">
        <v>3018.3322659277819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321.00835334893969</v>
      </c>
      <c r="C242" s="122">
        <v>158.51685469166441</v>
      </c>
      <c r="D242" s="122">
        <v>485.25826832802261</v>
      </c>
      <c r="E242" s="122">
        <v>368.29096721383405</v>
      </c>
      <c r="F242" s="122">
        <v>521.1855179208502</v>
      </c>
      <c r="G242" s="122">
        <v>385.70706429455271</v>
      </c>
      <c r="H242" s="122">
        <v>287.90176173193083</v>
      </c>
      <c r="I242" s="122">
        <v>328.65971680453032</v>
      </c>
      <c r="J242" s="122">
        <v>732.58206628310018</v>
      </c>
      <c r="K242" s="122">
        <v>325.14955826700628</v>
      </c>
      <c r="L242" s="122">
        <v>242.77353850148032</v>
      </c>
      <c r="M242" s="122">
        <v>439.09151614509852</v>
      </c>
      <c r="N242" s="122">
        <v>441.61682928767647</v>
      </c>
      <c r="O242" s="122">
        <v>296.020307438636</v>
      </c>
      <c r="P242" s="122">
        <v>571.46250102218619</v>
      </c>
      <c r="Q242" s="122">
        <v>610.88698573093711</v>
      </c>
      <c r="R242" s="122">
        <v>493.25859759472365</v>
      </c>
      <c r="S242" s="122">
        <v>405.08026320687344</v>
      </c>
      <c r="T242" s="122">
        <v>449.94138068445949</v>
      </c>
      <c r="U242" s="122">
        <v>536.61283017193296</v>
      </c>
      <c r="V242" s="122">
        <v>556.98895380539079</v>
      </c>
      <c r="W242" s="122">
        <v>557.54634118902868</v>
      </c>
      <c r="X242" s="122">
        <v>556.57898636785342</v>
      </c>
      <c r="Y242" s="122">
        <v>152.61326419828509</v>
      </c>
      <c r="DA242" s="130" t="s">
        <v>2586</v>
      </c>
    </row>
    <row r="243" spans="1:105" ht="12" customHeight="1" x14ac:dyDescent="0.25">
      <c r="A243" s="97" t="s">
        <v>143</v>
      </c>
      <c r="B243" s="98">
        <v>325.39512560676746</v>
      </c>
      <c r="C243" s="98">
        <v>153.91424581560526</v>
      </c>
      <c r="D243" s="98">
        <v>492.09501992128435</v>
      </c>
      <c r="E243" s="98">
        <v>368.07957745646689</v>
      </c>
      <c r="F243" s="98">
        <v>531.45715042077381</v>
      </c>
      <c r="G243" s="98">
        <v>382.47241801093782</v>
      </c>
      <c r="H243" s="98">
        <v>288.26849253329868</v>
      </c>
      <c r="I243" s="98">
        <v>326.48262387397011</v>
      </c>
      <c r="J243" s="98">
        <v>750.72691021702201</v>
      </c>
      <c r="K243" s="98">
        <v>329.17276843826102</v>
      </c>
      <c r="L243" s="98">
        <v>245.58686179244569</v>
      </c>
      <c r="M243" s="98">
        <v>447.06522124312846</v>
      </c>
      <c r="N243" s="98">
        <v>449.83092463004851</v>
      </c>
      <c r="O243" s="98">
        <v>299.26095048534938</v>
      </c>
      <c r="P243" s="98">
        <v>582.25101962586973</v>
      </c>
      <c r="Q243" s="98">
        <v>622.27172775241411</v>
      </c>
      <c r="R243" s="98">
        <v>501.55933309667148</v>
      </c>
      <c r="S243" s="98">
        <v>410.76011654546403</v>
      </c>
      <c r="T243" s="98">
        <v>456.3249593190443</v>
      </c>
      <c r="U243" s="98">
        <v>543.48460442232499</v>
      </c>
      <c r="V243" s="98">
        <v>563.70041412068042</v>
      </c>
      <c r="W243" s="98">
        <v>621.4313283362186</v>
      </c>
      <c r="X243" s="98">
        <v>715.71705749594764</v>
      </c>
      <c r="Y243" s="98">
        <v>151.6360444130392</v>
      </c>
      <c r="DA243" s="63" t="s">
        <v>2587</v>
      </c>
    </row>
    <row r="244" spans="1:105" ht="12" customHeight="1" x14ac:dyDescent="0.25">
      <c r="A244" s="97" t="s">
        <v>124</v>
      </c>
      <c r="B244" s="98">
        <v>199.00778984472365</v>
      </c>
      <c r="C244" s="98">
        <v>292.89942813537829</v>
      </c>
      <c r="D244" s="98">
        <v>321.37186902809009</v>
      </c>
      <c r="E244" s="98">
        <v>383.00335568705543</v>
      </c>
      <c r="F244" s="98">
        <v>258.90520371638144</v>
      </c>
      <c r="G244" s="98">
        <v>475.60573996564352</v>
      </c>
      <c r="H244" s="98">
        <v>284.78586712674053</v>
      </c>
      <c r="I244" s="98">
        <v>448.59969786165692</v>
      </c>
      <c r="J244" s="98">
        <v>260.77047956276357</v>
      </c>
      <c r="K244" s="98">
        <v>381.29053062749148</v>
      </c>
      <c r="L244" s="98">
        <v>327.57135482459654</v>
      </c>
      <c r="M244" s="98">
        <v>344.32720248659706</v>
      </c>
      <c r="N244" s="98">
        <v>306.07890754261069</v>
      </c>
      <c r="O244" s="98">
        <v>319.72598501218579</v>
      </c>
      <c r="P244" s="98">
        <v>303.57603185463631</v>
      </c>
      <c r="Q244" s="98">
        <v>319.7737974109196</v>
      </c>
      <c r="R244" s="98">
        <v>309.19109482637617</v>
      </c>
      <c r="S244" s="98">
        <v>324.56766083779138</v>
      </c>
      <c r="T244" s="98">
        <v>321.83233292682854</v>
      </c>
      <c r="U244" s="98">
        <v>340.32074170140288</v>
      </c>
      <c r="V244" s="98">
        <v>307.04559097772028</v>
      </c>
      <c r="W244" s="98">
        <v>283.66759564400866</v>
      </c>
      <c r="X244" s="98">
        <v>288.48487414497276</v>
      </c>
      <c r="Y244" s="98">
        <v>264.54633246045745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208.33001851465377</v>
      </c>
      <c r="C252" s="122">
        <v>97.685416263922988</v>
      </c>
      <c r="D252" s="122">
        <v>219.71991965004702</v>
      </c>
      <c r="E252" s="122">
        <v>183.88944777788893</v>
      </c>
      <c r="F252" s="122">
        <v>221.57993764283066</v>
      </c>
      <c r="G252" s="122">
        <v>278.02715408067195</v>
      </c>
      <c r="H252" s="122">
        <v>145.53156738703831</v>
      </c>
      <c r="I252" s="122">
        <v>162.39707028983506</v>
      </c>
      <c r="J252" s="122">
        <v>265.32037992823393</v>
      </c>
      <c r="K252" s="122">
        <v>133.40564373610565</v>
      </c>
      <c r="L252" s="122">
        <v>99.309614266091941</v>
      </c>
      <c r="M252" s="122">
        <v>164.39472908126777</v>
      </c>
      <c r="N252" s="122">
        <v>154.69042853617617</v>
      </c>
      <c r="O252" s="122">
        <v>107.91935322416613</v>
      </c>
      <c r="P252" s="122">
        <v>202.53651812772381</v>
      </c>
      <c r="Q252" s="122">
        <v>219.81589080094261</v>
      </c>
      <c r="R252" s="122">
        <v>163.06157648152194</v>
      </c>
      <c r="S252" s="122">
        <v>177.24756144453593</v>
      </c>
      <c r="T252" s="122">
        <v>203.51735020871621</v>
      </c>
      <c r="U252" s="122">
        <v>242.42048971859535</v>
      </c>
      <c r="V252" s="122">
        <v>224.16570131604462</v>
      </c>
      <c r="W252" s="122">
        <v>215.44964546951857</v>
      </c>
      <c r="X252" s="122">
        <v>216.53148039716007</v>
      </c>
      <c r="Y252" s="122">
        <v>205.29889857352023</v>
      </c>
      <c r="DA252" s="130" t="s">
        <v>2596</v>
      </c>
    </row>
    <row r="253" spans="1:105" ht="12" customHeight="1" x14ac:dyDescent="0.25">
      <c r="A253" s="97" t="s">
        <v>51</v>
      </c>
      <c r="B253" s="98">
        <v>262.68249373515636</v>
      </c>
      <c r="C253" s="98">
        <v>78.958886806980374</v>
      </c>
      <c r="D253" s="98">
        <v>272.52027029336961</v>
      </c>
      <c r="E253" s="98">
        <v>195.78431549686491</v>
      </c>
      <c r="F253" s="98">
        <v>288.85210294110578</v>
      </c>
      <c r="G253" s="98">
        <v>294.23664078097619</v>
      </c>
      <c r="H253" s="98">
        <v>151.53964391449441</v>
      </c>
      <c r="I253" s="98">
        <v>150.21407402044846</v>
      </c>
      <c r="J253" s="98">
        <v>293.02116027865139</v>
      </c>
      <c r="K253" s="98">
        <v>130.93952105554226</v>
      </c>
      <c r="L253" s="98">
        <v>97.589501206578319</v>
      </c>
      <c r="M253" s="98">
        <v>170.88412511567998</v>
      </c>
      <c r="N253" s="98">
        <v>159.43739767956231</v>
      </c>
      <c r="O253" s="98">
        <v>107.99655881275048</v>
      </c>
      <c r="P253" s="98">
        <v>215.77204294549645</v>
      </c>
      <c r="Q253" s="98">
        <v>238.83742971658907</v>
      </c>
      <c r="R253" s="98">
        <v>171.71254906582359</v>
      </c>
      <c r="S253" s="98">
        <v>183.07879952719281</v>
      </c>
      <c r="T253" s="98">
        <v>208.08749838112362</v>
      </c>
      <c r="U253" s="98">
        <v>244.0535723809827</v>
      </c>
      <c r="V253" s="98">
        <v>225.36789237451137</v>
      </c>
      <c r="W253" s="98">
        <v>218.01865434258946</v>
      </c>
      <c r="X253" s="98">
        <v>221.39221854815867</v>
      </c>
      <c r="Y253" s="98">
        <v>215.85642862587531</v>
      </c>
      <c r="DA253" s="63" t="s">
        <v>2597</v>
      </c>
    </row>
    <row r="254" spans="1:105" ht="12" customHeight="1" x14ac:dyDescent="0.25">
      <c r="A254" s="97" t="s">
        <v>50</v>
      </c>
      <c r="B254" s="98">
        <v>126.32484739635709</v>
      </c>
      <c r="C254" s="98">
        <v>134.94684465449919</v>
      </c>
      <c r="D254" s="98">
        <v>150.06351789666684</v>
      </c>
      <c r="E254" s="98">
        <v>176.74115529959937</v>
      </c>
      <c r="F254" s="98">
        <v>117.35837039997899</v>
      </c>
      <c r="G254" s="98">
        <v>258.99333258726881</v>
      </c>
      <c r="H254" s="98">
        <v>140.76070596986762</v>
      </c>
      <c r="I254" s="98">
        <v>208.69195403292099</v>
      </c>
      <c r="J254" s="98">
        <v>102.00222613751446</v>
      </c>
      <c r="K254" s="98">
        <v>146.04177977012054</v>
      </c>
      <c r="L254" s="98">
        <v>115.26287390997327</v>
      </c>
      <c r="M254" s="98">
        <v>116.21996361375052</v>
      </c>
      <c r="N254" s="98">
        <v>102.401255157216</v>
      </c>
      <c r="O254" s="98">
        <v>108.43052324423319</v>
      </c>
      <c r="P254" s="98">
        <v>110.36961646291023</v>
      </c>
      <c r="Q254" s="98">
        <v>125.94466935102047</v>
      </c>
      <c r="R254" s="98">
        <v>128.23374129220531</v>
      </c>
      <c r="S254" s="98">
        <v>144.62430868348167</v>
      </c>
      <c r="T254" s="98">
        <v>147.28372766222392</v>
      </c>
      <c r="U254" s="98">
        <v>155.2917279867232</v>
      </c>
      <c r="V254" s="98">
        <v>137.27858731433426</v>
      </c>
      <c r="W254" s="98">
        <v>143.06121078572482</v>
      </c>
      <c r="X254" s="98">
        <v>148.42752107000237</v>
      </c>
      <c r="Y254" s="98">
        <v>134.73454531913893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415.24743089338392</v>
      </c>
      <c r="C257" s="118">
        <f t="shared" si="117"/>
        <v>105.87546350600996</v>
      </c>
      <c r="D257" s="118">
        <f t="shared" si="117"/>
        <v>296.76518312148499</v>
      </c>
      <c r="E257" s="118">
        <f t="shared" si="117"/>
        <v>215.30103951884138</v>
      </c>
      <c r="F257" s="118">
        <f t="shared" si="117"/>
        <v>413.88708958624244</v>
      </c>
      <c r="G257" s="118">
        <f t="shared" si="117"/>
        <v>216.23894074473338</v>
      </c>
      <c r="H257" s="118">
        <f t="shared" si="117"/>
        <v>154.98619748559128</v>
      </c>
      <c r="I257" s="118">
        <f t="shared" si="117"/>
        <v>151.78756828301982</v>
      </c>
      <c r="J257" s="118">
        <f t="shared" si="117"/>
        <v>459.96855934698107</v>
      </c>
      <c r="K257" s="118">
        <f t="shared" si="117"/>
        <v>174.64949802259727</v>
      </c>
      <c r="L257" s="118">
        <f t="shared" si="117"/>
        <v>136.02224327756352</v>
      </c>
      <c r="M257" s="118">
        <f t="shared" si="117"/>
        <v>236.225950038186</v>
      </c>
      <c r="N257" s="118">
        <f t="shared" si="117"/>
        <v>222.02862577439737</v>
      </c>
      <c r="O257" s="118">
        <f t="shared" si="117"/>
        <v>135.57652832470527</v>
      </c>
      <c r="P257" s="118">
        <f t="shared" si="117"/>
        <v>244.5884790759475</v>
      </c>
      <c r="Q257" s="118">
        <f t="shared" si="117"/>
        <v>249.77560019973501</v>
      </c>
      <c r="R257" s="118">
        <f t="shared" ref="R257:V257" si="118">R258+R261+R263+R273</f>
        <v>198.57785535440908</v>
      </c>
      <c r="S257" s="118">
        <f t="shared" si="118"/>
        <v>156.58124443480085</v>
      </c>
      <c r="T257" s="118">
        <f t="shared" si="118"/>
        <v>175.70385493408733</v>
      </c>
      <c r="U257" s="118">
        <f t="shared" si="118"/>
        <v>207.34099464377297</v>
      </c>
      <c r="V257" s="118">
        <f t="shared" si="118"/>
        <v>211.05183478387585</v>
      </c>
      <c r="W257" s="118">
        <f t="shared" ref="W257:Y257" si="119">W258+W261+W263+W273</f>
        <v>204.34758435708056</v>
      </c>
      <c r="X257" s="118">
        <f t="shared" si="119"/>
        <v>185.82938734683157</v>
      </c>
      <c r="Y257" s="118">
        <f t="shared" si="119"/>
        <v>176.804418385703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373.07374613949003</v>
      </c>
      <c r="C258" s="123">
        <f t="shared" si="120"/>
        <v>84.197341896992867</v>
      </c>
      <c r="D258" s="123">
        <f t="shared" si="120"/>
        <v>242.26186537180209</v>
      </c>
      <c r="E258" s="123">
        <f t="shared" si="120"/>
        <v>171.49858194002155</v>
      </c>
      <c r="F258" s="123">
        <f t="shared" si="120"/>
        <v>358.72447596021584</v>
      </c>
      <c r="G258" s="123">
        <f t="shared" si="120"/>
        <v>164.91525797507143</v>
      </c>
      <c r="H258" s="123">
        <f t="shared" si="120"/>
        <v>122.48695916679839</v>
      </c>
      <c r="I258" s="123">
        <f t="shared" si="120"/>
        <v>115.03773336994441</v>
      </c>
      <c r="J258" s="123">
        <f t="shared" si="120"/>
        <v>386.18786725233281</v>
      </c>
      <c r="K258" s="123">
        <f t="shared" si="120"/>
        <v>141.64908708709959</v>
      </c>
      <c r="L258" s="123">
        <f t="shared" si="120"/>
        <v>111.53218754855891</v>
      </c>
      <c r="M258" s="123">
        <f t="shared" si="120"/>
        <v>194.27573294750576</v>
      </c>
      <c r="N258" s="123">
        <f t="shared" si="120"/>
        <v>182.41444447897129</v>
      </c>
      <c r="O258" s="123">
        <f t="shared" si="120"/>
        <v>109.3535953326125</v>
      </c>
      <c r="P258" s="123">
        <f t="shared" si="120"/>
        <v>195.49631491377369</v>
      </c>
      <c r="Q258" s="123">
        <f t="shared" si="120"/>
        <v>197.15333189015385</v>
      </c>
      <c r="R258" s="123">
        <f t="shared" ref="R258:V258" si="121">SUM(R259:R260)</f>
        <v>157.08488518072403</v>
      </c>
      <c r="S258" s="123">
        <f t="shared" si="121"/>
        <v>120.74634684391013</v>
      </c>
      <c r="T258" s="123">
        <f t="shared" si="121"/>
        <v>137.11144098174728</v>
      </c>
      <c r="U258" s="123">
        <f t="shared" si="121"/>
        <v>162.92968311351095</v>
      </c>
      <c r="V258" s="123">
        <f t="shared" si="121"/>
        <v>167.85245457473388</v>
      </c>
      <c r="W258" s="123">
        <f t="shared" ref="W258:Y258" si="122">SUM(W259:W260)</f>
        <v>160.67752959051157</v>
      </c>
      <c r="X258" s="123">
        <f t="shared" si="122"/>
        <v>141.16995022105957</v>
      </c>
      <c r="Y258" s="123">
        <f t="shared" si="122"/>
        <v>148.99571530525733</v>
      </c>
      <c r="DA258" s="130" t="s">
        <v>2749</v>
      </c>
    </row>
    <row r="259" spans="1:105" ht="12" customHeight="1" x14ac:dyDescent="0.25">
      <c r="A259" s="97" t="s">
        <v>51</v>
      </c>
      <c r="B259" s="99">
        <v>372.7264907320847</v>
      </c>
      <c r="C259" s="99">
        <v>84.118970675846299</v>
      </c>
      <c r="D259" s="99">
        <v>242.04394113792361</v>
      </c>
      <c r="E259" s="99">
        <v>171.34807459614791</v>
      </c>
      <c r="F259" s="99">
        <v>358.38128070987551</v>
      </c>
      <c r="G259" s="99">
        <v>164.76713126820957</v>
      </c>
      <c r="H259" s="99">
        <v>122.38409046020588</v>
      </c>
      <c r="I259" s="99">
        <v>114.95011398187046</v>
      </c>
      <c r="J259" s="99">
        <v>385.83320973982126</v>
      </c>
      <c r="K259" s="99">
        <v>141.51861316639369</v>
      </c>
      <c r="L259" s="99">
        <v>111.43830529923412</v>
      </c>
      <c r="M259" s="99">
        <v>194.09952853318333</v>
      </c>
      <c r="N259" s="99">
        <v>182.27082115710257</v>
      </c>
      <c r="O259" s="99">
        <v>109.25044475994933</v>
      </c>
      <c r="P259" s="99">
        <v>195.3059472588827</v>
      </c>
      <c r="Q259" s="99">
        <v>196.983546615732</v>
      </c>
      <c r="R259" s="99">
        <v>156.9508015359165</v>
      </c>
      <c r="S259" s="99">
        <v>120.64268615577517</v>
      </c>
      <c r="T259" s="99">
        <v>136.99539854851002</v>
      </c>
      <c r="U259" s="99">
        <v>162.79239804916256</v>
      </c>
      <c r="V259" s="99">
        <v>167.71162719554124</v>
      </c>
      <c r="W259" s="99">
        <v>160.54277878854197</v>
      </c>
      <c r="X259" s="99">
        <v>141.04761530845801</v>
      </c>
      <c r="Y259" s="99">
        <v>148.86346741376451</v>
      </c>
      <c r="DA259" s="63" t="s">
        <v>2750</v>
      </c>
    </row>
    <row r="260" spans="1:105" ht="12" customHeight="1" x14ac:dyDescent="0.25">
      <c r="A260" s="97" t="s">
        <v>53</v>
      </c>
      <c r="B260" s="99">
        <v>0.34725540740534727</v>
      </c>
      <c r="C260" s="99">
        <v>7.8371221146569733E-2</v>
      </c>
      <c r="D260" s="99">
        <v>0.21792423387848206</v>
      </c>
      <c r="E260" s="99">
        <v>0.15050734387365014</v>
      </c>
      <c r="F260" s="99">
        <v>0.34319525034035675</v>
      </c>
      <c r="G260" s="99">
        <v>0.14812670686186258</v>
      </c>
      <c r="H260" s="99">
        <v>0.10286870659249887</v>
      </c>
      <c r="I260" s="99">
        <v>8.7619388073950658E-2</v>
      </c>
      <c r="J260" s="99">
        <v>0.35465751251156497</v>
      </c>
      <c r="K260" s="99">
        <v>0.13047392070588398</v>
      </c>
      <c r="L260" s="99">
        <v>9.3882249324795039E-2</v>
      </c>
      <c r="M260" s="99">
        <v>0.17620441432242531</v>
      </c>
      <c r="N260" s="99">
        <v>0.14362332186870239</v>
      </c>
      <c r="O260" s="99">
        <v>0.10315057266317042</v>
      </c>
      <c r="P260" s="99">
        <v>0.19036765489099883</v>
      </c>
      <c r="Q260" s="99">
        <v>0.16978527442186619</v>
      </c>
      <c r="R260" s="99">
        <v>0.13408364480753582</v>
      </c>
      <c r="S260" s="99">
        <v>0.10366068813497024</v>
      </c>
      <c r="T260" s="99">
        <v>0.1160424332372553</v>
      </c>
      <c r="U260" s="99">
        <v>0.13728506434838758</v>
      </c>
      <c r="V260" s="99">
        <v>0.14082737919265401</v>
      </c>
      <c r="W260" s="99">
        <v>0.13475080196959593</v>
      </c>
      <c r="X260" s="99">
        <v>0.12233491260156609</v>
      </c>
      <c r="Y260" s="99">
        <v>0.13224789149283483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0.16966389931119716</v>
      </c>
      <c r="C261" s="123">
        <f t="shared" si="123"/>
        <v>0.24604910638970878</v>
      </c>
      <c r="D261" s="123">
        <f t="shared" si="123"/>
        <v>0.26337066979466134</v>
      </c>
      <c r="E261" s="123">
        <f t="shared" si="123"/>
        <v>0.28394374471642453</v>
      </c>
      <c r="F261" s="123">
        <f t="shared" si="123"/>
        <v>0.17946955521503885</v>
      </c>
      <c r="G261" s="123">
        <f t="shared" si="123"/>
        <v>0.23989538371484309</v>
      </c>
      <c r="H261" s="123">
        <f t="shared" si="123"/>
        <v>0.27061027563350537</v>
      </c>
      <c r="I261" s="123">
        <f t="shared" si="123"/>
        <v>0.48515521273132339</v>
      </c>
      <c r="J261" s="123">
        <f t="shared" si="123"/>
        <v>0.26792898800038456</v>
      </c>
      <c r="K261" s="123">
        <f t="shared" si="123"/>
        <v>0.4294867707180422</v>
      </c>
      <c r="L261" s="123">
        <f t="shared" si="123"/>
        <v>0.79898028045264213</v>
      </c>
      <c r="M261" s="123">
        <f t="shared" si="123"/>
        <v>0.47748473768873606</v>
      </c>
      <c r="N261" s="123">
        <f t="shared" si="123"/>
        <v>0.90060640181737872</v>
      </c>
      <c r="O261" s="123">
        <f t="shared" si="123"/>
        <v>0.41048518719856592</v>
      </c>
      <c r="P261" s="123">
        <f t="shared" si="123"/>
        <v>0.48195979626938895</v>
      </c>
      <c r="Q261" s="123">
        <f t="shared" si="123"/>
        <v>1.2252396255615656</v>
      </c>
      <c r="R261" s="123">
        <f t="shared" si="123"/>
        <v>1.5543348061421227</v>
      </c>
      <c r="S261" s="123">
        <f t="shared" si="123"/>
        <v>1.7724619351330735</v>
      </c>
      <c r="T261" s="123">
        <f t="shared" si="123"/>
        <v>1.6827653592828009</v>
      </c>
      <c r="U261" s="123">
        <f t="shared" si="123"/>
        <v>1.5645871816489798</v>
      </c>
      <c r="V261" s="123">
        <f t="shared" si="123"/>
        <v>1.3394686490268721</v>
      </c>
      <c r="W261" s="123">
        <f t="shared" si="123"/>
        <v>1.0282466048841599</v>
      </c>
      <c r="X261" s="123">
        <f t="shared" si="123"/>
        <v>0.56374234448945726</v>
      </c>
      <c r="Y261" s="123">
        <f t="shared" si="123"/>
        <v>0.30268411779338522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0.16966389931119716</v>
      </c>
      <c r="C262" s="99">
        <f>RES_hhdet_fecs!C8</f>
        <v>0.24604910638970878</v>
      </c>
      <c r="D262" s="99">
        <f>RES_hhdet_fecs!D8</f>
        <v>0.26337066979466134</v>
      </c>
      <c r="E262" s="99">
        <f>RES_hhdet_fecs!E8</f>
        <v>0.28394374471642453</v>
      </c>
      <c r="F262" s="99">
        <f>RES_hhdet_fecs!F8</f>
        <v>0.17946955521503885</v>
      </c>
      <c r="G262" s="99">
        <f>RES_hhdet_fecs!G8</f>
        <v>0.23989538371484309</v>
      </c>
      <c r="H262" s="99">
        <f>RES_hhdet_fecs!H8</f>
        <v>0.27061027563350537</v>
      </c>
      <c r="I262" s="99">
        <f>RES_hhdet_fecs!I8</f>
        <v>0.48515521273132339</v>
      </c>
      <c r="J262" s="99">
        <f>RES_hhdet_fecs!J8</f>
        <v>0.26792898800038456</v>
      </c>
      <c r="K262" s="99">
        <f>RES_hhdet_fecs!K8</f>
        <v>0.4294867707180422</v>
      </c>
      <c r="L262" s="99">
        <f>RES_hhdet_fecs!L8</f>
        <v>0.79898028045264213</v>
      </c>
      <c r="M262" s="99">
        <f>RES_hhdet_fecs!M8</f>
        <v>0.47748473768873606</v>
      </c>
      <c r="N262" s="99">
        <f>RES_hhdet_fecs!N8</f>
        <v>0.90060640181737872</v>
      </c>
      <c r="O262" s="99">
        <f>RES_hhdet_fecs!O8</f>
        <v>0.41048518719856592</v>
      </c>
      <c r="P262" s="99">
        <f>RES_hhdet_fecs!P8</f>
        <v>0.48195979626938895</v>
      </c>
      <c r="Q262" s="99">
        <f>RES_hhdet_fecs!Q8</f>
        <v>1.2252396255615656</v>
      </c>
      <c r="R262" s="99">
        <f>RES_hhdet_fecs!R8</f>
        <v>1.5543348061421227</v>
      </c>
      <c r="S262" s="99">
        <f>RES_hhdet_fecs!S8</f>
        <v>1.7724619351330735</v>
      </c>
      <c r="T262" s="99">
        <f>RES_hhdet_fecs!T8</f>
        <v>1.6827653592828009</v>
      </c>
      <c r="U262" s="99">
        <f>RES_hhdet_fecs!U8</f>
        <v>1.5645871816489798</v>
      </c>
      <c r="V262" s="99">
        <f>RES_hhdet_fecs!V8</f>
        <v>1.3394686490268721</v>
      </c>
      <c r="W262" s="99">
        <f>RES_hhdet_fecs!W8</f>
        <v>1.0282466048841599</v>
      </c>
      <c r="X262" s="99">
        <f>RES_hhdet_fecs!X8</f>
        <v>0.56374234448945726</v>
      </c>
      <c r="Y262" s="99">
        <f>RES_hhdet_fecs!Y8</f>
        <v>0.30268411779338522</v>
      </c>
      <c r="DA262" s="63" t="s">
        <v>2753</v>
      </c>
    </row>
    <row r="263" spans="1:105" ht="12" customHeight="1" x14ac:dyDescent="0.25">
      <c r="A263" s="121" t="s">
        <v>55</v>
      </c>
      <c r="B263" s="123">
        <v>24.342008709805796</v>
      </c>
      <c r="C263" s="123">
        <v>11.913318317496811</v>
      </c>
      <c r="D263" s="123">
        <v>35.672803648904811</v>
      </c>
      <c r="E263" s="123">
        <v>27.022041317590276</v>
      </c>
      <c r="F263" s="123">
        <v>37.329698350425005</v>
      </c>
      <c r="G263" s="123">
        <v>27.715073641536254</v>
      </c>
      <c r="H263" s="123">
        <v>20.333746547719706</v>
      </c>
      <c r="I263" s="123">
        <v>23.320095602178423</v>
      </c>
      <c r="J263" s="123">
        <v>53.727229695880283</v>
      </c>
      <c r="K263" s="123">
        <v>22.668907592056371</v>
      </c>
      <c r="L263" s="123">
        <v>16.586664260254921</v>
      </c>
      <c r="M263" s="123">
        <v>30.008478177689838</v>
      </c>
      <c r="N263" s="123">
        <v>28.607504097863671</v>
      </c>
      <c r="O263" s="123">
        <v>18.798016874417737</v>
      </c>
      <c r="P263" s="123">
        <v>35.692776911779227</v>
      </c>
      <c r="Q263" s="123">
        <v>37.436232607611686</v>
      </c>
      <c r="R263" s="123">
        <v>29.544306641554709</v>
      </c>
      <c r="S263" s="123">
        <v>23.400007330622444</v>
      </c>
      <c r="T263" s="123">
        <v>25.324188949156859</v>
      </c>
      <c r="U263" s="123">
        <v>29.567272531227797</v>
      </c>
      <c r="V263" s="123">
        <v>29.896803777932696</v>
      </c>
      <c r="W263" s="123">
        <v>31.295644492249057</v>
      </c>
      <c r="X263" s="123">
        <v>32.878247751477303</v>
      </c>
      <c r="Y263" s="123">
        <v>16.932945172403358</v>
      </c>
      <c r="DA263" s="130" t="s">
        <v>2754</v>
      </c>
    </row>
    <row r="264" spans="1:105" ht="12" customHeight="1" x14ac:dyDescent="0.25">
      <c r="A264" s="97" t="s">
        <v>143</v>
      </c>
      <c r="B264" s="99">
        <v>24.388494611503514</v>
      </c>
      <c r="C264" s="99">
        <v>11.10935478391238</v>
      </c>
      <c r="D264" s="99">
        <v>35.638243197056241</v>
      </c>
      <c r="E264" s="99">
        <v>26.361185664065086</v>
      </c>
      <c r="F264" s="99">
        <v>37.651364056904185</v>
      </c>
      <c r="G264" s="99">
        <v>26.770846222850533</v>
      </c>
      <c r="H264" s="99">
        <v>19.932317260390267</v>
      </c>
      <c r="I264" s="99">
        <v>22.51449274828526</v>
      </c>
      <c r="J264" s="99">
        <v>54.548675590948832</v>
      </c>
      <c r="K264" s="99">
        <v>22.155127324300107</v>
      </c>
      <c r="L264" s="99">
        <v>16.142502796835657</v>
      </c>
      <c r="M264" s="99">
        <v>29.947128756001806</v>
      </c>
      <c r="N264" s="99">
        <v>28.490609041932856</v>
      </c>
      <c r="O264" s="99">
        <v>18.463896145657984</v>
      </c>
      <c r="P264" s="99">
        <v>35.83992293421565</v>
      </c>
      <c r="Q264" s="99">
        <v>37.615367386484962</v>
      </c>
      <c r="R264" s="99">
        <v>29.585865543814684</v>
      </c>
      <c r="S264" s="99">
        <v>23.196649832234186</v>
      </c>
      <c r="T264" s="99">
        <v>25.247302751524725</v>
      </c>
      <c r="U264" s="99">
        <v>29.586153896312073</v>
      </c>
      <c r="V264" s="99">
        <v>29.951258610182901</v>
      </c>
      <c r="W264" s="99">
        <v>32.347405854118939</v>
      </c>
      <c r="X264" s="99">
        <v>36.222178418202489</v>
      </c>
      <c r="Y264" s="99">
        <v>7.4786555512946649</v>
      </c>
      <c r="DA264" s="63" t="s">
        <v>2755</v>
      </c>
    </row>
    <row r="265" spans="1:105" ht="12" customHeight="1" x14ac:dyDescent="0.25">
      <c r="A265" s="97" t="s">
        <v>124</v>
      </c>
      <c r="B265" s="99">
        <v>23.000005062582936</v>
      </c>
      <c r="C265" s="99">
        <v>33.76467150440736</v>
      </c>
      <c r="D265" s="99">
        <v>36.871769804586314</v>
      </c>
      <c r="E265" s="99">
        <v>43.667856170547886</v>
      </c>
      <c r="F265" s="99">
        <v>29.200434477688308</v>
      </c>
      <c r="G265" s="99">
        <v>52.996249887735317</v>
      </c>
      <c r="H265" s="99">
        <v>31.348381340612029</v>
      </c>
      <c r="I265" s="99">
        <v>48.708548852457895</v>
      </c>
      <c r="J265" s="99">
        <v>27.86293784651761</v>
      </c>
      <c r="K265" s="99">
        <v>39.985601549397387</v>
      </c>
      <c r="L265" s="99">
        <v>33.710637635170642</v>
      </c>
      <c r="M265" s="99">
        <v>34.677943379784224</v>
      </c>
      <c r="N265" s="99">
        <v>30.211110118409909</v>
      </c>
      <c r="O265" s="99">
        <v>30.815228701894988</v>
      </c>
      <c r="P265" s="99">
        <v>28.579544081088493</v>
      </c>
      <c r="Q265" s="99">
        <v>29.417838595338871</v>
      </c>
      <c r="R265" s="99">
        <v>27.794468631214801</v>
      </c>
      <c r="S265" s="99">
        <v>28.49371112642962</v>
      </c>
      <c r="T265" s="99">
        <v>27.542370297360474</v>
      </c>
      <c r="U265" s="99">
        <v>28.43041713799602</v>
      </c>
      <c r="V265" s="99">
        <v>24.949522726876324</v>
      </c>
      <c r="W265" s="99">
        <v>22.411767551454005</v>
      </c>
      <c r="X265" s="99">
        <v>22.246113943625922</v>
      </c>
      <c r="Y265" s="99">
        <v>19.880199663888792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21.869042197483299</v>
      </c>
      <c r="C269" s="102">
        <v>21.776171989702899</v>
      </c>
      <c r="D269" s="102">
        <v>23.845979264852865</v>
      </c>
      <c r="E269" s="102">
        <v>37.596070217762211</v>
      </c>
      <c r="F269" s="102">
        <v>16.700748504980186</v>
      </c>
      <c r="G269" s="102">
        <v>28.223931617505812</v>
      </c>
      <c r="H269" s="102">
        <v>44.289829297422813</v>
      </c>
      <c r="I269" s="102">
        <v>38.550062090874682</v>
      </c>
      <c r="J269" s="102">
        <v>28.191543487663267</v>
      </c>
      <c r="K269" s="102">
        <v>37.935620620398439</v>
      </c>
      <c r="L269" s="102">
        <v>29.176858249600208</v>
      </c>
      <c r="M269" s="102">
        <v>29.714036712145841</v>
      </c>
      <c r="N269" s="102">
        <v>35.188912849125721</v>
      </c>
      <c r="O269" s="102">
        <v>31.747625392924203</v>
      </c>
      <c r="P269" s="102">
        <v>31.832142343348096</v>
      </c>
      <c r="Q269" s="102">
        <v>31.972868490690541</v>
      </c>
      <c r="R269" s="102">
        <v>28.112222669613921</v>
      </c>
      <c r="S269" s="102">
        <v>35.232286281356366</v>
      </c>
      <c r="T269" s="102">
        <v>30.007538593345885</v>
      </c>
      <c r="U269" s="102">
        <v>28.737240530675365</v>
      </c>
      <c r="V269" s="102">
        <v>28.85449295092419</v>
      </c>
      <c r="W269" s="102">
        <v>26.888939088199297</v>
      </c>
      <c r="X269" s="102">
        <v>28.472003681153272</v>
      </c>
      <c r="Y269" s="102">
        <v>24.510584605040311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17.662012144776899</v>
      </c>
      <c r="C273" s="123">
        <v>9.5187541851305824</v>
      </c>
      <c r="D273" s="123">
        <v>18.56714343098341</v>
      </c>
      <c r="E273" s="123">
        <v>16.496472516513151</v>
      </c>
      <c r="F273" s="123">
        <v>17.653445720386518</v>
      </c>
      <c r="G273" s="123">
        <v>23.368713744410847</v>
      </c>
      <c r="H273" s="123">
        <v>11.89488149543967</v>
      </c>
      <c r="I273" s="123">
        <v>12.944584098165665</v>
      </c>
      <c r="J273" s="123">
        <v>19.78553341076757</v>
      </c>
      <c r="K273" s="123">
        <v>9.9020165727232783</v>
      </c>
      <c r="L273" s="123">
        <v>7.1044111882970453</v>
      </c>
      <c r="M273" s="123">
        <v>11.464254175301665</v>
      </c>
      <c r="N273" s="123">
        <v>10.106070795745016</v>
      </c>
      <c r="O273" s="123">
        <v>7.0144309304764532</v>
      </c>
      <c r="P273" s="123">
        <v>12.917427454125196</v>
      </c>
      <c r="Q273" s="123">
        <v>13.960796076407917</v>
      </c>
      <c r="R273" s="123">
        <v>10.394328725988231</v>
      </c>
      <c r="S273" s="123">
        <v>10.662428325135171</v>
      </c>
      <c r="T273" s="123">
        <v>11.585459643900403</v>
      </c>
      <c r="U273" s="123">
        <v>13.279451817385262</v>
      </c>
      <c r="V273" s="123">
        <v>11.9631077821824</v>
      </c>
      <c r="W273" s="123">
        <v>11.346163669435759</v>
      </c>
      <c r="X273" s="123">
        <v>11.217447029805248</v>
      </c>
      <c r="Y273" s="123">
        <v>10.573073790248932</v>
      </c>
      <c r="DA273" s="130" t="s">
        <v>2764</v>
      </c>
    </row>
    <row r="274" spans="1:105" ht="12" customHeight="1" x14ac:dyDescent="0.25">
      <c r="A274" s="97" t="s">
        <v>51</v>
      </c>
      <c r="B274" s="99">
        <v>19.688157808295482</v>
      </c>
      <c r="C274" s="99">
        <v>5.6991624279692683</v>
      </c>
      <c r="D274" s="99">
        <v>19.736317734725628</v>
      </c>
      <c r="E274" s="99">
        <v>14.021714343918362</v>
      </c>
      <c r="F274" s="99">
        <v>20.463880630502896</v>
      </c>
      <c r="G274" s="99">
        <v>20.594854668057035</v>
      </c>
      <c r="H274" s="99">
        <v>10.478204653883084</v>
      </c>
      <c r="I274" s="99">
        <v>10.358878031834555</v>
      </c>
      <c r="J274" s="99">
        <v>21.291252512452104</v>
      </c>
      <c r="K274" s="99">
        <v>8.8129457808187919</v>
      </c>
      <c r="L274" s="99">
        <v>6.4145890568867792</v>
      </c>
      <c r="M274" s="99">
        <v>11.446850826297972</v>
      </c>
      <c r="N274" s="99">
        <v>10.098168701245728</v>
      </c>
      <c r="O274" s="99">
        <v>6.6632056162793276</v>
      </c>
      <c r="P274" s="99">
        <v>13.281648515607458</v>
      </c>
      <c r="Q274" s="99">
        <v>14.437354717821544</v>
      </c>
      <c r="R274" s="99">
        <v>10.128939994957607</v>
      </c>
      <c r="S274" s="99">
        <v>10.338917127724706</v>
      </c>
      <c r="T274" s="99">
        <v>11.51295357211109</v>
      </c>
      <c r="U274" s="99">
        <v>13.285760981368266</v>
      </c>
      <c r="V274" s="99">
        <v>11.974537995453314</v>
      </c>
      <c r="W274" s="99">
        <v>11.348539370665627</v>
      </c>
      <c r="X274" s="99">
        <v>11.204579179249876</v>
      </c>
      <c r="Y274" s="99">
        <v>10.645990433701446</v>
      </c>
      <c r="DA274" s="63" t="s">
        <v>2765</v>
      </c>
    </row>
    <row r="275" spans="1:105" ht="12" customHeight="1" x14ac:dyDescent="0.25">
      <c r="A275" s="97" t="s">
        <v>50</v>
      </c>
      <c r="B275" s="99">
        <v>14.599790952470919</v>
      </c>
      <c r="C275" s="99">
        <v>15.55631538553045</v>
      </c>
      <c r="D275" s="99">
        <v>17.217149418478463</v>
      </c>
      <c r="E275" s="99">
        <v>20.151017567964921</v>
      </c>
      <c r="F275" s="99">
        <v>13.236178169006163</v>
      </c>
      <c r="G275" s="99">
        <v>28.859356016274628</v>
      </c>
      <c r="H275" s="99">
        <v>15.494519910826165</v>
      </c>
      <c r="I275" s="99">
        <v>22.659583335836817</v>
      </c>
      <c r="J275" s="99">
        <v>10.898786135000194</v>
      </c>
      <c r="K275" s="99">
        <v>15.315272597624391</v>
      </c>
      <c r="L275" s="99">
        <v>11.861797186900157</v>
      </c>
      <c r="M275" s="99">
        <v>11.704765957186032</v>
      </c>
      <c r="N275" s="99">
        <v>10.10737923973857</v>
      </c>
      <c r="O275" s="99">
        <v>10.450546807791799</v>
      </c>
      <c r="P275" s="99">
        <v>10.390521608850129</v>
      </c>
      <c r="Q275" s="99">
        <v>11.586377573490093</v>
      </c>
      <c r="R275" s="99">
        <v>11.527462334615283</v>
      </c>
      <c r="S275" s="99">
        <v>12.696530710575633</v>
      </c>
      <c r="T275" s="99">
        <v>12.604522762387759</v>
      </c>
      <c r="U275" s="99">
        <v>12.973081166520485</v>
      </c>
      <c r="V275" s="99">
        <v>11.154810017646483</v>
      </c>
      <c r="W275" s="99">
        <v>11.302858172714762</v>
      </c>
      <c r="X275" s="99">
        <v>11.445783963126893</v>
      </c>
      <c r="Y275" s="99">
        <v>10.125068216427179</v>
      </c>
      <c r="DA275" s="63" t="s">
        <v>2766</v>
      </c>
    </row>
    <row r="276" spans="1:105" ht="12" customHeight="1" x14ac:dyDescent="0.25">
      <c r="A276" s="109" t="s">
        <v>120</v>
      </c>
      <c r="B276" s="110">
        <v>10.129769040534724</v>
      </c>
      <c r="C276" s="110">
        <v>12.86304999860425</v>
      </c>
      <c r="D276" s="110">
        <v>10.673967407647668</v>
      </c>
      <c r="E276" s="110">
        <v>19.130258717362707</v>
      </c>
      <c r="F276" s="110">
        <v>9.4826067928587783</v>
      </c>
      <c r="G276" s="110">
        <v>10.563854924123861</v>
      </c>
      <c r="H276" s="110">
        <v>20.418156803369566</v>
      </c>
      <c r="I276" s="110">
        <v>13.475304695197794</v>
      </c>
      <c r="J276" s="110">
        <v>8.1539530176624773</v>
      </c>
      <c r="K276" s="110">
        <v>8.3523807934021406</v>
      </c>
      <c r="L276" s="110">
        <v>8.3361704159780494</v>
      </c>
      <c r="M276" s="110">
        <v>9.0500569085146747</v>
      </c>
      <c r="N276" s="110">
        <v>12.808008372120256</v>
      </c>
      <c r="O276" s="110">
        <v>0.84026927142658392</v>
      </c>
      <c r="P276" s="110">
        <v>5.7677850482986228</v>
      </c>
      <c r="Q276" s="110">
        <v>10.985967506247357</v>
      </c>
      <c r="R276" s="110">
        <v>8.9671120265793078</v>
      </c>
      <c r="S276" s="110">
        <v>8.8617064215990027</v>
      </c>
      <c r="T276" s="110">
        <v>8.4627295557040405</v>
      </c>
      <c r="U276" s="110">
        <v>8.3615694038145225</v>
      </c>
      <c r="V276" s="110">
        <v>8.0093202263080592</v>
      </c>
      <c r="W276" s="110">
        <v>7.9343997188145359</v>
      </c>
      <c r="X276" s="110">
        <v>7.9516422947062537</v>
      </c>
      <c r="Y276" s="110">
        <v>7.1048562815483898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222.76803271968384</v>
      </c>
      <c r="C278" s="118">
        <f t="shared" si="124"/>
        <v>57.544028233456515</v>
      </c>
      <c r="D278" s="118">
        <f t="shared" si="124"/>
        <v>161.8304014758572</v>
      </c>
      <c r="E278" s="118">
        <f t="shared" si="124"/>
        <v>117.76243320219599</v>
      </c>
      <c r="F278" s="118">
        <f t="shared" si="124"/>
        <v>226.95967224392061</v>
      </c>
      <c r="G278" s="118">
        <f t="shared" si="124"/>
        <v>119.90594413818836</v>
      </c>
      <c r="H278" s="118">
        <f t="shared" si="124"/>
        <v>86.098339107639021</v>
      </c>
      <c r="I278" s="118">
        <f t="shared" si="124"/>
        <v>85.573574316970237</v>
      </c>
      <c r="J278" s="118">
        <f t="shared" si="124"/>
        <v>264.99447089114108</v>
      </c>
      <c r="K278" s="118">
        <f t="shared" si="124"/>
        <v>102.00000741394068</v>
      </c>
      <c r="L278" s="118">
        <f t="shared" si="124"/>
        <v>80.673684844417906</v>
      </c>
      <c r="M278" s="118">
        <f t="shared" si="124"/>
        <v>140.92623990003443</v>
      </c>
      <c r="N278" s="118">
        <f t="shared" si="124"/>
        <v>137.86152467209871</v>
      </c>
      <c r="O278" s="118">
        <f t="shared" si="124"/>
        <v>85.515303822375316</v>
      </c>
      <c r="P278" s="118">
        <f t="shared" si="124"/>
        <v>155.36030760643717</v>
      </c>
      <c r="Q278" s="118">
        <f t="shared" si="124"/>
        <v>161.24462388744951</v>
      </c>
      <c r="R278" s="118">
        <f t="shared" ref="R278:V278" si="125">R279+R282+R284+R294</f>
        <v>130.02232729145121</v>
      </c>
      <c r="S278" s="118">
        <f t="shared" si="125"/>
        <v>104.22207289841583</v>
      </c>
      <c r="T278" s="118">
        <f t="shared" si="125"/>
        <v>116.38821990645476</v>
      </c>
      <c r="U278" s="118">
        <f t="shared" si="125"/>
        <v>136.35374477826119</v>
      </c>
      <c r="V278" s="118">
        <f t="shared" si="125"/>
        <v>139.53253107831358</v>
      </c>
      <c r="W278" s="118">
        <f t="shared" ref="W278:Y278" si="126">W279+W282+W284+W294</f>
        <v>135.99096816338599</v>
      </c>
      <c r="X278" s="118">
        <f t="shared" si="126"/>
        <v>125.36680007798633</v>
      </c>
      <c r="Y278" s="118">
        <f t="shared" si="126"/>
        <v>121.65955975853846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198.47911340739364</v>
      </c>
      <c r="C279" s="123">
        <f t="shared" si="127"/>
        <v>44.793861983062712</v>
      </c>
      <c r="D279" s="123">
        <f t="shared" si="127"/>
        <v>129.88798814446164</v>
      </c>
      <c r="E279" s="123">
        <f t="shared" si="127"/>
        <v>91.94674011407696</v>
      </c>
      <c r="F279" s="123">
        <f t="shared" si="127"/>
        <v>194.4077168491323</v>
      </c>
      <c r="G279" s="123">
        <f t="shared" si="127"/>
        <v>89.454278457310764</v>
      </c>
      <c r="H279" s="123">
        <f t="shared" si="127"/>
        <v>66.437006793656224</v>
      </c>
      <c r="I279" s="123">
        <f t="shared" si="127"/>
        <v>63.023413975610104</v>
      </c>
      <c r="J279" s="123">
        <f t="shared" si="127"/>
        <v>219.82889762386455</v>
      </c>
      <c r="K279" s="123">
        <f t="shared" si="127"/>
        <v>81.129738347070415</v>
      </c>
      <c r="L279" s="123">
        <f t="shared" si="127"/>
        <v>64.105019172992513</v>
      </c>
      <c r="M279" s="123">
        <f t="shared" si="127"/>
        <v>114.07746175386217</v>
      </c>
      <c r="N279" s="123">
        <f t="shared" si="127"/>
        <v>111.02898573919254</v>
      </c>
      <c r="O279" s="123">
        <f t="shared" si="127"/>
        <v>67.983989113037097</v>
      </c>
      <c r="P279" s="123">
        <f t="shared" si="127"/>
        <v>122.87365897462415</v>
      </c>
      <c r="Q279" s="123">
        <f t="shared" si="127"/>
        <v>124.39875979985322</v>
      </c>
      <c r="R279" s="123">
        <f t="shared" ref="R279:V279" si="128">SUM(R280:R281)</f>
        <v>99.178159556695206</v>
      </c>
      <c r="S279" s="123">
        <f t="shared" si="128"/>
        <v>76.285771807976673</v>
      </c>
      <c r="T279" s="123">
        <f t="shared" si="128"/>
        <v>86.700464274911738</v>
      </c>
      <c r="U279" s="123">
        <f t="shared" si="128"/>
        <v>103.13166443573743</v>
      </c>
      <c r="V279" s="123">
        <f t="shared" si="128"/>
        <v>107.41579548942038</v>
      </c>
      <c r="W279" s="123">
        <f t="shared" ref="W279:Y279" si="129">SUM(W280:W281)</f>
        <v>103.77464570724804</v>
      </c>
      <c r="X279" s="123">
        <f t="shared" si="129"/>
        <v>92.854815754875361</v>
      </c>
      <c r="Y279" s="123">
        <f t="shared" si="129"/>
        <v>100.57553008949371</v>
      </c>
      <c r="DA279" s="130" t="s">
        <v>2917</v>
      </c>
    </row>
    <row r="280" spans="1:105" ht="12" customHeight="1" x14ac:dyDescent="0.25">
      <c r="A280" s="97" t="s">
        <v>51</v>
      </c>
      <c r="B280" s="99">
        <v>198.13185799998828</v>
      </c>
      <c r="C280" s="99">
        <v>44.715490761916143</v>
      </c>
      <c r="D280" s="99">
        <v>129.67006391058317</v>
      </c>
      <c r="E280" s="99">
        <v>91.796232770203304</v>
      </c>
      <c r="F280" s="99">
        <v>194.06452159879194</v>
      </c>
      <c r="G280" s="99">
        <v>89.306151750448905</v>
      </c>
      <c r="H280" s="99">
        <v>66.334138087063721</v>
      </c>
      <c r="I280" s="99">
        <v>62.935794587536151</v>
      </c>
      <c r="J280" s="99">
        <v>219.474240111353</v>
      </c>
      <c r="K280" s="99">
        <v>80.999264426364533</v>
      </c>
      <c r="L280" s="99">
        <v>64.011136923667721</v>
      </c>
      <c r="M280" s="99">
        <v>113.90125733953974</v>
      </c>
      <c r="N280" s="99">
        <v>110.88536241732383</v>
      </c>
      <c r="O280" s="99">
        <v>67.880838540373929</v>
      </c>
      <c r="P280" s="99">
        <v>122.68329131973314</v>
      </c>
      <c r="Q280" s="99">
        <v>124.22897452543135</v>
      </c>
      <c r="R280" s="99">
        <v>99.044075911887674</v>
      </c>
      <c r="S280" s="99">
        <v>76.182111119841707</v>
      </c>
      <c r="T280" s="99">
        <v>86.584421841674484</v>
      </c>
      <c r="U280" s="99">
        <v>102.99437937138904</v>
      </c>
      <c r="V280" s="99">
        <v>107.27496811022772</v>
      </c>
      <c r="W280" s="99">
        <v>103.63989490527844</v>
      </c>
      <c r="X280" s="99">
        <v>92.732480842273802</v>
      </c>
      <c r="Y280" s="99">
        <v>100.44328219800087</v>
      </c>
      <c r="DA280" s="63" t="s">
        <v>2918</v>
      </c>
    </row>
    <row r="281" spans="1:105" ht="12" customHeight="1" x14ac:dyDescent="0.25">
      <c r="A281" s="97" t="s">
        <v>53</v>
      </c>
      <c r="B281" s="99">
        <v>0.34725540740534727</v>
      </c>
      <c r="C281" s="99">
        <v>7.8371221146569733E-2</v>
      </c>
      <c r="D281" s="99">
        <v>0.21792423387848206</v>
      </c>
      <c r="E281" s="99">
        <v>0.15050734387365014</v>
      </c>
      <c r="F281" s="99">
        <v>0.34319525034035675</v>
      </c>
      <c r="G281" s="99">
        <v>0.14812670686186258</v>
      </c>
      <c r="H281" s="99">
        <v>0.10286870659249887</v>
      </c>
      <c r="I281" s="99">
        <v>8.7619388073950658E-2</v>
      </c>
      <c r="J281" s="99">
        <v>0.35465751251156497</v>
      </c>
      <c r="K281" s="99">
        <v>0.13047392070588398</v>
      </c>
      <c r="L281" s="99">
        <v>9.3882249324795039E-2</v>
      </c>
      <c r="M281" s="99">
        <v>0.17620441432242531</v>
      </c>
      <c r="N281" s="99">
        <v>0.14362332186870239</v>
      </c>
      <c r="O281" s="99">
        <v>0.10315057266317042</v>
      </c>
      <c r="P281" s="99">
        <v>0.19036765489099883</v>
      </c>
      <c r="Q281" s="99">
        <v>0.16978527442186619</v>
      </c>
      <c r="R281" s="99">
        <v>0.13408364480753582</v>
      </c>
      <c r="S281" s="99">
        <v>0.10366068813497024</v>
      </c>
      <c r="T281" s="99">
        <v>0.1160424332372553</v>
      </c>
      <c r="U281" s="99">
        <v>0.13728506434838758</v>
      </c>
      <c r="V281" s="99">
        <v>0.14082737919265401</v>
      </c>
      <c r="W281" s="99">
        <v>0.13475080196959593</v>
      </c>
      <c r="X281" s="99">
        <v>0.12233491260156609</v>
      </c>
      <c r="Y281" s="99">
        <v>0.13224789149283483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0.27583887552245762</v>
      </c>
      <c r="C282" s="123">
        <f t="shared" si="130"/>
        <v>0.42172993519991936</v>
      </c>
      <c r="D282" s="123">
        <f t="shared" si="130"/>
        <v>0.49591396497976858</v>
      </c>
      <c r="E282" s="123">
        <f t="shared" si="130"/>
        <v>0.55180838386697106</v>
      </c>
      <c r="F282" s="123">
        <f t="shared" si="130"/>
        <v>0.36745950519417703</v>
      </c>
      <c r="G282" s="123">
        <f t="shared" si="130"/>
        <v>0.51062220300093364</v>
      </c>
      <c r="H282" s="123">
        <f t="shared" si="130"/>
        <v>0.60167568379392888</v>
      </c>
      <c r="I282" s="123">
        <f t="shared" si="130"/>
        <v>1.1203821082805159</v>
      </c>
      <c r="J282" s="123">
        <f t="shared" si="130"/>
        <v>0.65539074283765253</v>
      </c>
      <c r="K282" s="123">
        <f t="shared" si="130"/>
        <v>1.1181827595492748</v>
      </c>
      <c r="L282" s="123">
        <f t="shared" si="130"/>
        <v>2.149381458223683</v>
      </c>
      <c r="M282" s="123">
        <f t="shared" si="130"/>
        <v>1.2996786933658082</v>
      </c>
      <c r="N282" s="123">
        <f t="shared" si="130"/>
        <v>2.5597685158380998</v>
      </c>
      <c r="O282" s="123">
        <f t="shared" si="130"/>
        <v>1.2203231313359419</v>
      </c>
      <c r="P282" s="123">
        <f t="shared" si="130"/>
        <v>1.5397885641929565</v>
      </c>
      <c r="Q282" s="123">
        <f t="shared" si="130"/>
        <v>4.0685132445797993</v>
      </c>
      <c r="R282" s="123">
        <f t="shared" si="130"/>
        <v>5.2323342144531706</v>
      </c>
      <c r="S282" s="123">
        <f t="shared" si="130"/>
        <v>5.99363294596822</v>
      </c>
      <c r="T282" s="123">
        <f t="shared" si="130"/>
        <v>5.7041019068626877</v>
      </c>
      <c r="U282" s="123">
        <f t="shared" si="130"/>
        <v>5.3213779030215296</v>
      </c>
      <c r="V282" s="123">
        <f t="shared" si="130"/>
        <v>4.581334689372337</v>
      </c>
      <c r="W282" s="123">
        <f t="shared" si="130"/>
        <v>3.5412470851447257</v>
      </c>
      <c r="X282" s="123">
        <f t="shared" si="130"/>
        <v>1.9644299636266676</v>
      </c>
      <c r="Y282" s="123">
        <f t="shared" si="130"/>
        <v>1.0723750561611514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0.27583887552245762</v>
      </c>
      <c r="C283" s="99">
        <f>RES_hhdet_tess!C8</f>
        <v>0.42172993519991936</v>
      </c>
      <c r="D283" s="99">
        <f>RES_hhdet_tess!D8</f>
        <v>0.49591396497976858</v>
      </c>
      <c r="E283" s="99">
        <f>RES_hhdet_tess!E8</f>
        <v>0.55180838386697106</v>
      </c>
      <c r="F283" s="99">
        <f>RES_hhdet_tess!F8</f>
        <v>0.36745950519417703</v>
      </c>
      <c r="G283" s="99">
        <f>RES_hhdet_tess!G8</f>
        <v>0.51062220300093364</v>
      </c>
      <c r="H283" s="99">
        <f>RES_hhdet_tess!H8</f>
        <v>0.60167568379392888</v>
      </c>
      <c r="I283" s="99">
        <f>RES_hhdet_tess!I8</f>
        <v>1.1203821082805159</v>
      </c>
      <c r="J283" s="99">
        <f>RES_hhdet_tess!J8</f>
        <v>0.65539074283765253</v>
      </c>
      <c r="K283" s="99">
        <f>RES_hhdet_tess!K8</f>
        <v>1.1181827595492748</v>
      </c>
      <c r="L283" s="99">
        <f>RES_hhdet_tess!L8</f>
        <v>2.149381458223683</v>
      </c>
      <c r="M283" s="99">
        <f>RES_hhdet_tess!M8</f>
        <v>1.2996786933658082</v>
      </c>
      <c r="N283" s="99">
        <f>RES_hhdet_tess!N8</f>
        <v>2.5597685158380998</v>
      </c>
      <c r="O283" s="99">
        <f>RES_hhdet_tess!O8</f>
        <v>1.2203231313359419</v>
      </c>
      <c r="P283" s="99">
        <f>RES_hhdet_tess!P8</f>
        <v>1.5397885641929565</v>
      </c>
      <c r="Q283" s="99">
        <f>RES_hhdet_tess!Q8</f>
        <v>4.0685132445797993</v>
      </c>
      <c r="R283" s="99">
        <f>RES_hhdet_tess!R8</f>
        <v>5.2323342144531706</v>
      </c>
      <c r="S283" s="99">
        <f>RES_hhdet_tess!S8</f>
        <v>5.99363294596822</v>
      </c>
      <c r="T283" s="99">
        <f>RES_hhdet_tess!T8</f>
        <v>5.7041019068626877</v>
      </c>
      <c r="U283" s="99">
        <f>RES_hhdet_tess!U8</f>
        <v>5.3213779030215296</v>
      </c>
      <c r="V283" s="99">
        <f>RES_hhdet_tess!V8</f>
        <v>4.581334689372337</v>
      </c>
      <c r="W283" s="99">
        <f>RES_hhdet_tess!W8</f>
        <v>3.5412470851447257</v>
      </c>
      <c r="X283" s="99">
        <f>RES_hhdet_tess!X8</f>
        <v>1.9644299636266676</v>
      </c>
      <c r="Y283" s="99">
        <f>RES_hhdet_tess!Y8</f>
        <v>1.0723750561611514</v>
      </c>
      <c r="DA283" s="63" t="s">
        <v>2921</v>
      </c>
    </row>
    <row r="284" spans="1:105" ht="12" customHeight="1" x14ac:dyDescent="0.25">
      <c r="A284" s="121" t="s">
        <v>55</v>
      </c>
      <c r="B284" s="123">
        <v>13.924269062270609</v>
      </c>
      <c r="C284" s="123">
        <v>6.8303494167416554</v>
      </c>
      <c r="D284" s="123">
        <v>20.764114843182906</v>
      </c>
      <c r="E284" s="123">
        <v>15.73019941115802</v>
      </c>
      <c r="F284" s="123">
        <v>21.991833648992905</v>
      </c>
      <c r="G284" s="123">
        <v>16.464188504367591</v>
      </c>
      <c r="H284" s="123">
        <v>12.111276399843478</v>
      </c>
      <c r="I284" s="123">
        <v>13.94806149514242</v>
      </c>
      <c r="J284" s="123">
        <v>33.032025017720478</v>
      </c>
      <c r="K284" s="123">
        <v>14.018664346113866</v>
      </c>
      <c r="L284" s="123">
        <v>10.29411733760586</v>
      </c>
      <c r="M284" s="123">
        <v>18.887661153557634</v>
      </c>
      <c r="N284" s="123">
        <v>18.393504538989717</v>
      </c>
      <c r="O284" s="123">
        <v>12.235615105713645</v>
      </c>
      <c r="P284" s="123">
        <v>23.435400918349433</v>
      </c>
      <c r="Q284" s="123">
        <v>24.657094539979198</v>
      </c>
      <c r="R284" s="123">
        <v>19.567068208395902</v>
      </c>
      <c r="S284" s="123">
        <v>15.725508841205972</v>
      </c>
      <c r="T284" s="123">
        <v>17.214551475178034</v>
      </c>
      <c r="U284" s="123">
        <v>20.123916154043176</v>
      </c>
      <c r="V284" s="123">
        <v>20.489851811011935</v>
      </c>
      <c r="W284" s="123">
        <v>21.950425009876678</v>
      </c>
      <c r="X284" s="123">
        <v>23.860495137032917</v>
      </c>
      <c r="Y284" s="123">
        <v>13.689809343582915</v>
      </c>
      <c r="DA284" s="130" t="s">
        <v>2922</v>
      </c>
    </row>
    <row r="285" spans="1:105" ht="12" customHeight="1" x14ac:dyDescent="0.25">
      <c r="A285" s="97" t="s">
        <v>143</v>
      </c>
      <c r="B285" s="99">
        <v>14.009118066749283</v>
      </c>
      <c r="C285" s="99">
        <v>6.4684006828593565</v>
      </c>
      <c r="D285" s="99">
        <v>20.862804845366391</v>
      </c>
      <c r="E285" s="99">
        <v>15.481715941358987</v>
      </c>
      <c r="F285" s="99">
        <v>22.268590478871786</v>
      </c>
      <c r="G285" s="99">
        <v>16.056522438288784</v>
      </c>
      <c r="H285" s="99">
        <v>11.955744895821377</v>
      </c>
      <c r="I285" s="99">
        <v>13.574634717215652</v>
      </c>
      <c r="J285" s="99">
        <v>33.594179722864375</v>
      </c>
      <c r="K285" s="99">
        <v>13.773199449288926</v>
      </c>
      <c r="L285" s="99">
        <v>10.073067278552092</v>
      </c>
      <c r="M285" s="99">
        <v>18.910139987255565</v>
      </c>
      <c r="N285" s="99">
        <v>18.37007063121257</v>
      </c>
      <c r="O285" s="99">
        <v>12.055648228042743</v>
      </c>
      <c r="P285" s="99">
        <v>23.55233210375507</v>
      </c>
      <c r="Q285" s="99">
        <v>24.782726609672174</v>
      </c>
      <c r="R285" s="99">
        <v>19.595428373670746</v>
      </c>
      <c r="S285" s="99">
        <v>15.588343609248662</v>
      </c>
      <c r="T285" s="99">
        <v>17.15978844960814</v>
      </c>
      <c r="U285" s="99">
        <v>20.132869948856548</v>
      </c>
      <c r="V285" s="99">
        <v>20.518986343621204</v>
      </c>
      <c r="W285" s="99">
        <v>22.328841908584675</v>
      </c>
      <c r="X285" s="99">
        <v>25.353939276057297</v>
      </c>
      <c r="Y285" s="99">
        <v>5.4729268196649183</v>
      </c>
      <c r="DA285" s="63" t="s">
        <v>2923</v>
      </c>
    </row>
    <row r="286" spans="1:105" ht="12" customHeight="1" x14ac:dyDescent="0.25">
      <c r="A286" s="97" t="s">
        <v>124</v>
      </c>
      <c r="B286" s="99">
        <v>11.329528852939863</v>
      </c>
      <c r="C286" s="99">
        <v>16.632075470346003</v>
      </c>
      <c r="D286" s="99">
        <v>18.411558529534272</v>
      </c>
      <c r="E286" s="99">
        <v>21.959106327059988</v>
      </c>
      <c r="F286" s="99">
        <v>14.898949178504077</v>
      </c>
      <c r="G286" s="99">
        <v>27.387721965941527</v>
      </c>
      <c r="H286" s="99">
        <v>16.270850975701496</v>
      </c>
      <c r="I286" s="99">
        <v>25.515132591298361</v>
      </c>
      <c r="J286" s="99">
        <v>14.788914362585691</v>
      </c>
      <c r="K286" s="99">
        <v>21.491027018077219</v>
      </c>
      <c r="L286" s="99">
        <v>18.232694345947987</v>
      </c>
      <c r="M286" s="99">
        <v>18.905661541391844</v>
      </c>
      <c r="N286" s="99">
        <v>17.479253554533919</v>
      </c>
      <c r="O286" s="99">
        <v>18.856851732930309</v>
      </c>
      <c r="P286" s="99">
        <v>18.476367248264392</v>
      </c>
      <c r="Q286" s="99">
        <v>19.759822908878697</v>
      </c>
      <c r="R286" s="99">
        <v>19.07553035362</v>
      </c>
      <c r="S286" s="99">
        <v>20.206227832872941</v>
      </c>
      <c r="T286" s="99">
        <v>20.019823906650142</v>
      </c>
      <c r="U286" s="99">
        <v>20.79330942080378</v>
      </c>
      <c r="V286" s="99">
        <v>18.886136323325903</v>
      </c>
      <c r="W286" s="99">
        <v>19.853121224247108</v>
      </c>
      <c r="X286" s="99">
        <v>20.00094739972868</v>
      </c>
      <c r="Y286" s="99">
        <v>17.919095737086295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12.152745511746552</v>
      </c>
      <c r="C290" s="102">
        <v>12.101137032939549</v>
      </c>
      <c r="D290" s="102">
        <v>13.251340176091098</v>
      </c>
      <c r="E290" s="102">
        <v>20.892340390234267</v>
      </c>
      <c r="F290" s="102">
        <v>9.2806966397487045</v>
      </c>
      <c r="G290" s="102">
        <v>15.684192073485402</v>
      </c>
      <c r="H290" s="102">
        <v>25.528050078763886</v>
      </c>
      <c r="I290" s="102">
        <v>22.458894698440599</v>
      </c>
      <c r="J290" s="102">
        <v>16.476306242648231</v>
      </c>
      <c r="K290" s="102">
        <v>22.171325168287204</v>
      </c>
      <c r="L290" s="102">
        <v>17.052361645918154</v>
      </c>
      <c r="M290" s="102">
        <v>17.384019171748175</v>
      </c>
      <c r="N290" s="102">
        <v>20.840344364077726</v>
      </c>
      <c r="O290" s="102">
        <v>19.030297441920311</v>
      </c>
      <c r="P290" s="102">
        <v>19.578877345983269</v>
      </c>
      <c r="Q290" s="102">
        <v>19.949068817289149</v>
      </c>
      <c r="R290" s="102">
        <v>17.709772223416572</v>
      </c>
      <c r="S290" s="102">
        <v>22.444083910220858</v>
      </c>
      <c r="T290" s="102">
        <v>19.214766439280638</v>
      </c>
      <c r="U290" s="102">
        <v>18.426953972417135</v>
      </c>
      <c r="V290" s="102">
        <v>18.68974319005039</v>
      </c>
      <c r="W290" s="102">
        <v>19.166013086877204</v>
      </c>
      <c r="X290" s="102">
        <v>20.596430321336879</v>
      </c>
      <c r="Y290" s="102">
        <v>17.983852319199006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10.088811374497133</v>
      </c>
      <c r="C294" s="123">
        <v>5.4980868984522298</v>
      </c>
      <c r="D294" s="123">
        <v>10.682384523232873</v>
      </c>
      <c r="E294" s="123">
        <v>9.5336852930940328</v>
      </c>
      <c r="F294" s="123">
        <v>10.192662240601241</v>
      </c>
      <c r="G294" s="123">
        <v>13.476854973509072</v>
      </c>
      <c r="H294" s="123">
        <v>6.9483802303453901</v>
      </c>
      <c r="I294" s="123">
        <v>7.4817167379371901</v>
      </c>
      <c r="J294" s="123">
        <v>11.478157506718414</v>
      </c>
      <c r="K294" s="123">
        <v>5.7334219612071333</v>
      </c>
      <c r="L294" s="123">
        <v>4.1251668755958564</v>
      </c>
      <c r="M294" s="123">
        <v>6.6614382992488244</v>
      </c>
      <c r="N294" s="123">
        <v>5.8792658780783515</v>
      </c>
      <c r="O294" s="123">
        <v>4.0753764722886183</v>
      </c>
      <c r="P294" s="123">
        <v>7.5114591492706166</v>
      </c>
      <c r="Q294" s="123">
        <v>8.1202563030372783</v>
      </c>
      <c r="R294" s="123">
        <v>6.0447653119069242</v>
      </c>
      <c r="S294" s="123">
        <v>6.2171593032649604</v>
      </c>
      <c r="T294" s="123">
        <v>6.7691022495023052</v>
      </c>
      <c r="U294" s="123">
        <v>7.7767862854590524</v>
      </c>
      <c r="V294" s="123">
        <v>7.0455490885089329</v>
      </c>
      <c r="W294" s="123">
        <v>6.7246503611165442</v>
      </c>
      <c r="X294" s="123">
        <v>6.6870592224513805</v>
      </c>
      <c r="Y294" s="123">
        <v>6.3218452693006846</v>
      </c>
      <c r="DA294" s="130" t="s">
        <v>2932</v>
      </c>
    </row>
    <row r="295" spans="1:105" ht="12" customHeight="1" x14ac:dyDescent="0.25">
      <c r="A295" s="97" t="s">
        <v>51</v>
      </c>
      <c r="B295" s="99">
        <v>11.28208583040978</v>
      </c>
      <c r="C295" s="99">
        <v>3.268348970651882</v>
      </c>
      <c r="D295" s="99">
        <v>11.330426409414979</v>
      </c>
      <c r="E295" s="99">
        <v>8.0577799931799845</v>
      </c>
      <c r="F295" s="99">
        <v>11.804379366744776</v>
      </c>
      <c r="G295" s="99">
        <v>11.903007714604218</v>
      </c>
      <c r="H295" s="99">
        <v>6.0721326024816324</v>
      </c>
      <c r="I295" s="99">
        <v>6.0108786550803881</v>
      </c>
      <c r="J295" s="99">
        <v>12.362603557162894</v>
      </c>
      <c r="K295" s="99">
        <v>5.1180898774882815</v>
      </c>
      <c r="L295" s="99">
        <v>3.7259334629068785</v>
      </c>
      <c r="M295" s="99">
        <v>6.6524815643814605</v>
      </c>
      <c r="N295" s="99">
        <v>5.8737558350897325</v>
      </c>
      <c r="O295" s="99">
        <v>3.8771360876215519</v>
      </c>
      <c r="P295" s="99">
        <v>7.7307952550809649</v>
      </c>
      <c r="Q295" s="99">
        <v>8.4059407051166577</v>
      </c>
      <c r="R295" s="99">
        <v>5.8992062174724689</v>
      </c>
      <c r="S295" s="99">
        <v>6.0273236621197874</v>
      </c>
      <c r="T295" s="99">
        <v>6.7212186512642011</v>
      </c>
      <c r="U295" s="99">
        <v>7.7789093366264979</v>
      </c>
      <c r="V295" s="99">
        <v>7.0504394758377558</v>
      </c>
      <c r="W295" s="99">
        <v>6.7225024388799905</v>
      </c>
      <c r="X295" s="99">
        <v>6.6737987171998014</v>
      </c>
      <c r="Y295" s="99">
        <v>6.3554362829344315</v>
      </c>
      <c r="DA295" s="63" t="s">
        <v>2933</v>
      </c>
    </row>
    <row r="296" spans="1:105" ht="12" customHeight="1" x14ac:dyDescent="0.25">
      <c r="A296" s="97" t="s">
        <v>50</v>
      </c>
      <c r="B296" s="99">
        <v>8.2466241401440357</v>
      </c>
      <c r="C296" s="99">
        <v>8.8827489102860238</v>
      </c>
      <c r="D296" s="99">
        <v>9.8321621178569849</v>
      </c>
      <c r="E296" s="99">
        <v>11.523464582469046</v>
      </c>
      <c r="F296" s="99">
        <v>7.5696491838068969</v>
      </c>
      <c r="G296" s="99">
        <v>16.530365878368197</v>
      </c>
      <c r="H296" s="99">
        <v>8.8827256672235997</v>
      </c>
      <c r="I296" s="99">
        <v>13.000641867622161</v>
      </c>
      <c r="J296" s="99">
        <v>6.2532646052990755</v>
      </c>
      <c r="K296" s="99">
        <v>8.7878681660361604</v>
      </c>
      <c r="L296" s="99">
        <v>6.8206467556259511</v>
      </c>
      <c r="M296" s="99">
        <v>6.730409193990404</v>
      </c>
      <c r="N296" s="99">
        <v>5.8132583264455917</v>
      </c>
      <c r="O296" s="99">
        <v>6.0142942624285816</v>
      </c>
      <c r="P296" s="99">
        <v>5.9828886669682273</v>
      </c>
      <c r="Q296" s="99">
        <v>6.6779618190751799</v>
      </c>
      <c r="R296" s="99">
        <v>6.6492768882832607</v>
      </c>
      <c r="S296" s="99">
        <v>7.3746919924462002</v>
      </c>
      <c r="T296" s="99">
        <v>7.3994557614699143</v>
      </c>
      <c r="U296" s="99">
        <v>7.6679467891061375</v>
      </c>
      <c r="V296" s="99">
        <v>6.685500143526486</v>
      </c>
      <c r="W296" s="99">
        <v>6.7860734355357621</v>
      </c>
      <c r="X296" s="99">
        <v>6.877999218585626</v>
      </c>
      <c r="Y296" s="99">
        <v>6.0873940945611675</v>
      </c>
      <c r="DA296" s="63" t="s">
        <v>2934</v>
      </c>
    </row>
    <row r="297" spans="1:105" ht="12" customHeight="1" x14ac:dyDescent="0.25">
      <c r="A297" s="109" t="s">
        <v>120</v>
      </c>
      <c r="B297" s="110">
        <v>7.3807892993634496</v>
      </c>
      <c r="C297" s="110">
        <v>9.5329052090363486</v>
      </c>
      <c r="D297" s="110">
        <v>7.911692617257053</v>
      </c>
      <c r="E297" s="110">
        <v>14.223101888440153</v>
      </c>
      <c r="F297" s="110">
        <v>7.0505519172251692</v>
      </c>
      <c r="G297" s="110">
        <v>7.8823345546298826</v>
      </c>
      <c r="H297" s="110">
        <v>15.264782607703843</v>
      </c>
      <c r="I297" s="110">
        <v>10.093693024688831</v>
      </c>
      <c r="J297" s="110">
        <v>6.1095270076639281</v>
      </c>
      <c r="K297" s="110">
        <v>6.2587060496382163</v>
      </c>
      <c r="L297" s="110">
        <v>6.2859810384135173</v>
      </c>
      <c r="M297" s="110">
        <v>6.824741052977048</v>
      </c>
      <c r="N297" s="110">
        <v>9.6712750646057408</v>
      </c>
      <c r="O297" s="110">
        <v>0.63472509115929465</v>
      </c>
      <c r="P297" s="110">
        <v>4.3568865541793462</v>
      </c>
      <c r="Q297" s="110">
        <v>8.4535741017808288</v>
      </c>
      <c r="R297" s="110">
        <v>6.9495105001459798</v>
      </c>
      <c r="S297" s="110">
        <v>7.0324828783836928</v>
      </c>
      <c r="T297" s="110">
        <v>6.8410914660981179</v>
      </c>
      <c r="U297" s="110">
        <v>6.8783201059770542</v>
      </c>
      <c r="V297" s="110">
        <v>6.8091958709084484</v>
      </c>
      <c r="W297" s="110">
        <v>6.7824824894329252</v>
      </c>
      <c r="X297" s="110">
        <v>6.8665353113484233</v>
      </c>
      <c r="Y297" s="110">
        <v>6.1862829519220828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144.45582741012421</v>
      </c>
      <c r="C299" s="118">
        <f t="shared" si="131"/>
        <v>37.227278187220847</v>
      </c>
      <c r="D299" s="118">
        <f t="shared" si="131"/>
        <v>105.47893571996431</v>
      </c>
      <c r="E299" s="118">
        <f t="shared" si="131"/>
        <v>76.266290263203274</v>
      </c>
      <c r="F299" s="118">
        <f t="shared" si="131"/>
        <v>148.63216836915632</v>
      </c>
      <c r="G299" s="118">
        <f t="shared" si="131"/>
        <v>76.38578948530693</v>
      </c>
      <c r="H299" s="118">
        <f t="shared" si="131"/>
        <v>55.096156082805109</v>
      </c>
      <c r="I299" s="118">
        <f t="shared" si="131"/>
        <v>53.225419329662039</v>
      </c>
      <c r="J299" s="118">
        <f t="shared" si="131"/>
        <v>153.10441499467032</v>
      </c>
      <c r="K299" s="118">
        <f t="shared" si="131"/>
        <v>61.012771253631307</v>
      </c>
      <c r="L299" s="118">
        <f t="shared" si="131"/>
        <v>47.630384825963617</v>
      </c>
      <c r="M299" s="118">
        <f t="shared" si="131"/>
        <v>80.097343277668827</v>
      </c>
      <c r="N299" s="118">
        <f t="shared" si="131"/>
        <v>77.895393295175765</v>
      </c>
      <c r="O299" s="118">
        <f t="shared" si="131"/>
        <v>47.611365666190174</v>
      </c>
      <c r="P299" s="118">
        <f t="shared" si="131"/>
        <v>84.406816338178572</v>
      </c>
      <c r="Q299" s="118">
        <f t="shared" si="131"/>
        <v>85.459414010506791</v>
      </c>
      <c r="R299" s="118">
        <f t="shared" ref="R299:V299" si="132">R300+R303+R305+R315</f>
        <v>67.735433707600166</v>
      </c>
      <c r="S299" s="118">
        <f t="shared" si="132"/>
        <v>54.215912506748062</v>
      </c>
      <c r="T299" s="118">
        <f t="shared" si="132"/>
        <v>60.839307275390503</v>
      </c>
      <c r="U299" s="118">
        <f t="shared" si="132"/>
        <v>71.53285696298623</v>
      </c>
      <c r="V299" s="118">
        <f t="shared" si="132"/>
        <v>72.681079772646498</v>
      </c>
      <c r="W299" s="118">
        <f t="shared" ref="W299:Y299" si="133">W300+W303+W305+W315</f>
        <v>69.226359040626477</v>
      </c>
      <c r="X299" s="118">
        <f t="shared" si="133"/>
        <v>62.362423642097696</v>
      </c>
      <c r="Y299" s="118">
        <f t="shared" si="133"/>
        <v>57.634792953984196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130.55876229717589</v>
      </c>
      <c r="C300" s="123">
        <f t="shared" si="134"/>
        <v>30.518261994650064</v>
      </c>
      <c r="D300" s="123">
        <f t="shared" si="134"/>
        <v>87.105360766977839</v>
      </c>
      <c r="E300" s="123">
        <f t="shared" si="134"/>
        <v>61.965101106228857</v>
      </c>
      <c r="F300" s="123">
        <f t="shared" si="134"/>
        <v>129.60246180826624</v>
      </c>
      <c r="G300" s="123">
        <f t="shared" si="134"/>
        <v>59.585215486555661</v>
      </c>
      <c r="H300" s="123">
        <f t="shared" si="134"/>
        <v>44.258113533135678</v>
      </c>
      <c r="I300" s="123">
        <f t="shared" si="134"/>
        <v>41.113588609850694</v>
      </c>
      <c r="J300" s="123">
        <f t="shared" si="134"/>
        <v>128.88361810730029</v>
      </c>
      <c r="K300" s="123">
        <f t="shared" si="134"/>
        <v>50.089037689452226</v>
      </c>
      <c r="L300" s="123">
        <f t="shared" si="134"/>
        <v>39.633430851421465</v>
      </c>
      <c r="M300" s="123">
        <f t="shared" si="134"/>
        <v>66.290918371947413</v>
      </c>
      <c r="N300" s="123">
        <f t="shared" si="134"/>
        <v>64.525275406748577</v>
      </c>
      <c r="O300" s="123">
        <f t="shared" si="134"/>
        <v>38.767628691005939</v>
      </c>
      <c r="P300" s="123">
        <f t="shared" si="134"/>
        <v>67.854450104935694</v>
      </c>
      <c r="Q300" s="123">
        <f t="shared" si="134"/>
        <v>68.099584294638987</v>
      </c>
      <c r="R300" s="123">
        <f t="shared" ref="R300:V300" si="135">SUM(R301:R302)</f>
        <v>54.333143661293263</v>
      </c>
      <c r="S300" s="123">
        <f t="shared" si="135"/>
        <v>42.602946000637232</v>
      </c>
      <c r="T300" s="123">
        <f t="shared" si="135"/>
        <v>48.135857803914384</v>
      </c>
      <c r="U300" s="123">
        <f t="shared" si="135"/>
        <v>56.749171772057657</v>
      </c>
      <c r="V300" s="123">
        <f t="shared" si="135"/>
        <v>58.262308192059358</v>
      </c>
      <c r="W300" s="123">
        <f t="shared" ref="W300:Y300" si="136">SUM(W301:W302)</f>
        <v>55.353196297638704</v>
      </c>
      <c r="X300" s="123">
        <f t="shared" si="136"/>
        <v>48.819746555426498</v>
      </c>
      <c r="Y300" s="123">
        <f t="shared" si="136"/>
        <v>51.52498845591029</v>
      </c>
      <c r="DA300" s="130" t="s">
        <v>3085</v>
      </c>
    </row>
    <row r="301" spans="1:105" ht="12" customHeight="1" x14ac:dyDescent="0.25">
      <c r="A301" s="97" t="s">
        <v>51</v>
      </c>
      <c r="B301" s="99">
        <v>130.55876229717589</v>
      </c>
      <c r="C301" s="99">
        <v>30.518261994650064</v>
      </c>
      <c r="D301" s="99">
        <v>87.105360766977839</v>
      </c>
      <c r="E301" s="99">
        <v>61.965101106228857</v>
      </c>
      <c r="F301" s="99">
        <v>129.60246180826624</v>
      </c>
      <c r="G301" s="99">
        <v>59.585215486555661</v>
      </c>
      <c r="H301" s="99">
        <v>44.258113533135678</v>
      </c>
      <c r="I301" s="99">
        <v>41.113588609850694</v>
      </c>
      <c r="J301" s="99">
        <v>128.88361810730029</v>
      </c>
      <c r="K301" s="99">
        <v>50.089037689452226</v>
      </c>
      <c r="L301" s="99">
        <v>39.633430851421465</v>
      </c>
      <c r="M301" s="99">
        <v>66.290918371947413</v>
      </c>
      <c r="N301" s="99">
        <v>64.525275406748577</v>
      </c>
      <c r="O301" s="99">
        <v>38.767628691005939</v>
      </c>
      <c r="P301" s="99">
        <v>67.854450104935694</v>
      </c>
      <c r="Q301" s="99">
        <v>68.099584294638987</v>
      </c>
      <c r="R301" s="99">
        <v>54.333143661293263</v>
      </c>
      <c r="S301" s="99">
        <v>42.602946000637232</v>
      </c>
      <c r="T301" s="99">
        <v>48.135857803914384</v>
      </c>
      <c r="U301" s="99">
        <v>56.749171772057657</v>
      </c>
      <c r="V301" s="99">
        <v>58.262308192059358</v>
      </c>
      <c r="W301" s="99">
        <v>55.353196297638704</v>
      </c>
      <c r="X301" s="99">
        <v>48.819746555426498</v>
      </c>
      <c r="Y301" s="99">
        <v>51.52498845591029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8.4276414207132486</v>
      </c>
      <c r="C305" s="123">
        <v>4.1509864098984632</v>
      </c>
      <c r="D305" s="123">
        <v>12.647099324098091</v>
      </c>
      <c r="E305" s="123">
        <v>9.5385469023001388</v>
      </c>
      <c r="F305" s="123">
        <v>13.352811975204974</v>
      </c>
      <c r="G305" s="123">
        <v>9.7630947691450682</v>
      </c>
      <c r="H305" s="123">
        <v>7.1990115529832641</v>
      </c>
      <c r="I305" s="123">
        <v>8.1063350695377938</v>
      </c>
      <c r="J305" s="123">
        <v>17.781018072597327</v>
      </c>
      <c r="K305" s="123">
        <v>7.7457351426910552</v>
      </c>
      <c r="L305" s="123">
        <v>5.6753710258049122</v>
      </c>
      <c r="M305" s="123">
        <v>10.045438636505649</v>
      </c>
      <c r="N305" s="123">
        <v>9.9017226297685301</v>
      </c>
      <c r="O305" s="123">
        <v>6.4809821694776426</v>
      </c>
      <c r="P305" s="123">
        <v>12.221018853322482</v>
      </c>
      <c r="Q305" s="123">
        <v>12.766169887605837</v>
      </c>
      <c r="R305" s="123">
        <v>10.072514991792834</v>
      </c>
      <c r="S305" s="123">
        <v>8.0782393177313434</v>
      </c>
      <c r="T305" s="123">
        <v>8.7470062368569472</v>
      </c>
      <c r="U305" s="123">
        <v>10.183280930512515</v>
      </c>
      <c r="V305" s="123">
        <v>10.281058232420886</v>
      </c>
      <c r="W305" s="123">
        <v>10.00643116079917</v>
      </c>
      <c r="X305" s="123">
        <v>9.7496668453431319</v>
      </c>
      <c r="Y305" s="123">
        <v>2.6052124097803255</v>
      </c>
      <c r="DA305" s="130" t="s">
        <v>3090</v>
      </c>
    </row>
    <row r="306" spans="1:105" ht="12" customHeight="1" x14ac:dyDescent="0.25">
      <c r="A306" s="97" t="s">
        <v>143</v>
      </c>
      <c r="B306" s="99">
        <v>8.542810210551929</v>
      </c>
      <c r="C306" s="99">
        <v>4.0304606340636981</v>
      </c>
      <c r="D306" s="99">
        <v>12.825282947330491</v>
      </c>
      <c r="E306" s="99">
        <v>9.533072016150836</v>
      </c>
      <c r="F306" s="99">
        <v>13.615971968592806</v>
      </c>
      <c r="G306" s="99">
        <v>9.6812187519936739</v>
      </c>
      <c r="H306" s="99">
        <v>7.2081816923391324</v>
      </c>
      <c r="I306" s="99">
        <v>8.0526374489585741</v>
      </c>
      <c r="J306" s="99">
        <v>18.221424428093396</v>
      </c>
      <c r="K306" s="99">
        <v>7.8415763321301917</v>
      </c>
      <c r="L306" s="99">
        <v>5.7411387103323159</v>
      </c>
      <c r="M306" s="99">
        <v>10.2278592989932</v>
      </c>
      <c r="N306" s="99">
        <v>10.08589517107732</v>
      </c>
      <c r="O306" s="99">
        <v>6.5519318620346132</v>
      </c>
      <c r="P306" s="99">
        <v>12.451736860224422</v>
      </c>
      <c r="Q306" s="99">
        <v>13.004085499114304</v>
      </c>
      <c r="R306" s="99">
        <v>10.242018946095872</v>
      </c>
      <c r="S306" s="99">
        <v>8.191508757707286</v>
      </c>
      <c r="T306" s="99">
        <v>8.871105074010444</v>
      </c>
      <c r="U306" s="99">
        <v>10.313686324771135</v>
      </c>
      <c r="V306" s="99">
        <v>10.404940248131711</v>
      </c>
      <c r="W306" s="99">
        <v>11.152991865930158</v>
      </c>
      <c r="X306" s="99">
        <v>12.53730923557163</v>
      </c>
      <c r="Y306" s="99">
        <v>2.5885306021734995</v>
      </c>
      <c r="DA306" s="63" t="s">
        <v>3091</v>
      </c>
    </row>
    <row r="307" spans="1:105" ht="12" customHeight="1" x14ac:dyDescent="0.25">
      <c r="A307" s="97" t="s">
        <v>124</v>
      </c>
      <c r="B307" s="99">
        <v>5.224681150016341</v>
      </c>
      <c r="C307" s="99">
        <v>7.6699827789411765</v>
      </c>
      <c r="D307" s="99">
        <v>8.3757912288098293</v>
      </c>
      <c r="E307" s="99">
        <v>9.919590207701658</v>
      </c>
      <c r="F307" s="99">
        <v>6.6331706959516774</v>
      </c>
      <c r="G307" s="99">
        <v>12.038628124497958</v>
      </c>
      <c r="H307" s="99">
        <v>7.1210983053334305</v>
      </c>
      <c r="I307" s="99">
        <v>11.064633957324341</v>
      </c>
      <c r="J307" s="99">
        <v>6.3293449612149413</v>
      </c>
      <c r="K307" s="99">
        <v>9.0831292479611125</v>
      </c>
      <c r="L307" s="99">
        <v>7.6577084452053628</v>
      </c>
      <c r="M307" s="99">
        <v>7.8774416181517859</v>
      </c>
      <c r="N307" s="99">
        <v>6.8627557744979972</v>
      </c>
      <c r="O307" s="99">
        <v>6.9999873519224671</v>
      </c>
      <c r="P307" s="99">
        <v>6.492129233460064</v>
      </c>
      <c r="Q307" s="99">
        <v>6.68255621531718</v>
      </c>
      <c r="R307" s="99">
        <v>6.3137914942667539</v>
      </c>
      <c r="S307" s="99">
        <v>6.4726314194797547</v>
      </c>
      <c r="T307" s="99">
        <v>6.2565248367484072</v>
      </c>
      <c r="U307" s="99">
        <v>6.4582535570671773</v>
      </c>
      <c r="V307" s="99">
        <v>5.6675335826372271</v>
      </c>
      <c r="W307" s="99">
        <v>5.0910571169882921</v>
      </c>
      <c r="X307" s="99">
        <v>5.0534272434340641</v>
      </c>
      <c r="Y307" s="99">
        <v>4.5159861556489789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5.4694236922350585</v>
      </c>
      <c r="C315" s="123">
        <v>2.5580297826723237</v>
      </c>
      <c r="D315" s="123">
        <v>5.726475628888374</v>
      </c>
      <c r="E315" s="123">
        <v>4.7626422546742795</v>
      </c>
      <c r="F315" s="123">
        <v>5.676894585685103</v>
      </c>
      <c r="G315" s="123">
        <v>7.037479229606201</v>
      </c>
      <c r="H315" s="123">
        <v>3.6390309966861656</v>
      </c>
      <c r="I315" s="123">
        <v>4.005495650273553</v>
      </c>
      <c r="J315" s="123">
        <v>6.4397788147726969</v>
      </c>
      <c r="K315" s="123">
        <v>3.1779984214880304</v>
      </c>
      <c r="L315" s="123">
        <v>2.3215829487372392</v>
      </c>
      <c r="M315" s="123">
        <v>3.7609862692157607</v>
      </c>
      <c r="N315" s="123">
        <v>3.4683952586586586</v>
      </c>
      <c r="O315" s="123">
        <v>2.3627548057065928</v>
      </c>
      <c r="P315" s="123">
        <v>4.3313473799203965</v>
      </c>
      <c r="Q315" s="123">
        <v>4.5936598282619654</v>
      </c>
      <c r="R315" s="123">
        <v>3.3297750545140676</v>
      </c>
      <c r="S315" s="123">
        <v>3.534727188379482</v>
      </c>
      <c r="T315" s="123">
        <v>3.9564432346191749</v>
      </c>
      <c r="U315" s="123">
        <v>4.6004042604160551</v>
      </c>
      <c r="V315" s="123">
        <v>4.1377133481662529</v>
      </c>
      <c r="W315" s="123">
        <v>3.8667315821886117</v>
      </c>
      <c r="X315" s="123">
        <v>3.7930102413280586</v>
      </c>
      <c r="Y315" s="123">
        <v>3.5045920882935766</v>
      </c>
      <c r="DA315" s="130" t="s">
        <v>3100</v>
      </c>
    </row>
    <row r="316" spans="1:105" ht="12" customHeight="1" x14ac:dyDescent="0.25">
      <c r="A316" s="97" t="s">
        <v>51</v>
      </c>
      <c r="B316" s="99">
        <v>6.8963746320091337</v>
      </c>
      <c r="C316" s="99">
        <v>2.0676493153615523</v>
      </c>
      <c r="D316" s="99">
        <v>7.1025908288089044</v>
      </c>
      <c r="E316" s="99">
        <v>5.0707132195758762</v>
      </c>
      <c r="F316" s="99">
        <v>7.4004124953465773</v>
      </c>
      <c r="G316" s="99">
        <v>7.4477770163571657</v>
      </c>
      <c r="H316" s="99">
        <v>3.7892635345913579</v>
      </c>
      <c r="I316" s="99">
        <v>3.7050041544772681</v>
      </c>
      <c r="J316" s="99">
        <v>7.1121240695983605</v>
      </c>
      <c r="K316" s="99">
        <v>3.1192502773575645</v>
      </c>
      <c r="L316" s="99">
        <v>2.281371483025902</v>
      </c>
      <c r="M316" s="99">
        <v>3.9094492370817333</v>
      </c>
      <c r="N316" s="99">
        <v>3.574829544384805</v>
      </c>
      <c r="O316" s="99">
        <v>2.3644451223180738</v>
      </c>
      <c r="P316" s="99">
        <v>4.6143958704902746</v>
      </c>
      <c r="Q316" s="99">
        <v>4.9911673918423149</v>
      </c>
      <c r="R316" s="99">
        <v>3.5064309738915984</v>
      </c>
      <c r="S316" s="99">
        <v>3.6510155910220816</v>
      </c>
      <c r="T316" s="99">
        <v>4.045288395974632</v>
      </c>
      <c r="U316" s="99">
        <v>4.6313952069584836</v>
      </c>
      <c r="V316" s="99">
        <v>4.1599037276955944</v>
      </c>
      <c r="W316" s="99">
        <v>3.9128382616532171</v>
      </c>
      <c r="X316" s="99">
        <v>3.8781564267849493</v>
      </c>
      <c r="Y316" s="99">
        <v>3.6848163201354982</v>
      </c>
      <c r="DA316" s="63" t="s">
        <v>3101</v>
      </c>
    </row>
    <row r="317" spans="1:105" ht="12" customHeight="1" x14ac:dyDescent="0.25">
      <c r="A317" s="97" t="s">
        <v>50</v>
      </c>
      <c r="B317" s="99">
        <v>3.3164885127632946</v>
      </c>
      <c r="C317" s="99">
        <v>3.5337726029770971</v>
      </c>
      <c r="D317" s="99">
        <v>3.9110476619015686</v>
      </c>
      <c r="E317" s="99">
        <v>4.5775051507389124</v>
      </c>
      <c r="F317" s="99">
        <v>3.0067302328714409</v>
      </c>
      <c r="G317" s="99">
        <v>6.555691312656946</v>
      </c>
      <c r="H317" s="99">
        <v>3.5197351429432713</v>
      </c>
      <c r="I317" s="99">
        <v>5.1473509505686925</v>
      </c>
      <c r="J317" s="99">
        <v>2.4757682584266449</v>
      </c>
      <c r="K317" s="99">
        <v>3.4790173232763575</v>
      </c>
      <c r="L317" s="99">
        <v>2.69452584897624</v>
      </c>
      <c r="M317" s="99">
        <v>2.65885463483438</v>
      </c>
      <c r="N317" s="99">
        <v>2.2959922680990132</v>
      </c>
      <c r="O317" s="99">
        <v>2.3739462128579851</v>
      </c>
      <c r="P317" s="99">
        <v>2.3603108886663953</v>
      </c>
      <c r="Q317" s="99">
        <v>2.6319615295940095</v>
      </c>
      <c r="R317" s="99">
        <v>2.6185783439312083</v>
      </c>
      <c r="S317" s="99">
        <v>2.8841439162143612</v>
      </c>
      <c r="T317" s="99">
        <v>2.863243390704004</v>
      </c>
      <c r="U317" s="99">
        <v>2.9469651177867937</v>
      </c>
      <c r="V317" s="99">
        <v>2.5339266436085754</v>
      </c>
      <c r="W317" s="99">
        <v>2.5675572625138852</v>
      </c>
      <c r="X317" s="99">
        <v>2.6000242850639057</v>
      </c>
      <c r="Y317" s="99">
        <v>2.3000104960435981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0.83130726189255166</v>
      </c>
      <c r="E322" s="117">
        <f t="shared" si="138"/>
        <v>0</v>
      </c>
      <c r="F322" s="117">
        <f t="shared" si="138"/>
        <v>1.9008687676141645</v>
      </c>
      <c r="G322" s="117">
        <f t="shared" si="138"/>
        <v>0</v>
      </c>
      <c r="H322" s="117">
        <f t="shared" si="138"/>
        <v>0</v>
      </c>
      <c r="I322" s="117">
        <f t="shared" si="138"/>
        <v>0.42846948979029698</v>
      </c>
      <c r="J322" s="117">
        <f t="shared" si="138"/>
        <v>5.6712717040556715</v>
      </c>
      <c r="K322" s="117">
        <f t="shared" si="138"/>
        <v>0</v>
      </c>
      <c r="L322" s="117">
        <f t="shared" si="138"/>
        <v>0</v>
      </c>
      <c r="M322" s="117">
        <f t="shared" si="138"/>
        <v>1.1036141024212296</v>
      </c>
      <c r="N322" s="117">
        <f t="shared" si="138"/>
        <v>3.3810741847036434</v>
      </c>
      <c r="O322" s="117">
        <f t="shared" si="138"/>
        <v>3.1225542876422878</v>
      </c>
      <c r="P322" s="117">
        <f t="shared" si="138"/>
        <v>14.287630758749026</v>
      </c>
      <c r="Q322" s="117">
        <f t="shared" si="138"/>
        <v>4.3028774641742258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2.4036580058322959E-2</v>
      </c>
      <c r="V322" s="117">
        <f t="shared" si="139"/>
        <v>0.82582501533184405</v>
      </c>
      <c r="W322" s="117">
        <f t="shared" ref="W322:Y322" si="140">W323+W326+W328+W338</f>
        <v>0.75558683323742892</v>
      </c>
      <c r="X322" s="117">
        <f t="shared" si="140"/>
        <v>1.0384356533978321</v>
      </c>
      <c r="Y322" s="117">
        <f t="shared" si="140"/>
        <v>1.7817942694535731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0.68562813952483559</v>
      </c>
      <c r="E323" s="122">
        <f t="shared" si="141"/>
        <v>0</v>
      </c>
      <c r="F323" s="122">
        <f t="shared" si="141"/>
        <v>1.6682798029775807</v>
      </c>
      <c r="G323" s="122">
        <f t="shared" si="141"/>
        <v>0</v>
      </c>
      <c r="H323" s="122">
        <f t="shared" si="141"/>
        <v>0</v>
      </c>
      <c r="I323" s="122">
        <f t="shared" si="141"/>
        <v>0.32084711449497322</v>
      </c>
      <c r="J323" s="122">
        <f t="shared" si="141"/>
        <v>4.8954734322591325</v>
      </c>
      <c r="K323" s="122">
        <f t="shared" si="141"/>
        <v>0</v>
      </c>
      <c r="L323" s="122">
        <f t="shared" si="141"/>
        <v>0</v>
      </c>
      <c r="M323" s="122">
        <f t="shared" si="141"/>
        <v>0.93975364096256908</v>
      </c>
      <c r="N323" s="122">
        <f t="shared" si="141"/>
        <v>2.861550272801475</v>
      </c>
      <c r="O323" s="122">
        <f t="shared" si="141"/>
        <v>2.6044341142545226</v>
      </c>
      <c r="P323" s="122">
        <f t="shared" si="141"/>
        <v>11.725150413181915</v>
      </c>
      <c r="Q323" s="122">
        <f t="shared" si="141"/>
        <v>3.4832874287907925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1.855410061570081E-2</v>
      </c>
      <c r="V323" s="122">
        <f t="shared" si="142"/>
        <v>0.63830180053495134</v>
      </c>
      <c r="W323" s="122">
        <f t="shared" ref="W323:Y323" si="143">SUM(W324:W325)</f>
        <v>0.57699921684786049</v>
      </c>
      <c r="X323" s="122">
        <f t="shared" si="143"/>
        <v>0.74543569196092629</v>
      </c>
      <c r="Y323" s="122">
        <f t="shared" si="143"/>
        <v>1.3421395089513273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0.68497335993735087</v>
      </c>
      <c r="E324" s="98">
        <v>0</v>
      </c>
      <c r="F324" s="98">
        <v>1.6665710296815723</v>
      </c>
      <c r="G324" s="98">
        <v>0</v>
      </c>
      <c r="H324" s="98">
        <v>0</v>
      </c>
      <c r="I324" s="98">
        <v>0.32058033718543549</v>
      </c>
      <c r="J324" s="98">
        <v>4.8906992041642301</v>
      </c>
      <c r="K324" s="98">
        <v>0</v>
      </c>
      <c r="L324" s="98">
        <v>0</v>
      </c>
      <c r="M324" s="98">
        <v>0.93884740424248891</v>
      </c>
      <c r="N324" s="98">
        <v>2.859216474248568</v>
      </c>
      <c r="O324" s="98">
        <v>2.601920513016188</v>
      </c>
      <c r="P324" s="98">
        <v>11.713494798822049</v>
      </c>
      <c r="Q324" s="98">
        <v>3.480194404760141</v>
      </c>
      <c r="R324" s="98">
        <v>0</v>
      </c>
      <c r="S324" s="98">
        <v>0</v>
      </c>
      <c r="T324" s="98">
        <v>0</v>
      </c>
      <c r="U324" s="98">
        <v>1.8535888358877099E-2</v>
      </c>
      <c r="V324" s="98">
        <v>0.6376700079615012</v>
      </c>
      <c r="W324" s="98">
        <v>0.57642427675545349</v>
      </c>
      <c r="X324" s="98">
        <v>0.74467483846146809</v>
      </c>
      <c r="Y324" s="98">
        <v>1.3407614718315988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6.5477958748471504E-4</v>
      </c>
      <c r="E325" s="98">
        <v>0</v>
      </c>
      <c r="F325" s="98">
        <v>1.7087732960083192E-3</v>
      </c>
      <c r="G325" s="98">
        <v>0</v>
      </c>
      <c r="H325" s="98">
        <v>0</v>
      </c>
      <c r="I325" s="98">
        <v>2.6677730953770406E-4</v>
      </c>
      <c r="J325" s="98">
        <v>4.774228094902651E-3</v>
      </c>
      <c r="K325" s="98">
        <v>0</v>
      </c>
      <c r="L325" s="98">
        <v>0</v>
      </c>
      <c r="M325" s="98">
        <v>9.0623672008012556E-4</v>
      </c>
      <c r="N325" s="98">
        <v>2.3337985529071283E-3</v>
      </c>
      <c r="O325" s="98">
        <v>2.5136012383347298E-3</v>
      </c>
      <c r="P325" s="98">
        <v>1.1655614359865202E-2</v>
      </c>
      <c r="Q325" s="98">
        <v>3.093024030651515E-3</v>
      </c>
      <c r="R325" s="98">
        <v>0</v>
      </c>
      <c r="S325" s="98">
        <v>0</v>
      </c>
      <c r="T325" s="98">
        <v>0</v>
      </c>
      <c r="U325" s="98">
        <v>1.821225682371035E-5</v>
      </c>
      <c r="V325" s="98">
        <v>6.3179257345012598E-4</v>
      </c>
      <c r="W325" s="98">
        <v>5.7494009240696827E-4</v>
      </c>
      <c r="X325" s="98">
        <v>7.608534994582427E-4</v>
      </c>
      <c r="Y325" s="98">
        <v>1.378037119728499E-3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3.5733575644558077E-3</v>
      </c>
      <c r="E326" s="122">
        <f t="shared" si="144"/>
        <v>0</v>
      </c>
      <c r="F326" s="122">
        <f t="shared" si="144"/>
        <v>2.1398569999500237E-3</v>
      </c>
      <c r="G326" s="122">
        <f t="shared" si="144"/>
        <v>0</v>
      </c>
      <c r="H326" s="122">
        <f t="shared" si="144"/>
        <v>0</v>
      </c>
      <c r="I326" s="122">
        <f t="shared" si="144"/>
        <v>5.2522361815020195E-3</v>
      </c>
      <c r="J326" s="122">
        <f t="shared" si="144"/>
        <v>6.8025693542437893E-3</v>
      </c>
      <c r="K326" s="122">
        <f t="shared" si="144"/>
        <v>0</v>
      </c>
      <c r="L326" s="122">
        <f t="shared" si="144"/>
        <v>0</v>
      </c>
      <c r="M326" s="122">
        <f t="shared" si="144"/>
        <v>2.0360986087454855E-3</v>
      </c>
      <c r="N326" s="122">
        <f t="shared" si="144"/>
        <v>2.2957584287743953E-2</v>
      </c>
      <c r="O326" s="122">
        <f t="shared" si="144"/>
        <v>3.9855071575708766E-3</v>
      </c>
      <c r="P326" s="122">
        <f t="shared" si="144"/>
        <v>4.3404029954605974E-2</v>
      </c>
      <c r="Q326" s="122">
        <f t="shared" si="144"/>
        <v>3.4107894687656272E-2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7.6274427794249361E-5</v>
      </c>
      <c r="V326" s="122">
        <f t="shared" si="144"/>
        <v>7.3409051720720086E-4</v>
      </c>
      <c r="W326" s="122">
        <f t="shared" si="144"/>
        <v>2.3323926557971479E-4</v>
      </c>
      <c r="X326" s="122">
        <f t="shared" si="144"/>
        <v>2.2232790059105605E-3</v>
      </c>
      <c r="Y326" s="122">
        <f t="shared" si="144"/>
        <v>3.5697091404048977E-3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3.5733575644558077E-3</v>
      </c>
      <c r="E327" s="98">
        <v>0</v>
      </c>
      <c r="F327" s="98">
        <v>2.1398569999500237E-3</v>
      </c>
      <c r="G327" s="98">
        <v>0</v>
      </c>
      <c r="H327" s="98">
        <v>0</v>
      </c>
      <c r="I327" s="98">
        <v>5.2522361815020195E-3</v>
      </c>
      <c r="J327" s="98">
        <v>6.8025693542437893E-3</v>
      </c>
      <c r="K327" s="98">
        <v>0</v>
      </c>
      <c r="L327" s="98">
        <v>0</v>
      </c>
      <c r="M327" s="98">
        <v>2.0360986087454855E-3</v>
      </c>
      <c r="N327" s="98">
        <v>2.2957584287743953E-2</v>
      </c>
      <c r="O327" s="98">
        <v>3.9855071575708766E-3</v>
      </c>
      <c r="P327" s="98">
        <v>4.3404029954605974E-2</v>
      </c>
      <c r="Q327" s="98">
        <v>3.4107894687656272E-2</v>
      </c>
      <c r="R327" s="98">
        <v>0</v>
      </c>
      <c r="S327" s="98">
        <v>0</v>
      </c>
      <c r="T327" s="98">
        <v>0</v>
      </c>
      <c r="U327" s="98">
        <v>7.6274427794249361E-5</v>
      </c>
      <c r="V327" s="98">
        <v>7.3409051720720086E-4</v>
      </c>
      <c r="W327" s="98">
        <v>2.3323926557971479E-4</v>
      </c>
      <c r="X327" s="98">
        <v>2.2232790059105605E-3</v>
      </c>
      <c r="Y327" s="98">
        <v>3.5697091404048977E-3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9.2423942358028088E-2</v>
      </c>
      <c r="E328" s="122">
        <v>0</v>
      </c>
      <c r="F328" s="122">
        <v>0.1495272668463537</v>
      </c>
      <c r="G328" s="122">
        <v>0</v>
      </c>
      <c r="H328" s="122">
        <v>0</v>
      </c>
      <c r="I328" s="122">
        <v>5.4563248132362172E-2</v>
      </c>
      <c r="J328" s="122">
        <v>0.54305916665690634</v>
      </c>
      <c r="K328" s="122">
        <v>0</v>
      </c>
      <c r="L328" s="122">
        <v>0</v>
      </c>
      <c r="M328" s="122">
        <v>0.1150231099546437</v>
      </c>
      <c r="N328" s="122">
        <v>0.36181050497996448</v>
      </c>
      <c r="O328" s="122">
        <v>0.3660392389213562</v>
      </c>
      <c r="P328" s="122">
        <v>1.8324411330600359</v>
      </c>
      <c r="Q328" s="122">
        <v>0.57115349345922395</v>
      </c>
      <c r="R328" s="122">
        <v>0</v>
      </c>
      <c r="S328" s="122">
        <v>0</v>
      </c>
      <c r="T328" s="122">
        <v>0</v>
      </c>
      <c r="U328" s="122">
        <v>3.5696834033489919E-3</v>
      </c>
      <c r="V328" s="122">
        <v>0.12724272499825723</v>
      </c>
      <c r="W328" s="122">
        <v>0.11953722825344837</v>
      </c>
      <c r="X328" s="122">
        <v>0.19692005120150313</v>
      </c>
      <c r="Y328" s="122">
        <v>0.27326657565160156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8.3532820016356271E-2</v>
      </c>
      <c r="E329" s="98">
        <v>0</v>
      </c>
      <c r="F329" s="98">
        <v>0.14093933772396869</v>
      </c>
      <c r="G329" s="98">
        <v>0</v>
      </c>
      <c r="H329" s="98">
        <v>0</v>
      </c>
      <c r="I329" s="98">
        <v>4.814788388798423E-2</v>
      </c>
      <c r="J329" s="98">
        <v>0.5314791811857511</v>
      </c>
      <c r="K329" s="98">
        <v>0</v>
      </c>
      <c r="L329" s="98">
        <v>0</v>
      </c>
      <c r="M329" s="98">
        <v>0.1134253012303518</v>
      </c>
      <c r="N329" s="98">
        <v>0.35055022810005348</v>
      </c>
      <c r="O329" s="98">
        <v>0.35101097486975319</v>
      </c>
      <c r="P329" s="98">
        <v>1.7883964762878428</v>
      </c>
      <c r="Q329" s="98">
        <v>0.552198713780921</v>
      </c>
      <c r="R329" s="98">
        <v>0</v>
      </c>
      <c r="S329" s="98">
        <v>0</v>
      </c>
      <c r="T329" s="98">
        <v>0</v>
      </c>
      <c r="U329" s="98">
        <v>3.5696834033489919E-3</v>
      </c>
      <c r="V329" s="98">
        <v>0.12293582638346671</v>
      </c>
      <c r="W329" s="98">
        <v>1.0033136788758045E-2</v>
      </c>
      <c r="X329" s="98">
        <v>3.6959742023666489E-2</v>
      </c>
      <c r="Y329" s="98">
        <v>1.6937718739777532E-2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8.8911223416718206E-3</v>
      </c>
      <c r="E330" s="98">
        <v>0</v>
      </c>
      <c r="F330" s="98">
        <v>8.5879291223850147E-3</v>
      </c>
      <c r="G330" s="98">
        <v>0</v>
      </c>
      <c r="H330" s="98">
        <v>0</v>
      </c>
      <c r="I330" s="98">
        <v>3.2348888217175347E-3</v>
      </c>
      <c r="J330" s="98">
        <v>4.4140326310906563E-3</v>
      </c>
      <c r="K330" s="98">
        <v>0</v>
      </c>
      <c r="L330" s="98">
        <v>0</v>
      </c>
      <c r="M330" s="98">
        <v>1.0652588015431449E-3</v>
      </c>
      <c r="N330" s="98">
        <v>5.5041376781962865E-3</v>
      </c>
      <c r="O330" s="98">
        <v>9.7830512777647375E-3</v>
      </c>
      <c r="P330" s="98">
        <v>1.9478176444897955E-2</v>
      </c>
      <c r="Q330" s="98">
        <v>1.0098315728142593E-2</v>
      </c>
      <c r="R330" s="98">
        <v>0</v>
      </c>
      <c r="S330" s="98">
        <v>0</v>
      </c>
      <c r="T330" s="98">
        <v>0</v>
      </c>
      <c r="U330" s="98">
        <v>0</v>
      </c>
      <c r="V330" s="98">
        <v>2.6941124305991417E-3</v>
      </c>
      <c r="W330" s="98">
        <v>5.1413432263762125E-2</v>
      </c>
      <c r="X330" s="98">
        <v>9.3418607765717379E-2</v>
      </c>
      <c r="Y330" s="98">
        <v>0.13310613239573996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3.1804754226604118E-3</v>
      </c>
      <c r="J334" s="101">
        <v>7.1659528400645715E-3</v>
      </c>
      <c r="K334" s="101">
        <v>0</v>
      </c>
      <c r="L334" s="101">
        <v>0</v>
      </c>
      <c r="M334" s="101">
        <v>5.3254992274875078E-4</v>
      </c>
      <c r="N334" s="101">
        <v>5.7561392017146922E-3</v>
      </c>
      <c r="O334" s="101">
        <v>5.2452127738382886E-3</v>
      </c>
      <c r="P334" s="101">
        <v>2.4566480327295033E-2</v>
      </c>
      <c r="Q334" s="101">
        <v>8.8564639501603724E-3</v>
      </c>
      <c r="R334" s="101">
        <v>0</v>
      </c>
      <c r="S334" s="101">
        <v>0</v>
      </c>
      <c r="T334" s="101">
        <v>0</v>
      </c>
      <c r="U334" s="101">
        <v>0</v>
      </c>
      <c r="V334" s="101">
        <v>1.6127861841913555E-3</v>
      </c>
      <c r="W334" s="101">
        <v>5.8090659200928201E-2</v>
      </c>
      <c r="X334" s="101">
        <v>6.6541701412119278E-2</v>
      </c>
      <c r="Y334" s="101">
        <v>0.12322272451608406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4.9681822445232206E-2</v>
      </c>
      <c r="E338" s="122">
        <v>0</v>
      </c>
      <c r="F338" s="122">
        <v>8.0921840790280058E-2</v>
      </c>
      <c r="G338" s="122">
        <v>0</v>
      </c>
      <c r="H338" s="122">
        <v>0</v>
      </c>
      <c r="I338" s="122">
        <v>4.7806890981459578E-2</v>
      </c>
      <c r="J338" s="122">
        <v>0.22593653578538875</v>
      </c>
      <c r="K338" s="122">
        <v>0</v>
      </c>
      <c r="L338" s="122">
        <v>0</v>
      </c>
      <c r="M338" s="122">
        <v>4.6801252895271324E-2</v>
      </c>
      <c r="N338" s="122">
        <v>0.13475582263446043</v>
      </c>
      <c r="O338" s="122">
        <v>0.1480954273088384</v>
      </c>
      <c r="P338" s="122">
        <v>0.68663518255246991</v>
      </c>
      <c r="Q338" s="122">
        <v>0.21432864723655304</v>
      </c>
      <c r="R338" s="122">
        <v>0</v>
      </c>
      <c r="S338" s="122">
        <v>0</v>
      </c>
      <c r="T338" s="122">
        <v>0</v>
      </c>
      <c r="U338" s="122">
        <v>1.8365216114789116E-3</v>
      </c>
      <c r="V338" s="122">
        <v>5.9546399281428221E-2</v>
      </c>
      <c r="W338" s="122">
        <v>5.881714887054032E-2</v>
      </c>
      <c r="X338" s="122">
        <v>9.3856631229492157E-2</v>
      </c>
      <c r="Y338" s="122">
        <v>0.16281847571023936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2.8322399138202971E-2</v>
      </c>
      <c r="E339" s="98">
        <v>0</v>
      </c>
      <c r="F339" s="98">
        <v>7.0288110235828705E-2</v>
      </c>
      <c r="G339" s="98">
        <v>0</v>
      </c>
      <c r="H339" s="98">
        <v>0</v>
      </c>
      <c r="I339" s="98">
        <v>6.2410855531859939E-3</v>
      </c>
      <c r="J339" s="98">
        <v>0.22374718535903401</v>
      </c>
      <c r="K339" s="98">
        <v>0</v>
      </c>
      <c r="L339" s="98">
        <v>0</v>
      </c>
      <c r="M339" s="98">
        <v>4.5800275761496777E-2</v>
      </c>
      <c r="N339" s="98">
        <v>0.12890647097436128</v>
      </c>
      <c r="O339" s="98">
        <v>0.11642435516632563</v>
      </c>
      <c r="P339" s="98">
        <v>0.57923645584876238</v>
      </c>
      <c r="Q339" s="98">
        <v>0.13065343529537962</v>
      </c>
      <c r="R339" s="98">
        <v>0</v>
      </c>
      <c r="S339" s="98">
        <v>0</v>
      </c>
      <c r="T339" s="98">
        <v>0</v>
      </c>
      <c r="U339" s="98">
        <v>1.8365216114789116E-3</v>
      </c>
      <c r="V339" s="98">
        <v>5.4780667366001394E-2</v>
      </c>
      <c r="W339" s="98">
        <v>5.0394723401953348E-2</v>
      </c>
      <c r="X339" s="98">
        <v>7.6782518803056879E-2</v>
      </c>
      <c r="Y339" s="98">
        <v>0.10101662068910135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2.0831989436961917E-2</v>
      </c>
      <c r="E340" s="98">
        <v>0</v>
      </c>
      <c r="F340" s="98">
        <v>1.0474896830104241E-2</v>
      </c>
      <c r="G340" s="98">
        <v>0</v>
      </c>
      <c r="H340" s="98">
        <v>0</v>
      </c>
      <c r="I340" s="98">
        <v>4.1471852396144225E-2</v>
      </c>
      <c r="J340" s="98">
        <v>2.1605154204926368E-3</v>
      </c>
      <c r="K340" s="98">
        <v>0</v>
      </c>
      <c r="L340" s="98">
        <v>0</v>
      </c>
      <c r="M340" s="98">
        <v>9.6708246599782688E-4</v>
      </c>
      <c r="N340" s="98">
        <v>5.6542451969794271E-3</v>
      </c>
      <c r="O340" s="98">
        <v>3.167107214251276E-2</v>
      </c>
      <c r="P340" s="98">
        <v>0.10739872670370758</v>
      </c>
      <c r="Q340" s="98">
        <v>8.2516683508811986E-2</v>
      </c>
      <c r="R340" s="98">
        <v>0</v>
      </c>
      <c r="S340" s="98">
        <v>0</v>
      </c>
      <c r="T340" s="98">
        <v>0</v>
      </c>
      <c r="U340" s="98">
        <v>0</v>
      </c>
      <c r="V340" s="98">
        <v>4.7284219620418273E-3</v>
      </c>
      <c r="W340" s="98">
        <v>8.3846205219497202E-3</v>
      </c>
      <c r="X340" s="98">
        <v>1.6840879253855769E-2</v>
      </c>
      <c r="Y340" s="98">
        <v>6.0767655163060146E-2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5.2743387006731648E-4</v>
      </c>
      <c r="E341" s="33">
        <v>0</v>
      </c>
      <c r="F341" s="33">
        <v>1.5883372434710122E-4</v>
      </c>
      <c r="G341" s="33">
        <v>0</v>
      </c>
      <c r="H341" s="33">
        <v>0</v>
      </c>
      <c r="I341" s="33">
        <v>9.3953032129358866E-5</v>
      </c>
      <c r="J341" s="33">
        <v>2.8835005862100238E-5</v>
      </c>
      <c r="K341" s="33">
        <v>0</v>
      </c>
      <c r="L341" s="33">
        <v>0</v>
      </c>
      <c r="M341" s="33">
        <v>3.3894667776724255E-5</v>
      </c>
      <c r="N341" s="33">
        <v>1.9510646311971631E-4</v>
      </c>
      <c r="O341" s="33">
        <v>0</v>
      </c>
      <c r="P341" s="33">
        <v>0</v>
      </c>
      <c r="Q341" s="33">
        <v>1.1585284323614149E-3</v>
      </c>
      <c r="R341" s="33">
        <v>0</v>
      </c>
      <c r="S341" s="33">
        <v>0</v>
      </c>
      <c r="T341" s="33">
        <v>0</v>
      </c>
      <c r="U341" s="33">
        <v>0</v>
      </c>
      <c r="V341" s="33">
        <v>3.7309953385004947E-5</v>
      </c>
      <c r="W341" s="33">
        <v>3.7804946637248359E-5</v>
      </c>
      <c r="X341" s="33">
        <v>2.332331725795059E-4</v>
      </c>
      <c r="Y341" s="33">
        <v>1.0341998580778715E-3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0.48234833708670505</v>
      </c>
      <c r="E343" s="117">
        <f t="shared" si="145"/>
        <v>0</v>
      </c>
      <c r="F343" s="117">
        <f t="shared" si="145"/>
        <v>1.1116569173009496</v>
      </c>
      <c r="G343" s="117">
        <f t="shared" si="145"/>
        <v>0</v>
      </c>
      <c r="H343" s="117">
        <f t="shared" si="145"/>
        <v>0</v>
      </c>
      <c r="I343" s="117">
        <f t="shared" si="145"/>
        <v>0.26699826226213164</v>
      </c>
      <c r="J343" s="117">
        <f t="shared" si="145"/>
        <v>3.4543765484621387</v>
      </c>
      <c r="K343" s="117">
        <f t="shared" si="145"/>
        <v>0</v>
      </c>
      <c r="L343" s="117">
        <f t="shared" si="145"/>
        <v>0</v>
      </c>
      <c r="M343" s="117">
        <f t="shared" si="145"/>
        <v>0.69496874904774097</v>
      </c>
      <c r="N343" s="117">
        <f t="shared" si="145"/>
        <v>2.190498556846852</v>
      </c>
      <c r="O343" s="117">
        <f t="shared" si="145"/>
        <v>1.9975097684021073</v>
      </c>
      <c r="P343" s="117">
        <f t="shared" si="145"/>
        <v>9.2886160583144015</v>
      </c>
      <c r="Q343" s="117">
        <f t="shared" si="145"/>
        <v>2.8939031578705201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1.7677540714484186E-2</v>
      </c>
      <c r="V343" s="117">
        <f t="shared" si="146"/>
        <v>0.61605064292353906</v>
      </c>
      <c r="W343" s="117">
        <f t="shared" ref="W343:Y343" si="147">W344+W347+W349+W359</f>
        <v>0.57441197203352512</v>
      </c>
      <c r="X343" s="117">
        <f t="shared" si="147"/>
        <v>0.80284169615828549</v>
      </c>
      <c r="Y343" s="117">
        <f t="shared" si="147"/>
        <v>1.3831252219857499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0.39026409217009911</v>
      </c>
      <c r="E344" s="122">
        <f t="shared" si="148"/>
        <v>0</v>
      </c>
      <c r="F344" s="122">
        <f t="shared" si="148"/>
        <v>0.96795836993749973</v>
      </c>
      <c r="G344" s="122">
        <f t="shared" si="148"/>
        <v>0</v>
      </c>
      <c r="H344" s="122">
        <f t="shared" si="148"/>
        <v>0</v>
      </c>
      <c r="I344" s="122">
        <f t="shared" si="148"/>
        <v>0.19188922894672428</v>
      </c>
      <c r="J344" s="122">
        <f t="shared" si="148"/>
        <v>2.9592304183126794</v>
      </c>
      <c r="K344" s="122">
        <f t="shared" si="148"/>
        <v>0</v>
      </c>
      <c r="L344" s="122">
        <f t="shared" si="148"/>
        <v>0</v>
      </c>
      <c r="M344" s="122">
        <f t="shared" si="148"/>
        <v>0.58671166197752189</v>
      </c>
      <c r="N344" s="122">
        <f t="shared" si="148"/>
        <v>1.8041588432674991</v>
      </c>
      <c r="O344" s="122">
        <f t="shared" si="148"/>
        <v>1.6566523559638817</v>
      </c>
      <c r="P344" s="122">
        <f t="shared" si="148"/>
        <v>7.5231687064372528</v>
      </c>
      <c r="Q344" s="122">
        <f t="shared" si="148"/>
        <v>2.2662056809953741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1.3681461769168965E-2</v>
      </c>
      <c r="V344" s="122">
        <f t="shared" si="149"/>
        <v>0.48189849339320356</v>
      </c>
      <c r="W344" s="122">
        <f t="shared" ref="W344:Y344" si="150">SUM(W345:W346)</f>
        <v>0.44277439184286099</v>
      </c>
      <c r="X344" s="122">
        <f t="shared" si="150"/>
        <v>0.57750408290023025</v>
      </c>
      <c r="Y344" s="122">
        <f t="shared" si="150"/>
        <v>1.048007739368775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0.38960931258261439</v>
      </c>
      <c r="E345" s="98">
        <v>0</v>
      </c>
      <c r="F345" s="98">
        <v>0.96624959664149146</v>
      </c>
      <c r="G345" s="98">
        <v>0</v>
      </c>
      <c r="H345" s="98">
        <v>0</v>
      </c>
      <c r="I345" s="98">
        <v>0.19162245163718658</v>
      </c>
      <c r="J345" s="98">
        <v>2.9544561902177766</v>
      </c>
      <c r="K345" s="98">
        <v>0</v>
      </c>
      <c r="L345" s="98">
        <v>0</v>
      </c>
      <c r="M345" s="98">
        <v>0.58580542525744173</v>
      </c>
      <c r="N345" s="98">
        <v>1.801825044714592</v>
      </c>
      <c r="O345" s="98">
        <v>1.6541387547255471</v>
      </c>
      <c r="P345" s="98">
        <v>7.5115130920773874</v>
      </c>
      <c r="Q345" s="98">
        <v>2.2631126569647226</v>
      </c>
      <c r="R345" s="98">
        <v>0</v>
      </c>
      <c r="S345" s="98">
        <v>0</v>
      </c>
      <c r="T345" s="98">
        <v>0</v>
      </c>
      <c r="U345" s="98">
        <v>1.3663249512345255E-2</v>
      </c>
      <c r="V345" s="98">
        <v>0.48126670081975342</v>
      </c>
      <c r="W345" s="98">
        <v>0.442199451750454</v>
      </c>
      <c r="X345" s="98">
        <v>0.57674322940077205</v>
      </c>
      <c r="Y345" s="98">
        <v>1.0466297022490465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6.5477958748471504E-4</v>
      </c>
      <c r="E346" s="98">
        <v>0</v>
      </c>
      <c r="F346" s="98">
        <v>1.7087732960083192E-3</v>
      </c>
      <c r="G346" s="98">
        <v>0</v>
      </c>
      <c r="H346" s="98">
        <v>0</v>
      </c>
      <c r="I346" s="98">
        <v>2.6677730953770406E-4</v>
      </c>
      <c r="J346" s="98">
        <v>4.774228094902651E-3</v>
      </c>
      <c r="K346" s="98">
        <v>0</v>
      </c>
      <c r="L346" s="98">
        <v>0</v>
      </c>
      <c r="M346" s="98">
        <v>9.0623672008012556E-4</v>
      </c>
      <c r="N346" s="98">
        <v>2.3337985529071283E-3</v>
      </c>
      <c r="O346" s="98">
        <v>2.5136012383347298E-3</v>
      </c>
      <c r="P346" s="98">
        <v>1.1655614359865202E-2</v>
      </c>
      <c r="Q346" s="98">
        <v>3.093024030651515E-3</v>
      </c>
      <c r="R346" s="98">
        <v>0</v>
      </c>
      <c r="S346" s="98">
        <v>0</v>
      </c>
      <c r="T346" s="98">
        <v>0</v>
      </c>
      <c r="U346" s="98">
        <v>1.821225682371035E-5</v>
      </c>
      <c r="V346" s="98">
        <v>6.3179257345012598E-4</v>
      </c>
      <c r="W346" s="98">
        <v>5.7494009240696827E-4</v>
      </c>
      <c r="X346" s="98">
        <v>7.608534994582427E-4</v>
      </c>
      <c r="Y346" s="98">
        <v>1.378037119728499E-3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7.7109756575759582E-3</v>
      </c>
      <c r="E347" s="122">
        <f t="shared" si="151"/>
        <v>0</v>
      </c>
      <c r="F347" s="122">
        <f t="shared" si="151"/>
        <v>4.9681516673368096E-3</v>
      </c>
      <c r="G347" s="122">
        <f t="shared" si="151"/>
        <v>0</v>
      </c>
      <c r="H347" s="122">
        <f t="shared" si="151"/>
        <v>0</v>
      </c>
      <c r="I347" s="122">
        <f t="shared" si="151"/>
        <v>1.3524978982309668E-2</v>
      </c>
      <c r="J347" s="122">
        <f t="shared" si="151"/>
        <v>1.8110298487417471E-2</v>
      </c>
      <c r="K347" s="122">
        <f t="shared" si="151"/>
        <v>0</v>
      </c>
      <c r="L347" s="122">
        <f t="shared" si="151"/>
        <v>0</v>
      </c>
      <c r="M347" s="122">
        <f t="shared" si="151"/>
        <v>6.0004083716600322E-3</v>
      </c>
      <c r="N347" s="122">
        <f t="shared" si="151"/>
        <v>7.0436521405768962E-2</v>
      </c>
      <c r="O347" s="122">
        <f t="shared" si="151"/>
        <v>1.2776166243952274E-2</v>
      </c>
      <c r="P347" s="122">
        <f t="shared" si="151"/>
        <v>0.1452407142928584</v>
      </c>
      <c r="Q347" s="122">
        <f t="shared" si="151"/>
        <v>0.1178138742775094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2.6590976362938411E-4</v>
      </c>
      <c r="V347" s="122">
        <f t="shared" si="151"/>
        <v>2.5659318419830948E-3</v>
      </c>
      <c r="W347" s="122">
        <f t="shared" si="151"/>
        <v>8.2227777119018761E-4</v>
      </c>
      <c r="X347" s="122">
        <f t="shared" si="151"/>
        <v>7.9232885607850977E-3</v>
      </c>
      <c r="Y347" s="122">
        <f t="shared" si="151"/>
        <v>1.2875849001339914E-2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7.7109756575759582E-3</v>
      </c>
      <c r="E348" s="98">
        <v>0</v>
      </c>
      <c r="F348" s="98">
        <v>4.9681516673368096E-3</v>
      </c>
      <c r="G348" s="98">
        <v>0</v>
      </c>
      <c r="H348" s="98">
        <v>0</v>
      </c>
      <c r="I348" s="98">
        <v>1.3524978982309668E-2</v>
      </c>
      <c r="J348" s="98">
        <v>1.8110298487417471E-2</v>
      </c>
      <c r="K348" s="98">
        <v>0</v>
      </c>
      <c r="L348" s="98">
        <v>0</v>
      </c>
      <c r="M348" s="98">
        <v>6.0004083716600322E-3</v>
      </c>
      <c r="N348" s="98">
        <v>7.0436521405768962E-2</v>
      </c>
      <c r="O348" s="98">
        <v>1.2776166243952274E-2</v>
      </c>
      <c r="P348" s="98">
        <v>0.1452407142928584</v>
      </c>
      <c r="Q348" s="98">
        <v>0.1178138742775094</v>
      </c>
      <c r="R348" s="98">
        <v>0</v>
      </c>
      <c r="S348" s="98">
        <v>0</v>
      </c>
      <c r="T348" s="98">
        <v>0</v>
      </c>
      <c r="U348" s="98">
        <v>2.6590976362938411E-4</v>
      </c>
      <c r="V348" s="98">
        <v>2.5659318419830948E-3</v>
      </c>
      <c r="W348" s="98">
        <v>8.2227777119018761E-4</v>
      </c>
      <c r="X348" s="98">
        <v>7.9232885607850977E-3</v>
      </c>
      <c r="Y348" s="98">
        <v>1.2875849001339914E-2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5.5666900408252624E-2</v>
      </c>
      <c r="E349" s="122">
        <v>0</v>
      </c>
      <c r="F349" s="122">
        <v>9.1850521205880192E-2</v>
      </c>
      <c r="G349" s="122">
        <v>0</v>
      </c>
      <c r="H349" s="122">
        <v>0</v>
      </c>
      <c r="I349" s="122">
        <v>3.4094589153797837E-2</v>
      </c>
      <c r="J349" s="122">
        <v>0.34574467793644742</v>
      </c>
      <c r="K349" s="122">
        <v>0</v>
      </c>
      <c r="L349" s="122">
        <v>0</v>
      </c>
      <c r="M349" s="122">
        <v>7.5021447121541573E-2</v>
      </c>
      <c r="N349" s="122">
        <v>0.23746816147572369</v>
      </c>
      <c r="O349" s="122">
        <v>0.24207135300570162</v>
      </c>
      <c r="P349" s="122">
        <v>1.2210221445281684</v>
      </c>
      <c r="Q349" s="122">
        <v>0.38514056815664971</v>
      </c>
      <c r="R349" s="122">
        <v>0</v>
      </c>
      <c r="S349" s="122">
        <v>0</v>
      </c>
      <c r="T349" s="122">
        <v>0</v>
      </c>
      <c r="U349" s="122">
        <v>2.637536928647855E-3</v>
      </c>
      <c r="V349" s="122">
        <v>9.6008658891070242E-2</v>
      </c>
      <c r="W349" s="122">
        <v>9.5597541586260076E-2</v>
      </c>
      <c r="X349" s="122">
        <v>0.16112284390599813</v>
      </c>
      <c r="Y349" s="122">
        <v>0.22431791001680251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5.1068343885922345E-2</v>
      </c>
      <c r="E350" s="98">
        <v>0</v>
      </c>
      <c r="F350" s="98">
        <v>8.7337364647424073E-2</v>
      </c>
      <c r="G350" s="98">
        <v>0</v>
      </c>
      <c r="H350" s="98">
        <v>0</v>
      </c>
      <c r="I350" s="98">
        <v>3.0491120244168345E-2</v>
      </c>
      <c r="J350" s="98">
        <v>0.33913636844070727</v>
      </c>
      <c r="K350" s="98">
        <v>0</v>
      </c>
      <c r="L350" s="98">
        <v>0</v>
      </c>
      <c r="M350" s="98">
        <v>7.4083483155053476E-2</v>
      </c>
      <c r="N350" s="98">
        <v>0.2306125911621571</v>
      </c>
      <c r="O350" s="98">
        <v>0.23239310711254091</v>
      </c>
      <c r="P350" s="98">
        <v>1.191535060419781</v>
      </c>
      <c r="Q350" s="98">
        <v>0.3716776739133747</v>
      </c>
      <c r="R350" s="98">
        <v>0</v>
      </c>
      <c r="S350" s="98">
        <v>0</v>
      </c>
      <c r="T350" s="98">
        <v>0</v>
      </c>
      <c r="U350" s="98">
        <v>2.637536928647855E-3</v>
      </c>
      <c r="V350" s="98">
        <v>9.2473076125657319E-2</v>
      </c>
      <c r="W350" s="98">
        <v>7.6413489321554952E-3</v>
      </c>
      <c r="X350" s="98">
        <v>2.8418563277141286E-2</v>
      </c>
      <c r="Y350" s="98">
        <v>1.3126647185596986E-2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4.5985565223302782E-3</v>
      </c>
      <c r="E351" s="98">
        <v>0</v>
      </c>
      <c r="F351" s="98">
        <v>4.5131565584561259E-3</v>
      </c>
      <c r="G351" s="98">
        <v>0</v>
      </c>
      <c r="H351" s="98">
        <v>0</v>
      </c>
      <c r="I351" s="98">
        <v>1.749533408593527E-3</v>
      </c>
      <c r="J351" s="98">
        <v>2.4159178170686598E-3</v>
      </c>
      <c r="K351" s="98">
        <v>0</v>
      </c>
      <c r="L351" s="98">
        <v>0</v>
      </c>
      <c r="M351" s="98">
        <v>6.2069852863481196E-4</v>
      </c>
      <c r="N351" s="98">
        <v>3.3751397517439536E-3</v>
      </c>
      <c r="O351" s="98">
        <v>6.4355694351832587E-3</v>
      </c>
      <c r="P351" s="98">
        <v>1.3867384445974493E-2</v>
      </c>
      <c r="Q351" s="98">
        <v>7.6814746228415463E-3</v>
      </c>
      <c r="R351" s="98">
        <v>0</v>
      </c>
      <c r="S351" s="98">
        <v>0</v>
      </c>
      <c r="T351" s="98">
        <v>0</v>
      </c>
      <c r="U351" s="98">
        <v>0</v>
      </c>
      <c r="V351" s="98">
        <v>2.3930848478804401E-3</v>
      </c>
      <c r="W351" s="98">
        <v>4.6227808461253697E-2</v>
      </c>
      <c r="X351" s="98">
        <v>8.4176314493679016E-2</v>
      </c>
      <c r="Y351" s="98">
        <v>0.12006727527780839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1.8539355010359635E-3</v>
      </c>
      <c r="J355" s="101">
        <v>4.192391678671482E-3</v>
      </c>
      <c r="K355" s="101">
        <v>0</v>
      </c>
      <c r="L355" s="101">
        <v>0</v>
      </c>
      <c r="M355" s="101">
        <v>3.1726543785329003E-4</v>
      </c>
      <c r="N355" s="101">
        <v>3.4804305618226514E-3</v>
      </c>
      <c r="O355" s="101">
        <v>3.2426764579774735E-3</v>
      </c>
      <c r="P355" s="101">
        <v>1.5619699662412938E-2</v>
      </c>
      <c r="Q355" s="101">
        <v>5.7814196204334731E-3</v>
      </c>
      <c r="R355" s="101">
        <v>0</v>
      </c>
      <c r="S355" s="101">
        <v>0</v>
      </c>
      <c r="T355" s="101">
        <v>0</v>
      </c>
      <c r="U355" s="101">
        <v>0</v>
      </c>
      <c r="V355" s="101">
        <v>1.1424979175324902E-3</v>
      </c>
      <c r="W355" s="101">
        <v>4.1728384192850874E-2</v>
      </c>
      <c r="X355" s="101">
        <v>4.8527966135177805E-2</v>
      </c>
      <c r="Y355" s="101">
        <v>9.1123987553397165E-2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2.8706368850777365E-2</v>
      </c>
      <c r="E359" s="122">
        <v>0</v>
      </c>
      <c r="F359" s="122">
        <v>4.6879874490233106E-2</v>
      </c>
      <c r="G359" s="122">
        <v>0</v>
      </c>
      <c r="H359" s="122">
        <v>0</v>
      </c>
      <c r="I359" s="122">
        <v>2.7489465179299861E-2</v>
      </c>
      <c r="J359" s="122">
        <v>0.13129115372559449</v>
      </c>
      <c r="K359" s="122">
        <v>0</v>
      </c>
      <c r="L359" s="122">
        <v>0</v>
      </c>
      <c r="M359" s="122">
        <v>2.7235231577017485E-2</v>
      </c>
      <c r="N359" s="122">
        <v>7.8435030697859912E-2</v>
      </c>
      <c r="O359" s="122">
        <v>8.6009893188571607E-2</v>
      </c>
      <c r="P359" s="122">
        <v>0.3991844930561223</v>
      </c>
      <c r="Q359" s="122">
        <v>0.1247430344409869</v>
      </c>
      <c r="R359" s="122">
        <v>0</v>
      </c>
      <c r="S359" s="122">
        <v>0</v>
      </c>
      <c r="T359" s="122">
        <v>0</v>
      </c>
      <c r="U359" s="122">
        <v>1.0926322530379836E-3</v>
      </c>
      <c r="V359" s="122">
        <v>3.5577558797282222E-2</v>
      </c>
      <c r="W359" s="122">
        <v>3.5217760833213867E-2</v>
      </c>
      <c r="X359" s="122">
        <v>5.6291480791272094E-2</v>
      </c>
      <c r="Y359" s="122">
        <v>9.7923723598832543E-2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1.6410169795222612E-2</v>
      </c>
      <c r="E360" s="98">
        <v>0</v>
      </c>
      <c r="F360" s="98">
        <v>4.0766030426736585E-2</v>
      </c>
      <c r="G360" s="98">
        <v>0</v>
      </c>
      <c r="H360" s="98">
        <v>0</v>
      </c>
      <c r="I360" s="98">
        <v>3.6251524494333863E-3</v>
      </c>
      <c r="J360" s="98">
        <v>0.13002895878151272</v>
      </c>
      <c r="K360" s="98">
        <v>0</v>
      </c>
      <c r="L360" s="98">
        <v>0</v>
      </c>
      <c r="M360" s="98">
        <v>2.665307433865197E-2</v>
      </c>
      <c r="N360" s="98">
        <v>7.5031851988486845E-2</v>
      </c>
      <c r="O360" s="98">
        <v>6.7775012023314707E-2</v>
      </c>
      <c r="P360" s="98">
        <v>0.33731415424100841</v>
      </c>
      <c r="Q360" s="98">
        <v>7.6194102554594342E-2</v>
      </c>
      <c r="R360" s="98">
        <v>0</v>
      </c>
      <c r="S360" s="98">
        <v>0</v>
      </c>
      <c r="T360" s="98">
        <v>0</v>
      </c>
      <c r="U360" s="98">
        <v>1.0926322530379836E-3</v>
      </c>
      <c r="V360" s="98">
        <v>3.2711810055236844E-2</v>
      </c>
      <c r="W360" s="98">
        <v>3.0145942097315394E-2</v>
      </c>
      <c r="X360" s="98">
        <v>4.5960854052240097E-2</v>
      </c>
      <c r="Y360" s="98">
        <v>6.0470944983345938E-2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1.190467093024377E-2</v>
      </c>
      <c r="E361" s="98">
        <v>0</v>
      </c>
      <c r="F361" s="98">
        <v>5.9955309153615285E-3</v>
      </c>
      <c r="G361" s="98">
        <v>0</v>
      </c>
      <c r="H361" s="98">
        <v>0</v>
      </c>
      <c r="I361" s="98">
        <v>2.37939370992961E-2</v>
      </c>
      <c r="J361" s="98">
        <v>1.2405514420248751E-3</v>
      </c>
      <c r="K361" s="98">
        <v>0</v>
      </c>
      <c r="L361" s="98">
        <v>0</v>
      </c>
      <c r="M361" s="98">
        <v>5.5650692920013146E-4</v>
      </c>
      <c r="N361" s="98">
        <v>3.2548248425178969E-3</v>
      </c>
      <c r="O361" s="98">
        <v>1.8234881165256903E-2</v>
      </c>
      <c r="P361" s="98">
        <v>6.1870338815113883E-2</v>
      </c>
      <c r="Q361" s="98">
        <v>4.7644586659644238E-2</v>
      </c>
      <c r="R361" s="98">
        <v>0</v>
      </c>
      <c r="S361" s="98">
        <v>0</v>
      </c>
      <c r="T361" s="98">
        <v>0</v>
      </c>
      <c r="U361" s="98">
        <v>0</v>
      </c>
      <c r="V361" s="98">
        <v>2.8340293484695675E-3</v>
      </c>
      <c r="W361" s="98">
        <v>5.0393241711118655E-3</v>
      </c>
      <c r="X361" s="98">
        <v>1.0128396440379816E-2</v>
      </c>
      <c r="Y361" s="98">
        <v>3.6549134954240448E-2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3.9152812531098347E-4</v>
      </c>
      <c r="E362" s="33">
        <v>0</v>
      </c>
      <c r="F362" s="33">
        <v>1.1831314813499181E-4</v>
      </c>
      <c r="G362" s="33">
        <v>0</v>
      </c>
      <c r="H362" s="33">
        <v>0</v>
      </c>
      <c r="I362" s="33">
        <v>7.0375630570374646E-5</v>
      </c>
      <c r="J362" s="33">
        <v>2.1643502056923137E-5</v>
      </c>
      <c r="K362" s="33">
        <v>0</v>
      </c>
      <c r="L362" s="33">
        <v>0</v>
      </c>
      <c r="M362" s="33">
        <v>2.5650309165381308E-5</v>
      </c>
      <c r="N362" s="33">
        <v>1.4835386685517319E-4</v>
      </c>
      <c r="O362" s="33">
        <v>0</v>
      </c>
      <c r="P362" s="33">
        <v>0</v>
      </c>
      <c r="Q362" s="33">
        <v>9.0434522674832571E-4</v>
      </c>
      <c r="R362" s="33">
        <v>0</v>
      </c>
      <c r="S362" s="33">
        <v>0</v>
      </c>
      <c r="T362" s="33">
        <v>0</v>
      </c>
      <c r="U362" s="33">
        <v>0</v>
      </c>
      <c r="V362" s="33">
        <v>3.1719393575810173E-5</v>
      </c>
      <c r="W362" s="33">
        <v>3.2494564786607413E-5</v>
      </c>
      <c r="X362" s="33">
        <v>2.0223029865218601E-4</v>
      </c>
      <c r="Y362" s="33">
        <v>9.0364366124616674E-4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>
        <f t="shared" si="152"/>
        <v>0.58022870627713785</v>
      </c>
      <c r="E364" s="119" t="str">
        <f t="shared" si="152"/>
        <v/>
      </c>
      <c r="F364" s="119">
        <f t="shared" si="152"/>
        <v>0.58481518358377915</v>
      </c>
      <c r="G364" s="119" t="str">
        <f t="shared" si="152"/>
        <v/>
      </c>
      <c r="H364" s="119" t="str">
        <f t="shared" si="152"/>
        <v/>
      </c>
      <c r="I364" s="119">
        <f t="shared" si="152"/>
        <v>0.62314416457705502</v>
      </c>
      <c r="J364" s="119">
        <f t="shared" si="152"/>
        <v>0.60910087344110597</v>
      </c>
      <c r="K364" s="119" t="str">
        <f t="shared" si="152"/>
        <v/>
      </c>
      <c r="L364" s="119" t="str">
        <f t="shared" si="152"/>
        <v/>
      </c>
      <c r="M364" s="119">
        <f t="shared" si="152"/>
        <v>0.62972079418253391</v>
      </c>
      <c r="N364" s="119">
        <f t="shared" si="152"/>
        <v>0.64787059886379061</v>
      </c>
      <c r="O364" s="119">
        <f t="shared" si="152"/>
        <v>0.63970377594630856</v>
      </c>
      <c r="P364" s="119">
        <f t="shared" si="152"/>
        <v>0.65011590900937299</v>
      </c>
      <c r="Q364" s="119">
        <f t="shared" si="152"/>
        <v>0.67255067846230088</v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>
        <f t="shared" si="153"/>
        <v>0.73544325655276077</v>
      </c>
      <c r="V364" s="119">
        <f t="shared" si="153"/>
        <v>0.74598205610905277</v>
      </c>
      <c r="W364" s="119">
        <f t="shared" ref="W364:Y364" si="154">IF(W343=0,"",W343/W322)</f>
        <v>0.76021966869428892</v>
      </c>
      <c r="X364" s="119">
        <f t="shared" si="154"/>
        <v>0.77312608974020958</v>
      </c>
      <c r="Y364" s="119">
        <f t="shared" si="154"/>
        <v>0.77625416452254958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>
        <f t="shared" si="155"/>
        <v>0.56920664376547592</v>
      </c>
      <c r="E365" s="124" t="str">
        <f t="shared" si="155"/>
        <v/>
      </c>
      <c r="F365" s="124">
        <f t="shared" si="155"/>
        <v>0.58021344393780194</v>
      </c>
      <c r="G365" s="124" t="str">
        <f t="shared" si="155"/>
        <v/>
      </c>
      <c r="H365" s="124" t="str">
        <f t="shared" si="155"/>
        <v/>
      </c>
      <c r="I365" s="124">
        <f t="shared" si="155"/>
        <v>0.598070608329347</v>
      </c>
      <c r="J365" s="124">
        <f t="shared" si="155"/>
        <v>0.60448299010522299</v>
      </c>
      <c r="K365" s="124" t="str">
        <f t="shared" si="155"/>
        <v/>
      </c>
      <c r="L365" s="124" t="str">
        <f t="shared" si="155"/>
        <v/>
      </c>
      <c r="M365" s="124">
        <f t="shared" si="155"/>
        <v>0.62432496816566307</v>
      </c>
      <c r="N365" s="124">
        <f t="shared" si="155"/>
        <v>0.63048301489430647</v>
      </c>
      <c r="O365" s="124">
        <f t="shared" si="155"/>
        <v>0.63608917841182244</v>
      </c>
      <c r="P365" s="124">
        <f t="shared" si="155"/>
        <v>0.64162662663835723</v>
      </c>
      <c r="Q365" s="124">
        <f t="shared" si="155"/>
        <v>0.65059393671169918</v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>
        <f t="shared" si="156"/>
        <v>0.7373821050421312</v>
      </c>
      <c r="V365" s="124">
        <f t="shared" si="156"/>
        <v>0.7549696601033109</v>
      </c>
      <c r="W365" s="124">
        <f t="shared" ref="W365:Y365" si="157">IF(W344=0,"",W344/W323)</f>
        <v>0.76737433763208895</v>
      </c>
      <c r="X365" s="124">
        <f t="shared" si="157"/>
        <v>0.77472019267156511</v>
      </c>
      <c r="Y365" s="124">
        <f t="shared" si="157"/>
        <v>0.78084858718422623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>
        <f t="shared" si="158"/>
        <v>0.56879483987267609</v>
      </c>
      <c r="E366" s="111" t="str">
        <f t="shared" si="158"/>
        <v/>
      </c>
      <c r="F366" s="111">
        <f t="shared" si="158"/>
        <v>0.57978302720533337</v>
      </c>
      <c r="G366" s="111" t="str">
        <f t="shared" si="158"/>
        <v/>
      </c>
      <c r="H366" s="111" t="str">
        <f t="shared" si="158"/>
        <v/>
      </c>
      <c r="I366" s="111">
        <f t="shared" si="158"/>
        <v>0.59773613478466425</v>
      </c>
      <c r="J366" s="111">
        <f t="shared" si="158"/>
        <v>0.60409689226075858</v>
      </c>
      <c r="K366" s="111" t="str">
        <f t="shared" si="158"/>
        <v/>
      </c>
      <c r="L366" s="111" t="str">
        <f t="shared" si="158"/>
        <v/>
      </c>
      <c r="M366" s="111">
        <f t="shared" si="158"/>
        <v>0.6239623421338637</v>
      </c>
      <c r="N366" s="111">
        <f t="shared" si="158"/>
        <v>0.63018140142331491</v>
      </c>
      <c r="O366" s="111">
        <f t="shared" si="158"/>
        <v>0.63573762013507584</v>
      </c>
      <c r="P366" s="111">
        <f t="shared" si="158"/>
        <v>0.64127002411208411</v>
      </c>
      <c r="Q366" s="111">
        <f t="shared" si="158"/>
        <v>0.65028340194711021</v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>
        <f t="shared" si="159"/>
        <v>0.73712407238370814</v>
      </c>
      <c r="V366" s="111">
        <f t="shared" si="159"/>
        <v>0.75472688821960321</v>
      </c>
      <c r="W366" s="111">
        <f t="shared" ref="W366:Y366" si="160">IF(W345=0,"",W345/W324)</f>
        <v>0.76714231093715013</v>
      </c>
      <c r="X366" s="111">
        <f t="shared" si="160"/>
        <v>0.77449001847887011</v>
      </c>
      <c r="Y366" s="111">
        <f t="shared" si="160"/>
        <v>0.78062334295693758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>
        <f t="shared" si="161"/>
        <v>1</v>
      </c>
      <c r="E367" s="111" t="str">
        <f t="shared" si="161"/>
        <v/>
      </c>
      <c r="F367" s="111">
        <f t="shared" si="161"/>
        <v>1</v>
      </c>
      <c r="G367" s="111" t="str">
        <f t="shared" si="161"/>
        <v/>
      </c>
      <c r="H367" s="111" t="str">
        <f t="shared" si="161"/>
        <v/>
      </c>
      <c r="I367" s="111">
        <f t="shared" si="161"/>
        <v>1</v>
      </c>
      <c r="J367" s="111">
        <f t="shared" si="161"/>
        <v>1</v>
      </c>
      <c r="K367" s="111" t="str">
        <f t="shared" si="161"/>
        <v/>
      </c>
      <c r="L367" s="111" t="str">
        <f t="shared" si="161"/>
        <v/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2.1579076592493971</v>
      </c>
      <c r="E368" s="124" t="str">
        <f t="shared" si="164"/>
        <v/>
      </c>
      <c r="F368" s="124">
        <f t="shared" si="164"/>
        <v>2.3217213428060104</v>
      </c>
      <c r="G368" s="124" t="str">
        <f t="shared" si="164"/>
        <v/>
      </c>
      <c r="H368" s="124" t="str">
        <f t="shared" si="164"/>
        <v/>
      </c>
      <c r="I368" s="124">
        <f t="shared" si="164"/>
        <v>2.575089640854999</v>
      </c>
      <c r="J368" s="124">
        <f t="shared" si="164"/>
        <v>2.6622732594588463</v>
      </c>
      <c r="K368" s="124" t="str">
        <f t="shared" si="164"/>
        <v/>
      </c>
      <c r="L368" s="124" t="str">
        <f t="shared" si="164"/>
        <v/>
      </c>
      <c r="M368" s="124">
        <f t="shared" si="164"/>
        <v>2.9470126573865212</v>
      </c>
      <c r="N368" s="124">
        <f t="shared" si="164"/>
        <v>3.0681155527052524</v>
      </c>
      <c r="O368" s="124">
        <f t="shared" si="164"/>
        <v>3.2056563290026077</v>
      </c>
      <c r="P368" s="124">
        <f t="shared" si="164"/>
        <v>3.3462495174931481</v>
      </c>
      <c r="Q368" s="124">
        <f t="shared" si="164"/>
        <v>3.4541526340570803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>
        <f t="shared" si="165"/>
        <v>3.4862242997964796</v>
      </c>
      <c r="V368" s="124">
        <f t="shared" si="165"/>
        <v>3.4953888952891177</v>
      </c>
      <c r="W368" s="124">
        <f t="shared" ref="W368:Y368" si="166">IF(W347=0,"",W347/W326)</f>
        <v>3.5254688748329794</v>
      </c>
      <c r="X368" s="124">
        <f t="shared" si="166"/>
        <v>3.5637850848773951</v>
      </c>
      <c r="Y368" s="124">
        <f t="shared" si="166"/>
        <v>3.6069742645417486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2.1579076592493971</v>
      </c>
      <c r="E369" s="111" t="str">
        <f t="shared" si="167"/>
        <v/>
      </c>
      <c r="F369" s="111">
        <f t="shared" si="167"/>
        <v>2.3217213428060104</v>
      </c>
      <c r="G369" s="111" t="str">
        <f t="shared" si="167"/>
        <v/>
      </c>
      <c r="H369" s="111" t="str">
        <f t="shared" si="167"/>
        <v/>
      </c>
      <c r="I369" s="111">
        <f t="shared" si="167"/>
        <v>2.575089640854999</v>
      </c>
      <c r="J369" s="111">
        <f t="shared" si="167"/>
        <v>2.6622732594588463</v>
      </c>
      <c r="K369" s="111" t="str">
        <f t="shared" si="167"/>
        <v/>
      </c>
      <c r="L369" s="111" t="str">
        <f t="shared" si="167"/>
        <v/>
      </c>
      <c r="M369" s="111">
        <f t="shared" si="167"/>
        <v>2.9470126573865212</v>
      </c>
      <c r="N369" s="111">
        <f t="shared" si="167"/>
        <v>3.0681155527052524</v>
      </c>
      <c r="O369" s="111">
        <f t="shared" si="167"/>
        <v>3.2056563290026077</v>
      </c>
      <c r="P369" s="111">
        <f t="shared" si="167"/>
        <v>3.3462495174931481</v>
      </c>
      <c r="Q369" s="111">
        <f t="shared" si="167"/>
        <v>3.4541526340570803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>
        <f t="shared" si="168"/>
        <v>3.4862242997964796</v>
      </c>
      <c r="V369" s="111">
        <f t="shared" si="168"/>
        <v>3.4953888952891177</v>
      </c>
      <c r="W369" s="111">
        <f t="shared" ref="W369:Y369" si="169">IF(W348=0,"",W348/W327)</f>
        <v>3.5254688748329794</v>
      </c>
      <c r="X369" s="111">
        <f t="shared" si="169"/>
        <v>3.5637850848773951</v>
      </c>
      <c r="Y369" s="111">
        <f t="shared" si="169"/>
        <v>3.6069742645417486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>
        <f t="shared" si="170"/>
        <v>0.60229956641118443</v>
      </c>
      <c r="E370" s="124" t="str">
        <f t="shared" si="170"/>
        <v/>
      </c>
      <c r="F370" s="124">
        <f t="shared" si="170"/>
        <v>0.61427272191272597</v>
      </c>
      <c r="G370" s="124" t="str">
        <f t="shared" si="170"/>
        <v/>
      </c>
      <c r="H370" s="124" t="str">
        <f t="shared" si="170"/>
        <v/>
      </c>
      <c r="I370" s="124">
        <f t="shared" si="170"/>
        <v>0.62486362745651669</v>
      </c>
      <c r="J370" s="124">
        <f t="shared" si="170"/>
        <v>0.63666115805551227</v>
      </c>
      <c r="K370" s="124" t="str">
        <f t="shared" si="170"/>
        <v/>
      </c>
      <c r="L370" s="124" t="str">
        <f t="shared" si="170"/>
        <v/>
      </c>
      <c r="M370" s="124">
        <f t="shared" si="170"/>
        <v>0.65222934027017954</v>
      </c>
      <c r="N370" s="124">
        <f t="shared" si="170"/>
        <v>0.65633296492835014</v>
      </c>
      <c r="O370" s="124">
        <f t="shared" si="170"/>
        <v>0.66132623846295024</v>
      </c>
      <c r="P370" s="124">
        <f t="shared" si="170"/>
        <v>0.66633635454862072</v>
      </c>
      <c r="Q370" s="124">
        <f t="shared" si="170"/>
        <v>0.67432060307295638</v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>
        <f t="shared" si="171"/>
        <v>0.73887138735423452</v>
      </c>
      <c r="V370" s="124">
        <f t="shared" si="171"/>
        <v>0.75453161579481431</v>
      </c>
      <c r="W370" s="124">
        <f t="shared" ref="W370:Y370" si="172">IF(W349=0,"",W349/W328)</f>
        <v>0.79973028472410068</v>
      </c>
      <c r="X370" s="124">
        <f t="shared" si="172"/>
        <v>0.81821451356990227</v>
      </c>
      <c r="Y370" s="124">
        <f t="shared" si="172"/>
        <v>0.82087576748791391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>
        <f t="shared" si="173"/>
        <v>0.6113566365402584</v>
      </c>
      <c r="E371" s="111" t="str">
        <f t="shared" si="173"/>
        <v/>
      </c>
      <c r="F371" s="111">
        <f t="shared" si="173"/>
        <v>0.61968053815092639</v>
      </c>
      <c r="G371" s="111" t="str">
        <f t="shared" si="173"/>
        <v/>
      </c>
      <c r="H371" s="111" t="str">
        <f t="shared" si="173"/>
        <v/>
      </c>
      <c r="I371" s="111">
        <f t="shared" si="173"/>
        <v>0.63328058851154823</v>
      </c>
      <c r="J371" s="111">
        <f t="shared" si="173"/>
        <v>0.63809906473491695</v>
      </c>
      <c r="K371" s="111" t="str">
        <f t="shared" si="173"/>
        <v/>
      </c>
      <c r="L371" s="111" t="str">
        <f t="shared" si="173"/>
        <v/>
      </c>
      <c r="M371" s="111">
        <f t="shared" si="173"/>
        <v>0.65314777524460532</v>
      </c>
      <c r="N371" s="111">
        <f t="shared" si="173"/>
        <v>0.65785891058195523</v>
      </c>
      <c r="O371" s="111">
        <f t="shared" si="173"/>
        <v>0.66206792308637397</v>
      </c>
      <c r="P371" s="111">
        <f t="shared" si="173"/>
        <v>0.66625889517129822</v>
      </c>
      <c r="Q371" s="111">
        <f t="shared" si="173"/>
        <v>0.67308681573791906</v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>
        <f t="shared" si="174"/>
        <v>0.73887138735423452</v>
      </c>
      <c r="V371" s="111">
        <f t="shared" si="174"/>
        <v>0.75220608057094218</v>
      </c>
      <c r="W371" s="111">
        <f t="shared" ref="W371:Y371" si="175">IF(W350=0,"",W350/W329)</f>
        <v>0.7616111584083548</v>
      </c>
      <c r="X371" s="111">
        <f t="shared" si="175"/>
        <v>0.76890588843785712</v>
      </c>
      <c r="Y371" s="111">
        <f t="shared" si="175"/>
        <v>0.77499499119498294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>
        <f t="shared" si="176"/>
        <v>0.51720765338896457</v>
      </c>
      <c r="E372" s="111" t="str">
        <f t="shared" si="176"/>
        <v/>
      </c>
      <c r="F372" s="111">
        <f t="shared" si="176"/>
        <v>0.52552326575358899</v>
      </c>
      <c r="G372" s="111" t="str">
        <f t="shared" si="176"/>
        <v/>
      </c>
      <c r="H372" s="111" t="str">
        <f t="shared" si="176"/>
        <v/>
      </c>
      <c r="I372" s="111">
        <f t="shared" si="176"/>
        <v>0.5408326236277351</v>
      </c>
      <c r="J372" s="111">
        <f t="shared" si="176"/>
        <v>0.54732667811558844</v>
      </c>
      <c r="K372" s="111" t="str">
        <f t="shared" si="176"/>
        <v/>
      </c>
      <c r="L372" s="111" t="str">
        <f t="shared" si="176"/>
        <v/>
      </c>
      <c r="M372" s="111">
        <f t="shared" si="176"/>
        <v>0.5826739265009232</v>
      </c>
      <c r="N372" s="111">
        <f t="shared" si="176"/>
        <v>0.61320045919527066</v>
      </c>
      <c r="O372" s="111">
        <f t="shared" si="176"/>
        <v>0.65782844763476267</v>
      </c>
      <c r="P372" s="111">
        <f t="shared" si="176"/>
        <v>0.7119446979651356</v>
      </c>
      <c r="Q372" s="111">
        <f t="shared" si="176"/>
        <v>0.76066889069771815</v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>
        <f t="shared" si="177"/>
        <v>0.88826465469677662</v>
      </c>
      <c r="W372" s="111">
        <f t="shared" ref="W372:Y372" si="178">IF(W351=0,"",W351/W330)</f>
        <v>0.89913873526464749</v>
      </c>
      <c r="X372" s="111">
        <f t="shared" si="178"/>
        <v>0.90106582089922682</v>
      </c>
      <c r="Y372" s="111">
        <f t="shared" si="178"/>
        <v>0.90204164989810132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>
        <f t="shared" si="188"/>
        <v>0.58291143765078335</v>
      </c>
      <c r="J376" s="112">
        <f t="shared" si="188"/>
        <v>0.58504315786617778</v>
      </c>
      <c r="K376" s="112" t="str">
        <f t="shared" si="188"/>
        <v/>
      </c>
      <c r="L376" s="112" t="str">
        <f t="shared" si="188"/>
        <v/>
      </c>
      <c r="M376" s="112">
        <f t="shared" si="188"/>
        <v>0.59574778682856222</v>
      </c>
      <c r="N376" s="112">
        <f t="shared" si="188"/>
        <v>0.60464669804821058</v>
      </c>
      <c r="O376" s="112">
        <f t="shared" si="188"/>
        <v>0.61821638087802122</v>
      </c>
      <c r="P376" s="112">
        <f t="shared" si="188"/>
        <v>0.63581349278831722</v>
      </c>
      <c r="Q376" s="112">
        <f t="shared" si="188"/>
        <v>0.65279096182949892</v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>
        <f t="shared" si="189"/>
        <v>0.70840011449213525</v>
      </c>
      <c r="W376" s="112">
        <f t="shared" ref="W376:Y376" si="190">IF(W355=0,"",W355/W334)</f>
        <v>0.71833208241823698</v>
      </c>
      <c r="X376" s="112">
        <f t="shared" si="190"/>
        <v>0.72928652416962969</v>
      </c>
      <c r="Y376" s="112">
        <f t="shared" si="190"/>
        <v>0.73950635251132513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>
        <f t="shared" si="200"/>
        <v>0.57780426397245044</v>
      </c>
      <c r="E380" s="124" t="str">
        <f t="shared" si="200"/>
        <v/>
      </c>
      <c r="F380" s="124">
        <f t="shared" si="200"/>
        <v>0.57932288776930652</v>
      </c>
      <c r="G380" s="124" t="str">
        <f t="shared" si="200"/>
        <v/>
      </c>
      <c r="H380" s="124" t="str">
        <f t="shared" si="200"/>
        <v/>
      </c>
      <c r="I380" s="124">
        <f t="shared" si="200"/>
        <v>0.57501051867105935</v>
      </c>
      <c r="J380" s="124">
        <f t="shared" si="200"/>
        <v>0.58109748947511775</v>
      </c>
      <c r="K380" s="124" t="str">
        <f t="shared" si="200"/>
        <v/>
      </c>
      <c r="L380" s="124" t="str">
        <f t="shared" si="200"/>
        <v/>
      </c>
      <c r="M380" s="124">
        <f t="shared" si="200"/>
        <v>0.58193381356611629</v>
      </c>
      <c r="N380" s="124">
        <f t="shared" si="200"/>
        <v>0.58205299900564089</v>
      </c>
      <c r="O380" s="124">
        <f t="shared" si="200"/>
        <v>0.58077345635531652</v>
      </c>
      <c r="P380" s="124">
        <f t="shared" si="200"/>
        <v>0.5813632962590265</v>
      </c>
      <c r="Q380" s="124">
        <f t="shared" si="200"/>
        <v>0.58201755131365562</v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>
        <f t="shared" si="201"/>
        <v>0.59494658064933426</v>
      </c>
      <c r="V380" s="124">
        <f t="shared" si="201"/>
        <v>0.5974762408241604</v>
      </c>
      <c r="W380" s="124">
        <f t="shared" ref="W380:Y380" si="202">IF(W359=0,"",W359/W338)</f>
        <v>0.59876688192979288</v>
      </c>
      <c r="X380" s="124">
        <f t="shared" si="202"/>
        <v>0.59976029454575042</v>
      </c>
      <c r="Y380" s="124">
        <f t="shared" si="202"/>
        <v>0.60142881925207892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>
        <f t="shared" si="203"/>
        <v>0.57940606355933943</v>
      </c>
      <c r="E381" s="111" t="str">
        <f t="shared" si="203"/>
        <v/>
      </c>
      <c r="F381" s="111">
        <f t="shared" si="203"/>
        <v>0.57998472700374981</v>
      </c>
      <c r="G381" s="111" t="str">
        <f t="shared" si="203"/>
        <v/>
      </c>
      <c r="H381" s="111" t="str">
        <f t="shared" si="203"/>
        <v/>
      </c>
      <c r="I381" s="111">
        <f t="shared" si="203"/>
        <v>0.58085286903057953</v>
      </c>
      <c r="J381" s="111">
        <f t="shared" si="203"/>
        <v>0.58114232173630631</v>
      </c>
      <c r="K381" s="111" t="str">
        <f t="shared" si="203"/>
        <v/>
      </c>
      <c r="L381" s="111" t="str">
        <f t="shared" si="203"/>
        <v/>
      </c>
      <c r="M381" s="111">
        <f t="shared" si="203"/>
        <v>0.58194135069070019</v>
      </c>
      <c r="N381" s="111">
        <f t="shared" si="203"/>
        <v>0.58206427824255791</v>
      </c>
      <c r="O381" s="111">
        <f t="shared" si="203"/>
        <v>0.5821377488111511</v>
      </c>
      <c r="P381" s="111">
        <f t="shared" si="203"/>
        <v>0.58234275628721921</v>
      </c>
      <c r="Q381" s="111">
        <f t="shared" si="203"/>
        <v>0.58317718460548462</v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>
        <f t="shared" si="204"/>
        <v>0.59494658064933426</v>
      </c>
      <c r="V381" s="111">
        <f t="shared" si="204"/>
        <v>0.5971415031635563</v>
      </c>
      <c r="W381" s="111">
        <f t="shared" ref="W381:Y381" si="205">IF(W360=0,"",W360/W339)</f>
        <v>0.59819639958867021</v>
      </c>
      <c r="X381" s="111">
        <f t="shared" si="205"/>
        <v>0.59858487021150308</v>
      </c>
      <c r="Y381" s="111">
        <f t="shared" si="205"/>
        <v>0.59862371727378649</v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>
        <f t="shared" si="206"/>
        <v>0.57146106790556805</v>
      </c>
      <c r="E382" s="111" t="str">
        <f t="shared" si="206"/>
        <v/>
      </c>
      <c r="F382" s="111">
        <f t="shared" si="206"/>
        <v>0.57237135721764087</v>
      </c>
      <c r="G382" s="111" t="str">
        <f t="shared" si="206"/>
        <v/>
      </c>
      <c r="H382" s="111" t="str">
        <f t="shared" si="206"/>
        <v/>
      </c>
      <c r="I382" s="111">
        <f t="shared" si="206"/>
        <v>0.57373702220999179</v>
      </c>
      <c r="J382" s="111">
        <f t="shared" si="206"/>
        <v>0.57419235718391992</v>
      </c>
      <c r="K382" s="111" t="str">
        <f t="shared" si="206"/>
        <v/>
      </c>
      <c r="L382" s="111" t="str">
        <f t="shared" si="206"/>
        <v/>
      </c>
      <c r="M382" s="111">
        <f t="shared" si="206"/>
        <v>0.57544930113682979</v>
      </c>
      <c r="N382" s="111">
        <f t="shared" si="206"/>
        <v>0.5756426771616957</v>
      </c>
      <c r="O382" s="111">
        <f t="shared" si="206"/>
        <v>0.57575825293201333</v>
      </c>
      <c r="P382" s="111">
        <f t="shared" si="206"/>
        <v>0.57608074801298381</v>
      </c>
      <c r="Q382" s="111">
        <f t="shared" si="206"/>
        <v>0.57739337832883519</v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>
        <f t="shared" si="207"/>
        <v>0.59936049938440283</v>
      </c>
      <c r="W382" s="111">
        <f t="shared" ref="W382:Y382" si="208">IF(W361=0,"",W361/W340)</f>
        <v>0.60101994573512851</v>
      </c>
      <c r="X382" s="111">
        <f t="shared" si="208"/>
        <v>0.60141731840164392</v>
      </c>
      <c r="Y382" s="111">
        <f t="shared" si="208"/>
        <v>0.60145705566829544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>
        <f t="shared" si="209"/>
        <v>0.7423264745227921</v>
      </c>
      <c r="E383" s="45" t="str">
        <f t="shared" si="209"/>
        <v/>
      </c>
      <c r="F383" s="45">
        <f t="shared" si="209"/>
        <v>0.74488682187191357</v>
      </c>
      <c r="G383" s="45" t="str">
        <f t="shared" si="209"/>
        <v/>
      </c>
      <c r="H383" s="45" t="str">
        <f t="shared" si="209"/>
        <v/>
      </c>
      <c r="I383" s="45">
        <f t="shared" si="209"/>
        <v>0.74905119052973446</v>
      </c>
      <c r="J383" s="45">
        <f t="shared" si="209"/>
        <v>0.75059815005519481</v>
      </c>
      <c r="K383" s="45" t="str">
        <f t="shared" si="209"/>
        <v/>
      </c>
      <c r="L383" s="45" t="str">
        <f t="shared" si="209"/>
        <v/>
      </c>
      <c r="M383" s="45">
        <f t="shared" si="209"/>
        <v>0.75676532174171607</v>
      </c>
      <c r="N383" s="45">
        <f t="shared" si="209"/>
        <v>0.76037392346220756</v>
      </c>
      <c r="O383" s="45" t="str">
        <f t="shared" si="209"/>
        <v/>
      </c>
      <c r="P383" s="45" t="str">
        <f t="shared" si="209"/>
        <v/>
      </c>
      <c r="Q383" s="45">
        <f t="shared" si="209"/>
        <v>0.78059821536275065</v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>
        <f t="shared" si="210"/>
        <v>0.85015902455022507</v>
      </c>
      <c r="W383" s="45">
        <f t="shared" ref="W383:Y383" si="211">IF(W362=0,"",W362/W341)</f>
        <v>0.85953208976603224</v>
      </c>
      <c r="X383" s="45">
        <f t="shared" si="211"/>
        <v>0.86707348022395292</v>
      </c>
      <c r="Y383" s="45">
        <f t="shared" si="211"/>
        <v>0.87376115379250574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3.413520371471908</v>
      </c>
      <c r="E385" s="117">
        <f t="shared" si="212"/>
        <v>0</v>
      </c>
      <c r="F385" s="117">
        <f t="shared" si="212"/>
        <v>7.9479887574366845</v>
      </c>
      <c r="G385" s="117">
        <f t="shared" si="212"/>
        <v>0</v>
      </c>
      <c r="H385" s="117">
        <f t="shared" si="212"/>
        <v>0</v>
      </c>
      <c r="I385" s="117">
        <f t="shared" si="212"/>
        <v>1.6778465762021275</v>
      </c>
      <c r="J385" s="117">
        <f t="shared" si="212"/>
        <v>21.951123540264849</v>
      </c>
      <c r="K385" s="117">
        <f t="shared" si="212"/>
        <v>0</v>
      </c>
      <c r="L385" s="117">
        <f t="shared" si="212"/>
        <v>0</v>
      </c>
      <c r="M385" s="117">
        <f t="shared" si="212"/>
        <v>4.3669153662262223</v>
      </c>
      <c r="N385" s="117">
        <f t="shared" si="212"/>
        <v>13.775162477858858</v>
      </c>
      <c r="O385" s="117">
        <f t="shared" si="212"/>
        <v>12.776493356610377</v>
      </c>
      <c r="P385" s="117">
        <f t="shared" si="212"/>
        <v>57.230967697185655</v>
      </c>
      <c r="Q385" s="117">
        <f t="shared" si="212"/>
        <v>16.982751130445951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9.7066024298609624E-2</v>
      </c>
      <c r="V385" s="117">
        <f t="shared" si="213"/>
        <v>3.3139442674548474</v>
      </c>
      <c r="W385" s="117">
        <f t="shared" ref="W385:Y385" si="214">W386+W389+W391+W401</f>
        <v>2.7116809438896397</v>
      </c>
      <c r="X385" s="117">
        <f t="shared" si="214"/>
        <v>3.7467670513545661</v>
      </c>
      <c r="Y385" s="117">
        <f t="shared" si="214"/>
        <v>6.3841101416277386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2.8668440169617222</v>
      </c>
      <c r="E386" s="122">
        <f t="shared" si="215"/>
        <v>0</v>
      </c>
      <c r="F386" s="122">
        <f t="shared" si="215"/>
        <v>7.009248813670899</v>
      </c>
      <c r="G386" s="122">
        <f t="shared" si="215"/>
        <v>0</v>
      </c>
      <c r="H386" s="122">
        <f t="shared" si="215"/>
        <v>0</v>
      </c>
      <c r="I386" s="122">
        <f t="shared" si="215"/>
        <v>1.333498635945416</v>
      </c>
      <c r="J386" s="122">
        <f t="shared" si="215"/>
        <v>18.999789141742998</v>
      </c>
      <c r="K386" s="122">
        <f t="shared" si="215"/>
        <v>0</v>
      </c>
      <c r="L386" s="122">
        <f t="shared" si="215"/>
        <v>0</v>
      </c>
      <c r="M386" s="122">
        <f t="shared" si="215"/>
        <v>3.729102147614479</v>
      </c>
      <c r="N386" s="122">
        <f t="shared" si="215"/>
        <v>11.771707679231577</v>
      </c>
      <c r="O386" s="122">
        <f t="shared" si="215"/>
        <v>10.737910091626958</v>
      </c>
      <c r="P386" s="122">
        <f t="shared" si="215"/>
        <v>47.329189885955813</v>
      </c>
      <c r="Q386" s="122">
        <f t="shared" si="215"/>
        <v>13.992577710038967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7.5148190333895415E-2</v>
      </c>
      <c r="V386" s="122">
        <f t="shared" si="216"/>
        <v>2.5763224575052277</v>
      </c>
      <c r="W386" s="122">
        <f t="shared" ref="W386:Y386" si="217">SUM(W387:W388)</f>
        <v>2.3113935975897277</v>
      </c>
      <c r="X386" s="122">
        <f t="shared" si="217"/>
        <v>2.9976171662917195</v>
      </c>
      <c r="Y386" s="122">
        <f t="shared" si="217"/>
        <v>5.3971067589292705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2.8668440169617222</v>
      </c>
      <c r="E387" s="98">
        <v>0</v>
      </c>
      <c r="F387" s="98">
        <v>7.009248813670899</v>
      </c>
      <c r="G387" s="98">
        <v>0</v>
      </c>
      <c r="H387" s="98">
        <v>0</v>
      </c>
      <c r="I387" s="98">
        <v>1.333498635945416</v>
      </c>
      <c r="J387" s="98">
        <v>18.999789141742998</v>
      </c>
      <c r="K387" s="98">
        <v>0</v>
      </c>
      <c r="L387" s="98">
        <v>0</v>
      </c>
      <c r="M387" s="98">
        <v>3.729102147614479</v>
      </c>
      <c r="N387" s="98">
        <v>11.771707679231577</v>
      </c>
      <c r="O387" s="98">
        <v>10.737910091626958</v>
      </c>
      <c r="P387" s="98">
        <v>47.329189885955813</v>
      </c>
      <c r="Q387" s="98">
        <v>13.992577710038967</v>
      </c>
      <c r="R387" s="98">
        <v>0</v>
      </c>
      <c r="S387" s="98">
        <v>0</v>
      </c>
      <c r="T387" s="98">
        <v>0</v>
      </c>
      <c r="U387" s="98">
        <v>7.5148190333895415E-2</v>
      </c>
      <c r="V387" s="98">
        <v>2.5763224575052277</v>
      </c>
      <c r="W387" s="98">
        <v>2.3113935975897277</v>
      </c>
      <c r="X387" s="98">
        <v>2.9976171662917195</v>
      </c>
      <c r="Y387" s="98">
        <v>5.3971067589292705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0.37310215853024947</v>
      </c>
      <c r="E391" s="122">
        <v>0</v>
      </c>
      <c r="F391" s="122">
        <v>0.61544954457044454</v>
      </c>
      <c r="G391" s="122">
        <v>0</v>
      </c>
      <c r="H391" s="122">
        <v>0</v>
      </c>
      <c r="I391" s="122">
        <v>0.20882399835151655</v>
      </c>
      <c r="J391" s="122">
        <v>2.0763951904671991</v>
      </c>
      <c r="K391" s="122">
        <v>0</v>
      </c>
      <c r="L391" s="122">
        <v>0</v>
      </c>
      <c r="M391" s="122">
        <v>0.45333960377460952</v>
      </c>
      <c r="N391" s="122">
        <v>1.4577949403794126</v>
      </c>
      <c r="O391" s="122">
        <v>1.4744387295378178</v>
      </c>
      <c r="P391" s="122">
        <v>7.2775990912670521</v>
      </c>
      <c r="Q391" s="122">
        <v>2.2468657440099409</v>
      </c>
      <c r="R391" s="122">
        <v>0</v>
      </c>
      <c r="S391" s="122">
        <v>0</v>
      </c>
      <c r="T391" s="122">
        <v>0</v>
      </c>
      <c r="U391" s="122">
        <v>1.4472208864925883E-2</v>
      </c>
      <c r="V391" s="122">
        <v>0.50380438263878868</v>
      </c>
      <c r="W391" s="122">
        <v>0.17605934466578818</v>
      </c>
      <c r="X391" s="122">
        <v>0.39557779002225224</v>
      </c>
      <c r="Y391" s="122">
        <v>0.41983036735508961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0.34961296203655906</v>
      </c>
      <c r="E392" s="98">
        <v>0</v>
      </c>
      <c r="F392" s="98">
        <v>0.59276134538954595</v>
      </c>
      <c r="G392" s="98">
        <v>0</v>
      </c>
      <c r="H392" s="98">
        <v>0</v>
      </c>
      <c r="I392" s="98">
        <v>0.20027784003217458</v>
      </c>
      <c r="J392" s="98">
        <v>2.0647338865488734</v>
      </c>
      <c r="K392" s="98">
        <v>0</v>
      </c>
      <c r="L392" s="98">
        <v>0</v>
      </c>
      <c r="M392" s="98">
        <v>0.45052532765236969</v>
      </c>
      <c r="N392" s="98">
        <v>1.443253719768206</v>
      </c>
      <c r="O392" s="98">
        <v>1.4485931720321885</v>
      </c>
      <c r="P392" s="98">
        <v>7.2261402656800282</v>
      </c>
      <c r="Q392" s="98">
        <v>2.2201872985585802</v>
      </c>
      <c r="R392" s="98">
        <v>0</v>
      </c>
      <c r="S392" s="98">
        <v>0</v>
      </c>
      <c r="T392" s="98">
        <v>0</v>
      </c>
      <c r="U392" s="98">
        <v>1.4472208864925883E-2</v>
      </c>
      <c r="V392" s="98">
        <v>0.49668688567647173</v>
      </c>
      <c r="W392" s="98">
        <v>4.0231699240377117E-2</v>
      </c>
      <c r="X392" s="98">
        <v>0.14877789798935018</v>
      </c>
      <c r="Y392" s="98">
        <v>6.8181162877850116E-2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2.3489196493690408E-2</v>
      </c>
      <c r="E393" s="98">
        <v>0</v>
      </c>
      <c r="F393" s="98">
        <v>2.2688199180898601E-2</v>
      </c>
      <c r="G393" s="98">
        <v>0</v>
      </c>
      <c r="H393" s="98">
        <v>0</v>
      </c>
      <c r="I393" s="98">
        <v>8.5461583193419642E-3</v>
      </c>
      <c r="J393" s="98">
        <v>1.166130391832558E-2</v>
      </c>
      <c r="K393" s="98">
        <v>0</v>
      </c>
      <c r="L393" s="98">
        <v>0</v>
      </c>
      <c r="M393" s="98">
        <v>2.8142761222398299E-3</v>
      </c>
      <c r="N393" s="98">
        <v>1.4541220611206569E-2</v>
      </c>
      <c r="O393" s="98">
        <v>2.5845557505629353E-2</v>
      </c>
      <c r="P393" s="98">
        <v>5.1458825587023728E-2</v>
      </c>
      <c r="Q393" s="98">
        <v>2.6678445451360659E-2</v>
      </c>
      <c r="R393" s="98">
        <v>0</v>
      </c>
      <c r="S393" s="98">
        <v>0</v>
      </c>
      <c r="T393" s="98">
        <v>0</v>
      </c>
      <c r="U393" s="98">
        <v>0</v>
      </c>
      <c r="V393" s="98">
        <v>7.1174969623168998E-3</v>
      </c>
      <c r="W393" s="98">
        <v>0.13582764542541106</v>
      </c>
      <c r="X393" s="98">
        <v>0.24679989203290204</v>
      </c>
      <c r="Y393" s="98">
        <v>0.35164920447723946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0.17357419597993631</v>
      </c>
      <c r="E401" s="122">
        <v>0</v>
      </c>
      <c r="F401" s="122">
        <v>0.32329039919534053</v>
      </c>
      <c r="G401" s="122">
        <v>0</v>
      </c>
      <c r="H401" s="122">
        <v>0</v>
      </c>
      <c r="I401" s="122">
        <v>0.13552394190519504</v>
      </c>
      <c r="J401" s="122">
        <v>0.87493920805465208</v>
      </c>
      <c r="K401" s="122">
        <v>0</v>
      </c>
      <c r="L401" s="122">
        <v>0</v>
      </c>
      <c r="M401" s="122">
        <v>0.18447361483713381</v>
      </c>
      <c r="N401" s="122">
        <v>0.545659858247868</v>
      </c>
      <c r="O401" s="122">
        <v>0.56414453544560206</v>
      </c>
      <c r="P401" s="122">
        <v>2.6241787199627891</v>
      </c>
      <c r="Q401" s="122">
        <v>0.74330767639704531</v>
      </c>
      <c r="R401" s="122">
        <v>0</v>
      </c>
      <c r="S401" s="122">
        <v>0</v>
      </c>
      <c r="T401" s="122">
        <v>0</v>
      </c>
      <c r="U401" s="122">
        <v>7.4456250997883269E-3</v>
      </c>
      <c r="V401" s="122">
        <v>0.23381742731083097</v>
      </c>
      <c r="W401" s="122">
        <v>0.2242280016341236</v>
      </c>
      <c r="X401" s="122">
        <v>0.35357209504059445</v>
      </c>
      <c r="Y401" s="122">
        <v>0.56717301534337805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0.11853877138051817</v>
      </c>
      <c r="E402" s="98">
        <v>0</v>
      </c>
      <c r="F402" s="98">
        <v>0.29561707512687557</v>
      </c>
      <c r="G402" s="98">
        <v>0</v>
      </c>
      <c r="H402" s="98">
        <v>0</v>
      </c>
      <c r="I402" s="98">
        <v>2.5960666037911539E-2</v>
      </c>
      <c r="J402" s="98">
        <v>0.86923140545230282</v>
      </c>
      <c r="K402" s="98">
        <v>0</v>
      </c>
      <c r="L402" s="98">
        <v>0</v>
      </c>
      <c r="M402" s="98">
        <v>0.18191870790902218</v>
      </c>
      <c r="N402" s="98">
        <v>0.53072207296592777</v>
      </c>
      <c r="O402" s="98">
        <v>0.48047365474760417</v>
      </c>
      <c r="P402" s="98">
        <v>2.3404451599270839</v>
      </c>
      <c r="Q402" s="98">
        <v>0.52530925972227338</v>
      </c>
      <c r="R402" s="98">
        <v>0</v>
      </c>
      <c r="S402" s="98">
        <v>0</v>
      </c>
      <c r="T402" s="98">
        <v>0</v>
      </c>
      <c r="U402" s="98">
        <v>7.4456250997883269E-3</v>
      </c>
      <c r="V402" s="98">
        <v>0.22132554739923396</v>
      </c>
      <c r="W402" s="98">
        <v>0.20207691750810386</v>
      </c>
      <c r="X402" s="98">
        <v>0.30908066789350708</v>
      </c>
      <c r="Y402" s="98">
        <v>0.40663272158362013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5.503542459941814E-2</v>
      </c>
      <c r="E403" s="98">
        <v>0</v>
      </c>
      <c r="F403" s="98">
        <v>2.7673324068464962E-2</v>
      </c>
      <c r="G403" s="98">
        <v>0</v>
      </c>
      <c r="H403" s="98">
        <v>0</v>
      </c>
      <c r="I403" s="98">
        <v>0.1095632758672835</v>
      </c>
      <c r="J403" s="98">
        <v>5.7078026023492205E-3</v>
      </c>
      <c r="K403" s="98">
        <v>0</v>
      </c>
      <c r="L403" s="98">
        <v>0</v>
      </c>
      <c r="M403" s="98">
        <v>2.5549069281116522E-3</v>
      </c>
      <c r="N403" s="98">
        <v>1.4937785281940199E-2</v>
      </c>
      <c r="O403" s="98">
        <v>8.3670880697997913E-2</v>
      </c>
      <c r="P403" s="98">
        <v>0.28373356003570532</v>
      </c>
      <c r="Q403" s="98">
        <v>0.21799841667477196</v>
      </c>
      <c r="R403" s="98">
        <v>0</v>
      </c>
      <c r="S403" s="98">
        <v>0</v>
      </c>
      <c r="T403" s="98">
        <v>0</v>
      </c>
      <c r="U403" s="98">
        <v>0</v>
      </c>
      <c r="V403" s="98">
        <v>1.2491879911597014E-2</v>
      </c>
      <c r="W403" s="98">
        <v>2.2151084126019727E-2</v>
      </c>
      <c r="X403" s="98">
        <v>4.4491427147087349E-2</v>
      </c>
      <c r="Y403" s="98">
        <v>0.16054029375975787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11776.009081376829</v>
      </c>
      <c r="E406" s="117">
        <f t="shared" si="219"/>
        <v>0</v>
      </c>
      <c r="F406" s="117">
        <f t="shared" si="219"/>
        <v>17407.168320750185</v>
      </c>
      <c r="G406" s="117">
        <f t="shared" si="219"/>
        <v>0</v>
      </c>
      <c r="H406" s="117">
        <f t="shared" si="219"/>
        <v>0</v>
      </c>
      <c r="I406" s="117">
        <f t="shared" si="219"/>
        <v>7118.71452323022</v>
      </c>
      <c r="J406" s="117">
        <f t="shared" si="219"/>
        <v>21796.725022527251</v>
      </c>
      <c r="K406" s="117">
        <f t="shared" si="219"/>
        <v>0</v>
      </c>
      <c r="L406" s="117">
        <f t="shared" si="219"/>
        <v>0</v>
      </c>
      <c r="M406" s="117">
        <f t="shared" si="219"/>
        <v>11786.071635591277</v>
      </c>
      <c r="N406" s="117">
        <f t="shared" si="219"/>
        <v>11296.148453922258</v>
      </c>
      <c r="O406" s="117">
        <f t="shared" si="219"/>
        <v>6952.9592887765293</v>
      </c>
      <c r="P406" s="117">
        <f t="shared" si="219"/>
        <v>12378.214073618234</v>
      </c>
      <c r="Q406" s="117">
        <f t="shared" si="219"/>
        <v>12627.419860798953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9017.5943896224526</v>
      </c>
      <c r="V406" s="117">
        <f t="shared" si="220"/>
        <v>8827.5229120490312</v>
      </c>
      <c r="W406" s="117">
        <f t="shared" ref="W406:Y406" si="221">W407+W410+W412+W422</f>
        <v>8047.1381598455109</v>
      </c>
      <c r="X406" s="117">
        <f t="shared" si="221"/>
        <v>7066.7095664229309</v>
      </c>
      <c r="Y406" s="117">
        <f t="shared" si="221"/>
        <v>6663.1084738730087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9712.3693820631397</v>
      </c>
      <c r="E407" s="122">
        <f t="shared" si="222"/>
        <v>0</v>
      </c>
      <c r="F407" s="122">
        <f t="shared" si="222"/>
        <v>15277.239455613593</v>
      </c>
      <c r="G407" s="122">
        <f t="shared" si="222"/>
        <v>0</v>
      </c>
      <c r="H407" s="122">
        <f t="shared" si="222"/>
        <v>0</v>
      </c>
      <c r="I407" s="122">
        <f t="shared" si="222"/>
        <v>5330.6456308236266</v>
      </c>
      <c r="J407" s="122">
        <f t="shared" si="222"/>
        <v>18815.054863573598</v>
      </c>
      <c r="K407" s="122">
        <f t="shared" si="222"/>
        <v>0</v>
      </c>
      <c r="L407" s="122">
        <f t="shared" si="222"/>
        <v>0</v>
      </c>
      <c r="M407" s="122">
        <f t="shared" si="222"/>
        <v>10036.120150959301</v>
      </c>
      <c r="N407" s="122">
        <f t="shared" si="222"/>
        <v>9560.4221984145806</v>
      </c>
      <c r="O407" s="122">
        <f t="shared" si="222"/>
        <v>5799.2664653992142</v>
      </c>
      <c r="P407" s="122">
        <f t="shared" si="222"/>
        <v>10158.186777808825</v>
      </c>
      <c r="Q407" s="122">
        <f t="shared" si="222"/>
        <v>10222.213675709543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6960.7803277613039</v>
      </c>
      <c r="V407" s="122">
        <f t="shared" si="223"/>
        <v>6823.0238421153344</v>
      </c>
      <c r="W407" s="122">
        <f t="shared" ref="W407:Y407" si="224">SUM(W408:W409)</f>
        <v>6145.1473369419573</v>
      </c>
      <c r="X407" s="122">
        <f t="shared" si="224"/>
        <v>5072.8011103016815</v>
      </c>
      <c r="Y407" s="122">
        <f t="shared" si="224"/>
        <v>5018.9975849208804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9703.0940025230084</v>
      </c>
      <c r="E408" s="98">
        <v>0</v>
      </c>
      <c r="F408" s="98">
        <v>15261.591397792667</v>
      </c>
      <c r="G408" s="98">
        <v>0</v>
      </c>
      <c r="H408" s="98">
        <v>0</v>
      </c>
      <c r="I408" s="98">
        <v>5326.2133163808785</v>
      </c>
      <c r="J408" s="98">
        <v>18796.705797894909</v>
      </c>
      <c r="K408" s="98">
        <v>0</v>
      </c>
      <c r="L408" s="98">
        <v>0</v>
      </c>
      <c r="M408" s="98">
        <v>10026.441975518959</v>
      </c>
      <c r="N408" s="98">
        <v>9552.6249915285389</v>
      </c>
      <c r="O408" s="98">
        <v>5793.669455557776</v>
      </c>
      <c r="P408" s="98">
        <v>10148.088834199973</v>
      </c>
      <c r="Q408" s="98">
        <v>10213.136746747525</v>
      </c>
      <c r="R408" s="98">
        <v>0</v>
      </c>
      <c r="S408" s="98">
        <v>0</v>
      </c>
      <c r="T408" s="98">
        <v>0</v>
      </c>
      <c r="U408" s="98">
        <v>6953.9477939916342</v>
      </c>
      <c r="V408" s="98">
        <v>6816.2703976031789</v>
      </c>
      <c r="W408" s="98">
        <v>6139.0241196574398</v>
      </c>
      <c r="X408" s="98">
        <v>5067.6233887108683</v>
      </c>
      <c r="Y408" s="98">
        <v>5013.8443464313486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9.2753795401306167</v>
      </c>
      <c r="E409" s="98">
        <v>0</v>
      </c>
      <c r="F409" s="98">
        <v>15.648057820926576</v>
      </c>
      <c r="G409" s="98">
        <v>0</v>
      </c>
      <c r="H409" s="98">
        <v>0</v>
      </c>
      <c r="I409" s="98">
        <v>4.4323144427478542</v>
      </c>
      <c r="J409" s="98">
        <v>18.349065678690625</v>
      </c>
      <c r="K409" s="98">
        <v>0</v>
      </c>
      <c r="L409" s="98">
        <v>0</v>
      </c>
      <c r="M409" s="98">
        <v>9.6781754403414695</v>
      </c>
      <c r="N409" s="98">
        <v>7.797206886041339</v>
      </c>
      <c r="O409" s="98">
        <v>5.5970098414384282</v>
      </c>
      <c r="P409" s="98">
        <v>10.097943608852228</v>
      </c>
      <c r="Q409" s="98">
        <v>9.0769289620179467</v>
      </c>
      <c r="R409" s="98">
        <v>0</v>
      </c>
      <c r="S409" s="98">
        <v>0</v>
      </c>
      <c r="T409" s="98">
        <v>0</v>
      </c>
      <c r="U409" s="98">
        <v>6.8325337696693991</v>
      </c>
      <c r="V409" s="98">
        <v>6.7534445121552986</v>
      </c>
      <c r="W409" s="98">
        <v>6.1232172845174366</v>
      </c>
      <c r="X409" s="98">
        <v>5.1777215908129675</v>
      </c>
      <c r="Y409" s="98">
        <v>5.1532384895313319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50.618938458734519</v>
      </c>
      <c r="E410" s="122">
        <f t="shared" si="225"/>
        <v>0</v>
      </c>
      <c r="F410" s="122">
        <f t="shared" si="225"/>
        <v>19.59569835387305</v>
      </c>
      <c r="G410" s="122">
        <f t="shared" si="225"/>
        <v>0</v>
      </c>
      <c r="H410" s="122">
        <f t="shared" si="225"/>
        <v>0</v>
      </c>
      <c r="I410" s="122">
        <f t="shared" si="225"/>
        <v>87.262152558383548</v>
      </c>
      <c r="J410" s="122">
        <f t="shared" si="225"/>
        <v>26.144706407751247</v>
      </c>
      <c r="K410" s="122">
        <f t="shared" si="225"/>
        <v>0</v>
      </c>
      <c r="L410" s="122">
        <f t="shared" si="225"/>
        <v>0</v>
      </c>
      <c r="M410" s="122">
        <f t="shared" si="225"/>
        <v>21.744560899641872</v>
      </c>
      <c r="N410" s="122">
        <f t="shared" si="225"/>
        <v>76.70115060800407</v>
      </c>
      <c r="O410" s="122">
        <f t="shared" si="225"/>
        <v>8.8744875057532635</v>
      </c>
      <c r="P410" s="122">
        <f t="shared" si="225"/>
        <v>37.603461589099183</v>
      </c>
      <c r="Q410" s="122">
        <f t="shared" si="225"/>
        <v>100.09457865693727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28.615212749907101</v>
      </c>
      <c r="V410" s="122">
        <f t="shared" si="225"/>
        <v>7.8469418337497663</v>
      </c>
      <c r="W410" s="122">
        <f t="shared" si="225"/>
        <v>2.484040896238171</v>
      </c>
      <c r="X410" s="122">
        <f t="shared" si="225"/>
        <v>15.129745370824939</v>
      </c>
      <c r="Y410" s="122">
        <f t="shared" si="225"/>
        <v>13.349105242092913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50.618938458734519</v>
      </c>
      <c r="E411" s="98">
        <f>RES_hhdet_in_fech!E8</f>
        <v>0</v>
      </c>
      <c r="F411" s="98">
        <f>RES_hhdet_in_fech!F8</f>
        <v>19.59569835387305</v>
      </c>
      <c r="G411" s="98">
        <f>RES_hhdet_in_fech!G8</f>
        <v>0</v>
      </c>
      <c r="H411" s="98">
        <f>RES_hhdet_in_fech!H8</f>
        <v>0</v>
      </c>
      <c r="I411" s="98">
        <f>RES_hhdet_in_fech!I8</f>
        <v>87.262152558383548</v>
      </c>
      <c r="J411" s="98">
        <f>RES_hhdet_in_fech!J8</f>
        <v>26.144706407751247</v>
      </c>
      <c r="K411" s="98">
        <f>RES_hhdet_in_fech!K8</f>
        <v>0</v>
      </c>
      <c r="L411" s="98">
        <f>RES_hhdet_in_fech!L8</f>
        <v>0</v>
      </c>
      <c r="M411" s="98">
        <f>RES_hhdet_in_fech!M8</f>
        <v>21.744560899641872</v>
      </c>
      <c r="N411" s="98">
        <f>RES_hhdet_in_fech!N8</f>
        <v>76.70115060800407</v>
      </c>
      <c r="O411" s="98">
        <f>RES_hhdet_in_fech!O8</f>
        <v>8.8744875057532635</v>
      </c>
      <c r="P411" s="98">
        <f>RES_hhdet_in_fech!P8</f>
        <v>37.603461589099183</v>
      </c>
      <c r="Q411" s="98">
        <f>RES_hhdet_in_fech!Q8</f>
        <v>100.09457865693727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28.615212749907101</v>
      </c>
      <c r="V411" s="98">
        <f>RES_hhdet_in_fech!V8</f>
        <v>7.8469418337497663</v>
      </c>
      <c r="W411" s="98">
        <f>RES_hhdet_in_fech!W8</f>
        <v>2.484040896238171</v>
      </c>
      <c r="X411" s="98">
        <f>RES_hhdet_in_fech!X8</f>
        <v>15.129745370824939</v>
      </c>
      <c r="Y411" s="98">
        <f>RES_hhdet_in_fech!Y8</f>
        <v>13.349105242092913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1309.2453710400325</v>
      </c>
      <c r="E412" s="122">
        <v>0</v>
      </c>
      <c r="F412" s="122">
        <v>1369.2930026953493</v>
      </c>
      <c r="G412" s="122">
        <v>0</v>
      </c>
      <c r="H412" s="122">
        <v>0</v>
      </c>
      <c r="I412" s="122">
        <v>906.52939397053149</v>
      </c>
      <c r="J412" s="122">
        <v>2087.1705579047657</v>
      </c>
      <c r="K412" s="122">
        <v>0</v>
      </c>
      <c r="L412" s="122">
        <v>0</v>
      </c>
      <c r="M412" s="122">
        <v>1228.3918905165347</v>
      </c>
      <c r="N412" s="122">
        <v>1208.8067144260233</v>
      </c>
      <c r="O412" s="122">
        <v>815.05578186011348</v>
      </c>
      <c r="P412" s="122">
        <v>1587.5514285971558</v>
      </c>
      <c r="Q412" s="122">
        <v>1676.1330125992365</v>
      </c>
      <c r="R412" s="122">
        <v>0</v>
      </c>
      <c r="S412" s="122">
        <v>0</v>
      </c>
      <c r="T412" s="122">
        <v>0</v>
      </c>
      <c r="U412" s="122">
        <v>1339.2070316435088</v>
      </c>
      <c r="V412" s="122">
        <v>1360.1405254868857</v>
      </c>
      <c r="W412" s="122">
        <v>1273.0933741644728</v>
      </c>
      <c r="X412" s="122">
        <v>1340.0703308797433</v>
      </c>
      <c r="Y412" s="122">
        <v>1021.8939790444135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1304.0089889801657</v>
      </c>
      <c r="E413" s="98">
        <v>0</v>
      </c>
      <c r="F413" s="98">
        <v>1390.2667495587414</v>
      </c>
      <c r="G413" s="98">
        <v>0</v>
      </c>
      <c r="H413" s="98">
        <v>0</v>
      </c>
      <c r="I413" s="98">
        <v>853.59739270923262</v>
      </c>
      <c r="J413" s="98">
        <v>2127.0140664797955</v>
      </c>
      <c r="K413" s="98">
        <v>0</v>
      </c>
      <c r="L413" s="98">
        <v>0</v>
      </c>
      <c r="M413" s="98">
        <v>1227.1034914502245</v>
      </c>
      <c r="N413" s="98">
        <v>1204.7574328615906</v>
      </c>
      <c r="O413" s="98">
        <v>802.33051056116938</v>
      </c>
      <c r="P413" s="98">
        <v>1596.7335344102266</v>
      </c>
      <c r="Q413" s="98">
        <v>1693.5841353565695</v>
      </c>
      <c r="R413" s="98">
        <v>0</v>
      </c>
      <c r="S413" s="98">
        <v>0</v>
      </c>
      <c r="T413" s="98">
        <v>0</v>
      </c>
      <c r="U413" s="98">
        <v>1339.2070316435088</v>
      </c>
      <c r="V413" s="98">
        <v>1368.17575199973</v>
      </c>
      <c r="W413" s="98">
        <v>1495.9664211955906</v>
      </c>
      <c r="X413" s="98">
        <v>1705.7214275207987</v>
      </c>
      <c r="Y413" s="98">
        <v>371.67107347851453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1360.5756951795167</v>
      </c>
      <c r="E414" s="98">
        <v>0</v>
      </c>
      <c r="F414" s="98">
        <v>1097.5562164103046</v>
      </c>
      <c r="G414" s="98">
        <v>0</v>
      </c>
      <c r="H414" s="98">
        <v>0</v>
      </c>
      <c r="I414" s="98">
        <v>1881.0878498287464</v>
      </c>
      <c r="J414" s="98">
        <v>1092.2382872251985</v>
      </c>
      <c r="K414" s="98">
        <v>0</v>
      </c>
      <c r="L414" s="98">
        <v>0</v>
      </c>
      <c r="M414" s="98">
        <v>1376.5510957718639</v>
      </c>
      <c r="N414" s="98">
        <v>1231.0215614889005</v>
      </c>
      <c r="O414" s="98">
        <v>1264.1876262267099</v>
      </c>
      <c r="P414" s="98">
        <v>1173.7367463946282</v>
      </c>
      <c r="Q414" s="98">
        <v>1198.4021624316158</v>
      </c>
      <c r="R414" s="98">
        <v>0</v>
      </c>
      <c r="S414" s="98">
        <v>0</v>
      </c>
      <c r="T414" s="98">
        <v>0</v>
      </c>
      <c r="U414" s="98">
        <v>0</v>
      </c>
      <c r="V414" s="98">
        <v>1080.431985098897</v>
      </c>
      <c r="W414" s="98">
        <v>1141.1034679915142</v>
      </c>
      <c r="X414" s="98">
        <v>1163.2317005517057</v>
      </c>
      <c r="Y414" s="98">
        <v>1053.7946356449665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1541.2053818975246</v>
      </c>
      <c r="J418" s="101">
        <v>1141.644267533575</v>
      </c>
      <c r="K418" s="101">
        <v>0</v>
      </c>
      <c r="L418" s="101">
        <v>0</v>
      </c>
      <c r="M418" s="101">
        <v>1238.7111203135942</v>
      </c>
      <c r="N418" s="101">
        <v>1487.6421981320416</v>
      </c>
      <c r="O418" s="101">
        <v>1355.5961013275398</v>
      </c>
      <c r="P418" s="101">
        <v>1393.6983717387375</v>
      </c>
      <c r="Q418" s="101">
        <v>1410.9681608269195</v>
      </c>
      <c r="R418" s="101">
        <v>0</v>
      </c>
      <c r="S418" s="101">
        <v>0</v>
      </c>
      <c r="T418" s="101">
        <v>0</v>
      </c>
      <c r="U418" s="101">
        <v>0</v>
      </c>
      <c r="V418" s="101">
        <v>1339.7645230103903</v>
      </c>
      <c r="W418" s="101">
        <v>1378.7640132791732</v>
      </c>
      <c r="X418" s="101">
        <v>1479.6940486098417</v>
      </c>
      <c r="Y418" s="101">
        <v>1289.9012476346154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703.77538981492148</v>
      </c>
      <c r="E422" s="122">
        <v>0</v>
      </c>
      <c r="F422" s="122">
        <v>741.04016408736777</v>
      </c>
      <c r="G422" s="122">
        <v>0</v>
      </c>
      <c r="H422" s="122">
        <v>0</v>
      </c>
      <c r="I422" s="122">
        <v>794.27734587767839</v>
      </c>
      <c r="J422" s="122">
        <v>868.35489464113391</v>
      </c>
      <c r="K422" s="122">
        <v>0</v>
      </c>
      <c r="L422" s="122">
        <v>0</v>
      </c>
      <c r="M422" s="122">
        <v>499.81503321579936</v>
      </c>
      <c r="N422" s="122">
        <v>450.21839047364972</v>
      </c>
      <c r="O422" s="122">
        <v>329.76255401144755</v>
      </c>
      <c r="P422" s="122">
        <v>594.87240562315446</v>
      </c>
      <c r="Q422" s="122">
        <v>628.97859383323544</v>
      </c>
      <c r="R422" s="122">
        <v>0</v>
      </c>
      <c r="S422" s="122">
        <v>0</v>
      </c>
      <c r="T422" s="122">
        <v>0</v>
      </c>
      <c r="U422" s="122">
        <v>688.99181746773365</v>
      </c>
      <c r="V422" s="122">
        <v>636.51160261306086</v>
      </c>
      <c r="W422" s="122">
        <v>626.4134078428425</v>
      </c>
      <c r="X422" s="122">
        <v>638.70837987068103</v>
      </c>
      <c r="Y422" s="122">
        <v>608.86780466562175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750.31777215786008</v>
      </c>
      <c r="E423" s="98">
        <v>0</v>
      </c>
      <c r="F423" s="98">
        <v>794.41275222807371</v>
      </c>
      <c r="G423" s="98">
        <v>0</v>
      </c>
      <c r="H423" s="98">
        <v>0</v>
      </c>
      <c r="I423" s="98">
        <v>419.55968198585617</v>
      </c>
      <c r="J423" s="98">
        <v>876.44990425246397</v>
      </c>
      <c r="K423" s="98">
        <v>0</v>
      </c>
      <c r="L423" s="98">
        <v>0</v>
      </c>
      <c r="M423" s="98">
        <v>499.67843068124529</v>
      </c>
      <c r="N423" s="98">
        <v>450.06972603777297</v>
      </c>
      <c r="O423" s="98">
        <v>304.20472940560933</v>
      </c>
      <c r="P423" s="98">
        <v>620.76299129387269</v>
      </c>
      <c r="Q423" s="98">
        <v>689.74101338414209</v>
      </c>
      <c r="R423" s="98">
        <v>0</v>
      </c>
      <c r="S423" s="98">
        <v>0</v>
      </c>
      <c r="T423" s="98">
        <v>0</v>
      </c>
      <c r="U423" s="98">
        <v>688.99181746773365</v>
      </c>
      <c r="V423" s="98">
        <v>639.65779263714478</v>
      </c>
      <c r="W423" s="98">
        <v>626.16520637256144</v>
      </c>
      <c r="X423" s="98">
        <v>636.47946805384993</v>
      </c>
      <c r="Y423" s="98">
        <v>621.92869169626715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660.15268978710378</v>
      </c>
      <c r="E424" s="98">
        <v>0</v>
      </c>
      <c r="F424" s="98">
        <v>516.19936497505216</v>
      </c>
      <c r="G424" s="98">
        <v>0</v>
      </c>
      <c r="H424" s="98">
        <v>0</v>
      </c>
      <c r="I424" s="98">
        <v>918.70027308029978</v>
      </c>
      <c r="J424" s="98">
        <v>448.69275607731009</v>
      </c>
      <c r="K424" s="98">
        <v>0</v>
      </c>
      <c r="L424" s="98">
        <v>0</v>
      </c>
      <c r="M424" s="98">
        <v>511.2349581615785</v>
      </c>
      <c r="N424" s="98">
        <v>450.4032304169229</v>
      </c>
      <c r="O424" s="98">
        <v>477.11731738008217</v>
      </c>
      <c r="P424" s="98">
        <v>485.63265612912875</v>
      </c>
      <c r="Q424" s="98">
        <v>553.44234671711843</v>
      </c>
      <c r="R424" s="98">
        <v>0</v>
      </c>
      <c r="S424" s="98">
        <v>0</v>
      </c>
      <c r="T424" s="98">
        <v>0</v>
      </c>
      <c r="U424" s="98">
        <v>0</v>
      </c>
      <c r="V424" s="98">
        <v>604.30271888512584</v>
      </c>
      <c r="W424" s="98">
        <v>629.11701077596933</v>
      </c>
      <c r="X424" s="98">
        <v>652.86475240780862</v>
      </c>
      <c r="Y424" s="98">
        <v>592.89247445166893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408.93706059219272</v>
      </c>
      <c r="E425" s="33">
        <v>0</v>
      </c>
      <c r="F425" s="33">
        <v>369.44724283135747</v>
      </c>
      <c r="G425" s="33">
        <v>0</v>
      </c>
      <c r="H425" s="33">
        <v>0</v>
      </c>
      <c r="I425" s="33">
        <v>546.33688183222182</v>
      </c>
      <c r="J425" s="33">
        <v>335.35111817622578</v>
      </c>
      <c r="K425" s="33">
        <v>0</v>
      </c>
      <c r="L425" s="33">
        <v>0</v>
      </c>
      <c r="M425" s="33">
        <v>394.19498624330305</v>
      </c>
      <c r="N425" s="33">
        <v>567.27204152057516</v>
      </c>
      <c r="O425" s="33">
        <v>0</v>
      </c>
      <c r="P425" s="33">
        <v>0</v>
      </c>
      <c r="Q425" s="33">
        <v>518.21867955243295</v>
      </c>
      <c r="R425" s="33">
        <v>0</v>
      </c>
      <c r="S425" s="33">
        <v>0</v>
      </c>
      <c r="T425" s="33">
        <v>0</v>
      </c>
      <c r="U425" s="33">
        <v>0</v>
      </c>
      <c r="V425" s="33">
        <v>433.91475786760753</v>
      </c>
      <c r="W425" s="33">
        <v>439.67152939119842</v>
      </c>
      <c r="X425" s="33">
        <v>452.08363284994221</v>
      </c>
      <c r="Y425" s="33">
        <v>414.7498051532981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6832.7785143951032</v>
      </c>
      <c r="E427" s="117">
        <f t="shared" si="226"/>
        <v>0</v>
      </c>
      <c r="F427" s="117">
        <f t="shared" si="226"/>
        <v>10179.976337173266</v>
      </c>
      <c r="G427" s="117">
        <f t="shared" si="226"/>
        <v>0</v>
      </c>
      <c r="H427" s="117">
        <f t="shared" si="226"/>
        <v>0</v>
      </c>
      <c r="I427" s="117">
        <f t="shared" si="226"/>
        <v>4435.9854144408437</v>
      </c>
      <c r="J427" s="117">
        <f t="shared" si="226"/>
        <v>13276.404249376956</v>
      </c>
      <c r="K427" s="117">
        <f t="shared" si="226"/>
        <v>0</v>
      </c>
      <c r="L427" s="117">
        <f t="shared" si="226"/>
        <v>0</v>
      </c>
      <c r="M427" s="117">
        <f t="shared" si="226"/>
        <v>7421.9343906567747</v>
      </c>
      <c r="N427" s="117">
        <f t="shared" si="226"/>
        <v>7318.4424636968952</v>
      </c>
      <c r="O427" s="117">
        <f t="shared" si="226"/>
        <v>4447.8343110313062</v>
      </c>
      <c r="P427" s="117">
        <f t="shared" si="226"/>
        <v>8047.2738943829327</v>
      </c>
      <c r="Q427" s="117">
        <f t="shared" si="226"/>
        <v>8492.5797946086677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6631.9289841758427</v>
      </c>
      <c r="V427" s="117">
        <f t="shared" si="227"/>
        <v>6585.173692280111</v>
      </c>
      <c r="W427" s="117">
        <f t="shared" ref="W427:Y427" si="228">W428+W431+W433+W443</f>
        <v>6117.5927058149246</v>
      </c>
      <c r="X427" s="117">
        <f t="shared" si="228"/>
        <v>5463.4575344182922</v>
      </c>
      <c r="Y427" s="117">
        <f t="shared" si="228"/>
        <v>5172.2657015094119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5528.3451789747296</v>
      </c>
      <c r="E428" s="122">
        <f t="shared" si="229"/>
        <v>0</v>
      </c>
      <c r="F428" s="122">
        <f t="shared" si="229"/>
        <v>8864.0597184040344</v>
      </c>
      <c r="G428" s="122">
        <f t="shared" si="229"/>
        <v>0</v>
      </c>
      <c r="H428" s="122">
        <f t="shared" si="229"/>
        <v>0</v>
      </c>
      <c r="I428" s="122">
        <f t="shared" si="229"/>
        <v>3188.1024752148619</v>
      </c>
      <c r="J428" s="122">
        <f t="shared" si="229"/>
        <v>11373.380622926787</v>
      </c>
      <c r="K428" s="122">
        <f t="shared" si="229"/>
        <v>0</v>
      </c>
      <c r="L428" s="122">
        <f t="shared" si="229"/>
        <v>0</v>
      </c>
      <c r="M428" s="122">
        <f t="shared" si="229"/>
        <v>6265.8003937544345</v>
      </c>
      <c r="N428" s="122">
        <f t="shared" si="229"/>
        <v>6027.6838113188796</v>
      </c>
      <c r="O428" s="122">
        <f t="shared" si="229"/>
        <v>3688.8506413670207</v>
      </c>
      <c r="P428" s="122">
        <f t="shared" si="229"/>
        <v>6517.7631150078396</v>
      </c>
      <c r="Q428" s="122">
        <f t="shared" si="229"/>
        <v>6650.5102371880394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5132.7548508204864</v>
      </c>
      <c r="V428" s="122">
        <f t="shared" si="230"/>
        <v>5151.1759909586008</v>
      </c>
      <c r="W428" s="122">
        <f t="shared" ref="W428:Y428" si="231">SUM(W429:W430)</f>
        <v>4715.6283673374301</v>
      </c>
      <c r="X428" s="122">
        <f t="shared" si="231"/>
        <v>3930.0014535574478</v>
      </c>
      <c r="Y428" s="122">
        <f t="shared" si="231"/>
        <v>3919.0771732665121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5519.0697994345992</v>
      </c>
      <c r="E429" s="98">
        <v>0</v>
      </c>
      <c r="F429" s="98">
        <v>8848.4116605831077</v>
      </c>
      <c r="G429" s="98">
        <v>0</v>
      </c>
      <c r="H429" s="98">
        <v>0</v>
      </c>
      <c r="I429" s="98">
        <v>3183.6701607721138</v>
      </c>
      <c r="J429" s="98">
        <v>11355.031557248096</v>
      </c>
      <c r="K429" s="98">
        <v>0</v>
      </c>
      <c r="L429" s="98">
        <v>0</v>
      </c>
      <c r="M429" s="98">
        <v>6256.1222183140926</v>
      </c>
      <c r="N429" s="98">
        <v>6019.8866044328379</v>
      </c>
      <c r="O429" s="98">
        <v>3683.253631525582</v>
      </c>
      <c r="P429" s="98">
        <v>6507.6651713989877</v>
      </c>
      <c r="Q429" s="98">
        <v>6641.4333082260218</v>
      </c>
      <c r="R429" s="98">
        <v>0</v>
      </c>
      <c r="S429" s="98">
        <v>0</v>
      </c>
      <c r="T429" s="98">
        <v>0</v>
      </c>
      <c r="U429" s="98">
        <v>5125.9223170508167</v>
      </c>
      <c r="V429" s="98">
        <v>5144.4225464464453</v>
      </c>
      <c r="W429" s="98">
        <v>4709.5051500529125</v>
      </c>
      <c r="X429" s="98">
        <v>3924.823731966635</v>
      </c>
      <c r="Y429" s="98">
        <v>3913.9239347769808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9.2753795401306167</v>
      </c>
      <c r="E430" s="98">
        <v>0</v>
      </c>
      <c r="F430" s="98">
        <v>15.648057820926576</v>
      </c>
      <c r="G430" s="98">
        <v>0</v>
      </c>
      <c r="H430" s="98">
        <v>0</v>
      </c>
      <c r="I430" s="98">
        <v>4.4323144427478542</v>
      </c>
      <c r="J430" s="98">
        <v>18.349065678690625</v>
      </c>
      <c r="K430" s="98">
        <v>0</v>
      </c>
      <c r="L430" s="98">
        <v>0</v>
      </c>
      <c r="M430" s="98">
        <v>9.6781754403414695</v>
      </c>
      <c r="N430" s="98">
        <v>7.797206886041339</v>
      </c>
      <c r="O430" s="98">
        <v>5.5970098414384282</v>
      </c>
      <c r="P430" s="98">
        <v>10.097943608852228</v>
      </c>
      <c r="Q430" s="98">
        <v>9.0769289620179467</v>
      </c>
      <c r="R430" s="98">
        <v>0</v>
      </c>
      <c r="S430" s="98">
        <v>0</v>
      </c>
      <c r="T430" s="98">
        <v>0</v>
      </c>
      <c r="U430" s="98">
        <v>6.8325337696693991</v>
      </c>
      <c r="V430" s="98">
        <v>6.7534445121552986</v>
      </c>
      <c r="W430" s="98">
        <v>6.1232172845174366</v>
      </c>
      <c r="X430" s="98">
        <v>5.1777215908129675</v>
      </c>
      <c r="Y430" s="98">
        <v>5.1532384895313319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109.2309950031771</v>
      </c>
      <c r="E431" s="122">
        <f t="shared" si="232"/>
        <v>0</v>
      </c>
      <c r="F431" s="122">
        <f t="shared" si="232"/>
        <v>45.495751095375667</v>
      </c>
      <c r="G431" s="122">
        <f t="shared" si="232"/>
        <v>0</v>
      </c>
      <c r="H431" s="122">
        <f t="shared" si="232"/>
        <v>0</v>
      </c>
      <c r="I431" s="122">
        <f t="shared" si="232"/>
        <v>224.70786509180203</v>
      </c>
      <c r="J431" s="122">
        <f t="shared" si="232"/>
        <v>69.604352745758476</v>
      </c>
      <c r="K431" s="122">
        <f t="shared" si="232"/>
        <v>0</v>
      </c>
      <c r="L431" s="122">
        <f t="shared" si="232"/>
        <v>0</v>
      </c>
      <c r="M431" s="122">
        <f t="shared" si="232"/>
        <v>64.081496200556629</v>
      </c>
      <c r="N431" s="122">
        <f t="shared" si="232"/>
        <v>235.32799309080519</v>
      </c>
      <c r="O431" s="122">
        <f t="shared" si="232"/>
        <v>28.448557039472512</v>
      </c>
      <c r="P431" s="122">
        <f t="shared" si="232"/>
        <v>125.83056519859529</v>
      </c>
      <c r="Q431" s="122">
        <f t="shared" si="232"/>
        <v>345.74195252269345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99.759050032572176</v>
      </c>
      <c r="V431" s="122">
        <f t="shared" si="232"/>
        <v>27.42811334766856</v>
      </c>
      <c r="W431" s="122">
        <f t="shared" si="232"/>
        <v>8.7574088634998919</v>
      </c>
      <c r="X431" s="122">
        <f t="shared" si="232"/>
        <v>53.919160890538727</v>
      </c>
      <c r="Y431" s="122">
        <f t="shared" si="232"/>
        <v>48.149879062888488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109.2309950031771</v>
      </c>
      <c r="E432" s="98">
        <f>RES_hhdet_in_tesh!E8</f>
        <v>0</v>
      </c>
      <c r="F432" s="98">
        <f>RES_hhdet_in_tesh!F8</f>
        <v>45.495751095375667</v>
      </c>
      <c r="G432" s="98">
        <f>RES_hhdet_in_tesh!G8</f>
        <v>0</v>
      </c>
      <c r="H432" s="98">
        <f>RES_hhdet_in_tesh!H8</f>
        <v>0</v>
      </c>
      <c r="I432" s="98">
        <f>RES_hhdet_in_tesh!I8</f>
        <v>224.70786509180203</v>
      </c>
      <c r="J432" s="98">
        <f>RES_hhdet_in_tesh!J8</f>
        <v>69.604352745758476</v>
      </c>
      <c r="K432" s="98">
        <f>RES_hhdet_in_tesh!K8</f>
        <v>0</v>
      </c>
      <c r="L432" s="98">
        <f>RES_hhdet_in_tesh!L8</f>
        <v>0</v>
      </c>
      <c r="M432" s="98">
        <f>RES_hhdet_in_tesh!M8</f>
        <v>64.081496200556629</v>
      </c>
      <c r="N432" s="98">
        <f>RES_hhdet_in_tesh!N8</f>
        <v>235.32799309080519</v>
      </c>
      <c r="O432" s="98">
        <f>RES_hhdet_in_tesh!O8</f>
        <v>28.448557039472512</v>
      </c>
      <c r="P432" s="98">
        <f>RES_hhdet_in_tesh!P8</f>
        <v>125.83056519859529</v>
      </c>
      <c r="Q432" s="98">
        <f>RES_hhdet_in_tesh!Q8</f>
        <v>345.74195252269345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99.759050032572176</v>
      </c>
      <c r="V432" s="98">
        <f>RES_hhdet_in_tesh!V8</f>
        <v>27.42811334766856</v>
      </c>
      <c r="W432" s="98">
        <f>RES_hhdet_in_tesh!W8</f>
        <v>8.7574088634998919</v>
      </c>
      <c r="X432" s="98">
        <f>RES_hhdet_in_tesh!X8</f>
        <v>53.919160890538727</v>
      </c>
      <c r="Y432" s="98">
        <f>RES_hhdet_in_tesh!Y8</f>
        <v>48.149879062888488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788.557919303262</v>
      </c>
      <c r="E433" s="122">
        <v>0</v>
      </c>
      <c r="F433" s="122">
        <v>841.11933986172176</v>
      </c>
      <c r="G433" s="122">
        <v>0</v>
      </c>
      <c r="H433" s="122">
        <v>0</v>
      </c>
      <c r="I433" s="122">
        <v>566.45724551238413</v>
      </c>
      <c r="J433" s="122">
        <v>1328.8204244550177</v>
      </c>
      <c r="K433" s="122">
        <v>0</v>
      </c>
      <c r="L433" s="122">
        <v>0</v>
      </c>
      <c r="M433" s="122">
        <v>801.19323234483795</v>
      </c>
      <c r="N433" s="122">
        <v>793.3796949045294</v>
      </c>
      <c r="O433" s="122">
        <v>539.01777435502777</v>
      </c>
      <c r="P433" s="122">
        <v>1057.8432315898835</v>
      </c>
      <c r="Q433" s="122">
        <v>1130.2510238864083</v>
      </c>
      <c r="R433" s="122">
        <v>0</v>
      </c>
      <c r="S433" s="122">
        <v>0</v>
      </c>
      <c r="T433" s="122">
        <v>0</v>
      </c>
      <c r="U433" s="122">
        <v>989.50175742498561</v>
      </c>
      <c r="V433" s="122">
        <v>1026.2690284036275</v>
      </c>
      <c r="W433" s="122">
        <v>1018.1313266009201</v>
      </c>
      <c r="X433" s="122">
        <v>1096.4649939302271</v>
      </c>
      <c r="Y433" s="122">
        <v>838.84800433936118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797.2145495211771</v>
      </c>
      <c r="E434" s="98">
        <v>0</v>
      </c>
      <c r="F434" s="98">
        <v>861.52124753989995</v>
      </c>
      <c r="G434" s="98">
        <v>0</v>
      </c>
      <c r="H434" s="98">
        <v>0</v>
      </c>
      <c r="I434" s="98">
        <v>540.56665920682599</v>
      </c>
      <c r="J434" s="98">
        <v>1357.2456864987698</v>
      </c>
      <c r="K434" s="98">
        <v>0</v>
      </c>
      <c r="L434" s="98">
        <v>0</v>
      </c>
      <c r="M434" s="98">
        <v>801.4799154356017</v>
      </c>
      <c r="N434" s="98">
        <v>792.56041229783898</v>
      </c>
      <c r="O434" s="98">
        <v>531.19729475606346</v>
      </c>
      <c r="P434" s="98">
        <v>1063.8379205191197</v>
      </c>
      <c r="Q434" s="98">
        <v>1139.9291528514102</v>
      </c>
      <c r="R434" s="98">
        <v>0</v>
      </c>
      <c r="S434" s="98">
        <v>0</v>
      </c>
      <c r="T434" s="98">
        <v>0</v>
      </c>
      <c r="U434" s="98">
        <v>989.50175742498561</v>
      </c>
      <c r="V434" s="98">
        <v>1029.1501199439183</v>
      </c>
      <c r="W434" s="98">
        <v>1139.3447189867745</v>
      </c>
      <c r="X434" s="98">
        <v>1311.5392496553698</v>
      </c>
      <c r="Y434" s="98">
        <v>288.04322031791122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703.70016256185704</v>
      </c>
      <c r="E435" s="98">
        <v>0</v>
      </c>
      <c r="F435" s="98">
        <v>576.79132719609618</v>
      </c>
      <c r="G435" s="98">
        <v>0</v>
      </c>
      <c r="H435" s="98">
        <v>0</v>
      </c>
      <c r="I435" s="98">
        <v>1017.3536770971359</v>
      </c>
      <c r="J435" s="98">
        <v>597.81115345762794</v>
      </c>
      <c r="K435" s="98">
        <v>0</v>
      </c>
      <c r="L435" s="98">
        <v>0</v>
      </c>
      <c r="M435" s="98">
        <v>802.08043200254042</v>
      </c>
      <c r="N435" s="98">
        <v>754.86298678427272</v>
      </c>
      <c r="O435" s="98">
        <v>831.6185836797921</v>
      </c>
      <c r="P435" s="98">
        <v>835.63565340250443</v>
      </c>
      <c r="Q435" s="98">
        <v>911.58724350660395</v>
      </c>
      <c r="R435" s="98">
        <v>0</v>
      </c>
      <c r="S435" s="98">
        <v>0</v>
      </c>
      <c r="T435" s="98">
        <v>0</v>
      </c>
      <c r="U435" s="98">
        <v>0</v>
      </c>
      <c r="V435" s="98">
        <v>959.70954416722475</v>
      </c>
      <c r="W435" s="98">
        <v>1026.0103290159932</v>
      </c>
      <c r="X435" s="98">
        <v>1048.1483271536263</v>
      </c>
      <c r="Y435" s="98">
        <v>950.5666517909541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898.38624487701054</v>
      </c>
      <c r="J439" s="101">
        <v>667.91116743766224</v>
      </c>
      <c r="K439" s="101">
        <v>0</v>
      </c>
      <c r="L439" s="101">
        <v>0</v>
      </c>
      <c r="M439" s="101">
        <v>737.9594084467526</v>
      </c>
      <c r="N439" s="101">
        <v>899.49794297772075</v>
      </c>
      <c r="O439" s="101">
        <v>838.05171569506706</v>
      </c>
      <c r="P439" s="101">
        <v>886.13222962859743</v>
      </c>
      <c r="Q439" s="101">
        <v>921.06726281700412</v>
      </c>
      <c r="R439" s="101">
        <v>0</v>
      </c>
      <c r="S439" s="101">
        <v>0</v>
      </c>
      <c r="T439" s="101">
        <v>0</v>
      </c>
      <c r="U439" s="101">
        <v>0</v>
      </c>
      <c r="V439" s="101">
        <v>949.08934149306151</v>
      </c>
      <c r="W439" s="101">
        <v>990.41042482215448</v>
      </c>
      <c r="X439" s="101">
        <v>1079.1209295451583</v>
      </c>
      <c r="Y439" s="101">
        <v>953.89016673808203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406.6444211139351</v>
      </c>
      <c r="E443" s="122">
        <v>0</v>
      </c>
      <c r="F443" s="122">
        <v>429.30152781213462</v>
      </c>
      <c r="G443" s="122">
        <v>0</v>
      </c>
      <c r="H443" s="122">
        <v>0</v>
      </c>
      <c r="I443" s="122">
        <v>456.71782862179629</v>
      </c>
      <c r="J443" s="122">
        <v>504.59884924939331</v>
      </c>
      <c r="K443" s="122">
        <v>0</v>
      </c>
      <c r="L443" s="122">
        <v>0</v>
      </c>
      <c r="M443" s="122">
        <v>290.85926835694522</v>
      </c>
      <c r="N443" s="122">
        <v>262.05096438268049</v>
      </c>
      <c r="O443" s="122">
        <v>191.51733826978514</v>
      </c>
      <c r="P443" s="122">
        <v>345.83698258661366</v>
      </c>
      <c r="Q443" s="122">
        <v>366.07658101152606</v>
      </c>
      <c r="R443" s="122">
        <v>0</v>
      </c>
      <c r="S443" s="122">
        <v>0</v>
      </c>
      <c r="T443" s="122">
        <v>0</v>
      </c>
      <c r="U443" s="122">
        <v>409.91332589779836</v>
      </c>
      <c r="V443" s="122">
        <v>380.30055957021347</v>
      </c>
      <c r="W443" s="122">
        <v>375.07560301307444</v>
      </c>
      <c r="X443" s="122">
        <v>383.07192604007867</v>
      </c>
      <c r="Y443" s="122">
        <v>366.19064484065029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434.73866678459905</v>
      </c>
      <c r="E444" s="98">
        <v>0</v>
      </c>
      <c r="F444" s="98">
        <v>460.74726322929689</v>
      </c>
      <c r="G444" s="98">
        <v>0</v>
      </c>
      <c r="H444" s="98">
        <v>0</v>
      </c>
      <c r="I444" s="98">
        <v>243.70244501104207</v>
      </c>
      <c r="J444" s="98">
        <v>509.34213224284025</v>
      </c>
      <c r="K444" s="98">
        <v>0</v>
      </c>
      <c r="L444" s="98">
        <v>0</v>
      </c>
      <c r="M444" s="98">
        <v>290.78354086165331</v>
      </c>
      <c r="N444" s="98">
        <v>261.96951024500208</v>
      </c>
      <c r="O444" s="98">
        <v>177.08905635388678</v>
      </c>
      <c r="P444" s="98">
        <v>361.49683135117289</v>
      </c>
      <c r="Q444" s="98">
        <v>402.24122229229789</v>
      </c>
      <c r="R444" s="98">
        <v>0</v>
      </c>
      <c r="S444" s="98">
        <v>0</v>
      </c>
      <c r="T444" s="98">
        <v>0</v>
      </c>
      <c r="U444" s="98">
        <v>409.91332589779836</v>
      </c>
      <c r="V444" s="98">
        <v>381.96621580562697</v>
      </c>
      <c r="W444" s="98">
        <v>374.56977199976285</v>
      </c>
      <c r="X444" s="98">
        <v>380.98697977730035</v>
      </c>
      <c r="Y444" s="98">
        <v>372.30126530244218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377.25156108647155</v>
      </c>
      <c r="E445" s="98">
        <v>0</v>
      </c>
      <c r="F445" s="98">
        <v>295.45773112565502</v>
      </c>
      <c r="G445" s="98">
        <v>0</v>
      </c>
      <c r="H445" s="98">
        <v>0</v>
      </c>
      <c r="I445" s="98">
        <v>527.09235898059751</v>
      </c>
      <c r="J445" s="98">
        <v>257.63595126338032</v>
      </c>
      <c r="K445" s="98">
        <v>0</v>
      </c>
      <c r="L445" s="98">
        <v>0</v>
      </c>
      <c r="M445" s="98">
        <v>294.18979939079679</v>
      </c>
      <c r="N445" s="98">
        <v>259.27132135947357</v>
      </c>
      <c r="O445" s="98">
        <v>274.70423309836502</v>
      </c>
      <c r="P445" s="98">
        <v>279.76362380240067</v>
      </c>
      <c r="Q445" s="98">
        <v>319.5539462812356</v>
      </c>
      <c r="R445" s="98">
        <v>0</v>
      </c>
      <c r="S445" s="98">
        <v>0</v>
      </c>
      <c r="T445" s="98">
        <v>0</v>
      </c>
      <c r="U445" s="98">
        <v>0</v>
      </c>
      <c r="V445" s="98">
        <v>362.19517937034146</v>
      </c>
      <c r="W445" s="98">
        <v>378.11187167761932</v>
      </c>
      <c r="X445" s="98">
        <v>392.6441686720575</v>
      </c>
      <c r="Y445" s="98">
        <v>356.59936201159093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303.56480649111586</v>
      </c>
      <c r="E446" s="33">
        <v>0</v>
      </c>
      <c r="F446" s="33">
        <v>275.19638256199096</v>
      </c>
      <c r="G446" s="33">
        <v>0</v>
      </c>
      <c r="H446" s="33">
        <v>0</v>
      </c>
      <c r="I446" s="33">
        <v>409.23429176672852</v>
      </c>
      <c r="J446" s="33">
        <v>251.71392892201609</v>
      </c>
      <c r="K446" s="33">
        <v>0</v>
      </c>
      <c r="L446" s="33">
        <v>0</v>
      </c>
      <c r="M446" s="33">
        <v>298.31309559338462</v>
      </c>
      <c r="N446" s="33">
        <v>431.33886788141609</v>
      </c>
      <c r="O446" s="33">
        <v>0</v>
      </c>
      <c r="P446" s="33">
        <v>0</v>
      </c>
      <c r="Q446" s="33">
        <v>404.52057642627034</v>
      </c>
      <c r="R446" s="33">
        <v>0</v>
      </c>
      <c r="S446" s="33">
        <v>0</v>
      </c>
      <c r="T446" s="33">
        <v>0</v>
      </c>
      <c r="U446" s="33">
        <v>0</v>
      </c>
      <c r="V446" s="33">
        <v>368.89654728667233</v>
      </c>
      <c r="W446" s="33">
        <v>377.9117884682442</v>
      </c>
      <c r="X446" s="33">
        <v>391.98972888748722</v>
      </c>
      <c r="Y446" s="33">
        <v>362.39226828596276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4157.7592831570137</v>
      </c>
      <c r="E448" s="117">
        <f t="shared" si="233"/>
        <v>0</v>
      </c>
      <c r="F448" s="117">
        <f t="shared" si="233"/>
        <v>6258.2588641233724</v>
      </c>
      <c r="G448" s="117">
        <f t="shared" si="233"/>
        <v>0</v>
      </c>
      <c r="H448" s="117">
        <f t="shared" si="233"/>
        <v>0</v>
      </c>
      <c r="I448" s="117">
        <f t="shared" si="233"/>
        <v>2396.923680288754</v>
      </c>
      <c r="J448" s="117">
        <f t="shared" si="233"/>
        <v>7254.1716920901681</v>
      </c>
      <c r="K448" s="117">
        <f t="shared" si="233"/>
        <v>0</v>
      </c>
      <c r="L448" s="117">
        <f t="shared" si="233"/>
        <v>0</v>
      </c>
      <c r="M448" s="117">
        <f t="shared" si="233"/>
        <v>4010.0232931370269</v>
      </c>
      <c r="N448" s="117">
        <f t="shared" si="233"/>
        <v>3957.2428836135755</v>
      </c>
      <c r="O448" s="117">
        <f t="shared" si="233"/>
        <v>2446.1982302528004</v>
      </c>
      <c r="P448" s="117">
        <f t="shared" si="233"/>
        <v>4263.3319202313505</v>
      </c>
      <c r="Q448" s="117">
        <f t="shared" si="233"/>
        <v>4285.327057897036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3131.1620741486977</v>
      </c>
      <c r="V448" s="117">
        <f t="shared" si="234"/>
        <v>3045.9046575871757</v>
      </c>
      <c r="W448" s="117">
        <f t="shared" ref="W448:Y448" si="235">W449+W452+W454+W464</f>
        <v>2483.2243075912456</v>
      </c>
      <c r="X448" s="117">
        <f t="shared" si="235"/>
        <v>2192.3739329166565</v>
      </c>
      <c r="Y448" s="117">
        <f t="shared" si="235"/>
        <v>2052.7685342854465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3491.8928343017324</v>
      </c>
      <c r="E449" s="122">
        <f t="shared" si="236"/>
        <v>0</v>
      </c>
      <c r="F449" s="122">
        <f t="shared" si="236"/>
        <v>5519.0935540715736</v>
      </c>
      <c r="G449" s="122">
        <f t="shared" si="236"/>
        <v>0</v>
      </c>
      <c r="H449" s="122">
        <f t="shared" si="236"/>
        <v>0</v>
      </c>
      <c r="I449" s="122">
        <f t="shared" si="236"/>
        <v>1904.9980513505943</v>
      </c>
      <c r="J449" s="122">
        <f t="shared" si="236"/>
        <v>6278.8463786328475</v>
      </c>
      <c r="K449" s="122">
        <f t="shared" si="236"/>
        <v>0</v>
      </c>
      <c r="L449" s="122">
        <f t="shared" si="236"/>
        <v>0</v>
      </c>
      <c r="M449" s="122">
        <f t="shared" si="236"/>
        <v>3424.3362237047559</v>
      </c>
      <c r="N449" s="122">
        <f t="shared" si="236"/>
        <v>3381.7028667714958</v>
      </c>
      <c r="O449" s="122">
        <f t="shared" si="236"/>
        <v>2055.8893531738381</v>
      </c>
      <c r="P449" s="122">
        <f t="shared" si="236"/>
        <v>3525.7143836379478</v>
      </c>
      <c r="Q449" s="122">
        <f t="shared" si="236"/>
        <v>3530.8043679129364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2424.1351720611424</v>
      </c>
      <c r="V449" s="122">
        <f t="shared" si="237"/>
        <v>2367.9434352070107</v>
      </c>
      <c r="W449" s="122">
        <f t="shared" ref="W449:Y449" si="238">SUM(W450:W451)</f>
        <v>2116.6608036535972</v>
      </c>
      <c r="X449" s="122">
        <f t="shared" si="238"/>
        <v>1754.0182365662488</v>
      </c>
      <c r="Y449" s="122">
        <f t="shared" si="238"/>
        <v>1735.4041025496047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3491.8928343017324</v>
      </c>
      <c r="E450" s="98">
        <v>0</v>
      </c>
      <c r="F450" s="98">
        <v>5519.0935540715736</v>
      </c>
      <c r="G450" s="98">
        <v>0</v>
      </c>
      <c r="H450" s="98">
        <v>0</v>
      </c>
      <c r="I450" s="98">
        <v>1904.9980513505943</v>
      </c>
      <c r="J450" s="98">
        <v>6278.8463786328475</v>
      </c>
      <c r="K450" s="98">
        <v>0</v>
      </c>
      <c r="L450" s="98">
        <v>0</v>
      </c>
      <c r="M450" s="98">
        <v>3424.3362237047559</v>
      </c>
      <c r="N450" s="98">
        <v>3381.7028667714958</v>
      </c>
      <c r="O450" s="98">
        <v>2055.8893531738381</v>
      </c>
      <c r="P450" s="98">
        <v>3525.7143836379478</v>
      </c>
      <c r="Q450" s="98">
        <v>3530.8043679129364</v>
      </c>
      <c r="R450" s="98">
        <v>0</v>
      </c>
      <c r="S450" s="98">
        <v>0</v>
      </c>
      <c r="T450" s="98">
        <v>0</v>
      </c>
      <c r="U450" s="98">
        <v>2424.1351720611424</v>
      </c>
      <c r="V450" s="98">
        <v>2367.9434352070107</v>
      </c>
      <c r="W450" s="98">
        <v>2116.6608036535972</v>
      </c>
      <c r="X450" s="98">
        <v>1754.0182365662488</v>
      </c>
      <c r="Y450" s="98">
        <v>1735.4041025496047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454.44842695523693</v>
      </c>
      <c r="E454" s="122">
        <v>0</v>
      </c>
      <c r="F454" s="122">
        <v>484.6059406066492</v>
      </c>
      <c r="G454" s="122">
        <v>0</v>
      </c>
      <c r="H454" s="122">
        <v>0</v>
      </c>
      <c r="I454" s="122">
        <v>298.31999764502365</v>
      </c>
      <c r="J454" s="122">
        <v>686.18479526344981</v>
      </c>
      <c r="K454" s="122">
        <v>0</v>
      </c>
      <c r="L454" s="122">
        <v>0</v>
      </c>
      <c r="M454" s="122">
        <v>416.28981062865887</v>
      </c>
      <c r="N454" s="122">
        <v>418.78625118627195</v>
      </c>
      <c r="O454" s="122">
        <v>282.29728691131874</v>
      </c>
      <c r="P454" s="122">
        <v>542.13342455803422</v>
      </c>
      <c r="Q454" s="122">
        <v>566.96082362097923</v>
      </c>
      <c r="R454" s="122">
        <v>0</v>
      </c>
      <c r="S454" s="122">
        <v>0</v>
      </c>
      <c r="T454" s="122">
        <v>0</v>
      </c>
      <c r="U454" s="122">
        <v>466.84544725567361</v>
      </c>
      <c r="V454" s="122">
        <v>463.05549874888663</v>
      </c>
      <c r="W454" s="122">
        <v>161.22650610420163</v>
      </c>
      <c r="X454" s="122">
        <v>231.46740200248814</v>
      </c>
      <c r="Y454" s="122">
        <v>134.9936872524404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469.27914367323365</v>
      </c>
      <c r="E455" s="98">
        <v>0</v>
      </c>
      <c r="F455" s="98">
        <v>502.7661962591568</v>
      </c>
      <c r="G455" s="98">
        <v>0</v>
      </c>
      <c r="H455" s="98">
        <v>0</v>
      </c>
      <c r="I455" s="98">
        <v>305.30158541490027</v>
      </c>
      <c r="J455" s="98">
        <v>710.50718738777471</v>
      </c>
      <c r="K455" s="98">
        <v>0</v>
      </c>
      <c r="L455" s="98">
        <v>0</v>
      </c>
      <c r="M455" s="98">
        <v>419.09332804871599</v>
      </c>
      <c r="N455" s="98">
        <v>426.49341600715309</v>
      </c>
      <c r="O455" s="98">
        <v>284.70777752204964</v>
      </c>
      <c r="P455" s="98">
        <v>554.74744861661509</v>
      </c>
      <c r="Q455" s="98">
        <v>585.49243105447795</v>
      </c>
      <c r="R455" s="98">
        <v>0</v>
      </c>
      <c r="S455" s="98">
        <v>0</v>
      </c>
      <c r="T455" s="98">
        <v>0</v>
      </c>
      <c r="U455" s="98">
        <v>466.84544725567361</v>
      </c>
      <c r="V455" s="98">
        <v>475.29845519279593</v>
      </c>
      <c r="W455" s="98">
        <v>515.79101590227071</v>
      </c>
      <c r="X455" s="98">
        <v>590.3884840847229</v>
      </c>
      <c r="Y455" s="98">
        <v>128.64370354311342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309.06837491697905</v>
      </c>
      <c r="E456" s="98">
        <v>0</v>
      </c>
      <c r="F456" s="98">
        <v>249.32087011976486</v>
      </c>
      <c r="G456" s="98">
        <v>0</v>
      </c>
      <c r="H456" s="98">
        <v>0</v>
      </c>
      <c r="I456" s="98">
        <v>427.30791596709821</v>
      </c>
      <c r="J456" s="98">
        <v>248.11284932607617</v>
      </c>
      <c r="K456" s="98">
        <v>0</v>
      </c>
      <c r="L456" s="98">
        <v>0</v>
      </c>
      <c r="M456" s="98">
        <v>312.69734691553663</v>
      </c>
      <c r="N456" s="98">
        <v>279.63885790781865</v>
      </c>
      <c r="O456" s="98">
        <v>287.1728611736595</v>
      </c>
      <c r="P456" s="98">
        <v>266.62603931100375</v>
      </c>
      <c r="Q456" s="98">
        <v>272.22903521796587</v>
      </c>
      <c r="R456" s="98">
        <v>0</v>
      </c>
      <c r="S456" s="98">
        <v>0</v>
      </c>
      <c r="T456" s="98">
        <v>0</v>
      </c>
      <c r="U456" s="98">
        <v>0</v>
      </c>
      <c r="V456" s="98">
        <v>245.43092973506552</v>
      </c>
      <c r="W456" s="98">
        <v>259.21306378895241</v>
      </c>
      <c r="X456" s="98">
        <v>264.23971309732553</v>
      </c>
      <c r="Y456" s="98">
        <v>239.37998943311058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211.41802190004424</v>
      </c>
      <c r="E464" s="122">
        <v>0</v>
      </c>
      <c r="F464" s="122">
        <v>254.55936944515003</v>
      </c>
      <c r="G464" s="122">
        <v>0</v>
      </c>
      <c r="H464" s="122">
        <v>0</v>
      </c>
      <c r="I464" s="122">
        <v>193.60563129313576</v>
      </c>
      <c r="J464" s="122">
        <v>289.14051819387049</v>
      </c>
      <c r="K464" s="122">
        <v>0</v>
      </c>
      <c r="L464" s="122">
        <v>0</v>
      </c>
      <c r="M464" s="122">
        <v>169.39725880361232</v>
      </c>
      <c r="N464" s="122">
        <v>156.75376565580811</v>
      </c>
      <c r="O464" s="122">
        <v>108.0115901676435</v>
      </c>
      <c r="P464" s="122">
        <v>195.4841120353687</v>
      </c>
      <c r="Q464" s="122">
        <v>187.56186636312017</v>
      </c>
      <c r="R464" s="122">
        <v>0</v>
      </c>
      <c r="S464" s="122">
        <v>0</v>
      </c>
      <c r="T464" s="122">
        <v>0</v>
      </c>
      <c r="U464" s="122">
        <v>240.18145483188152</v>
      </c>
      <c r="V464" s="122">
        <v>214.90572363127848</v>
      </c>
      <c r="W464" s="122">
        <v>205.3369978334465</v>
      </c>
      <c r="X464" s="122">
        <v>206.88829434791953</v>
      </c>
      <c r="Y464" s="122">
        <v>182.3707444834013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270.01998036564504</v>
      </c>
      <c r="E465" s="98">
        <v>0</v>
      </c>
      <c r="F465" s="98">
        <v>287.28578729531154</v>
      </c>
      <c r="G465" s="98">
        <v>0</v>
      </c>
      <c r="H465" s="98">
        <v>0</v>
      </c>
      <c r="I465" s="98">
        <v>150.0616533983326</v>
      </c>
      <c r="J465" s="98">
        <v>292.76908233489485</v>
      </c>
      <c r="K465" s="98">
        <v>0</v>
      </c>
      <c r="L465" s="98">
        <v>0</v>
      </c>
      <c r="M465" s="98">
        <v>170.65544831990823</v>
      </c>
      <c r="N465" s="98">
        <v>159.32815159589546</v>
      </c>
      <c r="O465" s="98">
        <v>107.94734997699487</v>
      </c>
      <c r="P465" s="98">
        <v>215.66947658745707</v>
      </c>
      <c r="Q465" s="98">
        <v>238.45177472640643</v>
      </c>
      <c r="R465" s="98">
        <v>0</v>
      </c>
      <c r="S465" s="98">
        <v>0</v>
      </c>
      <c r="T465" s="98">
        <v>0</v>
      </c>
      <c r="U465" s="98">
        <v>240.18145483188152</v>
      </c>
      <c r="V465" s="98">
        <v>222.21440501931122</v>
      </c>
      <c r="W465" s="98">
        <v>215.89414263686308</v>
      </c>
      <c r="X465" s="98">
        <v>220.29983456415329</v>
      </c>
      <c r="Y465" s="98">
        <v>215.26348416284813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149.96028501203853</v>
      </c>
      <c r="E466" s="98">
        <v>0</v>
      </c>
      <c r="F466" s="98">
        <v>117.25984774773289</v>
      </c>
      <c r="G466" s="98">
        <v>0</v>
      </c>
      <c r="H466" s="98">
        <v>0</v>
      </c>
      <c r="I466" s="98">
        <v>208.69195403292093</v>
      </c>
      <c r="J466" s="98">
        <v>101.92504647052179</v>
      </c>
      <c r="K466" s="98">
        <v>0</v>
      </c>
      <c r="L466" s="98">
        <v>0</v>
      </c>
      <c r="M466" s="98">
        <v>116.13213309598419</v>
      </c>
      <c r="N466" s="98">
        <v>102.31359782150821</v>
      </c>
      <c r="O466" s="98">
        <v>108.38196981605947</v>
      </c>
      <c r="P466" s="98">
        <v>110.3163141662929</v>
      </c>
      <c r="Q466" s="98">
        <v>125.71996348026065</v>
      </c>
      <c r="R466" s="98">
        <v>0</v>
      </c>
      <c r="S466" s="98">
        <v>0</v>
      </c>
      <c r="T466" s="98">
        <v>0</v>
      </c>
      <c r="U466" s="98">
        <v>0</v>
      </c>
      <c r="V466" s="98">
        <v>137.27340562194522</v>
      </c>
      <c r="W466" s="98">
        <v>142.9102201678692</v>
      </c>
      <c r="X466" s="98">
        <v>148.30475715695783</v>
      </c>
      <c r="Y466" s="98">
        <v>134.68145449644115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261.55100055338312</v>
      </c>
      <c r="E469" s="118">
        <f t="shared" si="240"/>
        <v>0</v>
      </c>
      <c r="F469" s="118">
        <f t="shared" si="240"/>
        <v>345.99835856362313</v>
      </c>
      <c r="G469" s="118">
        <f t="shared" si="240"/>
        <v>0</v>
      </c>
      <c r="H469" s="118">
        <f t="shared" si="240"/>
        <v>0</v>
      </c>
      <c r="I469" s="118">
        <f t="shared" si="240"/>
        <v>120.54438126783648</v>
      </c>
      <c r="J469" s="118">
        <f t="shared" si="240"/>
        <v>343.82914659048345</v>
      </c>
      <c r="K469" s="118">
        <f t="shared" si="240"/>
        <v>0</v>
      </c>
      <c r="L469" s="118">
        <f t="shared" si="240"/>
        <v>0</v>
      </c>
      <c r="M469" s="118">
        <f t="shared" si="240"/>
        <v>164.65721525426468</v>
      </c>
      <c r="N469" s="118">
        <f t="shared" si="240"/>
        <v>155.35561961713015</v>
      </c>
      <c r="O469" s="118">
        <f t="shared" si="240"/>
        <v>93.271223478061245</v>
      </c>
      <c r="P469" s="118">
        <f t="shared" si="240"/>
        <v>160.52447890810245</v>
      </c>
      <c r="Q469" s="118">
        <f t="shared" si="240"/>
        <v>157.44623948399115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104.82013425296515</v>
      </c>
      <c r="V469" s="118">
        <f t="shared" si="241"/>
        <v>101.53710624809921</v>
      </c>
      <c r="W469" s="118">
        <f t="shared" ref="W469:Y469" si="242">W470+W473+W475+W485</f>
        <v>91.016716636078584</v>
      </c>
      <c r="X469" s="118">
        <f t="shared" si="242"/>
        <v>78.71668772189679</v>
      </c>
      <c r="Y469" s="118">
        <f t="shared" si="242"/>
        <v>73.288508585696874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215.71653962461556</v>
      </c>
      <c r="E470" s="123">
        <f t="shared" si="243"/>
        <v>0</v>
      </c>
      <c r="F470" s="123">
        <f t="shared" si="243"/>
        <v>303.66224291200052</v>
      </c>
      <c r="G470" s="123">
        <f t="shared" si="243"/>
        <v>0</v>
      </c>
      <c r="H470" s="123">
        <f t="shared" si="243"/>
        <v>0</v>
      </c>
      <c r="I470" s="123">
        <f t="shared" si="243"/>
        <v>90.266209893489346</v>
      </c>
      <c r="J470" s="123">
        <f t="shared" si="243"/>
        <v>296.79524103321279</v>
      </c>
      <c r="K470" s="123">
        <f t="shared" si="243"/>
        <v>0</v>
      </c>
      <c r="L470" s="123">
        <f t="shared" si="243"/>
        <v>0</v>
      </c>
      <c r="M470" s="123">
        <f t="shared" si="243"/>
        <v>140.20953266768993</v>
      </c>
      <c r="N470" s="123">
        <f t="shared" si="243"/>
        <v>131.48422406934176</v>
      </c>
      <c r="O470" s="123">
        <f t="shared" si="243"/>
        <v>77.794886470312733</v>
      </c>
      <c r="P470" s="123">
        <f t="shared" si="243"/>
        <v>131.73448362266782</v>
      </c>
      <c r="Q470" s="123">
        <f t="shared" si="243"/>
        <v>127.4566871288354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80.91181494046846</v>
      </c>
      <c r="V470" s="123">
        <f t="shared" si="244"/>
        <v>78.480690867940154</v>
      </c>
      <c r="W470" s="123">
        <f t="shared" ref="W470:Y470" si="245">SUM(W471:W472)</f>
        <v>69.504353317097355</v>
      </c>
      <c r="X470" s="123">
        <f t="shared" si="245"/>
        <v>56.506369353599453</v>
      </c>
      <c r="Y470" s="123">
        <f t="shared" si="245"/>
        <v>55.204691479419601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215.51052884605136</v>
      </c>
      <c r="E471" s="99">
        <v>0</v>
      </c>
      <c r="F471" s="99">
        <v>303.35120999607847</v>
      </c>
      <c r="G471" s="99">
        <v>0</v>
      </c>
      <c r="H471" s="99">
        <v>0</v>
      </c>
      <c r="I471" s="99">
        <v>90.191155527937525</v>
      </c>
      <c r="J471" s="99">
        <v>296.50579646819136</v>
      </c>
      <c r="K471" s="99">
        <v>0</v>
      </c>
      <c r="L471" s="99">
        <v>0</v>
      </c>
      <c r="M471" s="99">
        <v>140.07432379860953</v>
      </c>
      <c r="N471" s="99">
        <v>131.37698929706474</v>
      </c>
      <c r="O471" s="99">
        <v>77.719804777173465</v>
      </c>
      <c r="P471" s="99">
        <v>131.60353039094846</v>
      </c>
      <c r="Q471" s="99">
        <v>127.34351053798095</v>
      </c>
      <c r="R471" s="99">
        <v>0</v>
      </c>
      <c r="S471" s="99">
        <v>0</v>
      </c>
      <c r="T471" s="99">
        <v>0</v>
      </c>
      <c r="U471" s="99">
        <v>80.83239385807326</v>
      </c>
      <c r="V471" s="99">
        <v>78.40301050168074</v>
      </c>
      <c r="W471" s="99">
        <v>69.435097002440429</v>
      </c>
      <c r="X471" s="99">
        <v>56.448694265958736</v>
      </c>
      <c r="Y471" s="99">
        <v>55.148010252517011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0.20601077856420097</v>
      </c>
      <c r="E472" s="99">
        <v>0</v>
      </c>
      <c r="F472" s="99">
        <v>0.31103291592207283</v>
      </c>
      <c r="G472" s="99">
        <v>0</v>
      </c>
      <c r="H472" s="99">
        <v>0</v>
      </c>
      <c r="I472" s="99">
        <v>7.5054365551815022E-2</v>
      </c>
      <c r="J472" s="99">
        <v>0.28944456502142124</v>
      </c>
      <c r="K472" s="99">
        <v>0</v>
      </c>
      <c r="L472" s="99">
        <v>0</v>
      </c>
      <c r="M472" s="99">
        <v>0.13520886908039714</v>
      </c>
      <c r="N472" s="99">
        <v>0.10723477227703251</v>
      </c>
      <c r="O472" s="99">
        <v>7.5081693139263578E-2</v>
      </c>
      <c r="P472" s="99">
        <v>0.13095323171936288</v>
      </c>
      <c r="Q472" s="99">
        <v>0.11317659085445428</v>
      </c>
      <c r="R472" s="99">
        <v>0</v>
      </c>
      <c r="S472" s="99">
        <v>0</v>
      </c>
      <c r="T472" s="99">
        <v>0</v>
      </c>
      <c r="U472" s="99">
        <v>7.9421082395196269E-2</v>
      </c>
      <c r="V472" s="99">
        <v>7.7680366259415989E-2</v>
      </c>
      <c r="W472" s="99">
        <v>6.9256314656931578E-2</v>
      </c>
      <c r="X472" s="99">
        <v>5.7675087640718596E-2</v>
      </c>
      <c r="Y472" s="99">
        <v>5.6681226902589164E-2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1.1242717213737246</v>
      </c>
      <c r="E473" s="123">
        <f t="shared" si="246"/>
        <v>0</v>
      </c>
      <c r="F473" s="123">
        <f t="shared" si="246"/>
        <v>0.38949927641394644</v>
      </c>
      <c r="G473" s="123">
        <f t="shared" si="246"/>
        <v>0</v>
      </c>
      <c r="H473" s="123">
        <f t="shared" si="246"/>
        <v>0</v>
      </c>
      <c r="I473" s="123">
        <f t="shared" si="246"/>
        <v>1.4776491112157659</v>
      </c>
      <c r="J473" s="123">
        <f t="shared" si="246"/>
        <v>0.41241572221263806</v>
      </c>
      <c r="K473" s="123">
        <f t="shared" si="246"/>
        <v>0</v>
      </c>
      <c r="L473" s="123">
        <f t="shared" si="246"/>
        <v>0</v>
      </c>
      <c r="M473" s="123">
        <f t="shared" si="246"/>
        <v>0.30378220626538549</v>
      </c>
      <c r="N473" s="123">
        <f t="shared" si="246"/>
        <v>1.0548688189305642</v>
      </c>
      <c r="O473" s="123">
        <f t="shared" si="246"/>
        <v>0.11904777131925741</v>
      </c>
      <c r="P473" s="123">
        <f t="shared" si="246"/>
        <v>0.48765323016962075</v>
      </c>
      <c r="Q473" s="123">
        <f t="shared" si="246"/>
        <v>1.2480392016736357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0.33262201786035345</v>
      </c>
      <c r="V473" s="123">
        <f t="shared" si="246"/>
        <v>9.0258136357661722E-2</v>
      </c>
      <c r="W473" s="123">
        <f t="shared" si="246"/>
        <v>2.8095608882857899E-2</v>
      </c>
      <c r="X473" s="123">
        <f t="shared" si="246"/>
        <v>0.16853153939222795</v>
      </c>
      <c r="Y473" s="123">
        <f t="shared" si="246"/>
        <v>0.14682876888207533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1.1242717213737246</v>
      </c>
      <c r="E474" s="99">
        <f>RES_hhdet_in_fecs!E8</f>
        <v>0</v>
      </c>
      <c r="F474" s="99">
        <f>RES_hhdet_in_fecs!F8</f>
        <v>0.38949927641394644</v>
      </c>
      <c r="G474" s="99">
        <f>RES_hhdet_in_fecs!G8</f>
        <v>0</v>
      </c>
      <c r="H474" s="99">
        <f>RES_hhdet_in_fecs!H8</f>
        <v>0</v>
      </c>
      <c r="I474" s="99">
        <f>RES_hhdet_in_fecs!I8</f>
        <v>1.4776491112157659</v>
      </c>
      <c r="J474" s="99">
        <f>RES_hhdet_in_fecs!J8</f>
        <v>0.41241572221263806</v>
      </c>
      <c r="K474" s="99">
        <f>RES_hhdet_in_fecs!K8</f>
        <v>0</v>
      </c>
      <c r="L474" s="99">
        <f>RES_hhdet_in_fecs!L8</f>
        <v>0</v>
      </c>
      <c r="M474" s="99">
        <f>RES_hhdet_in_fecs!M8</f>
        <v>0.30378220626538549</v>
      </c>
      <c r="N474" s="99">
        <f>RES_hhdet_in_fecs!N8</f>
        <v>1.0548688189305642</v>
      </c>
      <c r="O474" s="99">
        <f>RES_hhdet_in_fecs!O8</f>
        <v>0.11904777131925741</v>
      </c>
      <c r="P474" s="99">
        <f>RES_hhdet_in_fecs!P8</f>
        <v>0.48765323016962075</v>
      </c>
      <c r="Q474" s="99">
        <f>RES_hhdet_in_fecs!Q8</f>
        <v>1.2480392016736357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0.33262201786035345</v>
      </c>
      <c r="V474" s="99">
        <f>RES_hhdet_in_fecs!V8</f>
        <v>9.0258136357661722E-2</v>
      </c>
      <c r="W474" s="99">
        <f>RES_hhdet_in_fecs!W8</f>
        <v>2.8095608882857899E-2</v>
      </c>
      <c r="X474" s="99">
        <f>RES_hhdet_in_fecs!X8</f>
        <v>0.16853153939222795</v>
      </c>
      <c r="Y474" s="99">
        <f>RES_hhdet_in_fecs!Y8</f>
        <v>0.14682876888207533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29.078988849197547</v>
      </c>
      <c r="E475" s="123">
        <v>0</v>
      </c>
      <c r="F475" s="123">
        <v>27.217128173597615</v>
      </c>
      <c r="G475" s="123">
        <v>0</v>
      </c>
      <c r="H475" s="123">
        <v>0</v>
      </c>
      <c r="I475" s="123">
        <v>15.350668233806131</v>
      </c>
      <c r="J475" s="123">
        <v>32.923756709849627</v>
      </c>
      <c r="K475" s="123">
        <v>0</v>
      </c>
      <c r="L475" s="123">
        <v>0</v>
      </c>
      <c r="M475" s="123">
        <v>17.161238637187964</v>
      </c>
      <c r="N475" s="123">
        <v>16.624685562785416</v>
      </c>
      <c r="O475" s="123">
        <v>10.93365383278946</v>
      </c>
      <c r="P475" s="123">
        <v>20.587854136285781</v>
      </c>
      <c r="Q475" s="123">
        <v>20.899031046555034</v>
      </c>
      <c r="R475" s="123">
        <v>0</v>
      </c>
      <c r="S475" s="123">
        <v>0</v>
      </c>
      <c r="T475" s="123">
        <v>0</v>
      </c>
      <c r="U475" s="123">
        <v>15.566885666418266</v>
      </c>
      <c r="V475" s="123">
        <v>15.644788965679474</v>
      </c>
      <c r="W475" s="123">
        <v>14.399253074315492</v>
      </c>
      <c r="X475" s="123">
        <v>14.927159064587842</v>
      </c>
      <c r="Y475" s="123">
        <v>11.239961941267328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28.962686207311521</v>
      </c>
      <c r="E476" s="99">
        <v>0</v>
      </c>
      <c r="F476" s="99">
        <v>27.634018609419506</v>
      </c>
      <c r="G476" s="99">
        <v>0</v>
      </c>
      <c r="H476" s="99">
        <v>0</v>
      </c>
      <c r="I476" s="99">
        <v>14.454346949887542</v>
      </c>
      <c r="J476" s="99">
        <v>33.552262117720062</v>
      </c>
      <c r="K476" s="99">
        <v>0</v>
      </c>
      <c r="L476" s="99">
        <v>0</v>
      </c>
      <c r="M476" s="99">
        <v>17.143239068803005</v>
      </c>
      <c r="N476" s="99">
        <v>16.568995904579104</v>
      </c>
      <c r="O476" s="99">
        <v>10.762949306292565</v>
      </c>
      <c r="P476" s="99">
        <v>20.706930502404191</v>
      </c>
      <c r="Q476" s="99">
        <v>21.116622104998051</v>
      </c>
      <c r="R476" s="99">
        <v>0</v>
      </c>
      <c r="S476" s="99">
        <v>0</v>
      </c>
      <c r="T476" s="99">
        <v>0</v>
      </c>
      <c r="U476" s="99">
        <v>15.566885666418266</v>
      </c>
      <c r="V476" s="99">
        <v>15.73721281507539</v>
      </c>
      <c r="W476" s="99">
        <v>16.920046499818216</v>
      </c>
      <c r="X476" s="99">
        <v>19.000178185993807</v>
      </c>
      <c r="Y476" s="99">
        <v>4.0880647173153672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30.219060799264511</v>
      </c>
      <c r="E477" s="99">
        <v>0</v>
      </c>
      <c r="F477" s="99">
        <v>21.815877362234886</v>
      </c>
      <c r="G477" s="99">
        <v>0</v>
      </c>
      <c r="H477" s="99">
        <v>0</v>
      </c>
      <c r="I477" s="99">
        <v>31.853303040611038</v>
      </c>
      <c r="J477" s="99">
        <v>17.229347885150705</v>
      </c>
      <c r="K477" s="99">
        <v>0</v>
      </c>
      <c r="L477" s="99">
        <v>0</v>
      </c>
      <c r="M477" s="99">
        <v>19.231095575606584</v>
      </c>
      <c r="N477" s="99">
        <v>16.930205744662516</v>
      </c>
      <c r="O477" s="99">
        <v>16.958581476857681</v>
      </c>
      <c r="P477" s="99">
        <v>15.221378340180438</v>
      </c>
      <c r="Q477" s="99">
        <v>14.942396462962213</v>
      </c>
      <c r="R477" s="99">
        <v>0</v>
      </c>
      <c r="S477" s="99">
        <v>0</v>
      </c>
      <c r="T477" s="99">
        <v>0</v>
      </c>
      <c r="U477" s="99">
        <v>0</v>
      </c>
      <c r="V477" s="99">
        <v>12.42748824985685</v>
      </c>
      <c r="W477" s="99">
        <v>12.906388449608041</v>
      </c>
      <c r="X477" s="99">
        <v>12.957338300078021</v>
      </c>
      <c r="Y477" s="99">
        <v>11.590841947847805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26.097920988576842</v>
      </c>
      <c r="J481" s="102">
        <v>18.0086950590192</v>
      </c>
      <c r="K481" s="102">
        <v>0</v>
      </c>
      <c r="L481" s="102">
        <v>0</v>
      </c>
      <c r="M481" s="102">
        <v>17.305403350799718</v>
      </c>
      <c r="N481" s="102">
        <v>20.459502316397529</v>
      </c>
      <c r="O481" s="102">
        <v>18.184790340568508</v>
      </c>
      <c r="P481" s="102">
        <v>18.073908202577726</v>
      </c>
      <c r="Q481" s="102">
        <v>17.592796739379658</v>
      </c>
      <c r="R481" s="102">
        <v>0</v>
      </c>
      <c r="S481" s="102">
        <v>0</v>
      </c>
      <c r="T481" s="102">
        <v>0</v>
      </c>
      <c r="U481" s="102">
        <v>0</v>
      </c>
      <c r="V481" s="102">
        <v>15.41041740425951</v>
      </c>
      <c r="W481" s="102">
        <v>15.59443506647364</v>
      </c>
      <c r="X481" s="102">
        <v>16.48243970599869</v>
      </c>
      <c r="Y481" s="102">
        <v>14.187813245522792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15.631200358196265</v>
      </c>
      <c r="E485" s="123">
        <v>0</v>
      </c>
      <c r="F485" s="123">
        <v>14.729488201611035</v>
      </c>
      <c r="G485" s="123">
        <v>0</v>
      </c>
      <c r="H485" s="123">
        <v>0</v>
      </c>
      <c r="I485" s="123">
        <v>13.449854029325241</v>
      </c>
      <c r="J485" s="123">
        <v>13.697733125208398</v>
      </c>
      <c r="K485" s="123">
        <v>0</v>
      </c>
      <c r="L485" s="123">
        <v>0</v>
      </c>
      <c r="M485" s="123">
        <v>6.9826617431213869</v>
      </c>
      <c r="N485" s="123">
        <v>6.1918411660723969</v>
      </c>
      <c r="O485" s="123">
        <v>4.4236354036397865</v>
      </c>
      <c r="P485" s="123">
        <v>7.7144879189792031</v>
      </c>
      <c r="Q485" s="123">
        <v>7.8424821069270934</v>
      </c>
      <c r="R485" s="123">
        <v>0</v>
      </c>
      <c r="S485" s="123">
        <v>0</v>
      </c>
      <c r="T485" s="123">
        <v>0</v>
      </c>
      <c r="U485" s="123">
        <v>8.0088116282180657</v>
      </c>
      <c r="V485" s="123">
        <v>7.321368278121926</v>
      </c>
      <c r="W485" s="123">
        <v>7.0850146357828754</v>
      </c>
      <c r="X485" s="123">
        <v>7.1146277643172686</v>
      </c>
      <c r="Y485" s="123">
        <v>6.6970263961278702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16.664929746974082</v>
      </c>
      <c r="E486" s="99">
        <v>0</v>
      </c>
      <c r="F486" s="99">
        <v>15.790363098015824</v>
      </c>
      <c r="G486" s="99">
        <v>0</v>
      </c>
      <c r="H486" s="99">
        <v>0</v>
      </c>
      <c r="I486" s="99">
        <v>7.1045920025130993</v>
      </c>
      <c r="J486" s="99">
        <v>13.825426631614922</v>
      </c>
      <c r="K486" s="99">
        <v>0</v>
      </c>
      <c r="L486" s="99">
        <v>0</v>
      </c>
      <c r="M486" s="99">
        <v>6.9807533385543872</v>
      </c>
      <c r="N486" s="99">
        <v>6.1897965881664962</v>
      </c>
      <c r="O486" s="99">
        <v>4.0807872045611324</v>
      </c>
      <c r="P486" s="99">
        <v>8.050244979626223</v>
      </c>
      <c r="Q486" s="99">
        <v>8.6001043738431076</v>
      </c>
      <c r="R486" s="99">
        <v>0</v>
      </c>
      <c r="S486" s="99">
        <v>0</v>
      </c>
      <c r="T486" s="99">
        <v>0</v>
      </c>
      <c r="U486" s="99">
        <v>8.0088116282180657</v>
      </c>
      <c r="V486" s="99">
        <v>7.3575568028003593</v>
      </c>
      <c r="W486" s="99">
        <v>7.082207366609599</v>
      </c>
      <c r="X486" s="99">
        <v>7.089799723233086</v>
      </c>
      <c r="Y486" s="99">
        <v>6.8406850105772135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14.662318561292809</v>
      </c>
      <c r="E487" s="99">
        <v>0</v>
      </c>
      <c r="F487" s="99">
        <v>10.260378349995499</v>
      </c>
      <c r="G487" s="99">
        <v>0</v>
      </c>
      <c r="H487" s="99">
        <v>0</v>
      </c>
      <c r="I487" s="99">
        <v>15.556763180721761</v>
      </c>
      <c r="J487" s="99">
        <v>7.0778361081285981</v>
      </c>
      <c r="K487" s="99">
        <v>0</v>
      </c>
      <c r="L487" s="99">
        <v>0</v>
      </c>
      <c r="M487" s="99">
        <v>7.1422037091065924</v>
      </c>
      <c r="N487" s="99">
        <v>6.1943832647385335</v>
      </c>
      <c r="O487" s="99">
        <v>6.4003417949598473</v>
      </c>
      <c r="P487" s="99">
        <v>6.2978333225011882</v>
      </c>
      <c r="Q487" s="99">
        <v>6.9006509027484109</v>
      </c>
      <c r="R487" s="99">
        <v>0</v>
      </c>
      <c r="S487" s="99">
        <v>0</v>
      </c>
      <c r="T487" s="99">
        <v>0</v>
      </c>
      <c r="U487" s="99">
        <v>0</v>
      </c>
      <c r="V487" s="99">
        <v>6.950890978680186</v>
      </c>
      <c r="W487" s="99">
        <v>7.1155935890918611</v>
      </c>
      <c r="X487" s="99">
        <v>7.2723168197122501</v>
      </c>
      <c r="Y487" s="99">
        <v>6.5213113931175597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9.082694877536742</v>
      </c>
      <c r="E488" s="110">
        <v>0</v>
      </c>
      <c r="F488" s="110">
        <v>7.3434195177585933</v>
      </c>
      <c r="G488" s="110">
        <v>0</v>
      </c>
      <c r="H488" s="110">
        <v>0</v>
      </c>
      <c r="I488" s="110">
        <v>9.2513671069900294</v>
      </c>
      <c r="J488" s="110">
        <v>5.2899455606990573</v>
      </c>
      <c r="K488" s="110">
        <v>0</v>
      </c>
      <c r="L488" s="110">
        <v>0</v>
      </c>
      <c r="M488" s="110">
        <v>5.5070977598685902</v>
      </c>
      <c r="N488" s="110">
        <v>7.8016768158976477</v>
      </c>
      <c r="O488" s="110">
        <v>0</v>
      </c>
      <c r="P488" s="110">
        <v>0</v>
      </c>
      <c r="Q488" s="110">
        <v>6.4614611080752988</v>
      </c>
      <c r="R488" s="110">
        <v>0</v>
      </c>
      <c r="S488" s="110">
        <v>0</v>
      </c>
      <c r="T488" s="110">
        <v>0</v>
      </c>
      <c r="U488" s="110">
        <v>0</v>
      </c>
      <c r="V488" s="110">
        <v>4.9910319476015648</v>
      </c>
      <c r="W488" s="110">
        <v>4.9728808190759652</v>
      </c>
      <c r="X488" s="110">
        <v>5.0357986014193798</v>
      </c>
      <c r="Y488" s="110">
        <v>4.5618940131444896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151.75939867658047</v>
      </c>
      <c r="E490" s="118">
        <f t="shared" si="247"/>
        <v>0</v>
      </c>
      <c r="F490" s="118">
        <f t="shared" si="247"/>
        <v>202.34509358307162</v>
      </c>
      <c r="G490" s="118">
        <f t="shared" si="247"/>
        <v>0</v>
      </c>
      <c r="H490" s="118">
        <f t="shared" si="247"/>
        <v>0</v>
      </c>
      <c r="I490" s="118">
        <f t="shared" si="247"/>
        <v>75.116527759603969</v>
      </c>
      <c r="J490" s="118">
        <f t="shared" si="247"/>
        <v>209.42663350277351</v>
      </c>
      <c r="K490" s="118">
        <f t="shared" si="247"/>
        <v>0</v>
      </c>
      <c r="L490" s="118">
        <f t="shared" si="247"/>
        <v>0</v>
      </c>
      <c r="M490" s="118">
        <f t="shared" si="247"/>
        <v>103.68807235779997</v>
      </c>
      <c r="N490" s="118">
        <f t="shared" si="247"/>
        <v>100.65033831820536</v>
      </c>
      <c r="O490" s="118">
        <f t="shared" si="247"/>
        <v>59.665953846047763</v>
      </c>
      <c r="P490" s="118">
        <f t="shared" si="247"/>
        <v>104.35951752359694</v>
      </c>
      <c r="Q490" s="118">
        <f t="shared" si="247"/>
        <v>105.89057518629616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77.089260887298281</v>
      </c>
      <c r="V490" s="118">
        <f t="shared" si="248"/>
        <v>75.74485929032042</v>
      </c>
      <c r="W490" s="118">
        <f t="shared" ref="W490:Y490" si="249">W491+W494+W496+W506</f>
        <v>69.192698166721641</v>
      </c>
      <c r="X490" s="118">
        <f t="shared" si="249"/>
        <v>60.857924975731237</v>
      </c>
      <c r="Y490" s="118">
        <f t="shared" si="249"/>
        <v>56.890510001293819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122.78728752442976</v>
      </c>
      <c r="E491" s="123">
        <f t="shared" si="250"/>
        <v>0</v>
      </c>
      <c r="F491" s="123">
        <f t="shared" si="250"/>
        <v>176.18891575384927</v>
      </c>
      <c r="G491" s="123">
        <f t="shared" si="250"/>
        <v>0</v>
      </c>
      <c r="H491" s="123">
        <f t="shared" si="250"/>
        <v>0</v>
      </c>
      <c r="I491" s="123">
        <f t="shared" si="250"/>
        <v>53.985567062583684</v>
      </c>
      <c r="J491" s="123">
        <f t="shared" si="250"/>
        <v>179.40767474875685</v>
      </c>
      <c r="K491" s="123">
        <f t="shared" si="250"/>
        <v>0</v>
      </c>
      <c r="L491" s="123">
        <f t="shared" si="250"/>
        <v>0</v>
      </c>
      <c r="M491" s="123">
        <f t="shared" si="250"/>
        <v>87.536312019278</v>
      </c>
      <c r="N491" s="123">
        <f t="shared" si="250"/>
        <v>82.898570002277154</v>
      </c>
      <c r="O491" s="123">
        <f t="shared" si="250"/>
        <v>49.484485419542231</v>
      </c>
      <c r="P491" s="123">
        <f t="shared" si="250"/>
        <v>84.524352338758277</v>
      </c>
      <c r="Q491" s="123">
        <f t="shared" si="250"/>
        <v>82.922547839380371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59.662924423581991</v>
      </c>
      <c r="V491" s="123">
        <f t="shared" si="251"/>
        <v>59.250540509241794</v>
      </c>
      <c r="W491" s="123">
        <f t="shared" ref="W491:Y491" si="252">SUM(W492:W493)</f>
        <v>53.335857089254269</v>
      </c>
      <c r="X491" s="123">
        <f t="shared" si="252"/>
        <v>43.776625352791193</v>
      </c>
      <c r="Y491" s="123">
        <f t="shared" si="252"/>
        <v>43.106505347645879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122.58127674586555</v>
      </c>
      <c r="E492" s="99">
        <v>0</v>
      </c>
      <c r="F492" s="99">
        <v>175.87788283792719</v>
      </c>
      <c r="G492" s="99">
        <v>0</v>
      </c>
      <c r="H492" s="99">
        <v>0</v>
      </c>
      <c r="I492" s="99">
        <v>53.910512697031869</v>
      </c>
      <c r="J492" s="99">
        <v>179.11823018373542</v>
      </c>
      <c r="K492" s="99">
        <v>0</v>
      </c>
      <c r="L492" s="99">
        <v>0</v>
      </c>
      <c r="M492" s="99">
        <v>87.401103150197599</v>
      </c>
      <c r="N492" s="99">
        <v>82.791335230000115</v>
      </c>
      <c r="O492" s="99">
        <v>49.409403726402971</v>
      </c>
      <c r="P492" s="99">
        <v>84.393399107038917</v>
      </c>
      <c r="Q492" s="99">
        <v>82.80937124852592</v>
      </c>
      <c r="R492" s="99">
        <v>0</v>
      </c>
      <c r="S492" s="99">
        <v>0</v>
      </c>
      <c r="T492" s="99">
        <v>0</v>
      </c>
      <c r="U492" s="99">
        <v>59.583503341186798</v>
      </c>
      <c r="V492" s="99">
        <v>59.17286014298238</v>
      </c>
      <c r="W492" s="99">
        <v>53.266600774597336</v>
      </c>
      <c r="X492" s="99">
        <v>43.718950265150475</v>
      </c>
      <c r="Y492" s="99">
        <v>43.049824120743288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0.20601077856420097</v>
      </c>
      <c r="E493" s="99">
        <v>0</v>
      </c>
      <c r="F493" s="99">
        <v>0.31103291592207283</v>
      </c>
      <c r="G493" s="99">
        <v>0</v>
      </c>
      <c r="H493" s="99">
        <v>0</v>
      </c>
      <c r="I493" s="99">
        <v>7.5054365551815022E-2</v>
      </c>
      <c r="J493" s="99">
        <v>0.28944456502142124</v>
      </c>
      <c r="K493" s="99">
        <v>0</v>
      </c>
      <c r="L493" s="99">
        <v>0</v>
      </c>
      <c r="M493" s="99">
        <v>0.13520886908039714</v>
      </c>
      <c r="N493" s="99">
        <v>0.10723477227703251</v>
      </c>
      <c r="O493" s="99">
        <v>7.5081693139263578E-2</v>
      </c>
      <c r="P493" s="99">
        <v>0.13095323171936288</v>
      </c>
      <c r="Q493" s="99">
        <v>0.11317659085445428</v>
      </c>
      <c r="R493" s="99">
        <v>0</v>
      </c>
      <c r="S493" s="99">
        <v>0</v>
      </c>
      <c r="T493" s="99">
        <v>0</v>
      </c>
      <c r="U493" s="99">
        <v>7.9421082395196269E-2</v>
      </c>
      <c r="V493" s="99">
        <v>7.7680366259415989E-2</v>
      </c>
      <c r="W493" s="99">
        <v>6.9256314656931578E-2</v>
      </c>
      <c r="X493" s="99">
        <v>5.7675087640718596E-2</v>
      </c>
      <c r="Y493" s="99">
        <v>5.6681226902589164E-2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2.4260745586298644</v>
      </c>
      <c r="E494" s="123">
        <f t="shared" si="253"/>
        <v>0</v>
      </c>
      <c r="F494" s="123">
        <f t="shared" si="253"/>
        <v>0.90430878305775719</v>
      </c>
      <c r="G494" s="123">
        <f t="shared" si="253"/>
        <v>0</v>
      </c>
      <c r="H494" s="123">
        <f t="shared" si="253"/>
        <v>0</v>
      </c>
      <c r="I494" s="123">
        <f t="shared" si="253"/>
        <v>3.8050789191103154</v>
      </c>
      <c r="J494" s="123">
        <f t="shared" si="253"/>
        <v>1.0979633490271137</v>
      </c>
      <c r="K494" s="123">
        <f t="shared" si="253"/>
        <v>0</v>
      </c>
      <c r="L494" s="123">
        <f t="shared" si="253"/>
        <v>0</v>
      </c>
      <c r="M494" s="123">
        <f t="shared" si="253"/>
        <v>0.89525000695289392</v>
      </c>
      <c r="N494" s="123">
        <f t="shared" si="253"/>
        <v>3.2364594294246847</v>
      </c>
      <c r="O494" s="123">
        <f t="shared" si="253"/>
        <v>0.38162624158323261</v>
      </c>
      <c r="P494" s="123">
        <f t="shared" si="253"/>
        <v>1.6318093861590688</v>
      </c>
      <c r="Q494" s="123">
        <f t="shared" si="253"/>
        <v>4.3109178958674841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1.1595949613121026</v>
      </c>
      <c r="V494" s="123">
        <f t="shared" si="253"/>
        <v>0.31548728753406174</v>
      </c>
      <c r="W494" s="123">
        <f t="shared" si="253"/>
        <v>9.9050194635996514E-2</v>
      </c>
      <c r="X494" s="123">
        <f t="shared" si="253"/>
        <v>0.60061018641744912</v>
      </c>
      <c r="Y494" s="123">
        <f t="shared" si="253"/>
        <v>0.52960759065199403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2.4260745586298644</v>
      </c>
      <c r="E495" s="99">
        <f>RES_hhdet_in_tess!E8</f>
        <v>0</v>
      </c>
      <c r="F495" s="99">
        <f>RES_hhdet_in_tess!F8</f>
        <v>0.90430878305775719</v>
      </c>
      <c r="G495" s="99">
        <f>RES_hhdet_in_tess!G8</f>
        <v>0</v>
      </c>
      <c r="H495" s="99">
        <f>RES_hhdet_in_tess!H8</f>
        <v>0</v>
      </c>
      <c r="I495" s="99">
        <f>RES_hhdet_in_tess!I8</f>
        <v>3.8050789191103154</v>
      </c>
      <c r="J495" s="99">
        <f>RES_hhdet_in_tess!J8</f>
        <v>1.0979633490271137</v>
      </c>
      <c r="K495" s="99">
        <f>RES_hhdet_in_tess!K8</f>
        <v>0</v>
      </c>
      <c r="L495" s="99">
        <f>RES_hhdet_in_tess!L8</f>
        <v>0</v>
      </c>
      <c r="M495" s="99">
        <f>RES_hhdet_in_tess!M8</f>
        <v>0.89525000695289392</v>
      </c>
      <c r="N495" s="99">
        <f>RES_hhdet_in_tess!N8</f>
        <v>3.2364594294246847</v>
      </c>
      <c r="O495" s="99">
        <f>RES_hhdet_in_tess!O8</f>
        <v>0.38162624158323261</v>
      </c>
      <c r="P495" s="99">
        <f>RES_hhdet_in_tess!P8</f>
        <v>1.6318093861590688</v>
      </c>
      <c r="Q495" s="99">
        <f>RES_hhdet_in_tess!Q8</f>
        <v>4.3109178958674841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1.1595949613121026</v>
      </c>
      <c r="V495" s="99">
        <f>RES_hhdet_in_tess!V8</f>
        <v>0.31548728753406174</v>
      </c>
      <c r="W495" s="99">
        <f>RES_hhdet_in_tess!W8</f>
        <v>9.9050194635996514E-2</v>
      </c>
      <c r="X495" s="99">
        <f>RES_hhdet_in_tess!X8</f>
        <v>0.60061018641744912</v>
      </c>
      <c r="Y495" s="99">
        <f>RES_hhdet_in_tess!Y8</f>
        <v>0.52960759065199403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17.514262375547354</v>
      </c>
      <c r="E496" s="123">
        <v>0</v>
      </c>
      <c r="F496" s="123">
        <v>16.718739405843344</v>
      </c>
      <c r="G496" s="123">
        <v>0</v>
      </c>
      <c r="H496" s="123">
        <v>0</v>
      </c>
      <c r="I496" s="123">
        <v>9.5920742364576199</v>
      </c>
      <c r="J496" s="123">
        <v>20.961277074430807</v>
      </c>
      <c r="K496" s="123">
        <v>0</v>
      </c>
      <c r="L496" s="123">
        <v>0</v>
      </c>
      <c r="M496" s="123">
        <v>11.193063354552219</v>
      </c>
      <c r="N496" s="123">
        <v>10.91132916642449</v>
      </c>
      <c r="O496" s="123">
        <v>7.2307121618946724</v>
      </c>
      <c r="P496" s="123">
        <v>13.718435673151406</v>
      </c>
      <c r="Q496" s="123">
        <v>14.092647218953431</v>
      </c>
      <c r="R496" s="123">
        <v>0</v>
      </c>
      <c r="S496" s="123">
        <v>0</v>
      </c>
      <c r="T496" s="123">
        <v>0</v>
      </c>
      <c r="U496" s="123">
        <v>11.501926409131212</v>
      </c>
      <c r="V496" s="123">
        <v>11.804487897043014</v>
      </c>
      <c r="W496" s="123">
        <v>11.515518760936715</v>
      </c>
      <c r="X496" s="123">
        <v>12.213618193012298</v>
      </c>
      <c r="Y496" s="123">
        <v>9.2266123850727606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17.706530424872909</v>
      </c>
      <c r="E497" s="99">
        <v>0</v>
      </c>
      <c r="F497" s="99">
        <v>17.124263523157794</v>
      </c>
      <c r="G497" s="99">
        <v>0</v>
      </c>
      <c r="H497" s="99">
        <v>0</v>
      </c>
      <c r="I497" s="99">
        <v>9.1536573429748849</v>
      </c>
      <c r="J497" s="99">
        <v>21.40966707705795</v>
      </c>
      <c r="K497" s="99">
        <v>0</v>
      </c>
      <c r="L497" s="99">
        <v>0</v>
      </c>
      <c r="M497" s="99">
        <v>11.197068458275083</v>
      </c>
      <c r="N497" s="99">
        <v>10.900061595223287</v>
      </c>
      <c r="O497" s="99">
        <v>7.1258034935010492</v>
      </c>
      <c r="P497" s="99">
        <v>13.796176638920674</v>
      </c>
      <c r="Q497" s="99">
        <v>14.213319931794091</v>
      </c>
      <c r="R497" s="99">
        <v>0</v>
      </c>
      <c r="S497" s="99">
        <v>0</v>
      </c>
      <c r="T497" s="99">
        <v>0</v>
      </c>
      <c r="U497" s="99">
        <v>11.501926409131212</v>
      </c>
      <c r="V497" s="99">
        <v>11.837627170738662</v>
      </c>
      <c r="W497" s="99">
        <v>12.886496215049782</v>
      </c>
      <c r="X497" s="99">
        <v>14.609348888579163</v>
      </c>
      <c r="Y497" s="99">
        <v>3.1682296796003433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15.629529523606047</v>
      </c>
      <c r="E498" s="99">
        <v>0</v>
      </c>
      <c r="F498" s="99">
        <v>11.46475111668147</v>
      </c>
      <c r="G498" s="99">
        <v>0</v>
      </c>
      <c r="H498" s="99">
        <v>0</v>
      </c>
      <c r="I498" s="99">
        <v>17.227305454662982</v>
      </c>
      <c r="J498" s="99">
        <v>9.430081744077377</v>
      </c>
      <c r="K498" s="99">
        <v>0</v>
      </c>
      <c r="L498" s="99">
        <v>0</v>
      </c>
      <c r="M498" s="99">
        <v>11.205457969953223</v>
      </c>
      <c r="N498" s="99">
        <v>10.381609936897462</v>
      </c>
      <c r="O498" s="99">
        <v>11.155837327008928</v>
      </c>
      <c r="P498" s="99">
        <v>10.836779605012818</v>
      </c>
      <c r="Q498" s="99">
        <v>11.366216141846975</v>
      </c>
      <c r="R498" s="99">
        <v>0</v>
      </c>
      <c r="S498" s="99">
        <v>0</v>
      </c>
      <c r="T498" s="99">
        <v>0</v>
      </c>
      <c r="U498" s="99">
        <v>0</v>
      </c>
      <c r="V498" s="99">
        <v>11.038898559007345</v>
      </c>
      <c r="W498" s="99">
        <v>11.604633787414828</v>
      </c>
      <c r="X498" s="99">
        <v>11.675414672028793</v>
      </c>
      <c r="Y498" s="99">
        <v>10.455422194344756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15.212776643147878</v>
      </c>
      <c r="J502" s="102">
        <v>10.535863826377627</v>
      </c>
      <c r="K502" s="102">
        <v>0</v>
      </c>
      <c r="L502" s="102">
        <v>0</v>
      </c>
      <c r="M502" s="102">
        <v>10.309655746414517</v>
      </c>
      <c r="N502" s="102">
        <v>12.370770519319482</v>
      </c>
      <c r="O502" s="102">
        <v>11.242135271371863</v>
      </c>
      <c r="P502" s="102">
        <v>11.491634702616365</v>
      </c>
      <c r="Q502" s="102">
        <v>11.484418704770521</v>
      </c>
      <c r="R502" s="102">
        <v>0</v>
      </c>
      <c r="S502" s="102">
        <v>0</v>
      </c>
      <c r="T502" s="102">
        <v>0</v>
      </c>
      <c r="U502" s="102">
        <v>0</v>
      </c>
      <c r="V502" s="102">
        <v>10.916741453549029</v>
      </c>
      <c r="W502" s="102">
        <v>11.201983015435991</v>
      </c>
      <c r="X502" s="102">
        <v>12.020421163023274</v>
      </c>
      <c r="Y502" s="102">
        <v>10.491978023308425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9.0317742179734974</v>
      </c>
      <c r="E506" s="123">
        <v>0</v>
      </c>
      <c r="F506" s="123">
        <v>8.5331296403212349</v>
      </c>
      <c r="G506" s="123">
        <v>0</v>
      </c>
      <c r="H506" s="123">
        <v>0</v>
      </c>
      <c r="I506" s="123">
        <v>7.7338075414523457</v>
      </c>
      <c r="J506" s="123">
        <v>7.9597183305587587</v>
      </c>
      <c r="K506" s="123">
        <v>0</v>
      </c>
      <c r="L506" s="123">
        <v>0</v>
      </c>
      <c r="M506" s="123">
        <v>4.063446977016854</v>
      </c>
      <c r="N506" s="123">
        <v>3.6039797200790233</v>
      </c>
      <c r="O506" s="123">
        <v>2.5691300230276246</v>
      </c>
      <c r="P506" s="123">
        <v>4.4849201255281859</v>
      </c>
      <c r="Q506" s="123">
        <v>4.5644622320948658</v>
      </c>
      <c r="R506" s="123">
        <v>0</v>
      </c>
      <c r="S506" s="123">
        <v>0</v>
      </c>
      <c r="T506" s="123">
        <v>0</v>
      </c>
      <c r="U506" s="123">
        <v>4.7648150932729658</v>
      </c>
      <c r="V506" s="123">
        <v>4.3743435965015447</v>
      </c>
      <c r="W506" s="123">
        <v>4.2422721218946595</v>
      </c>
      <c r="X506" s="123">
        <v>4.2670712435102987</v>
      </c>
      <c r="Y506" s="123">
        <v>4.0277846779231901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9.6557613441871926</v>
      </c>
      <c r="E507" s="99">
        <v>0</v>
      </c>
      <c r="F507" s="99">
        <v>9.1581694306927925</v>
      </c>
      <c r="G507" s="99">
        <v>0</v>
      </c>
      <c r="H507" s="99">
        <v>0</v>
      </c>
      <c r="I507" s="99">
        <v>4.1267226479514436</v>
      </c>
      <c r="J507" s="99">
        <v>8.0345405316916576</v>
      </c>
      <c r="K507" s="99">
        <v>0</v>
      </c>
      <c r="L507" s="99">
        <v>0</v>
      </c>
      <c r="M507" s="99">
        <v>4.0623890266769553</v>
      </c>
      <c r="N507" s="99">
        <v>3.6028594835593792</v>
      </c>
      <c r="O507" s="99">
        <v>2.375580276640568</v>
      </c>
      <c r="P507" s="99">
        <v>4.6880018502228831</v>
      </c>
      <c r="Q507" s="99">
        <v>5.0153846560511379</v>
      </c>
      <c r="R507" s="99">
        <v>0</v>
      </c>
      <c r="S507" s="99">
        <v>0</v>
      </c>
      <c r="T507" s="99">
        <v>0</v>
      </c>
      <c r="U507" s="99">
        <v>4.7648150932729658</v>
      </c>
      <c r="V507" s="99">
        <v>4.3935025288354552</v>
      </c>
      <c r="W507" s="99">
        <v>4.2365509478462187</v>
      </c>
      <c r="X507" s="99">
        <v>4.2438468471570276</v>
      </c>
      <c r="Y507" s="99">
        <v>4.094996289730803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8.3789442230080216</v>
      </c>
      <c r="E508" s="99">
        <v>0</v>
      </c>
      <c r="F508" s="99">
        <v>5.8727466817534228</v>
      </c>
      <c r="G508" s="99">
        <v>0</v>
      </c>
      <c r="H508" s="99">
        <v>0</v>
      </c>
      <c r="I508" s="99">
        <v>8.9254909825333435</v>
      </c>
      <c r="J508" s="99">
        <v>4.0640393986878216</v>
      </c>
      <c r="K508" s="99">
        <v>0</v>
      </c>
      <c r="L508" s="99">
        <v>0</v>
      </c>
      <c r="M508" s="99">
        <v>4.1099761329822622</v>
      </c>
      <c r="N508" s="99">
        <v>3.5657513658796942</v>
      </c>
      <c r="O508" s="99">
        <v>3.6850496100338277</v>
      </c>
      <c r="P508" s="99">
        <v>3.6280605312875798</v>
      </c>
      <c r="Q508" s="99">
        <v>3.9843901374058319</v>
      </c>
      <c r="R508" s="99">
        <v>0</v>
      </c>
      <c r="S508" s="99">
        <v>0</v>
      </c>
      <c r="T508" s="99">
        <v>0</v>
      </c>
      <c r="U508" s="99">
        <v>0</v>
      </c>
      <c r="V508" s="99">
        <v>4.1660894881482973</v>
      </c>
      <c r="W508" s="99">
        <v>4.2766136727892183</v>
      </c>
      <c r="X508" s="99">
        <v>4.3736972802785132</v>
      </c>
      <c r="Y508" s="99">
        <v>3.9222887496005976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6.7423248676080725</v>
      </c>
      <c r="E509" s="110">
        <v>0</v>
      </c>
      <c r="F509" s="110">
        <v>5.4700164262553788</v>
      </c>
      <c r="G509" s="110">
        <v>0</v>
      </c>
      <c r="H509" s="110">
        <v>0</v>
      </c>
      <c r="I509" s="110">
        <v>6.9297475455185058</v>
      </c>
      <c r="J509" s="110">
        <v>3.9706233517534026</v>
      </c>
      <c r="K509" s="110">
        <v>0</v>
      </c>
      <c r="L509" s="110">
        <v>0</v>
      </c>
      <c r="M509" s="110">
        <v>4.1675806081100379</v>
      </c>
      <c r="N509" s="110">
        <v>5.9321916100882381</v>
      </c>
      <c r="O509" s="110">
        <v>0</v>
      </c>
      <c r="P509" s="110">
        <v>0</v>
      </c>
      <c r="Q509" s="110">
        <v>5.0438050095994003</v>
      </c>
      <c r="R509" s="110">
        <v>0</v>
      </c>
      <c r="S509" s="110">
        <v>0</v>
      </c>
      <c r="T509" s="110">
        <v>0</v>
      </c>
      <c r="U509" s="110">
        <v>0</v>
      </c>
      <c r="V509" s="110">
        <v>4.2431708520719562</v>
      </c>
      <c r="W509" s="110">
        <v>4.2743506425777822</v>
      </c>
      <c r="X509" s="110">
        <v>4.3664074190396169</v>
      </c>
      <c r="Y509" s="110">
        <v>3.9860057764042542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92.345895205669251</v>
      </c>
      <c r="E511" s="118">
        <f t="shared" si="254"/>
        <v>0</v>
      </c>
      <c r="F511" s="118">
        <f t="shared" si="254"/>
        <v>124.39399990587404</v>
      </c>
      <c r="G511" s="118">
        <f t="shared" si="254"/>
        <v>0</v>
      </c>
      <c r="H511" s="118">
        <f t="shared" si="254"/>
        <v>0</v>
      </c>
      <c r="I511" s="118">
        <f t="shared" si="254"/>
        <v>40.588182184263871</v>
      </c>
      <c r="J511" s="118">
        <f t="shared" si="254"/>
        <v>114.42983565349455</v>
      </c>
      <c r="K511" s="118">
        <f t="shared" si="254"/>
        <v>0</v>
      </c>
      <c r="L511" s="118">
        <f t="shared" si="254"/>
        <v>0</v>
      </c>
      <c r="M511" s="118">
        <f t="shared" si="254"/>
        <v>56.021996893246794</v>
      </c>
      <c r="N511" s="118">
        <f t="shared" si="254"/>
        <v>54.423852755387749</v>
      </c>
      <c r="O511" s="118">
        <f t="shared" si="254"/>
        <v>32.814790412169202</v>
      </c>
      <c r="P511" s="118">
        <f t="shared" si="254"/>
        <v>55.288196733163431</v>
      </c>
      <c r="Q511" s="118">
        <f t="shared" si="254"/>
        <v>53.432026309624455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36.396494985155421</v>
      </c>
      <c r="V511" s="118">
        <f t="shared" si="255"/>
        <v>35.035009018993478</v>
      </c>
      <c r="W511" s="118">
        <f t="shared" ref="W511:Y511" si="256">W512+W515+W517+W527</f>
        <v>28.086372901567515</v>
      </c>
      <c r="X511" s="118">
        <f t="shared" si="256"/>
        <v>24.421042442017736</v>
      </c>
      <c r="Y511" s="118">
        <f t="shared" si="256"/>
        <v>22.578702558924395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77.556671222439718</v>
      </c>
      <c r="E512" s="123">
        <f t="shared" si="257"/>
        <v>0</v>
      </c>
      <c r="F512" s="123">
        <f t="shared" si="257"/>
        <v>109.70177775505886</v>
      </c>
      <c r="G512" s="123">
        <f t="shared" si="257"/>
        <v>0</v>
      </c>
      <c r="H512" s="123">
        <f t="shared" si="257"/>
        <v>0</v>
      </c>
      <c r="I512" s="123">
        <f t="shared" si="257"/>
        <v>32.258185191599807</v>
      </c>
      <c r="J512" s="123">
        <f t="shared" si="257"/>
        <v>99.044713813973175</v>
      </c>
      <c r="K512" s="123">
        <f t="shared" si="257"/>
        <v>0</v>
      </c>
      <c r="L512" s="123">
        <f t="shared" si="257"/>
        <v>0</v>
      </c>
      <c r="M512" s="123">
        <f t="shared" si="257"/>
        <v>47.839660586047614</v>
      </c>
      <c r="N512" s="123">
        <f t="shared" si="257"/>
        <v>46.50846670184233</v>
      </c>
      <c r="O512" s="123">
        <f t="shared" si="257"/>
        <v>27.578949817177175</v>
      </c>
      <c r="P512" s="123">
        <f t="shared" si="257"/>
        <v>45.722546148117168</v>
      </c>
      <c r="Q512" s="123">
        <f t="shared" si="257"/>
        <v>44.024185162903819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28.17804429917614</v>
      </c>
      <c r="V512" s="123">
        <f t="shared" si="258"/>
        <v>27.236873420280265</v>
      </c>
      <c r="W512" s="123">
        <f t="shared" ref="W512:Y512" si="259">SUM(W513:W514)</f>
        <v>23.940376411349241</v>
      </c>
      <c r="X512" s="123">
        <f t="shared" si="259"/>
        <v>19.538160509996288</v>
      </c>
      <c r="Y512" s="123">
        <f t="shared" si="259"/>
        <v>19.087964569100347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77.556671222439718</v>
      </c>
      <c r="E513" s="99">
        <v>0</v>
      </c>
      <c r="F513" s="99">
        <v>109.70177775505886</v>
      </c>
      <c r="G513" s="99">
        <v>0</v>
      </c>
      <c r="H513" s="99">
        <v>0</v>
      </c>
      <c r="I513" s="99">
        <v>32.258185191599807</v>
      </c>
      <c r="J513" s="99">
        <v>99.044713813973175</v>
      </c>
      <c r="K513" s="99">
        <v>0</v>
      </c>
      <c r="L513" s="99">
        <v>0</v>
      </c>
      <c r="M513" s="99">
        <v>47.839660586047614</v>
      </c>
      <c r="N513" s="99">
        <v>46.50846670184233</v>
      </c>
      <c r="O513" s="99">
        <v>27.578949817177175</v>
      </c>
      <c r="P513" s="99">
        <v>45.722546148117168</v>
      </c>
      <c r="Q513" s="99">
        <v>44.024185162903819</v>
      </c>
      <c r="R513" s="99">
        <v>0</v>
      </c>
      <c r="S513" s="99">
        <v>0</v>
      </c>
      <c r="T513" s="99">
        <v>0</v>
      </c>
      <c r="U513" s="99">
        <v>28.17804429917614</v>
      </c>
      <c r="V513" s="99">
        <v>27.236873420280265</v>
      </c>
      <c r="W513" s="99">
        <v>23.940376411349241</v>
      </c>
      <c r="X513" s="99">
        <v>19.538160509996288</v>
      </c>
      <c r="Y513" s="99">
        <v>19.087964569100347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10.09352489019618</v>
      </c>
      <c r="E517" s="123">
        <v>0</v>
      </c>
      <c r="F517" s="123">
        <v>9.632402979651042</v>
      </c>
      <c r="G517" s="123">
        <v>0</v>
      </c>
      <c r="H517" s="123">
        <v>0</v>
      </c>
      <c r="I517" s="123">
        <v>5.0515861281685552</v>
      </c>
      <c r="J517" s="123">
        <v>10.824118408382908</v>
      </c>
      <c r="K517" s="123">
        <v>0</v>
      </c>
      <c r="L517" s="123">
        <v>0</v>
      </c>
      <c r="M517" s="123">
        <v>5.8157733192329628</v>
      </c>
      <c r="N517" s="123">
        <v>5.7595558172385672</v>
      </c>
      <c r="O517" s="123">
        <v>3.7869074506531666</v>
      </c>
      <c r="P517" s="123">
        <v>7.030552627242237</v>
      </c>
      <c r="Q517" s="123">
        <v>7.0692073755296523</v>
      </c>
      <c r="R517" s="123">
        <v>0</v>
      </c>
      <c r="S517" s="123">
        <v>0</v>
      </c>
      <c r="T517" s="123">
        <v>0</v>
      </c>
      <c r="U517" s="123">
        <v>5.4265916543152546</v>
      </c>
      <c r="V517" s="123">
        <v>5.3262184469729901</v>
      </c>
      <c r="W517" s="123">
        <v>1.8235435913769413</v>
      </c>
      <c r="X517" s="123">
        <v>2.578335366689124</v>
      </c>
      <c r="Y517" s="123">
        <v>1.4848153899953926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10.422922461963532</v>
      </c>
      <c r="E518" s="99">
        <v>0</v>
      </c>
      <c r="F518" s="99">
        <v>9.9933702852508421</v>
      </c>
      <c r="G518" s="99">
        <v>0</v>
      </c>
      <c r="H518" s="99">
        <v>0</v>
      </c>
      <c r="I518" s="99">
        <v>5.1698084807071414</v>
      </c>
      <c r="J518" s="99">
        <v>11.20778830918235</v>
      </c>
      <c r="K518" s="99">
        <v>0</v>
      </c>
      <c r="L518" s="99">
        <v>0</v>
      </c>
      <c r="M518" s="99">
        <v>5.8549398359126545</v>
      </c>
      <c r="N518" s="99">
        <v>5.8655522434650296</v>
      </c>
      <c r="O518" s="99">
        <v>3.8192432373459164</v>
      </c>
      <c r="P518" s="99">
        <v>7.1941351624040379</v>
      </c>
      <c r="Q518" s="99">
        <v>7.3002705645391401</v>
      </c>
      <c r="R518" s="99">
        <v>0</v>
      </c>
      <c r="S518" s="99">
        <v>0</v>
      </c>
      <c r="T518" s="99">
        <v>0</v>
      </c>
      <c r="U518" s="99">
        <v>5.4265916543152546</v>
      </c>
      <c r="V518" s="99">
        <v>5.4670410063275847</v>
      </c>
      <c r="W518" s="99">
        <v>5.8338261137439371</v>
      </c>
      <c r="X518" s="99">
        <v>6.5763882751198679</v>
      </c>
      <c r="Y518" s="99">
        <v>1.4149709866775013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6.8645618511609277</v>
      </c>
      <c r="E519" s="99">
        <v>0</v>
      </c>
      <c r="F519" s="99">
        <v>4.9556947016052773</v>
      </c>
      <c r="G519" s="99">
        <v>0</v>
      </c>
      <c r="H519" s="99">
        <v>0</v>
      </c>
      <c r="I519" s="99">
        <v>7.2357963187052068</v>
      </c>
      <c r="J519" s="99">
        <v>3.9138186655908358</v>
      </c>
      <c r="K519" s="99">
        <v>0</v>
      </c>
      <c r="L519" s="99">
        <v>0</v>
      </c>
      <c r="M519" s="99">
        <v>4.3685356709547927</v>
      </c>
      <c r="N519" s="99">
        <v>3.8458655369575374</v>
      </c>
      <c r="O519" s="99">
        <v>3.8523113682829919</v>
      </c>
      <c r="P519" s="99">
        <v>3.4576883037553885</v>
      </c>
      <c r="Q519" s="99">
        <v>3.3943147805264968</v>
      </c>
      <c r="R519" s="99">
        <v>0</v>
      </c>
      <c r="S519" s="99">
        <v>0</v>
      </c>
      <c r="T519" s="99">
        <v>0</v>
      </c>
      <c r="U519" s="99">
        <v>0</v>
      </c>
      <c r="V519" s="99">
        <v>2.8230282308374828</v>
      </c>
      <c r="W519" s="99">
        <v>2.9318152002129634</v>
      </c>
      <c r="X519" s="99">
        <v>2.9433889682457237</v>
      </c>
      <c r="Y519" s="99">
        <v>2.6329756568731071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4.6956990930333475</v>
      </c>
      <c r="E527" s="123">
        <v>0</v>
      </c>
      <c r="F527" s="123">
        <v>5.059819171164138</v>
      </c>
      <c r="G527" s="123">
        <v>0</v>
      </c>
      <c r="H527" s="123">
        <v>0</v>
      </c>
      <c r="I527" s="123">
        <v>3.2784108644955103</v>
      </c>
      <c r="J527" s="123">
        <v>4.5610034311384755</v>
      </c>
      <c r="K527" s="123">
        <v>0</v>
      </c>
      <c r="L527" s="123">
        <v>0</v>
      </c>
      <c r="M527" s="123">
        <v>2.3665629879662173</v>
      </c>
      <c r="N527" s="123">
        <v>2.1558302363068504</v>
      </c>
      <c r="O527" s="123">
        <v>1.4489331443388569</v>
      </c>
      <c r="P527" s="123">
        <v>2.5350979578040289</v>
      </c>
      <c r="Q527" s="123">
        <v>2.3386337711909828</v>
      </c>
      <c r="R527" s="123">
        <v>0</v>
      </c>
      <c r="S527" s="123">
        <v>0</v>
      </c>
      <c r="T527" s="123">
        <v>0</v>
      </c>
      <c r="U527" s="123">
        <v>2.791859031664027</v>
      </c>
      <c r="V527" s="123">
        <v>2.4719171517402194</v>
      </c>
      <c r="W527" s="123">
        <v>2.3224528988413287</v>
      </c>
      <c r="X527" s="123">
        <v>2.3045465653323247</v>
      </c>
      <c r="Y527" s="123">
        <v>2.0059225998286552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5.9972776469515177</v>
      </c>
      <c r="E528" s="99">
        <v>0</v>
      </c>
      <c r="F528" s="99">
        <v>5.7103147974013613</v>
      </c>
      <c r="G528" s="99">
        <v>0</v>
      </c>
      <c r="H528" s="99">
        <v>0</v>
      </c>
      <c r="I528" s="99">
        <v>2.5410611848390778</v>
      </c>
      <c r="J528" s="99">
        <v>4.6182416681060845</v>
      </c>
      <c r="K528" s="99">
        <v>0</v>
      </c>
      <c r="L528" s="99">
        <v>0</v>
      </c>
      <c r="M528" s="99">
        <v>2.3841405140852499</v>
      </c>
      <c r="N528" s="99">
        <v>2.1912356954761685</v>
      </c>
      <c r="O528" s="99">
        <v>1.448071387361805</v>
      </c>
      <c r="P528" s="99">
        <v>2.7968679600857009</v>
      </c>
      <c r="Q528" s="99">
        <v>2.9731596512053482</v>
      </c>
      <c r="R528" s="99">
        <v>0</v>
      </c>
      <c r="S528" s="99">
        <v>0</v>
      </c>
      <c r="T528" s="99">
        <v>0</v>
      </c>
      <c r="U528" s="99">
        <v>2.791859031664027</v>
      </c>
      <c r="V528" s="99">
        <v>2.5559840373234062</v>
      </c>
      <c r="W528" s="99">
        <v>2.4418589085272693</v>
      </c>
      <c r="X528" s="99">
        <v>2.4539388692253685</v>
      </c>
      <c r="Y528" s="99">
        <v>2.3677146738818946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3.3306922843832751</v>
      </c>
      <c r="E529" s="99">
        <v>0</v>
      </c>
      <c r="F529" s="99">
        <v>2.3307475459849782</v>
      </c>
      <c r="G529" s="99">
        <v>0</v>
      </c>
      <c r="H529" s="99">
        <v>0</v>
      </c>
      <c r="I529" s="99">
        <v>3.5338743241327557</v>
      </c>
      <c r="J529" s="99">
        <v>1.6078012503224928</v>
      </c>
      <c r="K529" s="99">
        <v>0</v>
      </c>
      <c r="L529" s="99">
        <v>0</v>
      </c>
      <c r="M529" s="99">
        <v>1.6224229945606539</v>
      </c>
      <c r="N529" s="99">
        <v>1.4071161024180054</v>
      </c>
      <c r="O529" s="99">
        <v>1.4539016421430788</v>
      </c>
      <c r="P529" s="99">
        <v>1.4306158175393699</v>
      </c>
      <c r="Q529" s="99">
        <v>1.5675518590683293</v>
      </c>
      <c r="R529" s="99">
        <v>0</v>
      </c>
      <c r="S529" s="99">
        <v>0</v>
      </c>
      <c r="T529" s="99">
        <v>0</v>
      </c>
      <c r="U529" s="99">
        <v>0</v>
      </c>
      <c r="V529" s="99">
        <v>1.5789643947169913</v>
      </c>
      <c r="W529" s="99">
        <v>1.6163782396981072</v>
      </c>
      <c r="X529" s="99">
        <v>1.651979488765835</v>
      </c>
      <c r="Y529" s="99">
        <v>1.4813810960605851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723</v>
      </c>
      <c r="C5" s="120">
        <v>732</v>
      </c>
      <c r="D5" s="120">
        <v>745</v>
      </c>
      <c r="E5" s="120">
        <v>759</v>
      </c>
      <c r="F5" s="120">
        <v>763</v>
      </c>
      <c r="G5" s="120">
        <v>764</v>
      </c>
      <c r="H5" s="120">
        <v>759</v>
      </c>
      <c r="I5" s="120">
        <v>758</v>
      </c>
      <c r="J5" s="120">
        <v>756</v>
      </c>
      <c r="K5" s="120">
        <v>757</v>
      </c>
      <c r="L5" s="120">
        <v>754</v>
      </c>
      <c r="M5" s="120">
        <v>753</v>
      </c>
      <c r="N5" s="120">
        <v>755</v>
      </c>
      <c r="O5" s="120">
        <v>756</v>
      </c>
      <c r="P5" s="120">
        <v>757</v>
      </c>
      <c r="Q5" s="120">
        <v>734</v>
      </c>
      <c r="R5" s="120">
        <v>684</v>
      </c>
      <c r="S5" s="120">
        <v>591</v>
      </c>
      <c r="T5" s="120">
        <v>537</v>
      </c>
      <c r="U5" s="120">
        <v>499</v>
      </c>
      <c r="V5" s="120">
        <v>470</v>
      </c>
      <c r="W5" s="120">
        <v>458</v>
      </c>
      <c r="X5" s="120">
        <v>476</v>
      </c>
      <c r="Y5" s="120">
        <v>489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723</v>
      </c>
      <c r="C7" s="52">
        <v>732</v>
      </c>
      <c r="D7" s="52">
        <v>745</v>
      </c>
      <c r="E7" s="52">
        <v>759</v>
      </c>
      <c r="F7" s="52">
        <v>763</v>
      </c>
      <c r="G7" s="52">
        <v>764</v>
      </c>
      <c r="H7" s="52">
        <v>759</v>
      </c>
      <c r="I7" s="52">
        <v>758</v>
      </c>
      <c r="J7" s="52">
        <v>756</v>
      </c>
      <c r="K7" s="52">
        <v>757</v>
      </c>
      <c r="L7" s="52">
        <v>754</v>
      </c>
      <c r="M7" s="52">
        <v>753</v>
      </c>
      <c r="N7" s="52">
        <v>755</v>
      </c>
      <c r="O7" s="52">
        <v>756</v>
      </c>
      <c r="P7" s="52">
        <v>757</v>
      </c>
      <c r="Q7" s="52">
        <v>734</v>
      </c>
      <c r="R7" s="52">
        <v>684</v>
      </c>
      <c r="S7" s="52">
        <v>591</v>
      </c>
      <c r="T7" s="52">
        <v>537</v>
      </c>
      <c r="U7" s="52">
        <v>499</v>
      </c>
      <c r="V7" s="52">
        <v>470</v>
      </c>
      <c r="W7" s="52">
        <v>458</v>
      </c>
      <c r="X7" s="52">
        <v>476</v>
      </c>
      <c r="Y7" s="52">
        <v>489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14</v>
      </c>
      <c r="C9" s="52">
        <v>20</v>
      </c>
      <c r="D9" s="52">
        <v>28</v>
      </c>
      <c r="E9" s="52">
        <v>35</v>
      </c>
      <c r="F9" s="52">
        <v>39</v>
      </c>
      <c r="G9" s="52">
        <v>44</v>
      </c>
      <c r="H9" s="52">
        <v>49</v>
      </c>
      <c r="I9" s="52">
        <v>55</v>
      </c>
      <c r="J9" s="52">
        <v>59</v>
      </c>
      <c r="K9" s="52">
        <v>61</v>
      </c>
      <c r="L9" s="52">
        <v>67</v>
      </c>
      <c r="M9" s="52">
        <v>69</v>
      </c>
      <c r="N9" s="52">
        <v>73</v>
      </c>
      <c r="O9" s="52">
        <v>76</v>
      </c>
      <c r="P9" s="52">
        <v>82</v>
      </c>
      <c r="Q9" s="52">
        <v>88</v>
      </c>
      <c r="R9" s="52">
        <v>86</v>
      </c>
      <c r="S9" s="52">
        <v>74</v>
      </c>
      <c r="T9" s="52">
        <v>63</v>
      </c>
      <c r="U9" s="52">
        <v>49</v>
      </c>
      <c r="V9" s="52">
        <v>38</v>
      </c>
      <c r="W9" s="52">
        <v>31</v>
      </c>
      <c r="X9" s="52">
        <v>32</v>
      </c>
      <c r="Y9" s="52">
        <v>44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686</v>
      </c>
      <c r="C11" s="52">
        <v>707</v>
      </c>
      <c r="D11" s="52">
        <v>727</v>
      </c>
      <c r="E11" s="52">
        <v>743</v>
      </c>
      <c r="F11" s="52">
        <v>749</v>
      </c>
      <c r="G11" s="52">
        <v>756</v>
      </c>
      <c r="H11" s="52">
        <v>700</v>
      </c>
      <c r="I11" s="52">
        <v>645</v>
      </c>
      <c r="J11" s="52">
        <v>527</v>
      </c>
      <c r="K11" s="52">
        <v>454</v>
      </c>
      <c r="L11" s="52">
        <v>384</v>
      </c>
      <c r="M11" s="52">
        <v>365</v>
      </c>
      <c r="N11" s="52">
        <v>345</v>
      </c>
      <c r="O11" s="52">
        <v>361</v>
      </c>
      <c r="P11" s="52">
        <v>363</v>
      </c>
      <c r="Q11" s="52">
        <v>376</v>
      </c>
      <c r="R11" s="52">
        <v>371</v>
      </c>
      <c r="S11" s="52">
        <v>341</v>
      </c>
      <c r="T11" s="52">
        <v>343</v>
      </c>
      <c r="U11" s="52">
        <v>341</v>
      </c>
      <c r="V11" s="52">
        <v>331</v>
      </c>
      <c r="W11" s="52">
        <v>325</v>
      </c>
      <c r="X11" s="52">
        <v>347</v>
      </c>
      <c r="Y11" s="52">
        <v>348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37</v>
      </c>
      <c r="C13" s="52">
        <v>25</v>
      </c>
      <c r="D13" s="52">
        <v>18</v>
      </c>
      <c r="E13" s="52">
        <v>16</v>
      </c>
      <c r="F13" s="52">
        <v>14</v>
      </c>
      <c r="G13" s="52">
        <v>8</v>
      </c>
      <c r="H13" s="52">
        <v>59</v>
      </c>
      <c r="I13" s="52">
        <v>113</v>
      </c>
      <c r="J13" s="52">
        <v>229</v>
      </c>
      <c r="K13" s="52">
        <v>303</v>
      </c>
      <c r="L13" s="52">
        <v>370</v>
      </c>
      <c r="M13" s="52">
        <v>388</v>
      </c>
      <c r="N13" s="52">
        <v>410</v>
      </c>
      <c r="O13" s="52">
        <v>395</v>
      </c>
      <c r="P13" s="52">
        <v>394</v>
      </c>
      <c r="Q13" s="52">
        <v>358</v>
      </c>
      <c r="R13" s="52">
        <v>313</v>
      </c>
      <c r="S13" s="52">
        <v>250</v>
      </c>
      <c r="T13" s="52">
        <v>194</v>
      </c>
      <c r="U13" s="52">
        <v>158</v>
      </c>
      <c r="V13" s="52">
        <v>139</v>
      </c>
      <c r="W13" s="52">
        <v>133</v>
      </c>
      <c r="X13" s="52">
        <v>129</v>
      </c>
      <c r="Y13" s="52">
        <v>141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707</v>
      </c>
      <c r="C16" s="52">
        <v>710</v>
      </c>
      <c r="D16" s="52">
        <v>721</v>
      </c>
      <c r="E16" s="52">
        <v>730</v>
      </c>
      <c r="F16" s="52">
        <v>735</v>
      </c>
      <c r="G16" s="52">
        <v>734</v>
      </c>
      <c r="H16" s="52">
        <v>722</v>
      </c>
      <c r="I16" s="52">
        <v>724</v>
      </c>
      <c r="J16" s="52">
        <v>730</v>
      </c>
      <c r="K16" s="52">
        <v>736</v>
      </c>
      <c r="L16" s="52">
        <v>734</v>
      </c>
      <c r="M16" s="52">
        <v>737</v>
      </c>
      <c r="N16" s="52">
        <v>741</v>
      </c>
      <c r="O16" s="52">
        <v>747</v>
      </c>
      <c r="P16" s="52">
        <v>750</v>
      </c>
      <c r="Q16" s="52">
        <v>727</v>
      </c>
      <c r="R16" s="52">
        <v>678</v>
      </c>
      <c r="S16" s="52">
        <v>587</v>
      </c>
      <c r="T16" s="52">
        <v>535</v>
      </c>
      <c r="U16" s="52">
        <v>499</v>
      </c>
      <c r="V16" s="52">
        <v>470</v>
      </c>
      <c r="W16" s="52">
        <v>458</v>
      </c>
      <c r="X16" s="52">
        <v>476</v>
      </c>
      <c r="Y16" s="52">
        <v>487</v>
      </c>
      <c r="DA16" s="63" t="s">
        <v>1075</v>
      </c>
    </row>
    <row r="17" spans="1:105" ht="12" customHeight="1" x14ac:dyDescent="0.25">
      <c r="A17" s="109" t="s">
        <v>120</v>
      </c>
      <c r="B17" s="36">
        <v>16</v>
      </c>
      <c r="C17" s="36">
        <v>22</v>
      </c>
      <c r="D17" s="36">
        <v>24</v>
      </c>
      <c r="E17" s="36">
        <v>29</v>
      </c>
      <c r="F17" s="36">
        <v>28</v>
      </c>
      <c r="G17" s="36">
        <v>30</v>
      </c>
      <c r="H17" s="36">
        <v>37</v>
      </c>
      <c r="I17" s="36">
        <v>34</v>
      </c>
      <c r="J17" s="36">
        <v>26</v>
      </c>
      <c r="K17" s="36">
        <v>21</v>
      </c>
      <c r="L17" s="36">
        <v>20</v>
      </c>
      <c r="M17" s="36">
        <v>16</v>
      </c>
      <c r="N17" s="36">
        <v>14</v>
      </c>
      <c r="O17" s="36">
        <v>9</v>
      </c>
      <c r="P17" s="36">
        <v>7</v>
      </c>
      <c r="Q17" s="36">
        <v>7</v>
      </c>
      <c r="R17" s="36">
        <v>6</v>
      </c>
      <c r="S17" s="36">
        <v>4</v>
      </c>
      <c r="T17" s="36">
        <v>2</v>
      </c>
      <c r="U17" s="36">
        <v>0</v>
      </c>
      <c r="V17" s="36">
        <v>0</v>
      </c>
      <c r="W17" s="36">
        <v>0</v>
      </c>
      <c r="X17" s="36">
        <v>0</v>
      </c>
      <c r="Y17" s="36">
        <v>2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56</v>
      </c>
      <c r="D21" s="52">
        <v>57</v>
      </c>
      <c r="E21" s="52">
        <v>56</v>
      </c>
      <c r="F21" s="52">
        <v>57</v>
      </c>
      <c r="G21" s="52">
        <v>57</v>
      </c>
      <c r="H21" s="52">
        <v>59</v>
      </c>
      <c r="I21" s="52">
        <v>60</v>
      </c>
      <c r="J21" s="52">
        <v>63</v>
      </c>
      <c r="K21" s="52">
        <v>63</v>
      </c>
      <c r="L21" s="52">
        <v>68</v>
      </c>
      <c r="M21" s="52">
        <v>74</v>
      </c>
      <c r="N21" s="52">
        <v>77</v>
      </c>
      <c r="O21" s="52">
        <v>71</v>
      </c>
      <c r="P21" s="52">
        <v>34</v>
      </c>
      <c r="Q21" s="52">
        <v>44</v>
      </c>
      <c r="R21" s="52">
        <v>52</v>
      </c>
      <c r="S21" s="52">
        <v>93</v>
      </c>
      <c r="T21" s="52">
        <v>54</v>
      </c>
      <c r="U21" s="52">
        <v>49</v>
      </c>
      <c r="V21" s="52">
        <v>56</v>
      </c>
      <c r="W21" s="52">
        <v>56</v>
      </c>
      <c r="X21" s="52">
        <v>53</v>
      </c>
      <c r="Y21" s="52">
        <v>59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</v>
      </c>
      <c r="D23" s="52">
        <v>2</v>
      </c>
      <c r="E23" s="52">
        <v>3</v>
      </c>
      <c r="F23" s="52">
        <v>2</v>
      </c>
      <c r="G23" s="52">
        <v>3</v>
      </c>
      <c r="H23" s="52">
        <v>4</v>
      </c>
      <c r="I23" s="52">
        <v>4</v>
      </c>
      <c r="J23" s="52">
        <v>5</v>
      </c>
      <c r="K23" s="52">
        <v>9</v>
      </c>
      <c r="L23" s="52">
        <v>8</v>
      </c>
      <c r="M23" s="52">
        <v>9</v>
      </c>
      <c r="N23" s="52">
        <v>9</v>
      </c>
      <c r="O23" s="52">
        <v>9</v>
      </c>
      <c r="P23" s="52">
        <v>10</v>
      </c>
      <c r="Q23" s="52">
        <v>11</v>
      </c>
      <c r="R23" s="52">
        <v>11</v>
      </c>
      <c r="S23" s="52">
        <v>14</v>
      </c>
      <c r="T23" s="52">
        <v>11</v>
      </c>
      <c r="U23" s="52">
        <v>14</v>
      </c>
      <c r="V23" s="52">
        <v>13</v>
      </c>
      <c r="W23" s="52">
        <v>13</v>
      </c>
      <c r="X23" s="52">
        <v>11</v>
      </c>
      <c r="Y23" s="52">
        <v>8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107</v>
      </c>
      <c r="D25" s="52">
        <v>107</v>
      </c>
      <c r="E25" s="52">
        <v>110</v>
      </c>
      <c r="F25" s="52">
        <v>113</v>
      </c>
      <c r="G25" s="52">
        <v>124</v>
      </c>
      <c r="H25" s="52">
        <v>136</v>
      </c>
      <c r="I25" s="52">
        <v>98</v>
      </c>
      <c r="J25" s="52">
        <v>193</v>
      </c>
      <c r="K25" s="52">
        <v>78</v>
      </c>
      <c r="L25" s="52">
        <v>99</v>
      </c>
      <c r="M25" s="52">
        <v>101</v>
      </c>
      <c r="N25" s="52">
        <v>94</v>
      </c>
      <c r="O25" s="52">
        <v>74</v>
      </c>
      <c r="P25" s="52">
        <v>42</v>
      </c>
      <c r="Q25" s="52">
        <v>40</v>
      </c>
      <c r="R25" s="52">
        <v>48</v>
      </c>
      <c r="S25" s="52">
        <v>59</v>
      </c>
      <c r="T25" s="52">
        <v>58</v>
      </c>
      <c r="U25" s="52">
        <v>76</v>
      </c>
      <c r="V25" s="52">
        <v>70</v>
      </c>
      <c r="W25" s="52">
        <v>58</v>
      </c>
      <c r="X25" s="52">
        <v>44</v>
      </c>
      <c r="Y25" s="52">
        <v>49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12</v>
      </c>
      <c r="D27" s="52">
        <v>7</v>
      </c>
      <c r="E27" s="52">
        <v>2</v>
      </c>
      <c r="F27" s="52">
        <v>2</v>
      </c>
      <c r="G27" s="52">
        <v>6</v>
      </c>
      <c r="H27" s="52">
        <v>6</v>
      </c>
      <c r="I27" s="52">
        <v>2</v>
      </c>
      <c r="J27" s="52">
        <v>0</v>
      </c>
      <c r="K27" s="52">
        <v>9</v>
      </c>
      <c r="L27" s="52">
        <v>14</v>
      </c>
      <c r="M27" s="52">
        <v>21</v>
      </c>
      <c r="N27" s="52">
        <v>35</v>
      </c>
      <c r="O27" s="52">
        <v>57</v>
      </c>
      <c r="P27" s="52">
        <v>55</v>
      </c>
      <c r="Q27" s="52">
        <v>69</v>
      </c>
      <c r="R27" s="52">
        <v>71</v>
      </c>
      <c r="S27" s="52">
        <v>78</v>
      </c>
      <c r="T27" s="52">
        <v>56</v>
      </c>
      <c r="U27" s="52">
        <v>42</v>
      </c>
      <c r="V27" s="52">
        <v>44</v>
      </c>
      <c r="W27" s="52">
        <v>41</v>
      </c>
      <c r="X27" s="52">
        <v>33</v>
      </c>
      <c r="Y27" s="52">
        <v>18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110</v>
      </c>
      <c r="D30" s="52">
        <v>111</v>
      </c>
      <c r="E30" s="52">
        <v>112</v>
      </c>
      <c r="F30" s="52">
        <v>117</v>
      </c>
      <c r="G30" s="52">
        <v>124</v>
      </c>
      <c r="H30" s="52">
        <v>140</v>
      </c>
      <c r="I30" s="52">
        <v>93</v>
      </c>
      <c r="J30" s="52">
        <v>95</v>
      </c>
      <c r="K30" s="52">
        <v>118</v>
      </c>
      <c r="L30" s="52">
        <v>120</v>
      </c>
      <c r="M30" s="52">
        <v>121</v>
      </c>
      <c r="N30" s="52">
        <v>127</v>
      </c>
      <c r="O30" s="52">
        <v>121</v>
      </c>
      <c r="P30" s="52">
        <v>91</v>
      </c>
      <c r="Q30" s="52">
        <v>103</v>
      </c>
      <c r="R30" s="52">
        <v>116</v>
      </c>
      <c r="S30" s="52">
        <v>134</v>
      </c>
      <c r="T30" s="52">
        <v>119</v>
      </c>
      <c r="U30" s="52">
        <v>117</v>
      </c>
      <c r="V30" s="52">
        <v>111</v>
      </c>
      <c r="W30" s="52">
        <v>95</v>
      </c>
      <c r="X30" s="52">
        <v>81</v>
      </c>
      <c r="Y30" s="52">
        <v>71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2</v>
      </c>
      <c r="D31" s="36">
        <v>3</v>
      </c>
      <c r="E31" s="36">
        <v>2</v>
      </c>
      <c r="F31" s="36">
        <v>3</v>
      </c>
      <c r="G31" s="36">
        <v>2</v>
      </c>
      <c r="H31" s="36">
        <v>5</v>
      </c>
      <c r="I31" s="36">
        <v>3</v>
      </c>
      <c r="J31" s="36">
        <v>8</v>
      </c>
      <c r="K31" s="36">
        <v>5</v>
      </c>
      <c r="L31" s="36">
        <v>5</v>
      </c>
      <c r="M31" s="36">
        <v>5</v>
      </c>
      <c r="N31" s="36">
        <v>4</v>
      </c>
      <c r="O31" s="36">
        <v>5</v>
      </c>
      <c r="P31" s="36">
        <v>2</v>
      </c>
      <c r="Q31" s="36">
        <v>0</v>
      </c>
      <c r="R31" s="36">
        <v>1</v>
      </c>
      <c r="S31" s="36">
        <v>2</v>
      </c>
      <c r="T31" s="36">
        <v>2</v>
      </c>
      <c r="U31" s="36">
        <v>2</v>
      </c>
      <c r="V31" s="36">
        <v>0</v>
      </c>
      <c r="W31" s="36">
        <v>0</v>
      </c>
      <c r="X31" s="36">
        <v>0</v>
      </c>
      <c r="Y31" s="36">
        <v>0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65</v>
      </c>
      <c r="D35" s="52">
        <v>70</v>
      </c>
      <c r="E35" s="52">
        <v>70</v>
      </c>
      <c r="F35" s="52">
        <v>61</v>
      </c>
      <c r="G35" s="52">
        <v>58</v>
      </c>
      <c r="H35" s="52">
        <v>54</v>
      </c>
      <c r="I35" s="52">
        <v>59</v>
      </c>
      <c r="J35" s="52">
        <v>61</v>
      </c>
      <c r="K35" s="52">
        <v>64</v>
      </c>
      <c r="L35" s="52">
        <v>65</v>
      </c>
      <c r="M35" s="52">
        <v>73</v>
      </c>
      <c r="N35" s="52">
        <v>79</v>
      </c>
      <c r="O35" s="52">
        <v>72</v>
      </c>
      <c r="P35" s="52">
        <v>35</v>
      </c>
      <c r="Q35" s="52">
        <v>21</v>
      </c>
      <c r="R35" s="52">
        <v>2</v>
      </c>
      <c r="S35" s="52">
        <v>0</v>
      </c>
      <c r="T35" s="52">
        <v>0</v>
      </c>
      <c r="U35" s="52">
        <v>11</v>
      </c>
      <c r="V35" s="52">
        <v>27</v>
      </c>
      <c r="W35" s="52">
        <v>44</v>
      </c>
      <c r="X35" s="52">
        <v>71</v>
      </c>
      <c r="Y35" s="52">
        <v>72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</v>
      </c>
      <c r="D37" s="52">
        <v>10</v>
      </c>
      <c r="E37" s="52">
        <v>10</v>
      </c>
      <c r="F37" s="52">
        <v>6</v>
      </c>
      <c r="G37" s="52">
        <v>8</v>
      </c>
      <c r="H37" s="52">
        <v>9</v>
      </c>
      <c r="I37" s="52">
        <v>10</v>
      </c>
      <c r="J37" s="52">
        <v>9</v>
      </c>
      <c r="K37" s="52">
        <v>11</v>
      </c>
      <c r="L37" s="52">
        <v>14</v>
      </c>
      <c r="M37" s="52">
        <v>11</v>
      </c>
      <c r="N37" s="52">
        <v>13</v>
      </c>
      <c r="O37" s="52">
        <v>12</v>
      </c>
      <c r="P37" s="52">
        <v>16</v>
      </c>
      <c r="Q37" s="52">
        <v>17</v>
      </c>
      <c r="R37" s="52">
        <v>9</v>
      </c>
      <c r="S37" s="52">
        <v>2</v>
      </c>
      <c r="T37" s="52">
        <v>0</v>
      </c>
      <c r="U37" s="52">
        <v>0</v>
      </c>
      <c r="V37" s="52">
        <v>2</v>
      </c>
      <c r="W37" s="52">
        <v>6</v>
      </c>
      <c r="X37" s="52">
        <v>12</v>
      </c>
      <c r="Y37" s="52">
        <v>20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128</v>
      </c>
      <c r="D39" s="52">
        <v>127</v>
      </c>
      <c r="E39" s="52">
        <v>126</v>
      </c>
      <c r="F39" s="52">
        <v>119</v>
      </c>
      <c r="G39" s="52">
        <v>131</v>
      </c>
      <c r="H39" s="52">
        <v>80</v>
      </c>
      <c r="I39" s="52">
        <v>43</v>
      </c>
      <c r="J39" s="52">
        <v>75</v>
      </c>
      <c r="K39" s="52">
        <v>5</v>
      </c>
      <c r="L39" s="52">
        <v>29</v>
      </c>
      <c r="M39" s="52">
        <v>82</v>
      </c>
      <c r="N39" s="52">
        <v>74</v>
      </c>
      <c r="O39" s="52">
        <v>90</v>
      </c>
      <c r="P39" s="52">
        <v>44</v>
      </c>
      <c r="Q39" s="52">
        <v>53</v>
      </c>
      <c r="R39" s="52">
        <v>43</v>
      </c>
      <c r="S39" s="52">
        <v>29</v>
      </c>
      <c r="T39" s="52">
        <v>60</v>
      </c>
      <c r="U39" s="52">
        <v>74</v>
      </c>
      <c r="V39" s="52">
        <v>60</v>
      </c>
      <c r="W39" s="52">
        <v>52</v>
      </c>
      <c r="X39" s="52">
        <v>66</v>
      </c>
      <c r="Y39" s="52">
        <v>50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57</v>
      </c>
      <c r="I41" s="52">
        <v>56</v>
      </c>
      <c r="J41" s="52">
        <v>116</v>
      </c>
      <c r="K41" s="52">
        <v>83</v>
      </c>
      <c r="L41" s="52">
        <v>81</v>
      </c>
      <c r="M41" s="52">
        <v>39</v>
      </c>
      <c r="N41" s="52">
        <v>57</v>
      </c>
      <c r="O41" s="52">
        <v>42</v>
      </c>
      <c r="P41" s="52">
        <v>54</v>
      </c>
      <c r="Q41" s="52">
        <v>33</v>
      </c>
      <c r="R41" s="52">
        <v>26</v>
      </c>
      <c r="S41" s="52">
        <v>15</v>
      </c>
      <c r="T41" s="52">
        <v>0</v>
      </c>
      <c r="U41" s="52">
        <v>6</v>
      </c>
      <c r="V41" s="52">
        <v>25</v>
      </c>
      <c r="W41" s="52">
        <v>35</v>
      </c>
      <c r="X41" s="52">
        <v>29</v>
      </c>
      <c r="Y41" s="52">
        <v>30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113</v>
      </c>
      <c r="D44" s="52">
        <v>122</v>
      </c>
      <c r="E44" s="52">
        <v>121</v>
      </c>
      <c r="F44" s="52">
        <v>122</v>
      </c>
      <c r="G44" s="52">
        <v>123</v>
      </c>
      <c r="H44" s="52">
        <v>128</v>
      </c>
      <c r="I44" s="52">
        <v>95</v>
      </c>
      <c r="J44" s="52">
        <v>101</v>
      </c>
      <c r="K44" s="52">
        <v>124</v>
      </c>
      <c r="L44" s="52">
        <v>118</v>
      </c>
      <c r="M44" s="52">
        <v>124</v>
      </c>
      <c r="N44" s="52">
        <v>131</v>
      </c>
      <c r="O44" s="52">
        <v>127</v>
      </c>
      <c r="P44" s="52">
        <v>94</v>
      </c>
      <c r="Q44" s="52">
        <v>80</v>
      </c>
      <c r="R44" s="52">
        <v>67</v>
      </c>
      <c r="S44" s="52">
        <v>43</v>
      </c>
      <c r="T44" s="52">
        <v>67</v>
      </c>
      <c r="U44" s="52">
        <v>81</v>
      </c>
      <c r="V44" s="52">
        <v>82</v>
      </c>
      <c r="W44" s="52">
        <v>83</v>
      </c>
      <c r="X44" s="52">
        <v>99</v>
      </c>
      <c r="Y44" s="52">
        <v>82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8</v>
      </c>
      <c r="D45" s="36">
        <v>5</v>
      </c>
      <c r="E45" s="36">
        <v>7</v>
      </c>
      <c r="F45" s="36">
        <v>2</v>
      </c>
      <c r="G45" s="36">
        <v>4</v>
      </c>
      <c r="H45" s="36">
        <v>12</v>
      </c>
      <c r="I45" s="36">
        <v>0</v>
      </c>
      <c r="J45" s="36">
        <v>0</v>
      </c>
      <c r="K45" s="36">
        <v>0</v>
      </c>
      <c r="L45" s="36">
        <v>4</v>
      </c>
      <c r="M45" s="36">
        <v>1</v>
      </c>
      <c r="N45" s="36">
        <v>2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2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20</v>
      </c>
      <c r="D49" s="52">
        <v>20</v>
      </c>
      <c r="E49" s="52">
        <v>23</v>
      </c>
      <c r="F49" s="52">
        <v>21</v>
      </c>
      <c r="G49" s="52">
        <v>25</v>
      </c>
      <c r="H49" s="52">
        <v>22</v>
      </c>
      <c r="I49" s="52">
        <v>20</v>
      </c>
      <c r="J49" s="52">
        <v>17</v>
      </c>
      <c r="K49" s="52">
        <v>18</v>
      </c>
      <c r="L49" s="52">
        <v>18</v>
      </c>
      <c r="M49" s="52">
        <v>21</v>
      </c>
      <c r="N49" s="52">
        <v>20</v>
      </c>
      <c r="O49" s="52">
        <v>21</v>
      </c>
      <c r="P49" s="52">
        <v>20</v>
      </c>
      <c r="Q49" s="52">
        <v>10</v>
      </c>
      <c r="R49" s="52">
        <v>0</v>
      </c>
      <c r="S49" s="52">
        <v>0</v>
      </c>
      <c r="T49" s="52">
        <v>0</v>
      </c>
      <c r="U49" s="52">
        <v>3</v>
      </c>
      <c r="V49" s="52">
        <v>10</v>
      </c>
      <c r="W49" s="52">
        <v>17</v>
      </c>
      <c r="X49" s="52">
        <v>22</v>
      </c>
      <c r="Y49" s="52">
        <v>23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</v>
      </c>
      <c r="D51" s="52">
        <v>4</v>
      </c>
      <c r="E51" s="52">
        <v>6</v>
      </c>
      <c r="F51" s="52">
        <v>2</v>
      </c>
      <c r="G51" s="52">
        <v>4</v>
      </c>
      <c r="H51" s="52">
        <v>4</v>
      </c>
      <c r="I51" s="52">
        <v>4</v>
      </c>
      <c r="J51" s="52">
        <v>2</v>
      </c>
      <c r="K51" s="52">
        <v>2</v>
      </c>
      <c r="L51" s="52">
        <v>4</v>
      </c>
      <c r="M51" s="52">
        <v>2</v>
      </c>
      <c r="N51" s="52">
        <v>4</v>
      </c>
      <c r="O51" s="52">
        <v>1</v>
      </c>
      <c r="P51" s="52">
        <v>5</v>
      </c>
      <c r="Q51" s="52">
        <v>4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2</v>
      </c>
      <c r="Y51" s="52">
        <v>2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20</v>
      </c>
      <c r="D53" s="52">
        <v>20</v>
      </c>
      <c r="E53" s="52">
        <v>23</v>
      </c>
      <c r="F53" s="52">
        <v>21</v>
      </c>
      <c r="G53" s="52">
        <v>25</v>
      </c>
      <c r="H53" s="52">
        <v>13</v>
      </c>
      <c r="I53" s="52">
        <v>9</v>
      </c>
      <c r="J53" s="52">
        <v>7</v>
      </c>
      <c r="K53" s="52">
        <v>1</v>
      </c>
      <c r="L53" s="52">
        <v>5</v>
      </c>
      <c r="M53" s="52">
        <v>14</v>
      </c>
      <c r="N53" s="52">
        <v>11</v>
      </c>
      <c r="O53" s="52">
        <v>14</v>
      </c>
      <c r="P53" s="52">
        <v>10</v>
      </c>
      <c r="Q53" s="52">
        <v>6</v>
      </c>
      <c r="R53" s="52">
        <v>0</v>
      </c>
      <c r="S53" s="52">
        <v>0</v>
      </c>
      <c r="T53" s="52">
        <v>0</v>
      </c>
      <c r="U53" s="52">
        <v>3</v>
      </c>
      <c r="V53" s="52">
        <v>7</v>
      </c>
      <c r="W53" s="52">
        <v>9</v>
      </c>
      <c r="X53" s="52">
        <v>14</v>
      </c>
      <c r="Y53" s="52">
        <v>13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9</v>
      </c>
      <c r="I55" s="52">
        <v>11</v>
      </c>
      <c r="J55" s="52">
        <v>10</v>
      </c>
      <c r="K55" s="52">
        <v>17</v>
      </c>
      <c r="L55" s="52">
        <v>13</v>
      </c>
      <c r="M55" s="52">
        <v>7</v>
      </c>
      <c r="N55" s="52">
        <v>9</v>
      </c>
      <c r="O55" s="52">
        <v>7</v>
      </c>
      <c r="P55" s="52">
        <v>10</v>
      </c>
      <c r="Q55" s="52">
        <v>4</v>
      </c>
      <c r="R55" s="52">
        <v>0</v>
      </c>
      <c r="S55" s="52">
        <v>0</v>
      </c>
      <c r="T55" s="52">
        <v>0</v>
      </c>
      <c r="U55" s="52">
        <v>0</v>
      </c>
      <c r="V55" s="52">
        <v>3</v>
      </c>
      <c r="W55" s="52">
        <v>8</v>
      </c>
      <c r="X55" s="52">
        <v>8</v>
      </c>
      <c r="Y55" s="52">
        <v>10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19</v>
      </c>
      <c r="D58" s="52">
        <v>19</v>
      </c>
      <c r="E58" s="52">
        <v>22</v>
      </c>
      <c r="F58" s="52">
        <v>21</v>
      </c>
      <c r="G58" s="52">
        <v>24</v>
      </c>
      <c r="H58" s="52">
        <v>20</v>
      </c>
      <c r="I58" s="52">
        <v>20</v>
      </c>
      <c r="J58" s="52">
        <v>17</v>
      </c>
      <c r="K58" s="52">
        <v>18</v>
      </c>
      <c r="L58" s="52">
        <v>17</v>
      </c>
      <c r="M58" s="52">
        <v>21</v>
      </c>
      <c r="N58" s="52">
        <v>19</v>
      </c>
      <c r="O58" s="52">
        <v>21</v>
      </c>
      <c r="P58" s="52">
        <v>20</v>
      </c>
      <c r="Q58" s="52">
        <v>10</v>
      </c>
      <c r="R58" s="52">
        <v>0</v>
      </c>
      <c r="S58" s="52">
        <v>0</v>
      </c>
      <c r="T58" s="52">
        <v>0</v>
      </c>
      <c r="U58" s="52">
        <v>3</v>
      </c>
      <c r="V58" s="52">
        <v>10</v>
      </c>
      <c r="W58" s="52">
        <v>17</v>
      </c>
      <c r="X58" s="52">
        <v>22</v>
      </c>
      <c r="Y58" s="52">
        <v>22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1</v>
      </c>
      <c r="D59" s="36">
        <v>1</v>
      </c>
      <c r="E59" s="36">
        <v>1</v>
      </c>
      <c r="F59" s="36">
        <v>0</v>
      </c>
      <c r="G59" s="36">
        <v>1</v>
      </c>
      <c r="H59" s="36">
        <v>2</v>
      </c>
      <c r="I59" s="36">
        <v>0</v>
      </c>
      <c r="J59" s="36">
        <v>0</v>
      </c>
      <c r="K59" s="36">
        <v>0</v>
      </c>
      <c r="L59" s="36">
        <v>1</v>
      </c>
      <c r="M59" s="36">
        <v>0</v>
      </c>
      <c r="N59" s="36">
        <v>1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1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45</v>
      </c>
      <c r="D63" s="52">
        <v>50</v>
      </c>
      <c r="E63" s="52">
        <v>47</v>
      </c>
      <c r="F63" s="52">
        <v>40</v>
      </c>
      <c r="G63" s="52">
        <v>33</v>
      </c>
      <c r="H63" s="52">
        <v>32</v>
      </c>
      <c r="I63" s="52">
        <v>39</v>
      </c>
      <c r="J63" s="52">
        <v>44</v>
      </c>
      <c r="K63" s="52">
        <v>46</v>
      </c>
      <c r="L63" s="52">
        <v>47</v>
      </c>
      <c r="M63" s="52">
        <v>52</v>
      </c>
      <c r="N63" s="52">
        <v>59</v>
      </c>
      <c r="O63" s="52">
        <v>51</v>
      </c>
      <c r="P63" s="52">
        <v>15</v>
      </c>
      <c r="Q63" s="52">
        <v>11</v>
      </c>
      <c r="R63" s="52">
        <v>2</v>
      </c>
      <c r="S63" s="52">
        <v>0</v>
      </c>
      <c r="T63" s="52">
        <v>0</v>
      </c>
      <c r="U63" s="52">
        <v>8</v>
      </c>
      <c r="V63" s="52">
        <v>17</v>
      </c>
      <c r="W63" s="52">
        <v>27</v>
      </c>
      <c r="X63" s="52">
        <v>49</v>
      </c>
      <c r="Y63" s="52">
        <v>49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5</v>
      </c>
      <c r="D65" s="52">
        <v>6</v>
      </c>
      <c r="E65" s="52">
        <v>4</v>
      </c>
      <c r="F65" s="52">
        <v>4</v>
      </c>
      <c r="G65" s="52">
        <v>4</v>
      </c>
      <c r="H65" s="52">
        <v>5</v>
      </c>
      <c r="I65" s="52">
        <v>6</v>
      </c>
      <c r="J65" s="52">
        <v>7</v>
      </c>
      <c r="K65" s="52">
        <v>9</v>
      </c>
      <c r="L65" s="52">
        <v>10</v>
      </c>
      <c r="M65" s="52">
        <v>9</v>
      </c>
      <c r="N65" s="52">
        <v>9</v>
      </c>
      <c r="O65" s="52">
        <v>11</v>
      </c>
      <c r="P65" s="52">
        <v>11</v>
      </c>
      <c r="Q65" s="52">
        <v>13</v>
      </c>
      <c r="R65" s="52">
        <v>9</v>
      </c>
      <c r="S65" s="52">
        <v>2</v>
      </c>
      <c r="T65" s="52">
        <v>0</v>
      </c>
      <c r="U65" s="52">
        <v>0</v>
      </c>
      <c r="V65" s="52">
        <v>2</v>
      </c>
      <c r="W65" s="52">
        <v>6</v>
      </c>
      <c r="X65" s="52">
        <v>10</v>
      </c>
      <c r="Y65" s="52">
        <v>18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108</v>
      </c>
      <c r="D67" s="52">
        <f t="shared" si="0"/>
        <v>107</v>
      </c>
      <c r="E67" s="52">
        <f t="shared" si="0"/>
        <v>103</v>
      </c>
      <c r="F67" s="52">
        <f t="shared" si="0"/>
        <v>98</v>
      </c>
      <c r="G67" s="52">
        <f t="shared" si="0"/>
        <v>106</v>
      </c>
      <c r="H67" s="52">
        <f t="shared" si="0"/>
        <v>67</v>
      </c>
      <c r="I67" s="52">
        <f t="shared" si="0"/>
        <v>34</v>
      </c>
      <c r="J67" s="52">
        <f t="shared" si="0"/>
        <v>68</v>
      </c>
      <c r="K67" s="52">
        <f t="shared" si="0"/>
        <v>4</v>
      </c>
      <c r="L67" s="52">
        <f t="shared" si="0"/>
        <v>24</v>
      </c>
      <c r="M67" s="52">
        <f t="shared" si="0"/>
        <v>68</v>
      </c>
      <c r="N67" s="52">
        <f t="shared" si="0"/>
        <v>63</v>
      </c>
      <c r="O67" s="52">
        <f t="shared" si="0"/>
        <v>76</v>
      </c>
      <c r="P67" s="52">
        <f t="shared" si="0"/>
        <v>34</v>
      </c>
      <c r="Q67" s="52">
        <f t="shared" si="0"/>
        <v>47</v>
      </c>
      <c r="R67" s="52">
        <f t="shared" ref="R67:V67" si="1">R39-R53</f>
        <v>43</v>
      </c>
      <c r="S67" s="52">
        <f t="shared" si="1"/>
        <v>29</v>
      </c>
      <c r="T67" s="52">
        <f t="shared" si="1"/>
        <v>60</v>
      </c>
      <c r="U67" s="52">
        <f t="shared" si="1"/>
        <v>71</v>
      </c>
      <c r="V67" s="52">
        <f t="shared" si="1"/>
        <v>53</v>
      </c>
      <c r="W67" s="52">
        <f t="shared" ref="W67:Y67" si="2">W39-W53</f>
        <v>43</v>
      </c>
      <c r="X67" s="52">
        <f t="shared" si="2"/>
        <v>52</v>
      </c>
      <c r="Y67" s="52">
        <f t="shared" si="2"/>
        <v>37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48</v>
      </c>
      <c r="I69" s="52">
        <f t="shared" si="6"/>
        <v>45</v>
      </c>
      <c r="J69" s="52">
        <f t="shared" si="6"/>
        <v>106</v>
      </c>
      <c r="K69" s="52">
        <f t="shared" si="6"/>
        <v>66</v>
      </c>
      <c r="L69" s="52">
        <f t="shared" si="6"/>
        <v>68</v>
      </c>
      <c r="M69" s="52">
        <f t="shared" si="6"/>
        <v>32</v>
      </c>
      <c r="N69" s="52">
        <f t="shared" si="6"/>
        <v>48</v>
      </c>
      <c r="O69" s="52">
        <f t="shared" si="6"/>
        <v>35</v>
      </c>
      <c r="P69" s="52">
        <f t="shared" si="6"/>
        <v>44</v>
      </c>
      <c r="Q69" s="52">
        <f t="shared" si="6"/>
        <v>29</v>
      </c>
      <c r="R69" s="52">
        <f t="shared" ref="R69:V69" si="7">R41-R55</f>
        <v>26</v>
      </c>
      <c r="S69" s="52">
        <f t="shared" si="7"/>
        <v>15</v>
      </c>
      <c r="T69" s="52">
        <f t="shared" si="7"/>
        <v>0</v>
      </c>
      <c r="U69" s="52">
        <f t="shared" si="7"/>
        <v>6</v>
      </c>
      <c r="V69" s="52">
        <f t="shared" si="7"/>
        <v>22</v>
      </c>
      <c r="W69" s="52">
        <f t="shared" ref="W69:Y69" si="8">W41-W55</f>
        <v>27</v>
      </c>
      <c r="X69" s="52">
        <f t="shared" si="8"/>
        <v>21</v>
      </c>
      <c r="Y69" s="52">
        <f t="shared" si="8"/>
        <v>20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94</v>
      </c>
      <c r="D72" s="52">
        <v>103</v>
      </c>
      <c r="E72" s="52">
        <v>99</v>
      </c>
      <c r="F72" s="52">
        <v>101</v>
      </c>
      <c r="G72" s="52">
        <v>99</v>
      </c>
      <c r="H72" s="52">
        <v>108</v>
      </c>
      <c r="I72" s="52">
        <v>75</v>
      </c>
      <c r="J72" s="52">
        <v>84</v>
      </c>
      <c r="K72" s="52">
        <v>106</v>
      </c>
      <c r="L72" s="52">
        <v>101</v>
      </c>
      <c r="M72" s="52">
        <v>103</v>
      </c>
      <c r="N72" s="52">
        <v>112</v>
      </c>
      <c r="O72" s="52">
        <v>106</v>
      </c>
      <c r="P72" s="52">
        <v>74</v>
      </c>
      <c r="Q72" s="52">
        <v>70</v>
      </c>
      <c r="R72" s="52">
        <v>67</v>
      </c>
      <c r="S72" s="52">
        <v>43</v>
      </c>
      <c r="T72" s="52">
        <v>67</v>
      </c>
      <c r="U72" s="52">
        <v>78</v>
      </c>
      <c r="V72" s="52">
        <v>72</v>
      </c>
      <c r="W72" s="52">
        <v>66</v>
      </c>
      <c r="X72" s="52">
        <v>77</v>
      </c>
      <c r="Y72" s="52">
        <v>60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7</v>
      </c>
      <c r="D73" s="36">
        <v>4</v>
      </c>
      <c r="E73" s="36">
        <v>6</v>
      </c>
      <c r="F73" s="36">
        <v>2</v>
      </c>
      <c r="G73" s="36">
        <v>3</v>
      </c>
      <c r="H73" s="36">
        <v>10</v>
      </c>
      <c r="I73" s="36">
        <v>0</v>
      </c>
      <c r="J73" s="36">
        <v>0</v>
      </c>
      <c r="K73" s="36">
        <v>0</v>
      </c>
      <c r="L73" s="36">
        <v>3</v>
      </c>
      <c r="M73" s="36">
        <v>1</v>
      </c>
      <c r="N73" s="36">
        <v>1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1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11</v>
      </c>
      <c r="K79" s="52">
        <f>RES_hhdet_numvin!K26</f>
        <v>21</v>
      </c>
      <c r="L79" s="52">
        <f>RES_hhdet_numvin!L26</f>
        <v>29</v>
      </c>
      <c r="M79" s="52">
        <f>RES_hhdet_numvin!M26</f>
        <v>42</v>
      </c>
      <c r="N79" s="52">
        <f>RES_hhdet_numvin!N26</f>
        <v>55</v>
      </c>
      <c r="O79" s="52">
        <f>RES_hhdet_numvin!O26</f>
        <v>56</v>
      </c>
      <c r="P79" s="52">
        <f>RES_hhdet_numvin!P26</f>
        <v>29</v>
      </c>
      <c r="Q79" s="52">
        <f>RES_hhdet_numvin!Q26</f>
        <v>19</v>
      </c>
      <c r="R79" s="52">
        <f>RES_hhdet_numvin!R26</f>
        <v>2</v>
      </c>
      <c r="S79" s="52">
        <f>RES_hhdet_numvin!S26</f>
        <v>0</v>
      </c>
      <c r="T79" s="52">
        <f>RES_hhdet_numvin!T26</f>
        <v>0</v>
      </c>
      <c r="U79" s="52">
        <f>RES_hhdet_numvin!U26</f>
        <v>11</v>
      </c>
      <c r="V79" s="52">
        <f>RES_hhdet_numvin!V26</f>
        <v>27</v>
      </c>
      <c r="W79" s="52">
        <f>RES_hhdet_numvin!W26</f>
        <v>44</v>
      </c>
      <c r="X79" s="52">
        <f>RES_hhdet_numvin!X26</f>
        <v>71</v>
      </c>
      <c r="Y79" s="52">
        <f>RES_hhdet_numvin!Y26</f>
        <v>72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3</v>
      </c>
      <c r="S82" s="138">
        <f>RES_hhdet_numvin!S29</f>
        <v>1</v>
      </c>
      <c r="T82" s="138">
        <f>RES_hhdet_numvin!T29</f>
        <v>0</v>
      </c>
      <c r="U82" s="138">
        <f>RES_hhdet_numvin!U29</f>
        <v>0</v>
      </c>
      <c r="V82" s="138">
        <f>RES_hhdet_numvin!V29</f>
        <v>2</v>
      </c>
      <c r="W82" s="138">
        <f>RES_hhdet_numvin!W29</f>
        <v>6</v>
      </c>
      <c r="X82" s="138">
        <f>RES_hhdet_numvin!X29</f>
        <v>12</v>
      </c>
      <c r="Y82" s="138">
        <f>RES_hhdet_numvin!Y29</f>
        <v>20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10</v>
      </c>
      <c r="S84" s="138">
        <f>RES_hhdet_numvin!S31</f>
        <v>17</v>
      </c>
      <c r="T84" s="138">
        <f>RES_hhdet_numvin!T31</f>
        <v>42</v>
      </c>
      <c r="U84" s="138">
        <f>RES_hhdet_numvin!U31</f>
        <v>61</v>
      </c>
      <c r="V84" s="138">
        <f>RES_hhdet_numvin!V31</f>
        <v>54</v>
      </c>
      <c r="W84" s="138">
        <f>RES_hhdet_numvin!W31</f>
        <v>50</v>
      </c>
      <c r="X84" s="138">
        <f>RES_hhdet_numvin!X31</f>
        <v>64</v>
      </c>
      <c r="Y84" s="138">
        <f>RES_hhdet_numvin!Y31</f>
        <v>50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7</v>
      </c>
      <c r="S88" s="138">
        <f>RES_hhdet_numvin!S35</f>
        <v>10</v>
      </c>
      <c r="T88" s="138">
        <f>RES_hhdet_numvin!T35</f>
        <v>0</v>
      </c>
      <c r="U88" s="138">
        <f>RES_hhdet_numvin!U35</f>
        <v>6</v>
      </c>
      <c r="V88" s="138">
        <f>RES_hhdet_numvin!V35</f>
        <v>24</v>
      </c>
      <c r="W88" s="138">
        <f>RES_hhdet_numvin!W35</f>
        <v>35</v>
      </c>
      <c r="X88" s="138">
        <f>RES_hhdet_numvin!X35</f>
        <v>29</v>
      </c>
      <c r="Y88" s="138">
        <f>RES_hhdet_numvin!Y35</f>
        <v>30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0</v>
      </c>
      <c r="S89" s="138">
        <f>RES_hhdet_numvin!S36</f>
        <v>0</v>
      </c>
      <c r="T89" s="138">
        <f>RES_hhdet_numvin!T36</f>
        <v>0</v>
      </c>
      <c r="U89" s="138">
        <f>RES_hhdet_numvin!U36</f>
        <v>0</v>
      </c>
      <c r="V89" s="138">
        <f>RES_hhdet_numvin!V36</f>
        <v>0</v>
      </c>
      <c r="W89" s="138">
        <f>RES_hhdet_numvin!W36</f>
        <v>0</v>
      </c>
      <c r="X89" s="138">
        <f>RES_hhdet_numvin!X36</f>
        <v>0</v>
      </c>
      <c r="Y89" s="138">
        <f>RES_hhdet_numvin!Y36</f>
        <v>0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17</v>
      </c>
      <c r="S93" s="138">
        <f>RES_hhdet_numvin!S40</f>
        <v>23</v>
      </c>
      <c r="T93" s="138">
        <f>RES_hhdet_numvin!T40</f>
        <v>45</v>
      </c>
      <c r="U93" s="138">
        <f>RES_hhdet_numvin!U40</f>
        <v>69</v>
      </c>
      <c r="V93" s="138">
        <f>RES_hhdet_numvin!V40</f>
        <v>74</v>
      </c>
      <c r="W93" s="138">
        <f>RES_hhdet_numvin!W40</f>
        <v>80</v>
      </c>
      <c r="X93" s="138">
        <f>RES_hhdet_numvin!X40</f>
        <v>97</v>
      </c>
      <c r="Y93" s="138">
        <f>RES_hhdet_numvin!Y40</f>
        <v>82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0</v>
      </c>
      <c r="S94" s="39">
        <f>RES_hhdet_numvin!S41</f>
        <v>0</v>
      </c>
      <c r="T94" s="39">
        <f>RES_hhdet_numvin!T41</f>
        <v>0</v>
      </c>
      <c r="U94" s="39">
        <f>RES_hhdet_numvin!U41</f>
        <v>0</v>
      </c>
      <c r="V94" s="39">
        <f>RES_hhdet_numvin!V41</f>
        <v>0</v>
      </c>
      <c r="W94" s="39">
        <f>RES_hhdet_numvin!W41</f>
        <v>0</v>
      </c>
      <c r="X94" s="39">
        <f>RES_hhdet_numvin!X41</f>
        <v>0</v>
      </c>
      <c r="Y94" s="39">
        <f>RES_hhdet_numvin!Y41</f>
        <v>2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0.79299373574905119</v>
      </c>
      <c r="C98" s="117">
        <f t="shared" si="12"/>
        <v>0.70423920369623583</v>
      </c>
      <c r="D98" s="117">
        <f t="shared" si="12"/>
        <v>0.6995364014343034</v>
      </c>
      <c r="E98" s="117">
        <f t="shared" si="12"/>
        <v>0.77310797548272048</v>
      </c>
      <c r="F98" s="117">
        <f t="shared" si="12"/>
        <v>0.76535196111007775</v>
      </c>
      <c r="G98" s="117">
        <f t="shared" si="12"/>
        <v>0.79010055531593537</v>
      </c>
      <c r="H98" s="117">
        <f t="shared" si="12"/>
        <v>0.69730437709803694</v>
      </c>
      <c r="I98" s="117">
        <f t="shared" si="12"/>
        <v>0.70699731830755463</v>
      </c>
      <c r="J98" s="117">
        <f t="shared" si="12"/>
        <v>0.71519331775536299</v>
      </c>
      <c r="K98" s="117">
        <f t="shared" si="12"/>
        <v>0.74430107914154897</v>
      </c>
      <c r="L98" s="117">
        <f t="shared" si="12"/>
        <v>0.72301368148027689</v>
      </c>
      <c r="M98" s="117">
        <f t="shared" si="12"/>
        <v>0.6983527016154496</v>
      </c>
      <c r="N98" s="117">
        <f t="shared" si="12"/>
        <v>0.72002026759344628</v>
      </c>
      <c r="O98" s="117">
        <f t="shared" si="12"/>
        <v>0.68000619268863516</v>
      </c>
      <c r="P98" s="117">
        <f t="shared" si="12"/>
        <v>0.64717331410402867</v>
      </c>
      <c r="Q98" s="117">
        <f t="shared" si="12"/>
        <v>0.64822092649133067</v>
      </c>
      <c r="R98" s="117">
        <f t="shared" ref="R98:V98" si="13">R99+R102+R104+R113</f>
        <v>0.63333285748845403</v>
      </c>
      <c r="S98" s="117">
        <f t="shared" si="13"/>
        <v>0.49158707640681004</v>
      </c>
      <c r="T98" s="117">
        <f t="shared" si="13"/>
        <v>0.48073163079360465</v>
      </c>
      <c r="U98" s="117">
        <f t="shared" si="13"/>
        <v>0.48611589601513577</v>
      </c>
      <c r="V98" s="117">
        <f t="shared" si="13"/>
        <v>0.42329958283854202</v>
      </c>
      <c r="W98" s="117">
        <f t="shared" ref="W98:Y98" si="14">W99+W102+W104+W113</f>
        <v>0.43268366326176128</v>
      </c>
      <c r="X98" s="117">
        <f t="shared" si="14"/>
        <v>0.45045683885967025</v>
      </c>
      <c r="Y98" s="117">
        <f t="shared" si="14"/>
        <v>0.4128413156047378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0.7039299153054176</v>
      </c>
      <c r="C99" s="122">
        <f t="shared" si="15"/>
        <v>0.58660379789513184</v>
      </c>
      <c r="D99" s="122">
        <f t="shared" si="15"/>
        <v>0.56712300293703255</v>
      </c>
      <c r="E99" s="122">
        <f t="shared" si="15"/>
        <v>0.61203250298938827</v>
      </c>
      <c r="F99" s="122">
        <f t="shared" si="15"/>
        <v>0.65678003345875391</v>
      </c>
      <c r="G99" s="122">
        <f t="shared" si="15"/>
        <v>0.57885374016207658</v>
      </c>
      <c r="H99" s="122">
        <f t="shared" si="15"/>
        <v>0.57119483768896795</v>
      </c>
      <c r="I99" s="122">
        <f t="shared" si="15"/>
        <v>0.52158491763074089</v>
      </c>
      <c r="J99" s="122">
        <f t="shared" si="15"/>
        <v>0.60974103423900616</v>
      </c>
      <c r="K99" s="122">
        <f t="shared" si="15"/>
        <v>0.59379835496882771</v>
      </c>
      <c r="L99" s="122">
        <f t="shared" si="15"/>
        <v>0.60066412572101524</v>
      </c>
      <c r="M99" s="122">
        <f t="shared" si="15"/>
        <v>0.57349517693171936</v>
      </c>
      <c r="N99" s="122">
        <f t="shared" si="15"/>
        <v>0.59110258060587662</v>
      </c>
      <c r="O99" s="122">
        <f t="shared" si="15"/>
        <v>0.55271463925390929</v>
      </c>
      <c r="P99" s="122">
        <f t="shared" si="15"/>
        <v>0.51757757396594806</v>
      </c>
      <c r="Q99" s="122">
        <f t="shared" si="15"/>
        <v>0.51314492278262513</v>
      </c>
      <c r="R99" s="122">
        <f t="shared" ref="R99:V99" si="16">SUM(R100:R101)</f>
        <v>0.51376783935899284</v>
      </c>
      <c r="S99" s="122">
        <f t="shared" si="16"/>
        <v>0.37330664387866813</v>
      </c>
      <c r="T99" s="122">
        <f t="shared" si="16"/>
        <v>0.37908650812087757</v>
      </c>
      <c r="U99" s="122">
        <f t="shared" si="16"/>
        <v>0.39169644661097103</v>
      </c>
      <c r="V99" s="122">
        <f t="shared" si="16"/>
        <v>0.34218110450072758</v>
      </c>
      <c r="W99" s="122">
        <f t="shared" ref="W99:Y99" si="17">SUM(W100:W101)</f>
        <v>0.35143154499616458</v>
      </c>
      <c r="X99" s="122">
        <f t="shared" si="17"/>
        <v>0.36413292854360907</v>
      </c>
      <c r="Y99" s="122">
        <f t="shared" si="17"/>
        <v>0.33306421542597009</v>
      </c>
      <c r="DA99" s="130" t="s">
        <v>1593</v>
      </c>
    </row>
    <row r="100" spans="1:105" ht="12" customHeight="1" x14ac:dyDescent="0.25">
      <c r="A100" s="97" t="s">
        <v>74</v>
      </c>
      <c r="B100" s="98">
        <v>0.70244265991788102</v>
      </c>
      <c r="C100" s="98">
        <v>0.58535290783183624</v>
      </c>
      <c r="D100" s="98">
        <v>0.56595095918883598</v>
      </c>
      <c r="E100" s="98">
        <v>0.61078472489618851</v>
      </c>
      <c r="F100" s="98">
        <v>0.65532055760750973</v>
      </c>
      <c r="G100" s="98">
        <v>0.57763388333881616</v>
      </c>
      <c r="H100" s="98">
        <v>0.5700565432831618</v>
      </c>
      <c r="I100" s="98">
        <v>0.52063996360269382</v>
      </c>
      <c r="J100" s="98">
        <v>0.60844185564907871</v>
      </c>
      <c r="K100" s="98">
        <v>0.59251859566484055</v>
      </c>
      <c r="L100" s="98">
        <v>0.5994662415779165</v>
      </c>
      <c r="M100" s="98">
        <v>0.57226611495519997</v>
      </c>
      <c r="N100" s="98">
        <v>0.59001689000908808</v>
      </c>
      <c r="O100" s="98">
        <v>0.55149505091396844</v>
      </c>
      <c r="P100" s="98">
        <v>0.51639909645381254</v>
      </c>
      <c r="Q100" s="98">
        <v>0.51210591062372357</v>
      </c>
      <c r="R100" s="98">
        <v>0.51273182382729487</v>
      </c>
      <c r="S100" s="98">
        <v>0.3725443348381533</v>
      </c>
      <c r="T100" s="98">
        <v>0.37831905290437362</v>
      </c>
      <c r="U100" s="98">
        <v>0.39089869036024533</v>
      </c>
      <c r="V100" s="98">
        <v>0.34148220884679847</v>
      </c>
      <c r="W100" s="98">
        <v>0.35070437919182479</v>
      </c>
      <c r="X100" s="98">
        <v>0.36334442036883263</v>
      </c>
      <c r="Y100" s="98">
        <v>0.33232337274290558</v>
      </c>
      <c r="DA100" s="63" t="s">
        <v>1594</v>
      </c>
    </row>
    <row r="101" spans="1:105" ht="12" customHeight="1" x14ac:dyDescent="0.25">
      <c r="A101" s="97" t="s">
        <v>53</v>
      </c>
      <c r="B101" s="98">
        <v>1.4872553875366179E-3</v>
      </c>
      <c r="C101" s="98">
        <v>1.2508900632956321E-3</v>
      </c>
      <c r="D101" s="98">
        <v>1.1720437481966064E-3</v>
      </c>
      <c r="E101" s="98">
        <v>1.2477780931997807E-3</v>
      </c>
      <c r="F101" s="98">
        <v>1.4594758512441811E-3</v>
      </c>
      <c r="G101" s="98">
        <v>1.2198568232604642E-3</v>
      </c>
      <c r="H101" s="98">
        <v>1.1382944058061836E-3</v>
      </c>
      <c r="I101" s="98">
        <v>9.4495402804710784E-4</v>
      </c>
      <c r="J101" s="98">
        <v>1.2991785899274537E-3</v>
      </c>
      <c r="K101" s="98">
        <v>1.2797593039871327E-3</v>
      </c>
      <c r="L101" s="98">
        <v>1.1978841430986989E-3</v>
      </c>
      <c r="M101" s="98">
        <v>1.2290619765194515E-3</v>
      </c>
      <c r="N101" s="98">
        <v>1.0856905967884904E-3</v>
      </c>
      <c r="O101" s="98">
        <v>1.2195883399408428E-3</v>
      </c>
      <c r="P101" s="98">
        <v>1.1784775121355543E-3</v>
      </c>
      <c r="Q101" s="98">
        <v>1.0390121589015546E-3</v>
      </c>
      <c r="R101" s="98">
        <v>1.036015531697956E-3</v>
      </c>
      <c r="S101" s="98">
        <v>7.6230904051485544E-4</v>
      </c>
      <c r="T101" s="98">
        <v>7.6745521650394097E-4</v>
      </c>
      <c r="U101" s="98">
        <v>7.9775625072572474E-4</v>
      </c>
      <c r="V101" s="98">
        <v>6.9889565392909745E-4</v>
      </c>
      <c r="W101" s="98">
        <v>7.271658043397813E-4</v>
      </c>
      <c r="X101" s="98">
        <v>7.8850817477641886E-4</v>
      </c>
      <c r="Y101" s="98">
        <v>7.4084268306452618E-4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4.0142393277876794E-4</v>
      </c>
      <c r="C102" s="122">
        <f t="shared" si="18"/>
        <v>5.0975177158133714E-4</v>
      </c>
      <c r="D102" s="122">
        <f t="shared" si="18"/>
        <v>6.1731477385282491E-4</v>
      </c>
      <c r="E102" s="122">
        <f t="shared" si="18"/>
        <v>7.7868158529314363E-4</v>
      </c>
      <c r="F102" s="122">
        <f t="shared" si="18"/>
        <v>5.8475056894854451E-4</v>
      </c>
      <c r="G102" s="122">
        <f t="shared" si="18"/>
        <v>6.6794814175969038E-4</v>
      </c>
      <c r="H102" s="122">
        <f t="shared" si="18"/>
        <v>9.0187323832452762E-4</v>
      </c>
      <c r="I102" s="122">
        <f t="shared" si="18"/>
        <v>1.9459300785941199E-3</v>
      </c>
      <c r="J102" s="122">
        <f t="shared" si="18"/>
        <v>1.2203435162815898E-3</v>
      </c>
      <c r="K102" s="122">
        <f t="shared" si="18"/>
        <v>1.0725399196936569E-3</v>
      </c>
      <c r="L102" s="122">
        <f t="shared" si="18"/>
        <v>1.7683522207554213E-3</v>
      </c>
      <c r="M102" s="122">
        <f t="shared" si="18"/>
        <v>1.212388330686798E-3</v>
      </c>
      <c r="N102" s="122">
        <f t="shared" si="18"/>
        <v>2.7952710007897691E-3</v>
      </c>
      <c r="O102" s="122">
        <f t="shared" si="18"/>
        <v>1.4248324320306905E-3</v>
      </c>
      <c r="P102" s="122">
        <f t="shared" si="18"/>
        <v>1.2425903509917097E-3</v>
      </c>
      <c r="Q102" s="122">
        <f t="shared" si="18"/>
        <v>2.2113140462435218E-3</v>
      </c>
      <c r="R102" s="122">
        <f t="shared" si="18"/>
        <v>2.048630205148868E-3</v>
      </c>
      <c r="S102" s="122">
        <f t="shared" si="18"/>
        <v>1.7252771026593494E-3</v>
      </c>
      <c r="T102" s="122">
        <f t="shared" si="18"/>
        <v>1.4068297933921992E-3</v>
      </c>
      <c r="U102" s="122">
        <f t="shared" si="18"/>
        <v>1.0764698769644102E-3</v>
      </c>
      <c r="V102" s="122">
        <f t="shared" si="18"/>
        <v>8.6767069454747635E-4</v>
      </c>
      <c r="W102" s="122">
        <f t="shared" si="18"/>
        <v>7.2573251773489606E-4</v>
      </c>
      <c r="X102" s="122">
        <f t="shared" si="18"/>
        <v>6.5927521954316248E-4</v>
      </c>
      <c r="Y102" s="122">
        <f t="shared" si="18"/>
        <v>8.122754800237394E-4</v>
      </c>
      <c r="DA102" s="130" t="s">
        <v>1596</v>
      </c>
    </row>
    <row r="103" spans="1:105" ht="12" customHeight="1" x14ac:dyDescent="0.25">
      <c r="A103" s="97" t="s">
        <v>53</v>
      </c>
      <c r="B103" s="98">
        <v>4.0142393277876794E-4</v>
      </c>
      <c r="C103" s="98">
        <v>5.0975177158133714E-4</v>
      </c>
      <c r="D103" s="98">
        <v>6.1731477385282491E-4</v>
      </c>
      <c r="E103" s="98">
        <v>7.7868158529314363E-4</v>
      </c>
      <c r="F103" s="98">
        <v>5.8475056894854451E-4</v>
      </c>
      <c r="G103" s="98">
        <v>6.6794814175969038E-4</v>
      </c>
      <c r="H103" s="98">
        <v>9.0187323832452762E-4</v>
      </c>
      <c r="I103" s="98">
        <v>1.9459300785941199E-3</v>
      </c>
      <c r="J103" s="98">
        <v>1.2203435162815898E-3</v>
      </c>
      <c r="K103" s="98">
        <v>1.0725399196936569E-3</v>
      </c>
      <c r="L103" s="98">
        <v>1.7683522207554213E-3</v>
      </c>
      <c r="M103" s="98">
        <v>1.212388330686798E-3</v>
      </c>
      <c r="N103" s="98">
        <v>2.7952710007897691E-3</v>
      </c>
      <c r="O103" s="98">
        <v>1.4248324320306905E-3</v>
      </c>
      <c r="P103" s="98">
        <v>1.2425903509917097E-3</v>
      </c>
      <c r="Q103" s="98">
        <v>2.2113140462435218E-3</v>
      </c>
      <c r="R103" s="98">
        <v>2.048630205148868E-3</v>
      </c>
      <c r="S103" s="98">
        <v>1.7252771026593494E-3</v>
      </c>
      <c r="T103" s="98">
        <v>1.4068297933921992E-3</v>
      </c>
      <c r="U103" s="98">
        <v>1.0764698769644102E-3</v>
      </c>
      <c r="V103" s="98">
        <v>8.6767069454747635E-4</v>
      </c>
      <c r="W103" s="98">
        <v>7.2573251773489606E-4</v>
      </c>
      <c r="X103" s="98">
        <v>6.5927521954316248E-4</v>
      </c>
      <c r="Y103" s="98">
        <v>8.122754800237394E-4</v>
      </c>
      <c r="DA103" s="63" t="s">
        <v>1597</v>
      </c>
    </row>
    <row r="104" spans="1:105" ht="12" customHeight="1" x14ac:dyDescent="0.25">
      <c r="A104" s="121" t="s">
        <v>55</v>
      </c>
      <c r="B104" s="122">
        <v>5.4325352447612031E-2</v>
      </c>
      <c r="C104" s="122">
        <v>7.9586898078223112E-2</v>
      </c>
      <c r="D104" s="122">
        <v>8.9690171532864113E-2</v>
      </c>
      <c r="E104" s="122">
        <v>0.1092762661971428</v>
      </c>
      <c r="F104" s="122">
        <v>7.4287304113961269E-2</v>
      </c>
      <c r="G104" s="122">
        <v>0.13724155968902768</v>
      </c>
      <c r="H104" s="122">
        <v>8.4028240428205669E-2</v>
      </c>
      <c r="I104" s="122">
        <v>0.12454294878136436</v>
      </c>
      <c r="J104" s="122">
        <v>7.5245138312375448E-2</v>
      </c>
      <c r="K104" s="122">
        <v>0.10807224698590862</v>
      </c>
      <c r="L104" s="122">
        <v>8.7869671126034082E-2</v>
      </c>
      <c r="M104" s="122">
        <v>9.0632236401313404E-2</v>
      </c>
      <c r="N104" s="122">
        <v>9.6687025594221293E-2</v>
      </c>
      <c r="O104" s="122">
        <v>9.5154532476830922E-2</v>
      </c>
      <c r="P104" s="122">
        <v>9.6830967450988709E-2</v>
      </c>
      <c r="Q104" s="122">
        <v>9.7841390384678817E-2</v>
      </c>
      <c r="R104" s="122">
        <v>8.4344714662888398E-2</v>
      </c>
      <c r="S104" s="122">
        <v>8.4057428730944461E-2</v>
      </c>
      <c r="T104" s="122">
        <v>6.9931082870652972E-2</v>
      </c>
      <c r="U104" s="122">
        <v>6.3589044218500701E-2</v>
      </c>
      <c r="V104" s="122">
        <v>5.5313165323266814E-2</v>
      </c>
      <c r="W104" s="122">
        <v>5.5344752920267463E-2</v>
      </c>
      <c r="X104" s="122">
        <v>5.8663592917235323E-2</v>
      </c>
      <c r="Y104" s="122">
        <v>5.3914479297902697E-2</v>
      </c>
      <c r="DA104" s="130" t="s">
        <v>1598</v>
      </c>
    </row>
    <row r="105" spans="1:105" ht="12" customHeight="1" x14ac:dyDescent="0.25">
      <c r="A105" s="97" t="s">
        <v>141</v>
      </c>
      <c r="B105" s="98">
        <v>5.1675253700324934E-2</v>
      </c>
      <c r="C105" s="98">
        <v>7.7799316103274174E-2</v>
      </c>
      <c r="D105" s="98">
        <v>8.8274084430985375E-2</v>
      </c>
      <c r="E105" s="98">
        <v>0.10727920410598611</v>
      </c>
      <c r="F105" s="98">
        <v>7.350260373389296E-2</v>
      </c>
      <c r="G105" s="98">
        <v>0.13647455526024127</v>
      </c>
      <c r="H105" s="98">
        <v>7.5117479456649289E-2</v>
      </c>
      <c r="I105" s="98">
        <v>0.10930489373835904</v>
      </c>
      <c r="J105" s="98">
        <v>5.2262003699801211E-2</v>
      </c>
      <c r="K105" s="98">
        <v>6.6490420094441324E-2</v>
      </c>
      <c r="L105" s="98">
        <v>4.8181462619515628E-2</v>
      </c>
      <c r="M105" s="98">
        <v>4.7361213741861689E-2</v>
      </c>
      <c r="N105" s="98">
        <v>4.0956071166624496E-2</v>
      </c>
      <c r="O105" s="98">
        <v>4.5209156660694125E-2</v>
      </c>
      <c r="P105" s="98">
        <v>4.4503459392883339E-2</v>
      </c>
      <c r="Q105" s="98">
        <v>4.8738690507370466E-2</v>
      </c>
      <c r="R105" s="98">
        <v>4.5823291486243409E-2</v>
      </c>
      <c r="S105" s="98">
        <v>4.4625011959323037E-2</v>
      </c>
      <c r="T105" s="98">
        <v>4.3325820847907023E-2</v>
      </c>
      <c r="U105" s="98">
        <v>4.2575112488388168E-2</v>
      </c>
      <c r="V105" s="98">
        <v>3.6588693030103946E-2</v>
      </c>
      <c r="W105" s="98">
        <v>3.7180600827100244E-2</v>
      </c>
      <c r="X105" s="98">
        <v>3.9900174589364783E-2</v>
      </c>
      <c r="Y105" s="98">
        <v>3.6043699539435453E-2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2.6500987472870955E-3</v>
      </c>
      <c r="C109" s="101">
        <v>1.7875819749489368E-3</v>
      </c>
      <c r="D109" s="101">
        <v>1.416087101878733E-3</v>
      </c>
      <c r="E109" s="101">
        <v>1.9970620911566902E-3</v>
      </c>
      <c r="F109" s="101">
        <v>7.8470038006830402E-4</v>
      </c>
      <c r="G109" s="101">
        <v>7.6700442878640108E-4</v>
      </c>
      <c r="H109" s="101">
        <v>8.9107609715563842E-3</v>
      </c>
      <c r="I109" s="101">
        <v>1.523805504300532E-2</v>
      </c>
      <c r="J109" s="101">
        <v>2.298313461257423E-2</v>
      </c>
      <c r="K109" s="101">
        <v>4.1581826891467291E-2</v>
      </c>
      <c r="L109" s="101">
        <v>3.9688208506518455E-2</v>
      </c>
      <c r="M109" s="101">
        <v>4.3271022659451715E-2</v>
      </c>
      <c r="N109" s="101">
        <v>5.5730954427596797E-2</v>
      </c>
      <c r="O109" s="101">
        <v>4.9945375816136804E-2</v>
      </c>
      <c r="P109" s="101">
        <v>5.2327508058105369E-2</v>
      </c>
      <c r="Q109" s="101">
        <v>4.9102699877308344E-2</v>
      </c>
      <c r="R109" s="101">
        <v>3.8521423176644982E-2</v>
      </c>
      <c r="S109" s="101">
        <v>3.9432416771621431E-2</v>
      </c>
      <c r="T109" s="101">
        <v>2.6605262022745952E-2</v>
      </c>
      <c r="U109" s="101">
        <v>2.1013931730112539E-2</v>
      </c>
      <c r="V109" s="101">
        <v>1.8724472293162868E-2</v>
      </c>
      <c r="W109" s="101">
        <v>1.816415209316722E-2</v>
      </c>
      <c r="X109" s="101">
        <v>1.876341832787054E-2</v>
      </c>
      <c r="Y109" s="101">
        <v>1.7870779758467244E-2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1606</v>
      </c>
    </row>
    <row r="113" spans="1:105" ht="12" customHeight="1" x14ac:dyDescent="0.25">
      <c r="A113" s="121" t="s">
        <v>54</v>
      </c>
      <c r="B113" s="122">
        <v>3.4337044063242776E-2</v>
      </c>
      <c r="C113" s="122">
        <v>3.7538755951299477E-2</v>
      </c>
      <c r="D113" s="122">
        <v>4.2105912190553881E-2</v>
      </c>
      <c r="E113" s="122">
        <v>5.102052471089627E-2</v>
      </c>
      <c r="F113" s="122">
        <v>3.3699872968414042E-2</v>
      </c>
      <c r="G113" s="122">
        <v>7.333730732307131E-2</v>
      </c>
      <c r="H113" s="122">
        <v>4.1179425742538744E-2</v>
      </c>
      <c r="I113" s="122">
        <v>5.892352181685527E-2</v>
      </c>
      <c r="J113" s="122">
        <v>2.8986801687699685E-2</v>
      </c>
      <c r="K113" s="122">
        <v>4.1357937267118922E-2</v>
      </c>
      <c r="L113" s="122">
        <v>3.2711532412472204E-2</v>
      </c>
      <c r="M113" s="122">
        <v>3.3012899951730033E-2</v>
      </c>
      <c r="N113" s="122">
        <v>2.9435390392558616E-2</v>
      </c>
      <c r="O113" s="122">
        <v>3.0712188525864242E-2</v>
      </c>
      <c r="P113" s="122">
        <v>3.1522182336100206E-2</v>
      </c>
      <c r="Q113" s="122">
        <v>3.5023299277783151E-2</v>
      </c>
      <c r="R113" s="122">
        <v>3.3171673261423847E-2</v>
      </c>
      <c r="S113" s="122">
        <v>3.2497726694538084E-2</v>
      </c>
      <c r="T113" s="122">
        <v>3.0307210008681917E-2</v>
      </c>
      <c r="U113" s="122">
        <v>2.9753935308699644E-2</v>
      </c>
      <c r="V113" s="122">
        <v>2.4937642320000179E-2</v>
      </c>
      <c r="W113" s="122">
        <v>2.518163282759436E-2</v>
      </c>
      <c r="X113" s="122">
        <v>2.7001042179282661E-2</v>
      </c>
      <c r="Y113" s="122">
        <v>2.5050345400841275E-2</v>
      </c>
      <c r="DA113" s="130" t="s">
        <v>1607</v>
      </c>
    </row>
    <row r="114" spans="1:105" ht="12" customHeight="1" x14ac:dyDescent="0.25">
      <c r="A114" s="97" t="s">
        <v>50</v>
      </c>
      <c r="B114" s="98">
        <v>3.3806220618065215E-2</v>
      </c>
      <c r="C114" s="98">
        <v>3.6599420608391366E-2</v>
      </c>
      <c r="D114" s="98">
        <v>4.1254281339984343E-2</v>
      </c>
      <c r="E114" s="98">
        <v>4.9164982266948709E-2</v>
      </c>
      <c r="F114" s="98">
        <v>3.2803922099640212E-2</v>
      </c>
      <c r="G114" s="98">
        <v>7.2253443887675614E-2</v>
      </c>
      <c r="H114" s="98">
        <v>3.8569896262101784E-2</v>
      </c>
      <c r="I114" s="98">
        <v>5.7317030935110827E-2</v>
      </c>
      <c r="J114" s="98">
        <v>2.8231761300660584E-2</v>
      </c>
      <c r="K114" s="98">
        <v>4.0721691493227193E-2</v>
      </c>
      <c r="L114" s="98">
        <v>3.209328995167466E-2</v>
      </c>
      <c r="M114" s="98">
        <v>3.2465353892773156E-2</v>
      </c>
      <c r="N114" s="98">
        <v>2.8744747745761509E-2</v>
      </c>
      <c r="O114" s="98">
        <v>3.0682446940716198E-2</v>
      </c>
      <c r="P114" s="98">
        <v>3.136004174869738E-2</v>
      </c>
      <c r="Q114" s="98">
        <v>3.4701358651780576E-2</v>
      </c>
      <c r="R114" s="98">
        <v>3.2939627900275395E-2</v>
      </c>
      <c r="S114" s="98">
        <v>3.2337697064171965E-2</v>
      </c>
      <c r="T114" s="98">
        <v>3.022762249018051E-2</v>
      </c>
      <c r="U114" s="98">
        <v>2.9753935308699644E-2</v>
      </c>
      <c r="V114" s="98">
        <v>2.4937642320000179E-2</v>
      </c>
      <c r="W114" s="98">
        <v>2.518163282759436E-2</v>
      </c>
      <c r="X114" s="98">
        <v>2.7001042179282661E-2</v>
      </c>
      <c r="Y114" s="98">
        <v>2.4979021272697972E-2</v>
      </c>
      <c r="DA114" s="63" t="s">
        <v>1608</v>
      </c>
    </row>
    <row r="115" spans="1:105" ht="12" customHeight="1" x14ac:dyDescent="0.25">
      <c r="A115" s="109" t="s">
        <v>120</v>
      </c>
      <c r="B115" s="33">
        <v>5.3082344517756293E-4</v>
      </c>
      <c r="C115" s="33">
        <v>9.3933534290811089E-4</v>
      </c>
      <c r="D115" s="33">
        <v>8.5163085056953487E-4</v>
      </c>
      <c r="E115" s="33">
        <v>1.8555424439475575E-3</v>
      </c>
      <c r="F115" s="33">
        <v>8.959508687738317E-4</v>
      </c>
      <c r="G115" s="33">
        <v>1.0838634353956924E-3</v>
      </c>
      <c r="H115" s="33">
        <v>2.6095294804369573E-3</v>
      </c>
      <c r="I115" s="33">
        <v>1.6064908817444415E-3</v>
      </c>
      <c r="J115" s="33">
        <v>7.550403870391001E-4</v>
      </c>
      <c r="K115" s="33">
        <v>6.3624577389173088E-4</v>
      </c>
      <c r="L115" s="33">
        <v>6.1824246079754126E-4</v>
      </c>
      <c r="M115" s="33">
        <v>5.4754605895688028E-4</v>
      </c>
      <c r="N115" s="33">
        <v>6.9064264679710859E-4</v>
      </c>
      <c r="O115" s="33">
        <v>2.9741585148045552E-5</v>
      </c>
      <c r="P115" s="33">
        <v>1.6214058740282662E-4</v>
      </c>
      <c r="Q115" s="33">
        <v>3.2194062600257264E-4</v>
      </c>
      <c r="R115" s="33">
        <v>2.3204536114845235E-4</v>
      </c>
      <c r="S115" s="33">
        <v>1.6002963036611641E-4</v>
      </c>
      <c r="T115" s="33">
        <v>7.9587518501408471E-5</v>
      </c>
      <c r="U115" s="33">
        <v>0</v>
      </c>
      <c r="V115" s="33">
        <v>0</v>
      </c>
      <c r="W115" s="33">
        <v>0</v>
      </c>
      <c r="X115" s="33">
        <v>0</v>
      </c>
      <c r="Y115" s="33">
        <v>7.1324128143301495E-5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0.38797971459093972</v>
      </c>
      <c r="C117" s="117">
        <f t="shared" si="19"/>
        <v>0.34864238324371311</v>
      </c>
      <c r="D117" s="117">
        <f t="shared" si="19"/>
        <v>0.35028219316636383</v>
      </c>
      <c r="E117" s="117">
        <f t="shared" si="19"/>
        <v>0.39182067869405157</v>
      </c>
      <c r="F117" s="117">
        <f t="shared" si="19"/>
        <v>0.39004740417586148</v>
      </c>
      <c r="G117" s="117">
        <f t="shared" si="19"/>
        <v>0.40968590435523172</v>
      </c>
      <c r="H117" s="117">
        <f t="shared" si="19"/>
        <v>0.36514031588725721</v>
      </c>
      <c r="I117" s="117">
        <f t="shared" si="19"/>
        <v>0.37730171126531337</v>
      </c>
      <c r="J117" s="117">
        <f t="shared" si="19"/>
        <v>0.38364038577542553</v>
      </c>
      <c r="K117" s="117">
        <f t="shared" si="19"/>
        <v>0.40521695942630731</v>
      </c>
      <c r="L117" s="117">
        <f t="shared" si="19"/>
        <v>0.40046496104781854</v>
      </c>
      <c r="M117" s="117">
        <f t="shared" si="19"/>
        <v>0.39272787121377506</v>
      </c>
      <c r="N117" s="117">
        <f t="shared" si="19"/>
        <v>0.41727101629789987</v>
      </c>
      <c r="O117" s="117">
        <f t="shared" si="19"/>
        <v>0.40051084482518323</v>
      </c>
      <c r="P117" s="117">
        <f t="shared" si="19"/>
        <v>0.3855181052511395</v>
      </c>
      <c r="Q117" s="117">
        <f t="shared" si="19"/>
        <v>0.39303041795496313</v>
      </c>
      <c r="R117" s="117">
        <f t="shared" ref="R117:V117" si="20">R118+R121+R123+R132</f>
        <v>0.38682003584971653</v>
      </c>
      <c r="S117" s="117">
        <f t="shared" si="20"/>
        <v>0.30420754773889153</v>
      </c>
      <c r="T117" s="117">
        <f t="shared" si="20"/>
        <v>0.29992112871820525</v>
      </c>
      <c r="U117" s="117">
        <f t="shared" si="20"/>
        <v>0.30743935811580669</v>
      </c>
      <c r="V117" s="117">
        <f t="shared" si="20"/>
        <v>0.27333194130068006</v>
      </c>
      <c r="W117" s="117">
        <f t="shared" ref="W117:Y117" si="21">W118+W121+W123+W132</f>
        <v>0.28571760839662691</v>
      </c>
      <c r="X117" s="117">
        <f t="shared" si="21"/>
        <v>0.30600782426652839</v>
      </c>
      <c r="Y117" s="117">
        <f t="shared" si="21"/>
        <v>0.28817815747451947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0.34091773447482654</v>
      </c>
      <c r="C118" s="122">
        <f t="shared" si="22"/>
        <v>0.28673406743964674</v>
      </c>
      <c r="D118" s="122">
        <f t="shared" si="22"/>
        <v>0.28012952365729055</v>
      </c>
      <c r="E118" s="122">
        <f t="shared" si="22"/>
        <v>0.30566170326374581</v>
      </c>
      <c r="F118" s="122">
        <f t="shared" si="22"/>
        <v>0.33157183326388512</v>
      </c>
      <c r="G118" s="122">
        <f t="shared" si="22"/>
        <v>0.29540237361549182</v>
      </c>
      <c r="H118" s="122">
        <f t="shared" si="22"/>
        <v>0.29474664547643409</v>
      </c>
      <c r="I118" s="122">
        <f t="shared" si="22"/>
        <v>0.27244391749327385</v>
      </c>
      <c r="J118" s="122">
        <f t="shared" si="22"/>
        <v>0.32288969759405417</v>
      </c>
      <c r="K118" s="122">
        <f t="shared" si="22"/>
        <v>0.31907372672656437</v>
      </c>
      <c r="L118" s="122">
        <f t="shared" si="22"/>
        <v>0.32789617462528026</v>
      </c>
      <c r="M118" s="122">
        <f t="shared" si="22"/>
        <v>0.3190229265902027</v>
      </c>
      <c r="N118" s="122">
        <f t="shared" si="22"/>
        <v>0.33637161416852707</v>
      </c>
      <c r="O118" s="122">
        <f t="shared" si="22"/>
        <v>0.32225194735390389</v>
      </c>
      <c r="P118" s="122">
        <f t="shared" si="22"/>
        <v>0.30496853053950368</v>
      </c>
      <c r="Q118" s="122">
        <f t="shared" si="22"/>
        <v>0.30512996576911977</v>
      </c>
      <c r="R118" s="122">
        <f t="shared" ref="R118:V118" si="23">SUM(R119:R120)</f>
        <v>0.30714702889108436</v>
      </c>
      <c r="S118" s="122">
        <f t="shared" si="23"/>
        <v>0.22485617944410574</v>
      </c>
      <c r="T118" s="122">
        <f t="shared" si="23"/>
        <v>0.22982044680454033</v>
      </c>
      <c r="U118" s="122">
        <f t="shared" si="23"/>
        <v>0.24019571355403158</v>
      </c>
      <c r="V118" s="122">
        <f t="shared" si="23"/>
        <v>0.21365182971387517</v>
      </c>
      <c r="W118" s="122">
        <f t="shared" ref="W118:Y118" si="24">SUM(W119:W120)</f>
        <v>0.2244390441425233</v>
      </c>
      <c r="X118" s="122">
        <f t="shared" si="24"/>
        <v>0.23987093413629007</v>
      </c>
      <c r="Y118" s="122">
        <f t="shared" si="24"/>
        <v>0.22581110985902461</v>
      </c>
      <c r="DA118" s="130" t="s">
        <v>1761</v>
      </c>
    </row>
    <row r="119" spans="1:105" ht="12" customHeight="1" x14ac:dyDescent="0.25">
      <c r="A119" s="97" t="s">
        <v>74</v>
      </c>
      <c r="B119" s="98">
        <v>0.3394304790872899</v>
      </c>
      <c r="C119" s="98">
        <v>0.28548317737635109</v>
      </c>
      <c r="D119" s="98">
        <v>0.27895747990909392</v>
      </c>
      <c r="E119" s="98">
        <v>0.30441392517054605</v>
      </c>
      <c r="F119" s="98">
        <v>0.33011235741264094</v>
      </c>
      <c r="G119" s="98">
        <v>0.29418251679223134</v>
      </c>
      <c r="H119" s="98">
        <v>0.29360835107062788</v>
      </c>
      <c r="I119" s="98">
        <v>0.27149896346522673</v>
      </c>
      <c r="J119" s="98">
        <v>0.32159051900412672</v>
      </c>
      <c r="K119" s="98">
        <v>0.31779396742257721</v>
      </c>
      <c r="L119" s="98">
        <v>0.32669829048218157</v>
      </c>
      <c r="M119" s="98">
        <v>0.31779386461368325</v>
      </c>
      <c r="N119" s="98">
        <v>0.33528592357173859</v>
      </c>
      <c r="O119" s="98">
        <v>0.32103235901396304</v>
      </c>
      <c r="P119" s="98">
        <v>0.30379005302736811</v>
      </c>
      <c r="Q119" s="98">
        <v>0.30409095361021821</v>
      </c>
      <c r="R119" s="98">
        <v>0.3061110133593864</v>
      </c>
      <c r="S119" s="98">
        <v>0.22409387040359088</v>
      </c>
      <c r="T119" s="98">
        <v>0.22905299158803638</v>
      </c>
      <c r="U119" s="98">
        <v>0.23939795730330585</v>
      </c>
      <c r="V119" s="98">
        <v>0.21295293405994606</v>
      </c>
      <c r="W119" s="98">
        <v>0.22371187833818351</v>
      </c>
      <c r="X119" s="98">
        <v>0.23908242596151366</v>
      </c>
      <c r="Y119" s="98">
        <v>0.2250702671759601</v>
      </c>
      <c r="DA119" s="63" t="s">
        <v>1762</v>
      </c>
    </row>
    <row r="120" spans="1:105" ht="12" customHeight="1" x14ac:dyDescent="0.25">
      <c r="A120" s="97" t="s">
        <v>53</v>
      </c>
      <c r="B120" s="98">
        <v>1.4872553875366179E-3</v>
      </c>
      <c r="C120" s="98">
        <v>1.2508900632956321E-3</v>
      </c>
      <c r="D120" s="98">
        <v>1.1720437481966064E-3</v>
      </c>
      <c r="E120" s="98">
        <v>1.2477780931997807E-3</v>
      </c>
      <c r="F120" s="98">
        <v>1.4594758512441811E-3</v>
      </c>
      <c r="G120" s="98">
        <v>1.2198568232604642E-3</v>
      </c>
      <c r="H120" s="98">
        <v>1.1382944058061836E-3</v>
      </c>
      <c r="I120" s="98">
        <v>9.4495402804710784E-4</v>
      </c>
      <c r="J120" s="98">
        <v>1.2991785899274537E-3</v>
      </c>
      <c r="K120" s="98">
        <v>1.2797593039871327E-3</v>
      </c>
      <c r="L120" s="98">
        <v>1.1978841430986989E-3</v>
      </c>
      <c r="M120" s="98">
        <v>1.2290619765194515E-3</v>
      </c>
      <c r="N120" s="98">
        <v>1.0856905967884904E-3</v>
      </c>
      <c r="O120" s="98">
        <v>1.2195883399408428E-3</v>
      </c>
      <c r="P120" s="98">
        <v>1.1784775121355543E-3</v>
      </c>
      <c r="Q120" s="98">
        <v>1.0390121589015546E-3</v>
      </c>
      <c r="R120" s="98">
        <v>1.036015531697956E-3</v>
      </c>
      <c r="S120" s="98">
        <v>7.6230904051485544E-4</v>
      </c>
      <c r="T120" s="98">
        <v>7.6745521650394097E-4</v>
      </c>
      <c r="U120" s="98">
        <v>7.9775625072572474E-4</v>
      </c>
      <c r="V120" s="98">
        <v>6.9889565392909745E-4</v>
      </c>
      <c r="W120" s="98">
        <v>7.271658043397813E-4</v>
      </c>
      <c r="X120" s="98">
        <v>7.8850817477641886E-4</v>
      </c>
      <c r="Y120" s="98">
        <v>7.4084268306452618E-4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6.5263339269599314E-4</v>
      </c>
      <c r="C121" s="122">
        <f t="shared" si="25"/>
        <v>9.0898730038620472E-4</v>
      </c>
      <c r="D121" s="122">
        <f t="shared" si="25"/>
        <v>1.1838763254650442E-3</v>
      </c>
      <c r="E121" s="122">
        <f t="shared" si="25"/>
        <v>1.5854602138958261E-3</v>
      </c>
      <c r="F121" s="122">
        <f t="shared" si="25"/>
        <v>1.2304795591657057E-3</v>
      </c>
      <c r="G121" s="122">
        <f t="shared" si="25"/>
        <v>1.4598104471464255E-3</v>
      </c>
      <c r="H121" s="122">
        <f t="shared" si="25"/>
        <v>2.0495497501230829E-3</v>
      </c>
      <c r="I121" s="122">
        <f t="shared" si="25"/>
        <v>4.5697882730434351E-3</v>
      </c>
      <c r="J121" s="122">
        <f t="shared" si="25"/>
        <v>2.9466881301611521E-3</v>
      </c>
      <c r="K121" s="122">
        <f t="shared" si="25"/>
        <v>2.6933594717127871E-3</v>
      </c>
      <c r="L121" s="122">
        <f t="shared" si="25"/>
        <v>4.6141942741627397E-3</v>
      </c>
      <c r="M121" s="122">
        <f t="shared" si="25"/>
        <v>3.268417761924831E-3</v>
      </c>
      <c r="N121" s="122">
        <f t="shared" si="25"/>
        <v>7.7983461854259977E-3</v>
      </c>
      <c r="O121" s="122">
        <f t="shared" si="25"/>
        <v>4.1060560874185519E-3</v>
      </c>
      <c r="P121" s="122">
        <f t="shared" si="25"/>
        <v>3.7268487908297676E-3</v>
      </c>
      <c r="Q121" s="122">
        <f t="shared" si="25"/>
        <v>6.8923776808255512E-3</v>
      </c>
      <c r="R121" s="122">
        <f t="shared" si="25"/>
        <v>6.5471153616764328E-3</v>
      </c>
      <c r="S121" s="122">
        <f t="shared" si="25"/>
        <v>5.6269055355040332E-3</v>
      </c>
      <c r="T121" s="122">
        <f t="shared" si="25"/>
        <v>4.6574088215774207E-3</v>
      </c>
      <c r="U121" s="122">
        <f t="shared" si="25"/>
        <v>3.617486096473688E-3</v>
      </c>
      <c r="V121" s="122">
        <f t="shared" si="25"/>
        <v>2.9569176791535805E-3</v>
      </c>
      <c r="W121" s="122">
        <f t="shared" si="25"/>
        <v>2.5090974121280548E-3</v>
      </c>
      <c r="X121" s="122">
        <f t="shared" si="25"/>
        <v>2.3155901861425798E-3</v>
      </c>
      <c r="Y121" s="122">
        <f t="shared" si="25"/>
        <v>2.8944924030188755E-3</v>
      </c>
      <c r="DA121" s="130" t="s">
        <v>1764</v>
      </c>
    </row>
    <row r="122" spans="1:105" ht="12" customHeight="1" x14ac:dyDescent="0.25">
      <c r="A122" s="97" t="s">
        <v>53</v>
      </c>
      <c r="B122" s="98">
        <v>6.5263339269599314E-4</v>
      </c>
      <c r="C122" s="98">
        <v>9.0898730038620472E-4</v>
      </c>
      <c r="D122" s="98">
        <v>1.1838763254650442E-3</v>
      </c>
      <c r="E122" s="98">
        <v>1.5854602138958261E-3</v>
      </c>
      <c r="F122" s="98">
        <v>1.2304795591657057E-3</v>
      </c>
      <c r="G122" s="98">
        <v>1.4598104471464255E-3</v>
      </c>
      <c r="H122" s="98">
        <v>2.0495497501230829E-3</v>
      </c>
      <c r="I122" s="98">
        <v>4.5697882730434351E-3</v>
      </c>
      <c r="J122" s="98">
        <v>2.9466881301611521E-3</v>
      </c>
      <c r="K122" s="98">
        <v>2.6933594717127871E-3</v>
      </c>
      <c r="L122" s="98">
        <v>4.6141942741627397E-3</v>
      </c>
      <c r="M122" s="98">
        <v>3.268417761924831E-3</v>
      </c>
      <c r="N122" s="98">
        <v>7.7983461854259977E-3</v>
      </c>
      <c r="O122" s="98">
        <v>4.1060560874185519E-3</v>
      </c>
      <c r="P122" s="98">
        <v>3.7268487908297676E-3</v>
      </c>
      <c r="Q122" s="98">
        <v>6.8923776808255512E-3</v>
      </c>
      <c r="R122" s="98">
        <v>6.5471153616764328E-3</v>
      </c>
      <c r="S122" s="98">
        <v>5.6269055355040332E-3</v>
      </c>
      <c r="T122" s="98">
        <v>4.6574088215774207E-3</v>
      </c>
      <c r="U122" s="98">
        <v>3.617486096473688E-3</v>
      </c>
      <c r="V122" s="98">
        <v>2.9569176791535805E-3</v>
      </c>
      <c r="W122" s="98">
        <v>2.5090974121280548E-3</v>
      </c>
      <c r="X122" s="98">
        <v>2.3155901861425798E-3</v>
      </c>
      <c r="Y122" s="98">
        <v>2.8944924030188755E-3</v>
      </c>
      <c r="DA122" s="63" t="s">
        <v>1765</v>
      </c>
    </row>
    <row r="123" spans="1:105" ht="12" customHeight="1" x14ac:dyDescent="0.25">
      <c r="A123" s="121" t="s">
        <v>55</v>
      </c>
      <c r="B123" s="122">
        <v>2.692728943576967E-2</v>
      </c>
      <c r="C123" s="122">
        <v>3.9602116172002724E-2</v>
      </c>
      <c r="D123" s="122">
        <v>4.4954697663476428E-2</v>
      </c>
      <c r="E123" s="122">
        <v>5.5276450007660724E-2</v>
      </c>
      <c r="F123" s="122">
        <v>3.7910015592785486E-2</v>
      </c>
      <c r="G123" s="122">
        <v>7.0804150910966535E-2</v>
      </c>
      <c r="H123" s="122">
        <v>4.4348583580694996E-2</v>
      </c>
      <c r="I123" s="122">
        <v>6.6278647474746585E-2</v>
      </c>
      <c r="J123" s="122">
        <v>4.1069794842763144E-2</v>
      </c>
      <c r="K123" s="122">
        <v>5.9630028157947684E-2</v>
      </c>
      <c r="L123" s="122">
        <v>4.9078142517053183E-2</v>
      </c>
      <c r="M123" s="122">
        <v>5.1383139786797025E-2</v>
      </c>
      <c r="N123" s="122">
        <v>5.6062466668133359E-2</v>
      </c>
      <c r="O123" s="122">
        <v>5.6486032869963974E-2</v>
      </c>
      <c r="P123" s="122">
        <v>5.8658595819923998E-2</v>
      </c>
      <c r="Q123" s="122">
        <v>6.0789040714696062E-2</v>
      </c>
      <c r="R123" s="122">
        <v>5.3967478794228044E-2</v>
      </c>
      <c r="S123" s="122">
        <v>5.4938234154846069E-2</v>
      </c>
      <c r="T123" s="122">
        <v>4.7873393846659291E-2</v>
      </c>
      <c r="U123" s="122">
        <v>4.628918643190566E-2</v>
      </c>
      <c r="V123" s="122">
        <v>4.2085899470500822E-2</v>
      </c>
      <c r="W123" s="122">
        <v>4.3879076710561141E-2</v>
      </c>
      <c r="X123" s="122">
        <v>4.7750910925359748E-2</v>
      </c>
      <c r="Y123" s="122">
        <v>4.447782831340321E-2</v>
      </c>
      <c r="DA123" s="130" t="s">
        <v>1766</v>
      </c>
    </row>
    <row r="124" spans="1:105" ht="12" customHeight="1" x14ac:dyDescent="0.25">
      <c r="A124" s="97" t="s">
        <v>141</v>
      </c>
      <c r="B124" s="98">
        <v>2.5454615170205142E-2</v>
      </c>
      <c r="C124" s="98">
        <v>3.8608747160833144E-2</v>
      </c>
      <c r="D124" s="98">
        <v>4.4167770370721948E-2</v>
      </c>
      <c r="E124" s="98">
        <v>5.4166671758306181E-2</v>
      </c>
      <c r="F124" s="98">
        <v>3.7473953330166669E-2</v>
      </c>
      <c r="G124" s="98">
        <v>7.0377922384575187E-2</v>
      </c>
      <c r="H124" s="98">
        <v>3.9179232671969551E-2</v>
      </c>
      <c r="I124" s="98">
        <v>5.7410764870888337E-2</v>
      </c>
      <c r="J124" s="98">
        <v>2.7658772498820119E-2</v>
      </c>
      <c r="K124" s="98">
        <v>3.5319415657783716E-2</v>
      </c>
      <c r="L124" s="98">
        <v>2.5823058262740822E-2</v>
      </c>
      <c r="M124" s="98">
        <v>2.5983103467814996E-2</v>
      </c>
      <c r="N124" s="98">
        <v>2.3197792533401606E-2</v>
      </c>
      <c r="O124" s="98">
        <v>2.6846293567074707E-2</v>
      </c>
      <c r="P124" s="98">
        <v>2.7255979781346366E-2</v>
      </c>
      <c r="Q124" s="98">
        <v>3.0967568977060274E-2</v>
      </c>
      <c r="R124" s="98">
        <v>3.0231900697165432E-2</v>
      </c>
      <c r="S124" s="98">
        <v>3.0245228128255558E-2</v>
      </c>
      <c r="T124" s="98">
        <v>3.1017825163691358E-2</v>
      </c>
      <c r="U124" s="98">
        <v>3.2805504176707835E-2</v>
      </c>
      <c r="V124" s="98">
        <v>2.9720503375563371E-2</v>
      </c>
      <c r="W124" s="98">
        <v>3.1465796248427193E-2</v>
      </c>
      <c r="X124" s="98">
        <v>3.4573474146471127E-2</v>
      </c>
      <c r="Y124" s="98">
        <v>3.1684601663238512E-2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1.4726742655645289E-3</v>
      </c>
      <c r="C128" s="101">
        <v>9.9336901116957657E-4</v>
      </c>
      <c r="D128" s="101">
        <v>7.8692729275447711E-4</v>
      </c>
      <c r="E128" s="101">
        <v>1.1097782493545432E-3</v>
      </c>
      <c r="F128" s="101">
        <v>4.3606226261881431E-4</v>
      </c>
      <c r="G128" s="101">
        <v>4.2622852639135483E-4</v>
      </c>
      <c r="H128" s="101">
        <v>5.1693509087254426E-3</v>
      </c>
      <c r="I128" s="101">
        <v>8.8678826038582469E-3</v>
      </c>
      <c r="J128" s="101">
        <v>1.3411022343943023E-2</v>
      </c>
      <c r="K128" s="101">
        <v>2.4310612500163972E-2</v>
      </c>
      <c r="L128" s="101">
        <v>2.3255084254312358E-2</v>
      </c>
      <c r="M128" s="101">
        <v>2.5400036318982029E-2</v>
      </c>
      <c r="N128" s="101">
        <v>3.286467413473175E-2</v>
      </c>
      <c r="O128" s="101">
        <v>2.9639739302889268E-2</v>
      </c>
      <c r="P128" s="101">
        <v>3.1402616038577635E-2</v>
      </c>
      <c r="Q128" s="101">
        <v>2.9821471737635788E-2</v>
      </c>
      <c r="R128" s="101">
        <v>2.3735578097062608E-2</v>
      </c>
      <c r="S128" s="101">
        <v>2.4693006026590511E-2</v>
      </c>
      <c r="T128" s="101">
        <v>1.6855568682967934E-2</v>
      </c>
      <c r="U128" s="101">
        <v>1.3483682255197822E-2</v>
      </c>
      <c r="V128" s="101">
        <v>1.2365396094937449E-2</v>
      </c>
      <c r="W128" s="101">
        <v>1.2413280462133951E-2</v>
      </c>
      <c r="X128" s="101">
        <v>1.3177436778888623E-2</v>
      </c>
      <c r="Y128" s="101">
        <v>1.2793226650164698E-2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1774</v>
      </c>
    </row>
    <row r="132" spans="1:105" ht="12" customHeight="1" x14ac:dyDescent="0.25">
      <c r="A132" s="121" t="s">
        <v>54</v>
      </c>
      <c r="B132" s="122">
        <v>1.9482057287647538E-2</v>
      </c>
      <c r="C132" s="122">
        <v>2.1397212331677476E-2</v>
      </c>
      <c r="D132" s="122">
        <v>2.4014095520131788E-2</v>
      </c>
      <c r="E132" s="122">
        <v>2.9297065208749182E-2</v>
      </c>
      <c r="F132" s="122">
        <v>1.9335075760025123E-2</v>
      </c>
      <c r="G132" s="122">
        <v>4.2019569381626938E-2</v>
      </c>
      <c r="H132" s="122">
        <v>2.3995537080005059E-2</v>
      </c>
      <c r="I132" s="122">
        <v>3.4009358024249467E-2</v>
      </c>
      <c r="J132" s="122">
        <v>1.6734205208447116E-2</v>
      </c>
      <c r="K132" s="122">
        <v>2.3819845070082508E-2</v>
      </c>
      <c r="L132" s="122">
        <v>1.8876449631322321E-2</v>
      </c>
      <c r="M132" s="122">
        <v>1.9053387074850513E-2</v>
      </c>
      <c r="N132" s="122">
        <v>1.7038589275813407E-2</v>
      </c>
      <c r="O132" s="122">
        <v>1.7666808513896848E-2</v>
      </c>
      <c r="P132" s="122">
        <v>1.8164130100882067E-2</v>
      </c>
      <c r="Q132" s="122">
        <v>2.0219033790321746E-2</v>
      </c>
      <c r="R132" s="122">
        <v>1.9158412802727651E-2</v>
      </c>
      <c r="S132" s="122">
        <v>1.8786228604435663E-2</v>
      </c>
      <c r="T132" s="122">
        <v>1.7569879245428192E-2</v>
      </c>
      <c r="U132" s="122">
        <v>1.7336972033395771E-2</v>
      </c>
      <c r="V132" s="122">
        <v>1.46372944371505E-2</v>
      </c>
      <c r="W132" s="122">
        <v>1.489039013141443E-2</v>
      </c>
      <c r="X132" s="122">
        <v>1.6070389018735948E-2</v>
      </c>
      <c r="Y132" s="122">
        <v>1.4994726899072799E-2</v>
      </c>
      <c r="DA132" s="130" t="s">
        <v>1775</v>
      </c>
    </row>
    <row r="133" spans="1:105" ht="12" customHeight="1" x14ac:dyDescent="0.25">
      <c r="A133" s="97" t="s">
        <v>50</v>
      </c>
      <c r="B133" s="98">
        <v>1.9095286771129327E-2</v>
      </c>
      <c r="C133" s="98">
        <v>2.0708572125070331E-2</v>
      </c>
      <c r="D133" s="98">
        <v>2.3387650519634214E-2</v>
      </c>
      <c r="E133" s="98">
        <v>2.7927693181249588E-2</v>
      </c>
      <c r="F133" s="98">
        <v>1.8672522130469167E-2</v>
      </c>
      <c r="G133" s="98">
        <v>4.1216290236133879E-2</v>
      </c>
      <c r="H133" s="98">
        <v>2.205338119585221E-2</v>
      </c>
      <c r="I133" s="98">
        <v>3.2812972304553101E-2</v>
      </c>
      <c r="J133" s="98">
        <v>1.6171474154967114E-2</v>
      </c>
      <c r="K133" s="98">
        <v>2.3345445091924214E-2</v>
      </c>
      <c r="L133" s="98">
        <v>1.8414036203113934E-2</v>
      </c>
      <c r="M133" s="98">
        <v>1.8642982128204411E-2</v>
      </c>
      <c r="N133" s="98">
        <v>1.6519350741820302E-2</v>
      </c>
      <c r="O133" s="98">
        <v>1.7644373355501154E-2</v>
      </c>
      <c r="P133" s="98">
        <v>1.8041506264127292E-2</v>
      </c>
      <c r="Q133" s="98">
        <v>1.9975556229274119E-2</v>
      </c>
      <c r="R133" s="98">
        <v>1.8982837877365218E-2</v>
      </c>
      <c r="S133" s="98">
        <v>1.8664941862887967E-2</v>
      </c>
      <c r="T133" s="98">
        <v>1.7509362971726655E-2</v>
      </c>
      <c r="U133" s="98">
        <v>1.7336972033395771E-2</v>
      </c>
      <c r="V133" s="98">
        <v>1.46372944371505E-2</v>
      </c>
      <c r="W133" s="98">
        <v>1.489039013141443E-2</v>
      </c>
      <c r="X133" s="98">
        <v>1.6070389018735948E-2</v>
      </c>
      <c r="Y133" s="98">
        <v>1.4932406646573063E-2</v>
      </c>
      <c r="DA133" s="63" t="s">
        <v>1776</v>
      </c>
    </row>
    <row r="134" spans="1:105" ht="12" customHeight="1" x14ac:dyDescent="0.25">
      <c r="A134" s="109" t="s">
        <v>120</v>
      </c>
      <c r="B134" s="33">
        <v>3.86770516518211E-4</v>
      </c>
      <c r="C134" s="33">
        <v>6.886402066071471E-4</v>
      </c>
      <c r="D134" s="33">
        <v>6.2644500049757344E-4</v>
      </c>
      <c r="E134" s="33">
        <v>1.3693720274995935E-3</v>
      </c>
      <c r="F134" s="33">
        <v>6.625536295559541E-4</v>
      </c>
      <c r="G134" s="33">
        <v>8.0327914549305581E-4</v>
      </c>
      <c r="H134" s="33">
        <v>1.9421558841528478E-3</v>
      </c>
      <c r="I134" s="33">
        <v>1.1963857196963695E-3</v>
      </c>
      <c r="J134" s="33">
        <v>5.6273105348000148E-4</v>
      </c>
      <c r="K134" s="33">
        <v>4.7439997815829278E-4</v>
      </c>
      <c r="L134" s="33">
        <v>4.624134282083883E-4</v>
      </c>
      <c r="M134" s="33">
        <v>4.1040494664610082E-4</v>
      </c>
      <c r="N134" s="33">
        <v>5.1923853399310613E-4</v>
      </c>
      <c r="O134" s="33">
        <v>2.2435158395693003E-5</v>
      </c>
      <c r="P134" s="33">
        <v>1.2262383675477542E-4</v>
      </c>
      <c r="Q134" s="33">
        <v>2.4347756104762608E-4</v>
      </c>
      <c r="R134" s="33">
        <v>1.7557492536243504E-4</v>
      </c>
      <c r="S134" s="33">
        <v>1.2128674154769517E-4</v>
      </c>
      <c r="T134" s="33">
        <v>6.0516273701536995E-5</v>
      </c>
      <c r="U134" s="33">
        <v>0</v>
      </c>
      <c r="V134" s="33">
        <v>0</v>
      </c>
      <c r="W134" s="33">
        <v>0</v>
      </c>
      <c r="X134" s="33">
        <v>0</v>
      </c>
      <c r="Y134" s="33">
        <v>6.2320252499735638E-5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0.48925949487414211</v>
      </c>
      <c r="C136" s="119">
        <f t="shared" si="26"/>
        <v>0.49506244669970878</v>
      </c>
      <c r="D136" s="119">
        <f t="shared" si="26"/>
        <v>0.50073476154801699</v>
      </c>
      <c r="E136" s="119">
        <f t="shared" si="26"/>
        <v>0.50681236142907837</v>
      </c>
      <c r="F136" s="119">
        <f t="shared" si="26"/>
        <v>0.50963141664931644</v>
      </c>
      <c r="G136" s="119">
        <f t="shared" si="26"/>
        <v>0.51852375194371525</v>
      </c>
      <c r="H136" s="119">
        <f t="shared" si="26"/>
        <v>0.52364552393440744</v>
      </c>
      <c r="I136" s="119">
        <f t="shared" si="26"/>
        <v>0.53366781103005734</v>
      </c>
      <c r="J136" s="119">
        <f t="shared" si="26"/>
        <v>0.53641494719145644</v>
      </c>
      <c r="K136" s="119">
        <f t="shared" si="26"/>
        <v>0.54442613450684563</v>
      </c>
      <c r="L136" s="119">
        <f t="shared" si="26"/>
        <v>0.55388296418944438</v>
      </c>
      <c r="M136" s="119">
        <f t="shared" si="26"/>
        <v>0.5623632160444223</v>
      </c>
      <c r="N136" s="119">
        <f t="shared" si="26"/>
        <v>0.57952676484033172</v>
      </c>
      <c r="O136" s="119">
        <f t="shared" si="26"/>
        <v>0.58898117271789507</v>
      </c>
      <c r="P136" s="119">
        <f t="shared" si="26"/>
        <v>0.59569530580052643</v>
      </c>
      <c r="Q136" s="119">
        <f t="shared" si="26"/>
        <v>0.60632170590719048</v>
      </c>
      <c r="R136" s="119">
        <f t="shared" ref="R136:V136" si="27">IF(R117=0,"",R117/R98)</f>
        <v>0.6107689365489275</v>
      </c>
      <c r="S136" s="119">
        <f t="shared" si="27"/>
        <v>0.61882739058653835</v>
      </c>
      <c r="T136" s="119">
        <f t="shared" si="27"/>
        <v>0.62388474048002085</v>
      </c>
      <c r="U136" s="119">
        <f t="shared" si="27"/>
        <v>0.632440454294945</v>
      </c>
      <c r="V136" s="119">
        <f t="shared" si="27"/>
        <v>0.64571748327221079</v>
      </c>
      <c r="W136" s="119">
        <f t="shared" ref="W136:Y136" si="28">IF(W117=0,"",W117/W98)</f>
        <v>0.66033833180287171</v>
      </c>
      <c r="X136" s="119">
        <f t="shared" si="28"/>
        <v>0.679327735463371</v>
      </c>
      <c r="Y136" s="119">
        <f t="shared" si="28"/>
        <v>0.69803613781336449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0.48430635928707599</v>
      </c>
      <c r="C137" s="124">
        <f t="shared" si="29"/>
        <v>0.48880363282425709</v>
      </c>
      <c r="D137" s="124">
        <f t="shared" si="29"/>
        <v>0.49394844188394388</v>
      </c>
      <c r="E137" s="124">
        <f t="shared" si="29"/>
        <v>0.49942070359136714</v>
      </c>
      <c r="F137" s="124">
        <f t="shared" si="29"/>
        <v>0.50484456952467327</v>
      </c>
      <c r="G137" s="124">
        <f t="shared" si="29"/>
        <v>0.51032299373720968</v>
      </c>
      <c r="H137" s="124">
        <f t="shared" si="29"/>
        <v>0.51601769838986555</v>
      </c>
      <c r="I137" s="124">
        <f t="shared" si="29"/>
        <v>0.52233856517713217</v>
      </c>
      <c r="J137" s="124">
        <f t="shared" si="29"/>
        <v>0.52955218603097642</v>
      </c>
      <c r="K137" s="124">
        <f t="shared" si="29"/>
        <v>0.53734356799172101</v>
      </c>
      <c r="L137" s="124">
        <f t="shared" si="29"/>
        <v>0.54588939239826528</v>
      </c>
      <c r="M137" s="124">
        <f t="shared" si="29"/>
        <v>0.55627830786131571</v>
      </c>
      <c r="N137" s="124">
        <f t="shared" si="29"/>
        <v>0.56905793546654482</v>
      </c>
      <c r="O137" s="124">
        <f t="shared" si="29"/>
        <v>0.58303494148246349</v>
      </c>
      <c r="P137" s="124">
        <f t="shared" si="29"/>
        <v>0.58922284480503373</v>
      </c>
      <c r="Q137" s="124">
        <f t="shared" si="29"/>
        <v>0.5946272723785222</v>
      </c>
      <c r="R137" s="124">
        <f t="shared" ref="R137:V137" si="30">IF(R118=0,"",R118/R99)</f>
        <v>0.59783233857981299</v>
      </c>
      <c r="S137" s="124">
        <f t="shared" si="30"/>
        <v>0.60233639859136379</v>
      </c>
      <c r="T137" s="124">
        <f t="shared" si="30"/>
        <v>0.60624802487367491</v>
      </c>
      <c r="U137" s="124">
        <f t="shared" si="30"/>
        <v>0.61321902619298341</v>
      </c>
      <c r="V137" s="124">
        <f t="shared" si="30"/>
        <v>0.6243823136453196</v>
      </c>
      <c r="W137" s="124">
        <f t="shared" ref="W137:Y137" si="31">IF(W118=0,"",W118/W99)</f>
        <v>0.63864228279499713</v>
      </c>
      <c r="X137" s="124">
        <f t="shared" si="31"/>
        <v>0.6587455166322943</v>
      </c>
      <c r="Y137" s="124">
        <f t="shared" si="31"/>
        <v>0.67798069981857734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0.48321450056431792</v>
      </c>
      <c r="C138" s="111">
        <f t="shared" si="32"/>
        <v>0.48771121413539886</v>
      </c>
      <c r="D138" s="111">
        <f t="shared" si="32"/>
        <v>0.49290044548898199</v>
      </c>
      <c r="E138" s="111">
        <f t="shared" si="32"/>
        <v>0.49839806524677821</v>
      </c>
      <c r="F138" s="111">
        <f t="shared" si="32"/>
        <v>0.50374180022344839</v>
      </c>
      <c r="G138" s="111">
        <f t="shared" si="32"/>
        <v>0.50928888570699726</v>
      </c>
      <c r="H138" s="111">
        <f t="shared" si="32"/>
        <v>0.51505127786031746</v>
      </c>
      <c r="I138" s="111">
        <f t="shared" si="32"/>
        <v>0.52147161655921326</v>
      </c>
      <c r="J138" s="111">
        <f t="shared" si="32"/>
        <v>0.52854765992562702</v>
      </c>
      <c r="K138" s="111">
        <f t="shared" si="32"/>
        <v>0.53634429323858401</v>
      </c>
      <c r="L138" s="111">
        <f t="shared" si="32"/>
        <v>0.54498196532676391</v>
      </c>
      <c r="M138" s="111">
        <f t="shared" si="32"/>
        <v>0.55532532209872643</v>
      </c>
      <c r="N138" s="111">
        <f t="shared" si="32"/>
        <v>0.56826495859563297</v>
      </c>
      <c r="O138" s="111">
        <f t="shared" si="32"/>
        <v>0.58211285573992055</v>
      </c>
      <c r="P138" s="111">
        <f t="shared" si="32"/>
        <v>0.58828540776608329</v>
      </c>
      <c r="Q138" s="111">
        <f t="shared" si="32"/>
        <v>0.59380481127399631</v>
      </c>
      <c r="R138" s="111">
        <f t="shared" ref="R138:V138" si="33">IF(R119=0,"",R119/R100)</f>
        <v>0.59701972675387271</v>
      </c>
      <c r="S138" s="111">
        <f t="shared" si="33"/>
        <v>0.60152268991271962</v>
      </c>
      <c r="T138" s="111">
        <f t="shared" si="33"/>
        <v>0.60544926254595299</v>
      </c>
      <c r="U138" s="111">
        <f t="shared" si="33"/>
        <v>0.61242967348568222</v>
      </c>
      <c r="V138" s="111">
        <f t="shared" si="33"/>
        <v>0.62361355450727041</v>
      </c>
      <c r="W138" s="111">
        <f t="shared" ref="W138:Y138" si="34">IF(W119=0,"",W119/W100)</f>
        <v>0.63789302789350066</v>
      </c>
      <c r="X138" s="111">
        <f t="shared" si="34"/>
        <v>0.65800494670819487</v>
      </c>
      <c r="Y138" s="111">
        <f t="shared" si="34"/>
        <v>0.67726282782427283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1.6257959214795281</v>
      </c>
      <c r="C140" s="124">
        <f t="shared" si="38"/>
        <v>1.7831959613722788</v>
      </c>
      <c r="D140" s="124">
        <f t="shared" si="38"/>
        <v>1.9177838853202211</v>
      </c>
      <c r="E140" s="124">
        <f t="shared" si="38"/>
        <v>2.0360828403293514</v>
      </c>
      <c r="F140" s="124">
        <f t="shared" si="38"/>
        <v>2.1042810806978154</v>
      </c>
      <c r="G140" s="124">
        <f t="shared" si="38"/>
        <v>2.1855146468415891</v>
      </c>
      <c r="H140" s="124">
        <f t="shared" si="38"/>
        <v>2.2725474745549312</v>
      </c>
      <c r="I140" s="124">
        <f t="shared" si="38"/>
        <v>2.3483825669342546</v>
      </c>
      <c r="J140" s="124">
        <f t="shared" si="38"/>
        <v>2.4146382480400006</v>
      </c>
      <c r="K140" s="124">
        <f t="shared" si="38"/>
        <v>2.5111974130362205</v>
      </c>
      <c r="L140" s="124">
        <f t="shared" si="38"/>
        <v>2.609318562221504</v>
      </c>
      <c r="M140" s="124">
        <f t="shared" si="38"/>
        <v>2.6958505614066133</v>
      </c>
      <c r="N140" s="124">
        <f t="shared" si="38"/>
        <v>2.7898354696996006</v>
      </c>
      <c r="O140" s="124">
        <f t="shared" si="38"/>
        <v>2.8817817415670031</v>
      </c>
      <c r="P140" s="124">
        <f t="shared" si="38"/>
        <v>2.9992577906752413</v>
      </c>
      <c r="Q140" s="124">
        <f t="shared" si="38"/>
        <v>3.1168696696581852</v>
      </c>
      <c r="R140" s="124">
        <f t="shared" ref="R140:V140" si="39">IF(R121=0,"",R121/R102)</f>
        <v>3.1958502540973095</v>
      </c>
      <c r="S140" s="124">
        <f t="shared" si="39"/>
        <v>3.2614503066381029</v>
      </c>
      <c r="T140" s="124">
        <f t="shared" si="39"/>
        <v>3.3105702221071867</v>
      </c>
      <c r="U140" s="124">
        <f t="shared" si="39"/>
        <v>3.3605084302728594</v>
      </c>
      <c r="V140" s="124">
        <f t="shared" si="39"/>
        <v>3.4078800836943408</v>
      </c>
      <c r="W140" s="124">
        <f t="shared" ref="W140:Y140" si="40">IF(W121=0,"",W121/W102)</f>
        <v>3.4573308358281487</v>
      </c>
      <c r="X140" s="124">
        <f t="shared" si="40"/>
        <v>3.5123270487053078</v>
      </c>
      <c r="Y140" s="124">
        <f t="shared" si="40"/>
        <v>3.5634368809634407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1.6257959214795281</v>
      </c>
      <c r="C141" s="111">
        <f t="shared" si="41"/>
        <v>1.7831959613722788</v>
      </c>
      <c r="D141" s="111">
        <f t="shared" si="41"/>
        <v>1.9177838853202211</v>
      </c>
      <c r="E141" s="111">
        <f t="shared" si="41"/>
        <v>2.0360828403293514</v>
      </c>
      <c r="F141" s="111">
        <f t="shared" si="41"/>
        <v>2.1042810806978154</v>
      </c>
      <c r="G141" s="111">
        <f t="shared" si="41"/>
        <v>2.1855146468415891</v>
      </c>
      <c r="H141" s="111">
        <f t="shared" si="41"/>
        <v>2.2725474745549312</v>
      </c>
      <c r="I141" s="111">
        <f t="shared" si="41"/>
        <v>2.3483825669342546</v>
      </c>
      <c r="J141" s="111">
        <f t="shared" si="41"/>
        <v>2.4146382480400006</v>
      </c>
      <c r="K141" s="111">
        <f t="shared" si="41"/>
        <v>2.5111974130362205</v>
      </c>
      <c r="L141" s="111">
        <f t="shared" si="41"/>
        <v>2.609318562221504</v>
      </c>
      <c r="M141" s="111">
        <f t="shared" si="41"/>
        <v>2.6958505614066133</v>
      </c>
      <c r="N141" s="111">
        <f t="shared" si="41"/>
        <v>2.7898354696996006</v>
      </c>
      <c r="O141" s="111">
        <f t="shared" si="41"/>
        <v>2.8817817415670031</v>
      </c>
      <c r="P141" s="111">
        <f t="shared" si="41"/>
        <v>2.9992577906752413</v>
      </c>
      <c r="Q141" s="111">
        <f t="shared" si="41"/>
        <v>3.1168696696581852</v>
      </c>
      <c r="R141" s="111">
        <f t="shared" ref="R141:V141" si="42">IF(R122=0,"",R122/R103)</f>
        <v>3.1958502540973095</v>
      </c>
      <c r="S141" s="111">
        <f t="shared" si="42"/>
        <v>3.2614503066381029</v>
      </c>
      <c r="T141" s="111">
        <f t="shared" si="42"/>
        <v>3.3105702221071867</v>
      </c>
      <c r="U141" s="111">
        <f t="shared" si="42"/>
        <v>3.3605084302728594</v>
      </c>
      <c r="V141" s="111">
        <f t="shared" si="42"/>
        <v>3.4078800836943408</v>
      </c>
      <c r="W141" s="111">
        <f t="shared" ref="W141:Y141" si="43">IF(W122=0,"",W122/W103)</f>
        <v>3.4573308358281487</v>
      </c>
      <c r="X141" s="111">
        <f t="shared" si="43"/>
        <v>3.5123270487053078</v>
      </c>
      <c r="Y141" s="111">
        <f t="shared" si="43"/>
        <v>3.5634368809634407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0.49566709137757847</v>
      </c>
      <c r="C142" s="124">
        <f t="shared" si="44"/>
        <v>0.49759592506142436</v>
      </c>
      <c r="D142" s="124">
        <f t="shared" si="44"/>
        <v>0.50122211715253784</v>
      </c>
      <c r="E142" s="124">
        <f t="shared" si="44"/>
        <v>0.50584131331809734</v>
      </c>
      <c r="F142" s="124">
        <f t="shared" si="44"/>
        <v>0.51031621143000694</v>
      </c>
      <c r="G142" s="124">
        <f t="shared" si="44"/>
        <v>0.51590896424814714</v>
      </c>
      <c r="H142" s="124">
        <f t="shared" si="44"/>
        <v>0.52778189040608015</v>
      </c>
      <c r="I142" s="124">
        <f t="shared" si="44"/>
        <v>0.53217502976502518</v>
      </c>
      <c r="J142" s="124">
        <f t="shared" si="44"/>
        <v>0.54581326799167385</v>
      </c>
      <c r="K142" s="124">
        <f t="shared" si="44"/>
        <v>0.5517607880006673</v>
      </c>
      <c r="L142" s="124">
        <f t="shared" si="44"/>
        <v>0.55853335841736496</v>
      </c>
      <c r="M142" s="124">
        <f t="shared" si="44"/>
        <v>0.56694109984526875</v>
      </c>
      <c r="N142" s="124">
        <f t="shared" si="44"/>
        <v>0.57983443304397253</v>
      </c>
      <c r="O142" s="124">
        <f t="shared" si="44"/>
        <v>0.59362419634311903</v>
      </c>
      <c r="P142" s="124">
        <f t="shared" si="44"/>
        <v>0.60578343234682874</v>
      </c>
      <c r="Q142" s="124">
        <f t="shared" si="44"/>
        <v>0.62130188947330356</v>
      </c>
      <c r="R142" s="124">
        <f t="shared" ref="R142:V142" si="45">IF(R123=0,"",R123/R104)</f>
        <v>0.63984422746495684</v>
      </c>
      <c r="S142" s="124">
        <f t="shared" si="45"/>
        <v>0.65357976069783585</v>
      </c>
      <c r="T142" s="124">
        <f t="shared" si="45"/>
        <v>0.68457961583703242</v>
      </c>
      <c r="U142" s="124">
        <f t="shared" si="45"/>
        <v>0.72794279267431117</v>
      </c>
      <c r="V142" s="124">
        <f t="shared" si="45"/>
        <v>0.76086586664382949</v>
      </c>
      <c r="W142" s="124">
        <f t="shared" ref="W142:Y142" si="46">IF(W123=0,"",W123/W104)</f>
        <v>0.7928317391492492</v>
      </c>
      <c r="X142" s="124">
        <f t="shared" si="46"/>
        <v>0.8139786288359192</v>
      </c>
      <c r="Y142" s="124">
        <f t="shared" si="46"/>
        <v>0.8249700060653915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0.49258810257268426</v>
      </c>
      <c r="C143" s="111">
        <f t="shared" si="47"/>
        <v>0.49626075259559127</v>
      </c>
      <c r="D143" s="111">
        <f t="shared" si="47"/>
        <v>0.50034809939324021</v>
      </c>
      <c r="E143" s="111">
        <f t="shared" si="47"/>
        <v>0.50491306502229838</v>
      </c>
      <c r="F143" s="111">
        <f t="shared" si="47"/>
        <v>0.50983164441135254</v>
      </c>
      <c r="G143" s="111">
        <f t="shared" si="47"/>
        <v>0.51568530302496751</v>
      </c>
      <c r="H143" s="111">
        <f t="shared" si="47"/>
        <v>0.52157278113385186</v>
      </c>
      <c r="I143" s="111">
        <f t="shared" si="47"/>
        <v>0.52523508241370553</v>
      </c>
      <c r="J143" s="111">
        <f t="shared" si="47"/>
        <v>0.52923291379517701</v>
      </c>
      <c r="K143" s="111">
        <f t="shared" si="47"/>
        <v>0.53119555580513556</v>
      </c>
      <c r="L143" s="111">
        <f t="shared" si="47"/>
        <v>0.53595422095553691</v>
      </c>
      <c r="M143" s="111">
        <f t="shared" si="47"/>
        <v>0.54861565857314631</v>
      </c>
      <c r="N143" s="111">
        <f t="shared" si="47"/>
        <v>0.56640668581281584</v>
      </c>
      <c r="O143" s="111">
        <f t="shared" si="47"/>
        <v>0.5938242504402983</v>
      </c>
      <c r="P143" s="111">
        <f t="shared" si="47"/>
        <v>0.61244631660488258</v>
      </c>
      <c r="Q143" s="111">
        <f t="shared" si="47"/>
        <v>0.63537958559590824</v>
      </c>
      <c r="R143" s="111">
        <f t="shared" ref="R143:V143" si="48">IF(R124=0,"",R124/R105)</f>
        <v>0.65974965386852091</v>
      </c>
      <c r="S143" s="111">
        <f t="shared" si="48"/>
        <v>0.67776403412115471</v>
      </c>
      <c r="T143" s="111">
        <f t="shared" si="48"/>
        <v>0.71592008083534697</v>
      </c>
      <c r="U143" s="111">
        <f t="shared" si="48"/>
        <v>0.77053241340595702</v>
      </c>
      <c r="V143" s="111">
        <f t="shared" si="48"/>
        <v>0.81228655396655847</v>
      </c>
      <c r="W143" s="111">
        <f t="shared" ref="W143:Y143" si="49">IF(W124=0,"",W124/W105)</f>
        <v>0.84629606699341886</v>
      </c>
      <c r="X143" s="111">
        <f t="shared" si="49"/>
        <v>0.866499319922438</v>
      </c>
      <c r="Y143" s="111">
        <f t="shared" si="49"/>
        <v>0.87906075314417587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0.55570543062672839</v>
      </c>
      <c r="C147" s="112">
        <f t="shared" si="59"/>
        <v>0.55570543062672839</v>
      </c>
      <c r="D147" s="112">
        <f t="shared" si="59"/>
        <v>0.55570543062672839</v>
      </c>
      <c r="E147" s="112">
        <f t="shared" si="59"/>
        <v>0.55570543062672839</v>
      </c>
      <c r="F147" s="112">
        <f t="shared" si="59"/>
        <v>0.55570543062672839</v>
      </c>
      <c r="G147" s="112">
        <f t="shared" si="59"/>
        <v>0.55570543062672839</v>
      </c>
      <c r="H147" s="112">
        <f t="shared" si="59"/>
        <v>0.58012451744876581</v>
      </c>
      <c r="I147" s="112">
        <f t="shared" si="59"/>
        <v>0.58195633096422272</v>
      </c>
      <c r="J147" s="112">
        <f t="shared" si="59"/>
        <v>0.58351580713475704</v>
      </c>
      <c r="K147" s="112">
        <f t="shared" si="59"/>
        <v>0.58464512787321954</v>
      </c>
      <c r="L147" s="112">
        <f t="shared" si="59"/>
        <v>0.58594441849127321</v>
      </c>
      <c r="M147" s="112">
        <f t="shared" si="59"/>
        <v>0.58699875246497979</v>
      </c>
      <c r="N147" s="112">
        <f t="shared" si="59"/>
        <v>0.58970233817596085</v>
      </c>
      <c r="O147" s="112">
        <f t="shared" si="59"/>
        <v>0.59344311297209207</v>
      </c>
      <c r="P147" s="112">
        <f t="shared" si="59"/>
        <v>0.60011678759301179</v>
      </c>
      <c r="Q147" s="112">
        <f t="shared" si="59"/>
        <v>0.60732855448172773</v>
      </c>
      <c r="R147" s="112">
        <f t="shared" ref="R147:V147" si="60">IF(R128=0,"",R128/R109)</f>
        <v>0.61616565899499709</v>
      </c>
      <c r="S147" s="112">
        <f t="shared" si="60"/>
        <v>0.6262108196310574</v>
      </c>
      <c r="T147" s="112">
        <f t="shared" si="60"/>
        <v>0.633542667933787</v>
      </c>
      <c r="U147" s="112">
        <f t="shared" si="60"/>
        <v>0.64165442375907111</v>
      </c>
      <c r="V147" s="112">
        <f t="shared" si="60"/>
        <v>0.66038689375788717</v>
      </c>
      <c r="W147" s="112">
        <f t="shared" ref="W147:Y147" si="61">IF(W128=0,"",W128/W109)</f>
        <v>0.68339443528461952</v>
      </c>
      <c r="X147" s="112">
        <f t="shared" si="61"/>
        <v>0.70229403558707149</v>
      </c>
      <c r="Y147" s="112">
        <f t="shared" si="61"/>
        <v>0.7158740034330745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0.56737723992097355</v>
      </c>
      <c r="C151" s="124">
        <f t="shared" si="71"/>
        <v>0.57000323504159089</v>
      </c>
      <c r="D151" s="124">
        <f t="shared" si="71"/>
        <v>0.57032597729872136</v>
      </c>
      <c r="E151" s="124">
        <f t="shared" si="71"/>
        <v>0.57422116637879883</v>
      </c>
      <c r="F151" s="124">
        <f t="shared" si="71"/>
        <v>0.57374328319122614</v>
      </c>
      <c r="G151" s="124">
        <f t="shared" si="71"/>
        <v>0.57296307862134899</v>
      </c>
      <c r="H151" s="124">
        <f t="shared" si="71"/>
        <v>0.58270693792646644</v>
      </c>
      <c r="I151" s="124">
        <f t="shared" si="71"/>
        <v>0.5771779584043969</v>
      </c>
      <c r="J151" s="124">
        <f t="shared" si="71"/>
        <v>0.57730429830580932</v>
      </c>
      <c r="K151" s="124">
        <f t="shared" si="71"/>
        <v>0.57594374004286142</v>
      </c>
      <c r="L151" s="124">
        <f t="shared" si="71"/>
        <v>0.57705794376435682</v>
      </c>
      <c r="M151" s="124">
        <f t="shared" si="71"/>
        <v>0.57714975366325016</v>
      </c>
      <c r="N151" s="124">
        <f t="shared" si="71"/>
        <v>0.57884706295999488</v>
      </c>
      <c r="O151" s="124">
        <f t="shared" si="71"/>
        <v>0.57523769427954508</v>
      </c>
      <c r="P151" s="124">
        <f t="shared" si="71"/>
        <v>0.57623326669486097</v>
      </c>
      <c r="Q151" s="124">
        <f t="shared" si="71"/>
        <v>0.57730237319896316</v>
      </c>
      <c r="R151" s="124">
        <f t="shared" ref="R151:V151" si="72">IF(R132=0,"",R132/R113)</f>
        <v>0.57755340382565024</v>
      </c>
      <c r="S151" s="124">
        <f t="shared" si="72"/>
        <v>0.57807823854931606</v>
      </c>
      <c r="T151" s="124">
        <f t="shared" si="72"/>
        <v>0.57972605331850269</v>
      </c>
      <c r="U151" s="124">
        <f t="shared" si="72"/>
        <v>0.58267828620057116</v>
      </c>
      <c r="V151" s="124">
        <f t="shared" si="72"/>
        <v>0.58695582562796156</v>
      </c>
      <c r="W151" s="124">
        <f t="shared" ref="W151:Y151" si="73">IF(W132=0,"",W132/W113)</f>
        <v>0.59131948406051515</v>
      </c>
      <c r="X151" s="124">
        <f t="shared" si="73"/>
        <v>0.59517661992567172</v>
      </c>
      <c r="Y151" s="124">
        <f t="shared" si="73"/>
        <v>0.5985836386339497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0.56484535751166676</v>
      </c>
      <c r="C152" s="111">
        <f t="shared" si="74"/>
        <v>0.56581693865181992</v>
      </c>
      <c r="D152" s="111">
        <f t="shared" si="74"/>
        <v>0.56691450583982195</v>
      </c>
      <c r="E152" s="111">
        <f t="shared" si="74"/>
        <v>0.56804033874378212</v>
      </c>
      <c r="F152" s="111">
        <f t="shared" si="74"/>
        <v>0.56921614658614139</v>
      </c>
      <c r="G152" s="111">
        <f t="shared" si="74"/>
        <v>0.57044049416119536</v>
      </c>
      <c r="H152" s="111">
        <f t="shared" si="74"/>
        <v>0.57177704202231783</v>
      </c>
      <c r="I152" s="111">
        <f t="shared" si="74"/>
        <v>0.57248206631116305</v>
      </c>
      <c r="J152" s="111">
        <f t="shared" si="74"/>
        <v>0.57281138015957667</v>
      </c>
      <c r="K152" s="111">
        <f t="shared" si="74"/>
        <v>0.57329261717448587</v>
      </c>
      <c r="L152" s="111">
        <f t="shared" si="74"/>
        <v>0.57376592523986691</v>
      </c>
      <c r="M152" s="111">
        <f t="shared" si="74"/>
        <v>0.57424238127138882</v>
      </c>
      <c r="N152" s="111">
        <f t="shared" si="74"/>
        <v>0.57469110141194835</v>
      </c>
      <c r="O152" s="111">
        <f t="shared" si="74"/>
        <v>0.5750640876066091</v>
      </c>
      <c r="P152" s="111">
        <f t="shared" si="74"/>
        <v>0.57530236753835606</v>
      </c>
      <c r="Q152" s="111">
        <f t="shared" si="74"/>
        <v>0.57564190583209762</v>
      </c>
      <c r="R152" s="111">
        <f t="shared" ref="R152:V152" si="75">IF(R133=0,"",R133/R114)</f>
        <v>0.57629181285337194</v>
      </c>
      <c r="S152" s="111">
        <f t="shared" si="75"/>
        <v>0.5771883454115071</v>
      </c>
      <c r="T152" s="111">
        <f t="shared" si="75"/>
        <v>0.57925041830248469</v>
      </c>
      <c r="U152" s="111">
        <f t="shared" si="75"/>
        <v>0.58267828620057116</v>
      </c>
      <c r="V152" s="111">
        <f t="shared" si="75"/>
        <v>0.58695582562796156</v>
      </c>
      <c r="W152" s="111">
        <f t="shared" ref="W152:Y152" si="76">IF(W133=0,"",W133/W114)</f>
        <v>0.59131948406051515</v>
      </c>
      <c r="X152" s="111">
        <f t="shared" si="76"/>
        <v>0.59517661992567172</v>
      </c>
      <c r="Y152" s="111">
        <f t="shared" si="76"/>
        <v>0.59779790743419392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0.72862365072973456</v>
      </c>
      <c r="C153" s="45">
        <f t="shared" si="77"/>
        <v>0.73311433643619683</v>
      </c>
      <c r="D153" s="45">
        <f t="shared" si="77"/>
        <v>0.73558279397538662</v>
      </c>
      <c r="E153" s="45">
        <f t="shared" si="77"/>
        <v>0.73799013973850958</v>
      </c>
      <c r="F153" s="45">
        <f t="shared" si="77"/>
        <v>0.73949772543075132</v>
      </c>
      <c r="G153" s="45">
        <f t="shared" si="77"/>
        <v>0.7411257906304386</v>
      </c>
      <c r="H153" s="45">
        <f t="shared" si="77"/>
        <v>0.74425519953414743</v>
      </c>
      <c r="I153" s="45">
        <f t="shared" si="77"/>
        <v>0.74471989433095886</v>
      </c>
      <c r="J153" s="45">
        <f t="shared" si="77"/>
        <v>0.74529927556161335</v>
      </c>
      <c r="K153" s="45">
        <f t="shared" si="77"/>
        <v>0.74562377877423958</v>
      </c>
      <c r="L153" s="45">
        <f t="shared" si="77"/>
        <v>0.74794834960359824</v>
      </c>
      <c r="M153" s="45">
        <f t="shared" si="77"/>
        <v>0.74953502072128064</v>
      </c>
      <c r="N153" s="45">
        <f t="shared" si="77"/>
        <v>0.75181939082548987</v>
      </c>
      <c r="O153" s="45">
        <f t="shared" si="77"/>
        <v>0.75433633695100188</v>
      </c>
      <c r="P153" s="45">
        <f t="shared" si="77"/>
        <v>0.75628094556069003</v>
      </c>
      <c r="Q153" s="45">
        <f t="shared" si="77"/>
        <v>0.75628094556068992</v>
      </c>
      <c r="R153" s="45">
        <f t="shared" ref="R153:V153" si="78">IF(R134=0,"",R134/R115)</f>
        <v>0.75664053137485465</v>
      </c>
      <c r="S153" s="45">
        <f t="shared" si="78"/>
        <v>0.75790177900314393</v>
      </c>
      <c r="T153" s="45">
        <f t="shared" si="78"/>
        <v>0.76037392346220756</v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>
        <f t="shared" si="79"/>
        <v>0.87376115379250563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2.0815937628540855</v>
      </c>
      <c r="C155" s="117">
        <f t="shared" si="80"/>
        <v>1.8486534369714569</v>
      </c>
      <c r="D155" s="117">
        <f t="shared" si="80"/>
        <v>1.8373665206150223</v>
      </c>
      <c r="E155" s="117">
        <f t="shared" si="80"/>
        <v>2.0269196575976882</v>
      </c>
      <c r="F155" s="117">
        <f t="shared" si="80"/>
        <v>2.012120352232055</v>
      </c>
      <c r="G155" s="117">
        <f t="shared" si="80"/>
        <v>2.0774664955747317</v>
      </c>
      <c r="H155" s="117">
        <f t="shared" si="80"/>
        <v>1.806363094288719</v>
      </c>
      <c r="I155" s="117">
        <f t="shared" si="80"/>
        <v>1.8156571145896598</v>
      </c>
      <c r="J155" s="117">
        <f t="shared" si="80"/>
        <v>1.8200788992738988</v>
      </c>
      <c r="K155" s="117">
        <f t="shared" si="80"/>
        <v>1.8485981233537523</v>
      </c>
      <c r="L155" s="117">
        <f t="shared" si="80"/>
        <v>1.7957878840054964</v>
      </c>
      <c r="M155" s="117">
        <f t="shared" si="80"/>
        <v>1.7227446170277534</v>
      </c>
      <c r="N155" s="117">
        <f t="shared" si="80"/>
        <v>1.7428889514425423</v>
      </c>
      <c r="O155" s="117">
        <f t="shared" si="80"/>
        <v>1.6574744828738677</v>
      </c>
      <c r="P155" s="117">
        <f t="shared" si="80"/>
        <v>1.56468126251942</v>
      </c>
      <c r="Q155" s="117">
        <f t="shared" si="80"/>
        <v>1.573355481208351</v>
      </c>
      <c r="R155" s="117">
        <f t="shared" ref="R155:V155" si="81">R156+R159+R161+R170</f>
        <v>1.5626526904500728</v>
      </c>
      <c r="S155" s="117">
        <f t="shared" si="81"/>
        <v>1.1875395335724082</v>
      </c>
      <c r="T155" s="117">
        <f t="shared" si="81"/>
        <v>1.193788753146068</v>
      </c>
      <c r="U155" s="117">
        <f t="shared" si="81"/>
        <v>1.2237878351879043</v>
      </c>
      <c r="V155" s="117">
        <f t="shared" si="81"/>
        <v>1.0646965050643065</v>
      </c>
      <c r="W155" s="117">
        <f t="shared" ref="W155:Y155" si="82">W156+W159+W161+W170</f>
        <v>1.0912686229341246</v>
      </c>
      <c r="X155" s="117">
        <f t="shared" si="82"/>
        <v>1.1366533855809042</v>
      </c>
      <c r="Y155" s="117">
        <f t="shared" si="82"/>
        <v>1.0391695588571259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1.8557627519113806</v>
      </c>
      <c r="C156" s="122">
        <f t="shared" si="83"/>
        <v>1.5464267548960198</v>
      </c>
      <c r="D156" s="122">
        <f t="shared" si="83"/>
        <v>1.4951693133129778</v>
      </c>
      <c r="E156" s="122">
        <f t="shared" si="83"/>
        <v>1.6136143297892738</v>
      </c>
      <c r="F156" s="122">
        <f t="shared" si="83"/>
        <v>1.7312722457829981</v>
      </c>
      <c r="G156" s="122">
        <f t="shared" si="83"/>
        <v>1.5260340894834252</v>
      </c>
      <c r="H156" s="122">
        <f t="shared" si="83"/>
        <v>1.5060157360487214</v>
      </c>
      <c r="I156" s="122">
        <f t="shared" si="83"/>
        <v>1.37546351715502</v>
      </c>
      <c r="J156" s="122">
        <f t="shared" si="83"/>
        <v>1.6074247719371166</v>
      </c>
      <c r="K156" s="122">
        <f t="shared" si="83"/>
        <v>1.5653575763439491</v>
      </c>
      <c r="L156" s="122">
        <f t="shared" si="83"/>
        <v>1.5837123592104438</v>
      </c>
      <c r="M156" s="122">
        <f t="shared" si="83"/>
        <v>1.5118531389295864</v>
      </c>
      <c r="N156" s="122">
        <f t="shared" si="83"/>
        <v>1.5587483932218218</v>
      </c>
      <c r="O156" s="122">
        <f t="shared" si="83"/>
        <v>1.4569786713541268</v>
      </c>
      <c r="P156" s="122">
        <f t="shared" si="83"/>
        <v>1.3642596940677112</v>
      </c>
      <c r="Q156" s="122">
        <f t="shared" si="83"/>
        <v>1.3529176517842254</v>
      </c>
      <c r="R156" s="122">
        <f t="shared" ref="R156:V156" si="84">SUM(R157:R158)</f>
        <v>1.3545712336000748</v>
      </c>
      <c r="S156" s="122">
        <f t="shared" si="84"/>
        <v>0.98421399991434011</v>
      </c>
      <c r="T156" s="122">
        <f t="shared" si="84"/>
        <v>0.99947005895172003</v>
      </c>
      <c r="U156" s="122">
        <f t="shared" si="84"/>
        <v>1.0327038358209737</v>
      </c>
      <c r="V156" s="122">
        <f t="shared" si="84"/>
        <v>0.90215187627185867</v>
      </c>
      <c r="W156" s="122">
        <f t="shared" ref="W156:Y156" si="85">SUM(W157:W158)</f>
        <v>0.92651565881900966</v>
      </c>
      <c r="X156" s="122">
        <f t="shared" si="85"/>
        <v>0.95990901451534427</v>
      </c>
      <c r="Y156" s="122">
        <f t="shared" si="85"/>
        <v>0.87795541460699833</v>
      </c>
      <c r="DA156" s="130" t="s">
        <v>2097</v>
      </c>
    </row>
    <row r="157" spans="1:105" ht="12" customHeight="1" x14ac:dyDescent="0.25">
      <c r="A157" s="97" t="s">
        <v>74</v>
      </c>
      <c r="B157" s="98">
        <v>1.8557627519113806</v>
      </c>
      <c r="C157" s="98">
        <v>1.5464267548960198</v>
      </c>
      <c r="D157" s="98">
        <v>1.4951693133129778</v>
      </c>
      <c r="E157" s="98">
        <v>1.6136143297892738</v>
      </c>
      <c r="F157" s="98">
        <v>1.7312722457829981</v>
      </c>
      <c r="G157" s="98">
        <v>1.5260340894834252</v>
      </c>
      <c r="H157" s="98">
        <v>1.5060157360487214</v>
      </c>
      <c r="I157" s="98">
        <v>1.37546351715502</v>
      </c>
      <c r="J157" s="98">
        <v>1.6074247719371166</v>
      </c>
      <c r="K157" s="98">
        <v>1.5653575763439491</v>
      </c>
      <c r="L157" s="98">
        <v>1.5837123592104438</v>
      </c>
      <c r="M157" s="98">
        <v>1.5118531389295864</v>
      </c>
      <c r="N157" s="98">
        <v>1.5587483932218218</v>
      </c>
      <c r="O157" s="98">
        <v>1.4569786713541268</v>
      </c>
      <c r="P157" s="98">
        <v>1.3642596940677112</v>
      </c>
      <c r="Q157" s="98">
        <v>1.3529176517842254</v>
      </c>
      <c r="R157" s="98">
        <v>1.3545712336000748</v>
      </c>
      <c r="S157" s="98">
        <v>0.98421399991434011</v>
      </c>
      <c r="T157" s="98">
        <v>0.99947005895172003</v>
      </c>
      <c r="U157" s="98">
        <v>1.0327038358209737</v>
      </c>
      <c r="V157" s="98">
        <v>0.90215187627185867</v>
      </c>
      <c r="W157" s="98">
        <v>0.92651565881900966</v>
      </c>
      <c r="X157" s="98">
        <v>0.95990901451534427</v>
      </c>
      <c r="Y157" s="98">
        <v>0.87795541460699833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0.13651934383348041</v>
      </c>
      <c r="C161" s="122">
        <v>0.20553574147320985</v>
      </c>
      <c r="D161" s="122">
        <v>0.23320872605495491</v>
      </c>
      <c r="E161" s="122">
        <v>0.28341779677484485</v>
      </c>
      <c r="F161" s="122">
        <v>0.19418438252854281</v>
      </c>
      <c r="G161" s="122">
        <v>0.36054814248501788</v>
      </c>
      <c r="H161" s="122">
        <v>0.19845067554612164</v>
      </c>
      <c r="I161" s="122">
        <v>0.28876940706447368</v>
      </c>
      <c r="J161" s="122">
        <v>0.13806946152399682</v>
      </c>
      <c r="K161" s="122">
        <v>0.17565909932723781</v>
      </c>
      <c r="L161" s="122">
        <v>0.12728919919578988</v>
      </c>
      <c r="M161" s="122">
        <v>0.12512220763718315</v>
      </c>
      <c r="N161" s="122">
        <v>0.10820064849782721</v>
      </c>
      <c r="O161" s="122">
        <v>0.11943675087451333</v>
      </c>
      <c r="P161" s="122">
        <v>0.11757238986904424</v>
      </c>
      <c r="Q161" s="122">
        <v>0.12876132328165923</v>
      </c>
      <c r="R161" s="122">
        <v>0.12105921573739509</v>
      </c>
      <c r="S161" s="122">
        <v>0.11789351604498634</v>
      </c>
      <c r="T161" s="122">
        <v>0.11446122098411682</v>
      </c>
      <c r="U161" s="122">
        <v>0.11247794648978805</v>
      </c>
      <c r="V161" s="122">
        <v>9.6662599726395154E-2</v>
      </c>
      <c r="W161" s="122">
        <v>9.8226343651571998E-2</v>
      </c>
      <c r="X161" s="122">
        <v>0.10541110616254483</v>
      </c>
      <c r="Y161" s="122">
        <v>9.5222797337207982E-2</v>
      </c>
      <c r="DA161" s="130" t="s">
        <v>2102</v>
      </c>
    </row>
    <row r="162" spans="1:105" ht="12" customHeight="1" x14ac:dyDescent="0.25">
      <c r="A162" s="97" t="s">
        <v>141</v>
      </c>
      <c r="B162" s="98">
        <v>0.13651934383348041</v>
      </c>
      <c r="C162" s="98">
        <v>0.20553574147320985</v>
      </c>
      <c r="D162" s="98">
        <v>0.23320872605495491</v>
      </c>
      <c r="E162" s="98">
        <v>0.28341779677484485</v>
      </c>
      <c r="F162" s="98">
        <v>0.19418438252854281</v>
      </c>
      <c r="G162" s="98">
        <v>0.36054814248501788</v>
      </c>
      <c r="H162" s="98">
        <v>0.19845067554612164</v>
      </c>
      <c r="I162" s="98">
        <v>0.28876940706447368</v>
      </c>
      <c r="J162" s="98">
        <v>0.13806946152399682</v>
      </c>
      <c r="K162" s="98">
        <v>0.17565909932723781</v>
      </c>
      <c r="L162" s="98">
        <v>0.12728919919578988</v>
      </c>
      <c r="M162" s="98">
        <v>0.12512220763718315</v>
      </c>
      <c r="N162" s="98">
        <v>0.10820064849782721</v>
      </c>
      <c r="O162" s="98">
        <v>0.11943675087451333</v>
      </c>
      <c r="P162" s="98">
        <v>0.11757238986904424</v>
      </c>
      <c r="Q162" s="98">
        <v>0.12876132328165923</v>
      </c>
      <c r="R162" s="98">
        <v>0.12105921573739509</v>
      </c>
      <c r="S162" s="98">
        <v>0.11789351604498634</v>
      </c>
      <c r="T162" s="98">
        <v>0.11446122098411682</v>
      </c>
      <c r="U162" s="98">
        <v>0.11247794648978805</v>
      </c>
      <c r="V162" s="98">
        <v>9.6662599726395154E-2</v>
      </c>
      <c r="W162" s="98">
        <v>9.8226343651571998E-2</v>
      </c>
      <c r="X162" s="98">
        <v>0.10541110616254483</v>
      </c>
      <c r="Y162" s="98">
        <v>9.5222797337207982E-2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8.931166710922446E-2</v>
      </c>
      <c r="C170" s="122">
        <v>9.6690940602227396E-2</v>
      </c>
      <c r="D170" s="122">
        <v>0.10898848124708953</v>
      </c>
      <c r="E170" s="122">
        <v>0.12988753103356962</v>
      </c>
      <c r="F170" s="122">
        <v>8.6663723920514177E-2</v>
      </c>
      <c r="G170" s="122">
        <v>0.19088426360628871</v>
      </c>
      <c r="H170" s="122">
        <v>0.10189668269387586</v>
      </c>
      <c r="I170" s="122">
        <v>0.15142419037016605</v>
      </c>
      <c r="J170" s="122">
        <v>7.4584665812785236E-2</v>
      </c>
      <c r="K170" s="122">
        <v>0.10758144768256533</v>
      </c>
      <c r="L170" s="122">
        <v>8.4786325599262705E-2</v>
      </c>
      <c r="M170" s="122">
        <v>8.5769270460983746E-2</v>
      </c>
      <c r="N170" s="122">
        <v>7.5939909722893162E-2</v>
      </c>
      <c r="O170" s="122">
        <v>8.1059060645227471E-2</v>
      </c>
      <c r="P170" s="122">
        <v>8.2849178582664565E-2</v>
      </c>
      <c r="Q170" s="122">
        <v>9.1676506142466488E-2</v>
      </c>
      <c r="R170" s="122">
        <v>8.7022241112602886E-2</v>
      </c>
      <c r="S170" s="122">
        <v>8.5432017613081654E-2</v>
      </c>
      <c r="T170" s="122">
        <v>7.9857473210231192E-2</v>
      </c>
      <c r="U170" s="122">
        <v>7.860605287714259E-2</v>
      </c>
      <c r="V170" s="122">
        <v>6.5882029066052741E-2</v>
      </c>
      <c r="W170" s="122">
        <v>6.652662046354299E-2</v>
      </c>
      <c r="X170" s="122">
        <v>7.1333264903015239E-2</v>
      </c>
      <c r="Y170" s="122">
        <v>6.5991346912919621E-2</v>
      </c>
      <c r="DA170" s="130" t="s">
        <v>2111</v>
      </c>
    </row>
    <row r="171" spans="1:105" ht="12" customHeight="1" x14ac:dyDescent="0.25">
      <c r="A171" s="97" t="s">
        <v>50</v>
      </c>
      <c r="B171" s="98">
        <v>8.931166710922446E-2</v>
      </c>
      <c r="C171" s="98">
        <v>9.6690940602227396E-2</v>
      </c>
      <c r="D171" s="98">
        <v>0.10898848124708953</v>
      </c>
      <c r="E171" s="98">
        <v>0.12988753103356962</v>
      </c>
      <c r="F171" s="98">
        <v>8.6663723920514177E-2</v>
      </c>
      <c r="G171" s="98">
        <v>0.19088426360628871</v>
      </c>
      <c r="H171" s="98">
        <v>0.10189668269387586</v>
      </c>
      <c r="I171" s="98">
        <v>0.15142419037016605</v>
      </c>
      <c r="J171" s="98">
        <v>7.4584665812785236E-2</v>
      </c>
      <c r="K171" s="98">
        <v>0.10758144768256533</v>
      </c>
      <c r="L171" s="98">
        <v>8.4786325599262705E-2</v>
      </c>
      <c r="M171" s="98">
        <v>8.5769270460983746E-2</v>
      </c>
      <c r="N171" s="98">
        <v>7.5939909722893162E-2</v>
      </c>
      <c r="O171" s="98">
        <v>8.1059060645227471E-2</v>
      </c>
      <c r="P171" s="98">
        <v>8.2849178582664565E-2</v>
      </c>
      <c r="Q171" s="98">
        <v>9.1676506142466488E-2</v>
      </c>
      <c r="R171" s="98">
        <v>8.7022241112602886E-2</v>
      </c>
      <c r="S171" s="98">
        <v>8.5432017613081654E-2</v>
      </c>
      <c r="T171" s="98">
        <v>7.9857473210231192E-2</v>
      </c>
      <c r="U171" s="98">
        <v>7.860605287714259E-2</v>
      </c>
      <c r="V171" s="98">
        <v>6.5882029066052741E-2</v>
      </c>
      <c r="W171" s="98">
        <v>6.652662046354299E-2</v>
      </c>
      <c r="X171" s="98">
        <v>7.1333264903015239E-2</v>
      </c>
      <c r="Y171" s="98">
        <v>6.5991346912919621E-2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12755.9020010532</v>
      </c>
      <c r="C174" s="117">
        <f t="shared" si="87"/>
        <v>11188.937075119156</v>
      </c>
      <c r="D174" s="117">
        <f t="shared" si="87"/>
        <v>10920.279662658992</v>
      </c>
      <c r="E174" s="117">
        <f t="shared" si="87"/>
        <v>11846.173590071197</v>
      </c>
      <c r="F174" s="117">
        <f t="shared" si="87"/>
        <v>11665.84968245112</v>
      </c>
      <c r="G174" s="117">
        <f t="shared" si="87"/>
        <v>12027.316044927131</v>
      </c>
      <c r="H174" s="117">
        <f t="shared" si="87"/>
        <v>10684.650732081911</v>
      </c>
      <c r="I174" s="117">
        <f t="shared" si="87"/>
        <v>10847.465451077653</v>
      </c>
      <c r="J174" s="117">
        <f t="shared" si="87"/>
        <v>11002.246409384747</v>
      </c>
      <c r="K174" s="117">
        <f t="shared" si="87"/>
        <v>11434.902972808739</v>
      </c>
      <c r="L174" s="117">
        <f t="shared" si="87"/>
        <v>11152.054529994191</v>
      </c>
      <c r="M174" s="117">
        <f t="shared" si="87"/>
        <v>10785.97864513636</v>
      </c>
      <c r="N174" s="117">
        <f t="shared" si="87"/>
        <v>11091.173128624874</v>
      </c>
      <c r="O174" s="117">
        <f t="shared" si="87"/>
        <v>10460.941826678341</v>
      </c>
      <c r="P174" s="117">
        <f t="shared" si="87"/>
        <v>9942.7023025493454</v>
      </c>
      <c r="Q174" s="117">
        <f t="shared" si="87"/>
        <v>10270.857459256367</v>
      </c>
      <c r="R174" s="117">
        <f t="shared" ref="R174:V174" si="88">R175+R178+R180+R189</f>
        <v>10768.510427764209</v>
      </c>
      <c r="S174" s="117">
        <f t="shared" si="88"/>
        <v>9673.7016896974637</v>
      </c>
      <c r="T174" s="117">
        <f t="shared" si="88"/>
        <v>10411.375914580301</v>
      </c>
      <c r="U174" s="117">
        <f t="shared" si="88"/>
        <v>11329.715171655369</v>
      </c>
      <c r="V174" s="117">
        <f t="shared" si="88"/>
        <v>10474.413081728178</v>
      </c>
      <c r="W174" s="117">
        <f t="shared" ref="W174:Y174" si="89">W175+W178+W180+W189</f>
        <v>10987.141929550839</v>
      </c>
      <c r="X174" s="117">
        <f t="shared" si="89"/>
        <v>11005.90973936547</v>
      </c>
      <c r="Y174" s="117">
        <f t="shared" si="89"/>
        <v>9818.7004099858896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11323.24331258922</v>
      </c>
      <c r="C175" s="122">
        <f t="shared" si="90"/>
        <v>9319.9483190169176</v>
      </c>
      <c r="D175" s="122">
        <f t="shared" si="90"/>
        <v>8853.2087572586443</v>
      </c>
      <c r="E175" s="122">
        <f t="shared" si="90"/>
        <v>9378.047443697742</v>
      </c>
      <c r="F175" s="122">
        <f t="shared" si="90"/>
        <v>10010.945988368687</v>
      </c>
      <c r="G175" s="122">
        <f t="shared" si="90"/>
        <v>8811.6086362368478</v>
      </c>
      <c r="H175" s="122">
        <f t="shared" si="90"/>
        <v>8752.3003456162041</v>
      </c>
      <c r="I175" s="122">
        <f t="shared" si="90"/>
        <v>8002.6815198489667</v>
      </c>
      <c r="J175" s="122">
        <f t="shared" si="90"/>
        <v>9380.0108838619581</v>
      </c>
      <c r="K175" s="122">
        <f t="shared" si="90"/>
        <v>9122.6880690719518</v>
      </c>
      <c r="L175" s="122">
        <f t="shared" si="90"/>
        <v>9264.8856526994787</v>
      </c>
      <c r="M175" s="122">
        <f t="shared" si="90"/>
        <v>8857.5682705390391</v>
      </c>
      <c r="N175" s="122">
        <f t="shared" si="90"/>
        <v>9105.3284933064169</v>
      </c>
      <c r="O175" s="122">
        <f t="shared" si="90"/>
        <v>8502.7397546600059</v>
      </c>
      <c r="P175" s="122">
        <f t="shared" si="90"/>
        <v>7951.6871667423729</v>
      </c>
      <c r="Q175" s="122">
        <f t="shared" si="90"/>
        <v>8130.6205067601213</v>
      </c>
      <c r="R175" s="122">
        <f t="shared" ref="R175:V175" si="91">SUM(R176:R177)</f>
        <v>8735.555514247204</v>
      </c>
      <c r="S175" s="122">
        <f t="shared" si="91"/>
        <v>7346.1188973078015</v>
      </c>
      <c r="T175" s="122">
        <f t="shared" si="91"/>
        <v>8210.0113397501045</v>
      </c>
      <c r="U175" s="122">
        <f t="shared" si="91"/>
        <v>9129.117583337862</v>
      </c>
      <c r="V175" s="122">
        <f t="shared" si="91"/>
        <v>8467.1622241350251</v>
      </c>
      <c r="W175" s="122">
        <f t="shared" ref="W175:Y175" si="92">SUM(W176:W177)</f>
        <v>8923.9058259943104</v>
      </c>
      <c r="X175" s="122">
        <f t="shared" si="92"/>
        <v>8896.7772247104476</v>
      </c>
      <c r="Y175" s="122">
        <f t="shared" si="92"/>
        <v>7921.3432012352396</v>
      </c>
      <c r="DA175" s="130" t="s">
        <v>2265</v>
      </c>
    </row>
    <row r="176" spans="1:105" ht="12" customHeight="1" x14ac:dyDescent="0.25">
      <c r="A176" s="97" t="s">
        <v>74</v>
      </c>
      <c r="B176" s="98">
        <v>11299.319688582234</v>
      </c>
      <c r="C176" s="98">
        <v>9300.0742050331355</v>
      </c>
      <c r="D176" s="98">
        <v>8834.9122890820981</v>
      </c>
      <c r="E176" s="98">
        <v>9358.9279980799383</v>
      </c>
      <c r="F176" s="98">
        <v>9988.6999803084382</v>
      </c>
      <c r="G176" s="98">
        <v>8793.0393497780533</v>
      </c>
      <c r="H176" s="98">
        <v>8734.858495893508</v>
      </c>
      <c r="I176" s="98">
        <v>7988.1830827167923</v>
      </c>
      <c r="J176" s="98">
        <v>9360.0248428555351</v>
      </c>
      <c r="K176" s="98">
        <v>9103.0267735562702</v>
      </c>
      <c r="L176" s="98">
        <v>9246.4090047097725</v>
      </c>
      <c r="M176" s="98">
        <v>8838.5855470504321</v>
      </c>
      <c r="N176" s="98">
        <v>9088.6045441135029</v>
      </c>
      <c r="O176" s="98">
        <v>8483.9780980548312</v>
      </c>
      <c r="P176" s="98">
        <v>7933.5818913577805</v>
      </c>
      <c r="Q176" s="98">
        <v>8114.1576846783437</v>
      </c>
      <c r="R176" s="98">
        <v>8717.9402209231575</v>
      </c>
      <c r="S176" s="98">
        <v>7331.1177904699207</v>
      </c>
      <c r="T176" s="98">
        <v>8193.3902891580365</v>
      </c>
      <c r="U176" s="98">
        <v>9110.5245869532118</v>
      </c>
      <c r="V176" s="98">
        <v>8449.8682742303536</v>
      </c>
      <c r="W176" s="98">
        <v>8905.4408951985206</v>
      </c>
      <c r="X176" s="98">
        <v>8877.5117833813511</v>
      </c>
      <c r="Y176" s="98">
        <v>7903.723568507141</v>
      </c>
      <c r="DA176" s="63" t="s">
        <v>2266</v>
      </c>
    </row>
    <row r="177" spans="1:105" ht="12" customHeight="1" x14ac:dyDescent="0.25">
      <c r="A177" s="97" t="s">
        <v>53</v>
      </c>
      <c r="B177" s="98">
        <v>23.923624006985982</v>
      </c>
      <c r="C177" s="98">
        <v>19.874113983781697</v>
      </c>
      <c r="D177" s="98">
        <v>18.29646817654568</v>
      </c>
      <c r="E177" s="98">
        <v>19.119445617804281</v>
      </c>
      <c r="F177" s="98">
        <v>22.246008060248791</v>
      </c>
      <c r="G177" s="98">
        <v>18.569286458794764</v>
      </c>
      <c r="H177" s="98">
        <v>17.44184972269554</v>
      </c>
      <c r="I177" s="98">
        <v>14.498437132173963</v>
      </c>
      <c r="J177" s="98">
        <v>19.986041006423662</v>
      </c>
      <c r="K177" s="98">
        <v>19.661295515680784</v>
      </c>
      <c r="L177" s="98">
        <v>18.476647989705395</v>
      </c>
      <c r="M177" s="98">
        <v>18.982723488607199</v>
      </c>
      <c r="N177" s="98">
        <v>16.723949192914098</v>
      </c>
      <c r="O177" s="98">
        <v>18.761656605174604</v>
      </c>
      <c r="P177" s="98">
        <v>18.105275384592463</v>
      </c>
      <c r="Q177" s="98">
        <v>16.462822081778036</v>
      </c>
      <c r="R177" s="98">
        <v>17.615293324045656</v>
      </c>
      <c r="S177" s="98">
        <v>15.001106837881164</v>
      </c>
      <c r="T177" s="98">
        <v>16.621050592068592</v>
      </c>
      <c r="U177" s="98">
        <v>18.592996384649656</v>
      </c>
      <c r="V177" s="98">
        <v>17.29394990467107</v>
      </c>
      <c r="W177" s="98">
        <v>18.464930795789641</v>
      </c>
      <c r="X177" s="98">
        <v>19.265441329096117</v>
      </c>
      <c r="Y177" s="98">
        <v>17.619632728099059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6.4572065535505825</v>
      </c>
      <c r="C178" s="122">
        <f t="shared" si="93"/>
        <v>8.0989250047690575</v>
      </c>
      <c r="D178" s="122">
        <f t="shared" si="93"/>
        <v>9.6367393555816836</v>
      </c>
      <c r="E178" s="122">
        <f t="shared" si="93"/>
        <v>11.93157686028888</v>
      </c>
      <c r="F178" s="122">
        <f t="shared" si="93"/>
        <v>8.9130394716534358</v>
      </c>
      <c r="G178" s="122">
        <f t="shared" si="93"/>
        <v>10.167849330713612</v>
      </c>
      <c r="H178" s="122">
        <f t="shared" si="93"/>
        <v>13.819217077357386</v>
      </c>
      <c r="I178" s="122">
        <f t="shared" si="93"/>
        <v>29.856420599010047</v>
      </c>
      <c r="J178" s="122">
        <f t="shared" si="93"/>
        <v>18.773273934331865</v>
      </c>
      <c r="K178" s="122">
        <f t="shared" si="93"/>
        <v>16.477726903615892</v>
      </c>
      <c r="L178" s="122">
        <f t="shared" si="93"/>
        <v>27.275777622527254</v>
      </c>
      <c r="M178" s="122">
        <f t="shared" si="93"/>
        <v>18.72520091087312</v>
      </c>
      <c r="N178" s="122">
        <f t="shared" si="93"/>
        <v>43.058280449251676</v>
      </c>
      <c r="O178" s="122">
        <f t="shared" si="93"/>
        <v>21.919049185868957</v>
      </c>
      <c r="P178" s="122">
        <f t="shared" si="93"/>
        <v>19.09025862884225</v>
      </c>
      <c r="Q178" s="122">
        <f t="shared" si="93"/>
        <v>35.037578144158253</v>
      </c>
      <c r="R178" s="122">
        <f t="shared" si="93"/>
        <v>34.832703634329434</v>
      </c>
      <c r="S178" s="122">
        <f t="shared" si="93"/>
        <v>33.950884439810885</v>
      </c>
      <c r="T178" s="122">
        <f t="shared" si="93"/>
        <v>30.468213216296604</v>
      </c>
      <c r="U178" s="122">
        <f t="shared" si="93"/>
        <v>25.088867072336853</v>
      </c>
      <c r="V178" s="122">
        <f t="shared" si="93"/>
        <v>21.470234420398192</v>
      </c>
      <c r="W178" s="122">
        <f t="shared" si="93"/>
        <v>18.428535330255112</v>
      </c>
      <c r="X178" s="122">
        <f t="shared" si="93"/>
        <v>16.107921855644914</v>
      </c>
      <c r="Y178" s="122">
        <f t="shared" si="93"/>
        <v>19.318535445145379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6.4572065535505825</v>
      </c>
      <c r="C179" s="98">
        <f>RES_hhdet_fech!C29</f>
        <v>8.0989250047690575</v>
      </c>
      <c r="D179" s="98">
        <f>RES_hhdet_fech!D29</f>
        <v>9.6367393555816836</v>
      </c>
      <c r="E179" s="98">
        <f>RES_hhdet_fech!E29</f>
        <v>11.93157686028888</v>
      </c>
      <c r="F179" s="98">
        <f>RES_hhdet_fech!F29</f>
        <v>8.9130394716534358</v>
      </c>
      <c r="G179" s="98">
        <f>RES_hhdet_fech!G29</f>
        <v>10.167849330713612</v>
      </c>
      <c r="H179" s="98">
        <f>RES_hhdet_fech!H29</f>
        <v>13.819217077357386</v>
      </c>
      <c r="I179" s="98">
        <f>RES_hhdet_fech!I29</f>
        <v>29.856420599010047</v>
      </c>
      <c r="J179" s="98">
        <f>RES_hhdet_fech!J29</f>
        <v>18.773273934331865</v>
      </c>
      <c r="K179" s="98">
        <f>RES_hhdet_fech!K29</f>
        <v>16.477726903615892</v>
      </c>
      <c r="L179" s="98">
        <f>RES_hhdet_fech!L29</f>
        <v>27.275777622527254</v>
      </c>
      <c r="M179" s="98">
        <f>RES_hhdet_fech!M29</f>
        <v>18.72520091087312</v>
      </c>
      <c r="N179" s="98">
        <f>RES_hhdet_fech!N29</f>
        <v>43.058280449251676</v>
      </c>
      <c r="O179" s="98">
        <f>RES_hhdet_fech!O29</f>
        <v>21.919049185868957</v>
      </c>
      <c r="P179" s="98">
        <f>RES_hhdet_fech!P29</f>
        <v>19.09025862884225</v>
      </c>
      <c r="Q179" s="98">
        <f>RES_hhdet_fech!Q29</f>
        <v>35.037578144158253</v>
      </c>
      <c r="R179" s="98">
        <f>RES_hhdet_fech!R29</f>
        <v>34.832703634329434</v>
      </c>
      <c r="S179" s="98">
        <f>RES_hhdet_fech!S29</f>
        <v>33.950884439810885</v>
      </c>
      <c r="T179" s="98">
        <f>RES_hhdet_fech!T29</f>
        <v>30.468213216296604</v>
      </c>
      <c r="U179" s="98">
        <f>RES_hhdet_fech!U29</f>
        <v>25.088867072336853</v>
      </c>
      <c r="V179" s="98">
        <f>RES_hhdet_fech!V29</f>
        <v>21.470234420398192</v>
      </c>
      <c r="W179" s="98">
        <f>RES_hhdet_fech!W29</f>
        <v>18.428535330255112</v>
      </c>
      <c r="X179" s="98">
        <f>RES_hhdet_fech!X29</f>
        <v>16.107921855644914</v>
      </c>
      <c r="Y179" s="98">
        <f>RES_hhdet_fech!Y29</f>
        <v>19.318535445145379</v>
      </c>
      <c r="DA179" s="63" t="s">
        <v>2269</v>
      </c>
    </row>
    <row r="180" spans="1:105" ht="12" customHeight="1" x14ac:dyDescent="0.25">
      <c r="A180" s="121" t="s">
        <v>55</v>
      </c>
      <c r="B180" s="122">
        <v>873.86424476587524</v>
      </c>
      <c r="C180" s="122">
        <v>1264.4748970624792</v>
      </c>
      <c r="D180" s="122">
        <v>1400.1297918486036</v>
      </c>
      <c r="E180" s="122">
        <v>1674.4176230207781</v>
      </c>
      <c r="F180" s="122">
        <v>1132.3215554985184</v>
      </c>
      <c r="G180" s="122">
        <v>2089.1614387217173</v>
      </c>
      <c r="H180" s="122">
        <v>1287.5473467457603</v>
      </c>
      <c r="I180" s="122">
        <v>1910.8634489805638</v>
      </c>
      <c r="J180" s="122">
        <v>1157.5409504932891</v>
      </c>
      <c r="K180" s="122">
        <v>1660.3437680926249</v>
      </c>
      <c r="L180" s="122">
        <v>1355.3372350076611</v>
      </c>
      <c r="M180" s="122">
        <v>1399.8046604877488</v>
      </c>
      <c r="N180" s="122">
        <v>1489.3643810076737</v>
      </c>
      <c r="O180" s="122">
        <v>1463.819064425322</v>
      </c>
      <c r="P180" s="122">
        <v>1487.6408869947145</v>
      </c>
      <c r="Q180" s="122">
        <v>1550.2661718989302</v>
      </c>
      <c r="R180" s="122">
        <v>1434.1067712418014</v>
      </c>
      <c r="S180" s="122">
        <v>1654.1250357713775</v>
      </c>
      <c r="T180" s="122">
        <v>1514.5223347964507</v>
      </c>
      <c r="U180" s="122">
        <v>1482.045259040407</v>
      </c>
      <c r="V180" s="122">
        <v>1368.7066227863681</v>
      </c>
      <c r="W180" s="122">
        <v>1405.3700359447828</v>
      </c>
      <c r="X180" s="122">
        <v>1433.3142555198463</v>
      </c>
      <c r="Y180" s="122">
        <v>1282.2605199071747</v>
      </c>
      <c r="DA180" s="130" t="s">
        <v>2270</v>
      </c>
    </row>
    <row r="181" spans="1:105" ht="12" customHeight="1" x14ac:dyDescent="0.25">
      <c r="A181" s="97" t="s">
        <v>141</v>
      </c>
      <c r="B181" s="98">
        <v>876.06880544428429</v>
      </c>
      <c r="C181" s="98">
        <v>1279.7822436790364</v>
      </c>
      <c r="D181" s="98">
        <v>1412.1425060967813</v>
      </c>
      <c r="E181" s="98">
        <v>1679.2155366791635</v>
      </c>
      <c r="F181" s="98">
        <v>1141.3021113820762</v>
      </c>
      <c r="G181" s="98">
        <v>2099.4696794664101</v>
      </c>
      <c r="H181" s="98">
        <v>1248.0232658297589</v>
      </c>
      <c r="I181" s="98">
        <v>1970.8773863211093</v>
      </c>
      <c r="J181" s="98">
        <v>1153.3341613447592</v>
      </c>
      <c r="K181" s="98">
        <v>1703.2678099082655</v>
      </c>
      <c r="L181" s="98">
        <v>1459.2458600650177</v>
      </c>
      <c r="M181" s="98">
        <v>1509.0710022406888</v>
      </c>
      <c r="N181" s="98">
        <v>1380.6350946893997</v>
      </c>
      <c r="O181" s="98">
        <v>1456.4611965758247</v>
      </c>
      <c r="P181" s="98">
        <v>1425.8270874359043</v>
      </c>
      <c r="Q181" s="98">
        <v>1507.5291771295706</v>
      </c>
      <c r="R181" s="98">
        <v>1436.4552021159323</v>
      </c>
      <c r="S181" s="98">
        <v>1521.9615515745659</v>
      </c>
      <c r="T181" s="98">
        <v>1469.0358497409873</v>
      </c>
      <c r="U181" s="98">
        <v>1452.0485578884293</v>
      </c>
      <c r="V181" s="98">
        <v>1285.5785496680026</v>
      </c>
      <c r="W181" s="98">
        <v>1330.4935003666949</v>
      </c>
      <c r="X181" s="98">
        <v>1337.2882722602665</v>
      </c>
      <c r="Y181" s="98">
        <v>1204.5638667920527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832.99049813375461</v>
      </c>
      <c r="C185" s="101">
        <v>831.58313474624538</v>
      </c>
      <c r="D185" s="101">
        <v>914.94961082498128</v>
      </c>
      <c r="E185" s="101">
        <v>1451.6145075095192</v>
      </c>
      <c r="F185" s="101">
        <v>651.86181572816974</v>
      </c>
      <c r="G185" s="101">
        <v>1115.0326883482307</v>
      </c>
      <c r="H185" s="101">
        <v>1756.4771203254365</v>
      </c>
      <c r="I185" s="101">
        <v>1568.3060190278925</v>
      </c>
      <c r="J185" s="101">
        <v>1167.2220766123944</v>
      </c>
      <c r="K185" s="101">
        <v>1596.0285371213354</v>
      </c>
      <c r="L185" s="101">
        <v>1247.4969322454315</v>
      </c>
      <c r="M185" s="101">
        <v>1297.0154472407821</v>
      </c>
      <c r="N185" s="101">
        <v>1580.8560975437824</v>
      </c>
      <c r="O185" s="101">
        <v>1470.543596814357</v>
      </c>
      <c r="P185" s="101">
        <v>1544.5911642532119</v>
      </c>
      <c r="Q185" s="101">
        <v>1595.1519541147932</v>
      </c>
      <c r="R185" s="101">
        <v>1431.3231678734223</v>
      </c>
      <c r="S185" s="101">
        <v>1834.3960282158289</v>
      </c>
      <c r="T185" s="101">
        <v>1594.944316105853</v>
      </c>
      <c r="U185" s="101">
        <v>1546.7849748177775</v>
      </c>
      <c r="V185" s="101">
        <v>1566.659084672548</v>
      </c>
      <c r="W185" s="101">
        <v>1588.3390138611635</v>
      </c>
      <c r="X185" s="101">
        <v>1691.6167066134449</v>
      </c>
      <c r="Y185" s="101">
        <v>1474.0224722764117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2278</v>
      </c>
    </row>
    <row r="189" spans="1:105" ht="12" customHeight="1" x14ac:dyDescent="0.25">
      <c r="A189" s="121" t="s">
        <v>54</v>
      </c>
      <c r="B189" s="122">
        <v>552.33723714455539</v>
      </c>
      <c r="C189" s="122">
        <v>596.41493403499032</v>
      </c>
      <c r="D189" s="122">
        <v>657.30437419616328</v>
      </c>
      <c r="E189" s="122">
        <v>781.77694649238947</v>
      </c>
      <c r="F189" s="122">
        <v>513.66909911226128</v>
      </c>
      <c r="G189" s="122">
        <v>1116.3781206378526</v>
      </c>
      <c r="H189" s="122">
        <v>630.98382264258976</v>
      </c>
      <c r="I189" s="122">
        <v>904.06406164911186</v>
      </c>
      <c r="J189" s="122">
        <v>445.92130109516847</v>
      </c>
      <c r="K189" s="122">
        <v>635.39340874054562</v>
      </c>
      <c r="L189" s="122">
        <v>504.55586466452479</v>
      </c>
      <c r="M189" s="122">
        <v>509.88051319869891</v>
      </c>
      <c r="N189" s="122">
        <v>453.42197386153214</v>
      </c>
      <c r="O189" s="122">
        <v>472.46395840714433</v>
      </c>
      <c r="P189" s="122">
        <v>484.28399018341531</v>
      </c>
      <c r="Q189" s="122">
        <v>554.93320245315806</v>
      </c>
      <c r="R189" s="122">
        <v>564.01543864087625</v>
      </c>
      <c r="S189" s="122">
        <v>639.5068721784736</v>
      </c>
      <c r="T189" s="122">
        <v>656.37402681745004</v>
      </c>
      <c r="U189" s="122">
        <v>693.46346220476323</v>
      </c>
      <c r="V189" s="122">
        <v>617.0740003863873</v>
      </c>
      <c r="W189" s="122">
        <v>639.43753228149001</v>
      </c>
      <c r="X189" s="122">
        <v>659.71033727953227</v>
      </c>
      <c r="Y189" s="122">
        <v>595.77815339833137</v>
      </c>
      <c r="DA189" s="130" t="s">
        <v>2279</v>
      </c>
    </row>
    <row r="190" spans="1:105" ht="12" customHeight="1" x14ac:dyDescent="0.25">
      <c r="A190" s="97" t="s">
        <v>50</v>
      </c>
      <c r="B190" s="98">
        <v>556.10515670169514</v>
      </c>
      <c r="C190" s="98">
        <v>599.50881926139664</v>
      </c>
      <c r="D190" s="98">
        <v>665.4470069126462</v>
      </c>
      <c r="E190" s="98">
        <v>783.27225173234729</v>
      </c>
      <c r="F190" s="98">
        <v>519.06069934532741</v>
      </c>
      <c r="G190" s="98">
        <v>1144.8331776752962</v>
      </c>
      <c r="H190" s="98">
        <v>621.28517109175039</v>
      </c>
      <c r="I190" s="98">
        <v>920.71418477256748</v>
      </c>
      <c r="J190" s="98">
        <v>449.77449852970216</v>
      </c>
      <c r="K190" s="98">
        <v>643.4691196552069</v>
      </c>
      <c r="L190" s="98">
        <v>508.50812280378244</v>
      </c>
      <c r="M190" s="98">
        <v>512.30945152367951</v>
      </c>
      <c r="N190" s="98">
        <v>451.1490098288885</v>
      </c>
      <c r="O190" s="98">
        <v>477.69325022828565</v>
      </c>
      <c r="P190" s="98">
        <v>486.28971404980069</v>
      </c>
      <c r="Q190" s="98">
        <v>555.12627389299598</v>
      </c>
      <c r="R190" s="98">
        <v>565.02636059026975</v>
      </c>
      <c r="S190" s="98">
        <v>640.69406619475296</v>
      </c>
      <c r="T190" s="98">
        <v>657.09766273046603</v>
      </c>
      <c r="U190" s="98">
        <v>693.46346220476323</v>
      </c>
      <c r="V190" s="98">
        <v>617.0740003863873</v>
      </c>
      <c r="W190" s="98">
        <v>639.43753228149001</v>
      </c>
      <c r="X190" s="98">
        <v>659.71033727953227</v>
      </c>
      <c r="Y190" s="98">
        <v>596.52159630693518</v>
      </c>
      <c r="DA190" s="63" t="s">
        <v>2280</v>
      </c>
    </row>
    <row r="191" spans="1:105" ht="12" customHeight="1" x14ac:dyDescent="0.25">
      <c r="A191" s="109" t="s">
        <v>120</v>
      </c>
      <c r="B191" s="33">
        <v>385.84229171344106</v>
      </c>
      <c r="C191" s="33">
        <v>496.56681991006042</v>
      </c>
      <c r="D191" s="33">
        <v>412.68611633848712</v>
      </c>
      <c r="E191" s="33">
        <v>744.13650424517573</v>
      </c>
      <c r="F191" s="33">
        <v>372.13959299427364</v>
      </c>
      <c r="G191" s="33">
        <v>420.17772512173008</v>
      </c>
      <c r="H191" s="33">
        <v>820.23859074275174</v>
      </c>
      <c r="I191" s="33">
        <v>549.51438102023087</v>
      </c>
      <c r="J191" s="33">
        <v>337.7353731255667</v>
      </c>
      <c r="K191" s="33">
        <v>352.35896906480144</v>
      </c>
      <c r="L191" s="33">
        <v>359.50799095377022</v>
      </c>
      <c r="M191" s="33">
        <v>397.99754160428233</v>
      </c>
      <c r="N191" s="33">
        <v>573.72671301788387</v>
      </c>
      <c r="O191" s="33">
        <v>38.432737252418868</v>
      </c>
      <c r="P191" s="33">
        <v>269.38500449926767</v>
      </c>
      <c r="Q191" s="33">
        <v>534.8813543442742</v>
      </c>
      <c r="R191" s="33">
        <v>449.78125835941682</v>
      </c>
      <c r="S191" s="33">
        <v>465.28615028948343</v>
      </c>
      <c r="T191" s="33">
        <v>462.80142008569027</v>
      </c>
      <c r="U191" s="33">
        <v>0</v>
      </c>
      <c r="V191" s="33">
        <v>0</v>
      </c>
      <c r="W191" s="33">
        <v>0</v>
      </c>
      <c r="X191" s="33">
        <v>0</v>
      </c>
      <c r="Y191" s="33">
        <v>414.74980515329815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6240.9461696993485</v>
      </c>
      <c r="C193" s="117">
        <f t="shared" si="94"/>
        <v>5539.2225643775737</v>
      </c>
      <c r="D193" s="117">
        <f t="shared" si="94"/>
        <v>5468.1636329192097</v>
      </c>
      <c r="E193" s="117">
        <f t="shared" si="94"/>
        <v>6003.7872110827666</v>
      </c>
      <c r="F193" s="117">
        <f t="shared" si="94"/>
        <v>5945.2835000855421</v>
      </c>
      <c r="G193" s="117">
        <f t="shared" si="94"/>
        <v>6236.449041428461</v>
      </c>
      <c r="H193" s="117">
        <f t="shared" si="94"/>
        <v>5594.9695306571812</v>
      </c>
      <c r="I193" s="117">
        <f t="shared" si="94"/>
        <v>5788.9431425007842</v>
      </c>
      <c r="J193" s="117">
        <f t="shared" si="94"/>
        <v>5901.7694266775134</v>
      </c>
      <c r="K193" s="117">
        <f t="shared" si="94"/>
        <v>6225.4600239470992</v>
      </c>
      <c r="L193" s="117">
        <f t="shared" si="94"/>
        <v>6176.9330198755033</v>
      </c>
      <c r="M193" s="117">
        <f t="shared" si="94"/>
        <v>6065.637639065344</v>
      </c>
      <c r="N193" s="117">
        <f t="shared" si="94"/>
        <v>6427.6316815159944</v>
      </c>
      <c r="O193" s="117">
        <f t="shared" si="94"/>
        <v>6161.2977848106902</v>
      </c>
      <c r="P193" s="117">
        <f t="shared" si="94"/>
        <v>5922.82108860073</v>
      </c>
      <c r="Q193" s="117">
        <f t="shared" si="94"/>
        <v>6227.4438158259145</v>
      </c>
      <c r="R193" s="117">
        <f t="shared" ref="R193:V193" si="95">R194+R197+R199+R208</f>
        <v>6577.0716621815827</v>
      </c>
      <c r="S193" s="117">
        <f t="shared" si="95"/>
        <v>5986.3515739480672</v>
      </c>
      <c r="T193" s="117">
        <f t="shared" si="95"/>
        <v>6495.4985605078718</v>
      </c>
      <c r="U193" s="117">
        <f t="shared" si="95"/>
        <v>7165.3702101940507</v>
      </c>
      <c r="V193" s="117">
        <f t="shared" si="95"/>
        <v>6763.5116538870407</v>
      </c>
      <c r="W193" s="117">
        <f t="shared" ref="W193:Y193" si="96">W194+W197+W199+W208</f>
        <v>7255.2309730409861</v>
      </c>
      <c r="X193" s="117">
        <f t="shared" si="96"/>
        <v>7476.6197399574048</v>
      </c>
      <c r="Y193" s="117">
        <f t="shared" si="96"/>
        <v>6853.807712533051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5483.9187440418154</v>
      </c>
      <c r="C194" s="122">
        <f t="shared" si="97"/>
        <v>4555.624596069797</v>
      </c>
      <c r="D194" s="122">
        <f t="shared" si="97"/>
        <v>4373.0286713211935</v>
      </c>
      <c r="E194" s="122">
        <f t="shared" si="97"/>
        <v>4683.5910526447487</v>
      </c>
      <c r="F194" s="122">
        <f t="shared" si="97"/>
        <v>5053.9717180327443</v>
      </c>
      <c r="G194" s="122">
        <f t="shared" si="97"/>
        <v>4496.7664988850383</v>
      </c>
      <c r="H194" s="122">
        <f t="shared" si="97"/>
        <v>4516.3418799616966</v>
      </c>
      <c r="I194" s="122">
        <f t="shared" si="97"/>
        <v>4180.1091826474603</v>
      </c>
      <c r="J194" s="122">
        <f t="shared" si="97"/>
        <v>4967.2052685434528</v>
      </c>
      <c r="K194" s="122">
        <f t="shared" si="97"/>
        <v>4902.0177567106248</v>
      </c>
      <c r="L194" s="122">
        <f t="shared" si="97"/>
        <v>5057.6027995915247</v>
      </c>
      <c r="M194" s="122">
        <f t="shared" si="97"/>
        <v>4927.2730893015369</v>
      </c>
      <c r="N194" s="122">
        <f t="shared" si="97"/>
        <v>5181.4594341456559</v>
      </c>
      <c r="O194" s="122">
        <f t="shared" si="97"/>
        <v>4957.3943752988125</v>
      </c>
      <c r="P194" s="122">
        <f t="shared" si="97"/>
        <v>4685.3157333876197</v>
      </c>
      <c r="Q194" s="122">
        <f t="shared" si="97"/>
        <v>4834.6886946796494</v>
      </c>
      <c r="R194" s="122">
        <f t="shared" ref="R194:V194" si="98">SUM(R195:R196)</f>
        <v>5222.3975818761855</v>
      </c>
      <c r="S194" s="122">
        <f t="shared" si="98"/>
        <v>4424.834800228341</v>
      </c>
      <c r="T194" s="122">
        <f t="shared" si="98"/>
        <v>4977.3031589139746</v>
      </c>
      <c r="U194" s="122">
        <f t="shared" si="98"/>
        <v>5598.1485944556853</v>
      </c>
      <c r="V194" s="122">
        <f t="shared" si="98"/>
        <v>5286.7463395156765</v>
      </c>
      <c r="W194" s="122">
        <f t="shared" ref="W194:Y194" si="99">SUM(W195:W196)</f>
        <v>5699.1835881605812</v>
      </c>
      <c r="X194" s="122">
        <f t="shared" si="99"/>
        <v>5860.7121092543139</v>
      </c>
      <c r="Y194" s="122">
        <f t="shared" si="99"/>
        <v>5370.5178070765978</v>
      </c>
      <c r="DA194" s="130" t="s">
        <v>2433</v>
      </c>
    </row>
    <row r="195" spans="1:105" ht="12" customHeight="1" x14ac:dyDescent="0.25">
      <c r="A195" s="97" t="s">
        <v>74</v>
      </c>
      <c r="B195" s="98">
        <v>5459.9951200348296</v>
      </c>
      <c r="C195" s="98">
        <v>4535.7504820860149</v>
      </c>
      <c r="D195" s="98">
        <v>4354.7322031446474</v>
      </c>
      <c r="E195" s="98">
        <v>4664.4716070269442</v>
      </c>
      <c r="F195" s="98">
        <v>5031.7257099724957</v>
      </c>
      <c r="G195" s="98">
        <v>4478.1972124262438</v>
      </c>
      <c r="H195" s="98">
        <v>4498.9000302390014</v>
      </c>
      <c r="I195" s="98">
        <v>4165.610745515286</v>
      </c>
      <c r="J195" s="98">
        <v>4947.2192275370289</v>
      </c>
      <c r="K195" s="98">
        <v>4882.3564611949441</v>
      </c>
      <c r="L195" s="98">
        <v>5039.1261516018194</v>
      </c>
      <c r="M195" s="98">
        <v>4908.2903658129298</v>
      </c>
      <c r="N195" s="98">
        <v>5164.7354849527419</v>
      </c>
      <c r="O195" s="98">
        <v>4938.6327186936378</v>
      </c>
      <c r="P195" s="98">
        <v>4667.2104580030273</v>
      </c>
      <c r="Q195" s="98">
        <v>4818.2258725978718</v>
      </c>
      <c r="R195" s="98">
        <v>5204.78228855214</v>
      </c>
      <c r="S195" s="98">
        <v>4409.8336933904602</v>
      </c>
      <c r="T195" s="98">
        <v>4960.6821083219056</v>
      </c>
      <c r="U195" s="98">
        <v>5579.555598071036</v>
      </c>
      <c r="V195" s="98">
        <v>5269.4523896110059</v>
      </c>
      <c r="W195" s="98">
        <v>5680.7186573647914</v>
      </c>
      <c r="X195" s="98">
        <v>5841.4466679252182</v>
      </c>
      <c r="Y195" s="98">
        <v>5352.8981743484992</v>
      </c>
      <c r="DA195" s="63" t="s">
        <v>2434</v>
      </c>
    </row>
    <row r="196" spans="1:105" ht="12" customHeight="1" x14ac:dyDescent="0.25">
      <c r="A196" s="97" t="s">
        <v>53</v>
      </c>
      <c r="B196" s="98">
        <v>23.923624006985982</v>
      </c>
      <c r="C196" s="98">
        <v>19.874113983781697</v>
      </c>
      <c r="D196" s="98">
        <v>18.29646817654568</v>
      </c>
      <c r="E196" s="98">
        <v>19.119445617804281</v>
      </c>
      <c r="F196" s="98">
        <v>22.246008060248791</v>
      </c>
      <c r="G196" s="98">
        <v>18.569286458794764</v>
      </c>
      <c r="H196" s="98">
        <v>17.44184972269554</v>
      </c>
      <c r="I196" s="98">
        <v>14.498437132173963</v>
      </c>
      <c r="J196" s="98">
        <v>19.986041006423662</v>
      </c>
      <c r="K196" s="98">
        <v>19.661295515680784</v>
      </c>
      <c r="L196" s="98">
        <v>18.476647989705395</v>
      </c>
      <c r="M196" s="98">
        <v>18.982723488607199</v>
      </c>
      <c r="N196" s="98">
        <v>16.723949192914098</v>
      </c>
      <c r="O196" s="98">
        <v>18.761656605174604</v>
      </c>
      <c r="P196" s="98">
        <v>18.105275384592463</v>
      </c>
      <c r="Q196" s="98">
        <v>16.462822081778036</v>
      </c>
      <c r="R196" s="98">
        <v>17.615293324045656</v>
      </c>
      <c r="S196" s="98">
        <v>15.001106837881164</v>
      </c>
      <c r="T196" s="98">
        <v>16.621050592068592</v>
      </c>
      <c r="U196" s="98">
        <v>18.592996384649656</v>
      </c>
      <c r="V196" s="98">
        <v>17.29394990467107</v>
      </c>
      <c r="W196" s="98">
        <v>18.464930795789641</v>
      </c>
      <c r="X196" s="98">
        <v>19.265441329096117</v>
      </c>
      <c r="Y196" s="98">
        <v>17.619632728099059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10.498100078913417</v>
      </c>
      <c r="C197" s="122">
        <f t="shared" si="100"/>
        <v>14.441970359961147</v>
      </c>
      <c r="D197" s="122">
        <f t="shared" si="100"/>
        <v>18.481183443165722</v>
      </c>
      <c r="E197" s="122">
        <f t="shared" si="100"/>
        <v>24.293678903304951</v>
      </c>
      <c r="F197" s="122">
        <f t="shared" si="100"/>
        <v>18.755540331713181</v>
      </c>
      <c r="G197" s="122">
        <f t="shared" si="100"/>
        <v>22.221983639153045</v>
      </c>
      <c r="H197" s="122">
        <f t="shared" si="100"/>
        <v>31.40482686947491</v>
      </c>
      <c r="I197" s="122">
        <f t="shared" si="100"/>
        <v>70.11429764577197</v>
      </c>
      <c r="J197" s="122">
        <f t="shared" si="100"/>
        <v>45.330665282770099</v>
      </c>
      <c r="K197" s="122">
        <f t="shared" si="100"/>
        <v>41.378825173077566</v>
      </c>
      <c r="L197" s="122">
        <f t="shared" si="100"/>
        <v>71.171192849486303</v>
      </c>
      <c r="M197" s="122">
        <f t="shared" si="100"/>
        <v>50.480343388028928</v>
      </c>
      <c r="N197" s="122">
        <f t="shared" si="100"/>
        <v>120.12551806159516</v>
      </c>
      <c r="O197" s="122">
        <f t="shared" si="100"/>
        <v>63.165915736346243</v>
      </c>
      <c r="P197" s="122">
        <f t="shared" si="100"/>
        <v>57.256606918560365</v>
      </c>
      <c r="Q197" s="122">
        <f t="shared" si="100"/>
        <v>109.2075646158054</v>
      </c>
      <c r="R197" s="122">
        <f t="shared" si="100"/>
        <v>111.32010476066799</v>
      </c>
      <c r="S197" s="122">
        <f t="shared" si="100"/>
        <v>110.72912246685601</v>
      </c>
      <c r="T197" s="122">
        <f t="shared" si="100"/>
        <v>100.86715939468418</v>
      </c>
      <c r="U197" s="122">
        <f t="shared" si="100"/>
        <v>84.311349302583139</v>
      </c>
      <c r="V197" s="122">
        <f t="shared" si="100"/>
        <v>73.1679842735237</v>
      </c>
      <c r="W197" s="122">
        <f t="shared" si="100"/>
        <v>63.713543456439474</v>
      </c>
      <c r="X197" s="122">
        <f t="shared" si="100"/>
        <v>56.576289632013037</v>
      </c>
      <c r="Y197" s="122">
        <f t="shared" si="100"/>
        <v>68.840381691430522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10.498100078913417</v>
      </c>
      <c r="C198" s="98">
        <f>RES_hhdet_tesh!C29</f>
        <v>14.441970359961147</v>
      </c>
      <c r="D198" s="98">
        <f>RES_hhdet_tesh!D29</f>
        <v>18.481183443165722</v>
      </c>
      <c r="E198" s="98">
        <f>RES_hhdet_tesh!E29</f>
        <v>24.293678903304951</v>
      </c>
      <c r="F198" s="98">
        <f>RES_hhdet_tesh!F29</f>
        <v>18.755540331713181</v>
      </c>
      <c r="G198" s="98">
        <f>RES_hhdet_tesh!G29</f>
        <v>22.221983639153045</v>
      </c>
      <c r="H198" s="98">
        <f>RES_hhdet_tesh!H29</f>
        <v>31.40482686947491</v>
      </c>
      <c r="I198" s="98">
        <f>RES_hhdet_tesh!I29</f>
        <v>70.11429764577197</v>
      </c>
      <c r="J198" s="98">
        <f>RES_hhdet_tesh!J29</f>
        <v>45.330665282770099</v>
      </c>
      <c r="K198" s="98">
        <f>RES_hhdet_tesh!K29</f>
        <v>41.378825173077566</v>
      </c>
      <c r="L198" s="98">
        <f>RES_hhdet_tesh!L29</f>
        <v>71.171192849486303</v>
      </c>
      <c r="M198" s="98">
        <f>RES_hhdet_tesh!M29</f>
        <v>50.480343388028928</v>
      </c>
      <c r="N198" s="98">
        <f>RES_hhdet_tesh!N29</f>
        <v>120.12551806159516</v>
      </c>
      <c r="O198" s="98">
        <f>RES_hhdet_tesh!O29</f>
        <v>63.165915736346243</v>
      </c>
      <c r="P198" s="98">
        <f>RES_hhdet_tesh!P29</f>
        <v>57.256606918560365</v>
      </c>
      <c r="Q198" s="98">
        <f>RES_hhdet_tesh!Q29</f>
        <v>109.2075646158054</v>
      </c>
      <c r="R198" s="98">
        <f>RES_hhdet_tesh!R29</f>
        <v>111.32010476066799</v>
      </c>
      <c r="S198" s="98">
        <f>RES_hhdet_tesh!S29</f>
        <v>110.72912246685601</v>
      </c>
      <c r="T198" s="98">
        <f>RES_hhdet_tesh!T29</f>
        <v>100.86715939468418</v>
      </c>
      <c r="U198" s="98">
        <f>RES_hhdet_tesh!U29</f>
        <v>84.311349302583139</v>
      </c>
      <c r="V198" s="98">
        <f>RES_hhdet_tesh!V29</f>
        <v>73.1679842735237</v>
      </c>
      <c r="W198" s="98">
        <f>RES_hhdet_tesh!W29</f>
        <v>63.713543456439474</v>
      </c>
      <c r="X198" s="98">
        <f>RES_hhdet_tesh!X29</f>
        <v>56.576289632013037</v>
      </c>
      <c r="Y198" s="98">
        <f>RES_hhdet_tesh!Y29</f>
        <v>68.840381691430522</v>
      </c>
      <c r="DA198" s="63" t="s">
        <v>2437</v>
      </c>
    </row>
    <row r="199" spans="1:105" ht="12" customHeight="1" x14ac:dyDescent="0.25">
      <c r="A199" s="121" t="s">
        <v>55</v>
      </c>
      <c r="B199" s="122">
        <v>433.14574846196581</v>
      </c>
      <c r="C199" s="122">
        <v>629.19755612075369</v>
      </c>
      <c r="D199" s="122">
        <v>701.77601855869921</v>
      </c>
      <c r="E199" s="122">
        <v>846.98960947179739</v>
      </c>
      <c r="F199" s="122">
        <v>577.84204632253625</v>
      </c>
      <c r="G199" s="122">
        <v>1077.81711399809</v>
      </c>
      <c r="H199" s="122">
        <v>679.54417265280995</v>
      </c>
      <c r="I199" s="122">
        <v>1016.9138128381303</v>
      </c>
      <c r="J199" s="122">
        <v>631.80120902293038</v>
      </c>
      <c r="K199" s="122">
        <v>916.11258583478423</v>
      </c>
      <c r="L199" s="122">
        <v>757.00105765693445</v>
      </c>
      <c r="M199" s="122">
        <v>793.6067937854574</v>
      </c>
      <c r="N199" s="122">
        <v>863.5847514574715</v>
      </c>
      <c r="O199" s="122">
        <v>868.95841571121821</v>
      </c>
      <c r="P199" s="122">
        <v>901.18820262313875</v>
      </c>
      <c r="Q199" s="122">
        <v>963.1833017873505</v>
      </c>
      <c r="R199" s="122">
        <v>917.60493914747394</v>
      </c>
      <c r="S199" s="122">
        <v>1081.102645043756</v>
      </c>
      <c r="T199" s="122">
        <v>1036.8111181315599</v>
      </c>
      <c r="U199" s="122">
        <v>1078.8441647355967</v>
      </c>
      <c r="V199" s="122">
        <v>1041.402150727499</v>
      </c>
      <c r="W199" s="122">
        <v>1114.2219697463452</v>
      </c>
      <c r="X199" s="122">
        <v>1166.6871723990207</v>
      </c>
      <c r="Y199" s="122">
        <v>1057.8264688852339</v>
      </c>
      <c r="DA199" s="130" t="s">
        <v>2438</v>
      </c>
    </row>
    <row r="200" spans="1:105" ht="12" customHeight="1" x14ac:dyDescent="0.25">
      <c r="A200" s="97" t="s">
        <v>141</v>
      </c>
      <c r="B200" s="98">
        <v>431.54107059691808</v>
      </c>
      <c r="C200" s="98">
        <v>635.10569940663288</v>
      </c>
      <c r="D200" s="98">
        <v>706.56281899793169</v>
      </c>
      <c r="E200" s="98">
        <v>847.85786345774</v>
      </c>
      <c r="F200" s="98">
        <v>581.87193221607265</v>
      </c>
      <c r="G200" s="98">
        <v>1082.6656578473671</v>
      </c>
      <c r="H200" s="98">
        <v>650.93496567857983</v>
      </c>
      <c r="I200" s="98">
        <v>1035.1739464316765</v>
      </c>
      <c r="J200" s="98">
        <v>610.3823987880038</v>
      </c>
      <c r="K200" s="98">
        <v>904.76829096921722</v>
      </c>
      <c r="L200" s="98">
        <v>782.0889781137389</v>
      </c>
      <c r="M200" s="98">
        <v>827.89998172791343</v>
      </c>
      <c r="N200" s="98">
        <v>782.00094829988598</v>
      </c>
      <c r="O200" s="98">
        <v>864.88197835201902</v>
      </c>
      <c r="P200" s="98">
        <v>873.24254781558739</v>
      </c>
      <c r="Q200" s="98">
        <v>957.85326383832705</v>
      </c>
      <c r="R200" s="98">
        <v>947.7008223936225</v>
      </c>
      <c r="S200" s="98">
        <v>1031.5308009724697</v>
      </c>
      <c r="T200" s="98">
        <v>1051.7122642965903</v>
      </c>
      <c r="U200" s="98">
        <v>1118.850479692411</v>
      </c>
      <c r="V200" s="98">
        <v>1044.258169963148</v>
      </c>
      <c r="W200" s="98">
        <v>1125.991416520641</v>
      </c>
      <c r="X200" s="98">
        <v>1158.759378453773</v>
      </c>
      <c r="Y200" s="98">
        <v>1058.8848199524825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462.89734347339117</v>
      </c>
      <c r="C204" s="101">
        <v>462.11526399608704</v>
      </c>
      <c r="D204" s="101">
        <v>508.44246748525376</v>
      </c>
      <c r="E204" s="101">
        <v>806.67006499958359</v>
      </c>
      <c r="F204" s="101">
        <v>362.24315101834361</v>
      </c>
      <c r="G204" s="101">
        <v>619.62972024143198</v>
      </c>
      <c r="H204" s="101">
        <v>1018.9754418385915</v>
      </c>
      <c r="I204" s="101">
        <v>912.68561666257892</v>
      </c>
      <c r="J204" s="101">
        <v>681.09253213998841</v>
      </c>
      <c r="K204" s="101">
        <v>933.1103081746104</v>
      </c>
      <c r="L204" s="101">
        <v>730.96386453419655</v>
      </c>
      <c r="M204" s="101">
        <v>761.34644945814694</v>
      </c>
      <c r="N204" s="101">
        <v>932.23453704129338</v>
      </c>
      <c r="O204" s="101">
        <v>872.68396985468917</v>
      </c>
      <c r="P204" s="101">
        <v>926.93508763618752</v>
      </c>
      <c r="Q204" s="101">
        <v>968.78133047124084</v>
      </c>
      <c r="R204" s="101">
        <v>881.93218296753389</v>
      </c>
      <c r="S204" s="101">
        <v>1148.7186403569906</v>
      </c>
      <c r="T204" s="101">
        <v>1010.4652772315313</v>
      </c>
      <c r="U204" s="101">
        <v>992.50142169589026</v>
      </c>
      <c r="V204" s="101">
        <v>1034.6011265044785</v>
      </c>
      <c r="W204" s="101">
        <v>1085.4620434181793</v>
      </c>
      <c r="X204" s="101">
        <v>1188.0123235540673</v>
      </c>
      <c r="Y204" s="101">
        <v>1055.2143683788329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2446</v>
      </c>
    </row>
    <row r="208" spans="1:105" ht="12" customHeight="1" x14ac:dyDescent="0.25">
      <c r="A208" s="121" t="s">
        <v>54</v>
      </c>
      <c r="B208" s="122">
        <v>313.38357711665401</v>
      </c>
      <c r="C208" s="122">
        <v>339.95844182706156</v>
      </c>
      <c r="D208" s="122">
        <v>374.87775959615135</v>
      </c>
      <c r="E208" s="122">
        <v>448.91287006291572</v>
      </c>
      <c r="F208" s="122">
        <v>294.7141953985481</v>
      </c>
      <c r="G208" s="122">
        <v>639.64344490617975</v>
      </c>
      <c r="H208" s="122">
        <v>367.67865117320002</v>
      </c>
      <c r="I208" s="122">
        <v>521.80584936942114</v>
      </c>
      <c r="J208" s="122">
        <v>257.43228382835974</v>
      </c>
      <c r="K208" s="122">
        <v>365.95085622861239</v>
      </c>
      <c r="L208" s="122">
        <v>291.15796977755781</v>
      </c>
      <c r="M208" s="122">
        <v>294.27741259032069</v>
      </c>
      <c r="N208" s="122">
        <v>262.4619778512714</v>
      </c>
      <c r="O208" s="122">
        <v>271.77907806431267</v>
      </c>
      <c r="P208" s="122">
        <v>279.06054567141143</v>
      </c>
      <c r="Q208" s="122">
        <v>320.36425474310892</v>
      </c>
      <c r="R208" s="122">
        <v>325.74903639725522</v>
      </c>
      <c r="S208" s="122">
        <v>369.68500620911465</v>
      </c>
      <c r="T208" s="122">
        <v>380.51712406765341</v>
      </c>
      <c r="U208" s="122">
        <v>404.06610170018598</v>
      </c>
      <c r="V208" s="122">
        <v>362.19517937034112</v>
      </c>
      <c r="W208" s="122">
        <v>378.11187167761972</v>
      </c>
      <c r="X208" s="122">
        <v>392.64416867205694</v>
      </c>
      <c r="Y208" s="122">
        <v>356.62305487978864</v>
      </c>
      <c r="DA208" s="130" t="s">
        <v>2447</v>
      </c>
    </row>
    <row r="209" spans="1:105" ht="12" customHeight="1" x14ac:dyDescent="0.25">
      <c r="A209" s="97" t="s">
        <v>50</v>
      </c>
      <c r="B209" s="98">
        <v>314.11341605125045</v>
      </c>
      <c r="C209" s="98">
        <v>339.21224480925059</v>
      </c>
      <c r="D209" s="98">
        <v>377.2515610864715</v>
      </c>
      <c r="E209" s="98">
        <v>444.93023520264757</v>
      </c>
      <c r="F209" s="98">
        <v>295.45773112565502</v>
      </c>
      <c r="G209" s="98">
        <v>653.05920360522748</v>
      </c>
      <c r="H209" s="98">
        <v>355.23659737917069</v>
      </c>
      <c r="I209" s="98">
        <v>527.0923589805974</v>
      </c>
      <c r="J209" s="98">
        <v>257.63595126338021</v>
      </c>
      <c r="K209" s="98">
        <v>368.89609567809589</v>
      </c>
      <c r="L209" s="98">
        <v>291.76463357250003</v>
      </c>
      <c r="M209" s="98">
        <v>294.18979939079691</v>
      </c>
      <c r="N209" s="98">
        <v>259.27132135947386</v>
      </c>
      <c r="O209" s="98">
        <v>274.70423309836468</v>
      </c>
      <c r="P209" s="98">
        <v>279.76362380240056</v>
      </c>
      <c r="Q209" s="98">
        <v>319.5539462812352</v>
      </c>
      <c r="R209" s="98">
        <v>325.62006565450957</v>
      </c>
      <c r="S209" s="98">
        <v>369.80114798192</v>
      </c>
      <c r="T209" s="98">
        <v>380.62409600220747</v>
      </c>
      <c r="U209" s="98">
        <v>404.06610170018598</v>
      </c>
      <c r="V209" s="98">
        <v>362.19517937034112</v>
      </c>
      <c r="W209" s="98">
        <v>378.11187167761972</v>
      </c>
      <c r="X209" s="98">
        <v>392.64416867205694</v>
      </c>
      <c r="Y209" s="98">
        <v>356.59936201159076</v>
      </c>
      <c r="DA209" s="63" t="s">
        <v>2448</v>
      </c>
    </row>
    <row r="210" spans="1:105" ht="12" customHeight="1" x14ac:dyDescent="0.25">
      <c r="A210" s="109" t="s">
        <v>120</v>
      </c>
      <c r="B210" s="33">
        <v>281.13381919417463</v>
      </c>
      <c r="C210" s="33">
        <v>364.04025467459638</v>
      </c>
      <c r="D210" s="33">
        <v>303.5648064911158</v>
      </c>
      <c r="E210" s="33">
        <v>549.16540275242323</v>
      </c>
      <c r="F210" s="33">
        <v>275.1963825619909</v>
      </c>
      <c r="G210" s="33">
        <v>311.40454873614129</v>
      </c>
      <c r="H210" s="33">
        <v>610.46683601885456</v>
      </c>
      <c r="I210" s="33">
        <v>409.23429176672875</v>
      </c>
      <c r="J210" s="33">
        <v>251.71392892201604</v>
      </c>
      <c r="K210" s="33">
        <v>262.72722599909258</v>
      </c>
      <c r="L210" s="33">
        <v>268.89340850317774</v>
      </c>
      <c r="M210" s="33">
        <v>298.31309559338456</v>
      </c>
      <c r="N210" s="33">
        <v>431.33886788141598</v>
      </c>
      <c r="O210" s="33">
        <v>28.991210237989961</v>
      </c>
      <c r="P210" s="33">
        <v>203.73074592257689</v>
      </c>
      <c r="Q210" s="33">
        <v>404.52057642627017</v>
      </c>
      <c r="R210" s="33">
        <v>340.32273032751999</v>
      </c>
      <c r="S210" s="33">
        <v>352.64120104992367</v>
      </c>
      <c r="T210" s="33">
        <v>351.90213157443759</v>
      </c>
      <c r="U210" s="33">
        <v>0</v>
      </c>
      <c r="V210" s="33">
        <v>0</v>
      </c>
      <c r="W210" s="33">
        <v>0</v>
      </c>
      <c r="X210" s="33">
        <v>0</v>
      </c>
      <c r="Y210" s="33">
        <v>362.3922682859627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2879.1061726889147</v>
      </c>
      <c r="C212" s="117">
        <f t="shared" si="101"/>
        <v>2525.4828373927012</v>
      </c>
      <c r="D212" s="117">
        <f t="shared" si="101"/>
        <v>2466.2637860604323</v>
      </c>
      <c r="E212" s="117">
        <f t="shared" si="101"/>
        <v>2670.5133828691546</v>
      </c>
      <c r="F212" s="117">
        <f t="shared" si="101"/>
        <v>2637.1171064640303</v>
      </c>
      <c r="G212" s="117">
        <f t="shared" si="101"/>
        <v>2719.1969837365596</v>
      </c>
      <c r="H212" s="117">
        <f t="shared" si="101"/>
        <v>2379.9250254133322</v>
      </c>
      <c r="I212" s="117">
        <f t="shared" si="101"/>
        <v>2395.3260086934824</v>
      </c>
      <c r="J212" s="117">
        <f t="shared" si="101"/>
        <v>2407.5117715263214</v>
      </c>
      <c r="K212" s="117">
        <f t="shared" si="101"/>
        <v>2442.0054469666479</v>
      </c>
      <c r="L212" s="117">
        <f t="shared" si="101"/>
        <v>2381.6815437738678</v>
      </c>
      <c r="M212" s="117">
        <f t="shared" si="101"/>
        <v>2287.8414568761664</v>
      </c>
      <c r="N212" s="117">
        <f t="shared" si="101"/>
        <v>2308.4621873411156</v>
      </c>
      <c r="O212" s="117">
        <f t="shared" si="101"/>
        <v>2192.4265646479735</v>
      </c>
      <c r="P212" s="117">
        <f t="shared" si="101"/>
        <v>2066.9501486385998</v>
      </c>
      <c r="Q212" s="117">
        <f t="shared" si="101"/>
        <v>2143.5360779405328</v>
      </c>
      <c r="R212" s="117">
        <f t="shared" ref="R212:V212" si="102">R213+R216+R218+R227</f>
        <v>2284.5799567983522</v>
      </c>
      <c r="S212" s="117">
        <f t="shared" si="102"/>
        <v>2009.3731532528057</v>
      </c>
      <c r="T212" s="117">
        <f t="shared" si="102"/>
        <v>2223.0703038101828</v>
      </c>
      <c r="U212" s="117">
        <f t="shared" si="102"/>
        <v>2452.4806316390868</v>
      </c>
      <c r="V212" s="117">
        <f t="shared" si="102"/>
        <v>2265.3117129027801</v>
      </c>
      <c r="W212" s="117">
        <f t="shared" ref="W212:Y212" si="103">W213+W216+W218+W227</f>
        <v>2382.6825828255996</v>
      </c>
      <c r="X212" s="117">
        <f t="shared" si="103"/>
        <v>2387.9272806321519</v>
      </c>
      <c r="Y212" s="117">
        <f t="shared" si="103"/>
        <v>2125.0911224072106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2566.7534604583411</v>
      </c>
      <c r="C213" s="122">
        <f t="shared" si="104"/>
        <v>2112.6048564153275</v>
      </c>
      <c r="D213" s="122">
        <f t="shared" si="104"/>
        <v>2006.9386755878897</v>
      </c>
      <c r="E213" s="122">
        <f t="shared" si="104"/>
        <v>2125.974084043839</v>
      </c>
      <c r="F213" s="122">
        <f t="shared" si="104"/>
        <v>2269.0330875268651</v>
      </c>
      <c r="G213" s="122">
        <f t="shared" si="104"/>
        <v>1997.4268186955828</v>
      </c>
      <c r="H213" s="122">
        <f t="shared" si="104"/>
        <v>1984.2104559271693</v>
      </c>
      <c r="I213" s="122">
        <f t="shared" si="104"/>
        <v>1814.5956690699472</v>
      </c>
      <c r="J213" s="122">
        <f t="shared" si="104"/>
        <v>2126.2232433030645</v>
      </c>
      <c r="K213" s="122">
        <f t="shared" si="104"/>
        <v>2067.8435618810427</v>
      </c>
      <c r="L213" s="122">
        <f t="shared" si="104"/>
        <v>2100.4142695098726</v>
      </c>
      <c r="M213" s="122">
        <f t="shared" si="104"/>
        <v>2007.7730928679766</v>
      </c>
      <c r="N213" s="122">
        <f t="shared" si="104"/>
        <v>2064.5674082408236</v>
      </c>
      <c r="O213" s="122">
        <f t="shared" si="104"/>
        <v>1927.2204647541362</v>
      </c>
      <c r="P213" s="122">
        <f t="shared" si="104"/>
        <v>1802.1924624408339</v>
      </c>
      <c r="Q213" s="122">
        <f t="shared" si="104"/>
        <v>1843.2120596515333</v>
      </c>
      <c r="R213" s="122">
        <f t="shared" ref="R213:V213" si="105">SUM(R214:R215)</f>
        <v>1980.3673005849048</v>
      </c>
      <c r="S213" s="122">
        <f t="shared" si="105"/>
        <v>1665.3367172831474</v>
      </c>
      <c r="T213" s="122">
        <f t="shared" si="105"/>
        <v>1861.2105380851397</v>
      </c>
      <c r="U213" s="122">
        <f t="shared" si="105"/>
        <v>2069.546765172292</v>
      </c>
      <c r="V213" s="122">
        <f t="shared" si="105"/>
        <v>1919.4720771741675</v>
      </c>
      <c r="W213" s="122">
        <f t="shared" ref="W213:Y213" si="106">SUM(W214:W215)</f>
        <v>2022.9599537532963</v>
      </c>
      <c r="X213" s="122">
        <f t="shared" si="106"/>
        <v>2016.6155767129083</v>
      </c>
      <c r="Y213" s="122">
        <f t="shared" si="106"/>
        <v>1795.4098458220824</v>
      </c>
      <c r="DA213" s="130" t="s">
        <v>2601</v>
      </c>
    </row>
    <row r="214" spans="1:105" ht="12" customHeight="1" x14ac:dyDescent="0.25">
      <c r="A214" s="97" t="s">
        <v>74</v>
      </c>
      <c r="B214" s="98">
        <v>2566.7534604583411</v>
      </c>
      <c r="C214" s="98">
        <v>2112.6048564153275</v>
      </c>
      <c r="D214" s="98">
        <v>2006.9386755878897</v>
      </c>
      <c r="E214" s="98">
        <v>2125.974084043839</v>
      </c>
      <c r="F214" s="98">
        <v>2269.0330875268651</v>
      </c>
      <c r="G214" s="98">
        <v>1997.4268186955828</v>
      </c>
      <c r="H214" s="98">
        <v>1984.2104559271693</v>
      </c>
      <c r="I214" s="98">
        <v>1814.5956690699472</v>
      </c>
      <c r="J214" s="98">
        <v>2126.2232433030645</v>
      </c>
      <c r="K214" s="98">
        <v>2067.8435618810427</v>
      </c>
      <c r="L214" s="98">
        <v>2100.4142695098726</v>
      </c>
      <c r="M214" s="98">
        <v>2007.7730928679766</v>
      </c>
      <c r="N214" s="98">
        <v>2064.5674082408236</v>
      </c>
      <c r="O214" s="98">
        <v>1927.2204647541362</v>
      </c>
      <c r="P214" s="98">
        <v>1802.1924624408339</v>
      </c>
      <c r="Q214" s="98">
        <v>1843.2120596515333</v>
      </c>
      <c r="R214" s="98">
        <v>1980.3673005849048</v>
      </c>
      <c r="S214" s="98">
        <v>1665.3367172831474</v>
      </c>
      <c r="T214" s="98">
        <v>1861.2105380851397</v>
      </c>
      <c r="U214" s="98">
        <v>2069.546765172292</v>
      </c>
      <c r="V214" s="98">
        <v>1919.4720771741675</v>
      </c>
      <c r="W214" s="98">
        <v>2022.9599537532963</v>
      </c>
      <c r="X214" s="98">
        <v>2016.6155767129083</v>
      </c>
      <c r="Y214" s="98">
        <v>1795.4098458220824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188.82343545432974</v>
      </c>
      <c r="C218" s="122">
        <v>280.78653206722657</v>
      </c>
      <c r="D218" s="122">
        <v>313.03184705363071</v>
      </c>
      <c r="E218" s="122">
        <v>373.40948191679166</v>
      </c>
      <c r="F218" s="122">
        <v>254.50115665601939</v>
      </c>
      <c r="G218" s="122">
        <v>471.92165246730087</v>
      </c>
      <c r="H218" s="122">
        <v>261.46334064047647</v>
      </c>
      <c r="I218" s="122">
        <v>380.96227844917371</v>
      </c>
      <c r="J218" s="122">
        <v>182.63156286242963</v>
      </c>
      <c r="K218" s="122">
        <v>232.0463663503802</v>
      </c>
      <c r="L218" s="122">
        <v>168.81856657266562</v>
      </c>
      <c r="M218" s="122">
        <v>166.16495038138532</v>
      </c>
      <c r="N218" s="122">
        <v>143.31211721566518</v>
      </c>
      <c r="O218" s="122">
        <v>157.98512020438272</v>
      </c>
      <c r="P218" s="122">
        <v>155.31359295778631</v>
      </c>
      <c r="Q218" s="122">
        <v>175.42414616029868</v>
      </c>
      <c r="R218" s="122">
        <v>176.98715751081153</v>
      </c>
      <c r="S218" s="122">
        <v>199.48141462772645</v>
      </c>
      <c r="T218" s="122">
        <v>213.14938730748011</v>
      </c>
      <c r="U218" s="122">
        <v>225.40670639236083</v>
      </c>
      <c r="V218" s="122">
        <v>205.66510580084076</v>
      </c>
      <c r="W218" s="122">
        <v>214.46799923924016</v>
      </c>
      <c r="X218" s="122">
        <v>221.45190370282529</v>
      </c>
      <c r="Y218" s="122">
        <v>194.72964690635581</v>
      </c>
      <c r="DA218" s="130" t="s">
        <v>2606</v>
      </c>
    </row>
    <row r="219" spans="1:105" ht="12" customHeight="1" x14ac:dyDescent="0.25">
      <c r="A219" s="97" t="s">
        <v>141</v>
      </c>
      <c r="B219" s="98">
        <v>199.00778984472362</v>
      </c>
      <c r="C219" s="98">
        <v>290.71533447412992</v>
      </c>
      <c r="D219" s="98">
        <v>320.78229168494482</v>
      </c>
      <c r="E219" s="98">
        <v>381.45060131203888</v>
      </c>
      <c r="F219" s="98">
        <v>259.25818762155245</v>
      </c>
      <c r="G219" s="98">
        <v>476.91553238758979</v>
      </c>
      <c r="H219" s="98">
        <v>283.50096506588807</v>
      </c>
      <c r="I219" s="98">
        <v>447.70450707670335</v>
      </c>
      <c r="J219" s="98">
        <v>261.99138809107552</v>
      </c>
      <c r="K219" s="98">
        <v>386.9143156987617</v>
      </c>
      <c r="L219" s="98">
        <v>331.48228957236944</v>
      </c>
      <c r="M219" s="98">
        <v>342.80056886899496</v>
      </c>
      <c r="N219" s="98">
        <v>313.62506810964408</v>
      </c>
      <c r="O219" s="98">
        <v>330.84972541416437</v>
      </c>
      <c r="P219" s="98">
        <v>323.89088118194007</v>
      </c>
      <c r="Q219" s="98">
        <v>342.45032787675331</v>
      </c>
      <c r="R219" s="98">
        <v>326.30516371265526</v>
      </c>
      <c r="S219" s="98">
        <v>345.72878605567837</v>
      </c>
      <c r="T219" s="98">
        <v>333.70618362716277</v>
      </c>
      <c r="U219" s="98">
        <v>329.84735040993564</v>
      </c>
      <c r="V219" s="98">
        <v>292.03202334258356</v>
      </c>
      <c r="W219" s="98">
        <v>302.23490354329846</v>
      </c>
      <c r="X219" s="98">
        <v>303.77840392664217</v>
      </c>
      <c r="Y219" s="98">
        <v>273.62872798048272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123.52927677624407</v>
      </c>
      <c r="C227" s="122">
        <v>132.09144891014671</v>
      </c>
      <c r="D227" s="122">
        <v>146.29326341891212</v>
      </c>
      <c r="E227" s="122">
        <v>171.12981690852388</v>
      </c>
      <c r="F227" s="122">
        <v>113.58286228114572</v>
      </c>
      <c r="G227" s="122">
        <v>249.84851257367632</v>
      </c>
      <c r="H227" s="122">
        <v>134.25122884568626</v>
      </c>
      <c r="I227" s="122">
        <v>199.76806117436155</v>
      </c>
      <c r="J227" s="122">
        <v>98.656965360827044</v>
      </c>
      <c r="K227" s="122">
        <v>142.11551873522501</v>
      </c>
      <c r="L227" s="122">
        <v>112.44870769132986</v>
      </c>
      <c r="M227" s="122">
        <v>113.90341362680445</v>
      </c>
      <c r="N227" s="122">
        <v>100.5826618846267</v>
      </c>
      <c r="O227" s="122">
        <v>107.22097968945432</v>
      </c>
      <c r="P227" s="122">
        <v>109.44409323997961</v>
      </c>
      <c r="Q227" s="122">
        <v>124.89987212870093</v>
      </c>
      <c r="R227" s="122">
        <v>127.2254987026358</v>
      </c>
      <c r="S227" s="122">
        <v>144.55502134193173</v>
      </c>
      <c r="T227" s="122">
        <v>148.71037841756277</v>
      </c>
      <c r="U227" s="122">
        <v>157.52716007443405</v>
      </c>
      <c r="V227" s="122">
        <v>140.17452992777177</v>
      </c>
      <c r="W227" s="122">
        <v>145.25462983306329</v>
      </c>
      <c r="X227" s="122">
        <v>149.85980021641856</v>
      </c>
      <c r="Y227" s="122">
        <v>134.95162967877224</v>
      </c>
      <c r="DA227" s="130" t="s">
        <v>2615</v>
      </c>
    </row>
    <row r="228" spans="1:105" ht="12" customHeight="1" x14ac:dyDescent="0.25">
      <c r="A228" s="97" t="s">
        <v>50</v>
      </c>
      <c r="B228" s="98">
        <v>126.3248473963571</v>
      </c>
      <c r="C228" s="98">
        <v>136.18442338341887</v>
      </c>
      <c r="D228" s="98">
        <v>151.16294209027674</v>
      </c>
      <c r="E228" s="98">
        <v>177.92812470352004</v>
      </c>
      <c r="F228" s="98">
        <v>117.9098284632846</v>
      </c>
      <c r="G228" s="98">
        <v>260.06030464072029</v>
      </c>
      <c r="H228" s="98">
        <v>141.13113946520201</v>
      </c>
      <c r="I228" s="98">
        <v>209.14943421293654</v>
      </c>
      <c r="J228" s="98">
        <v>102.17077508600718</v>
      </c>
      <c r="K228" s="98">
        <v>146.17044522087681</v>
      </c>
      <c r="L228" s="98">
        <v>115.51270517610723</v>
      </c>
      <c r="M228" s="98">
        <v>116.37621500811906</v>
      </c>
      <c r="N228" s="98">
        <v>102.48300907273031</v>
      </c>
      <c r="O228" s="98">
        <v>108.51279872185738</v>
      </c>
      <c r="P228" s="98">
        <v>110.46557144355275</v>
      </c>
      <c r="Q228" s="98">
        <v>126.102484377533</v>
      </c>
      <c r="R228" s="98">
        <v>128.35138807168568</v>
      </c>
      <c r="S228" s="98">
        <v>145.54006407680009</v>
      </c>
      <c r="T228" s="98">
        <v>149.26630506585269</v>
      </c>
      <c r="U228" s="98">
        <v>157.52716007443405</v>
      </c>
      <c r="V228" s="98">
        <v>140.17452992777177</v>
      </c>
      <c r="W228" s="98">
        <v>145.25462983306329</v>
      </c>
      <c r="X228" s="98">
        <v>149.85980021641856</v>
      </c>
      <c r="Y228" s="98">
        <v>135.50584581708341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334.88900504024855</v>
      </c>
      <c r="C231" s="118">
        <f t="shared" si="108"/>
        <v>292.99802743607546</v>
      </c>
      <c r="D231" s="118">
        <f t="shared" si="108"/>
        <v>284.61104231451816</v>
      </c>
      <c r="E231" s="118">
        <f t="shared" si="108"/>
        <v>306.80981197151368</v>
      </c>
      <c r="F231" s="118">
        <f t="shared" si="108"/>
        <v>298.87994194886818</v>
      </c>
      <c r="G231" s="118">
        <f t="shared" si="108"/>
        <v>304.43784217395006</v>
      </c>
      <c r="H231" s="118">
        <f t="shared" si="108"/>
        <v>267.17073072817453</v>
      </c>
      <c r="I231" s="118">
        <f t="shared" si="108"/>
        <v>267.55085915797969</v>
      </c>
      <c r="J231" s="118">
        <f t="shared" si="108"/>
        <v>267.04331330005454</v>
      </c>
      <c r="K231" s="118">
        <f t="shared" si="108"/>
        <v>272.40304517656375</v>
      </c>
      <c r="L231" s="118">
        <f t="shared" si="108"/>
        <v>260.70406004046242</v>
      </c>
      <c r="M231" s="118">
        <f t="shared" si="108"/>
        <v>246.75923498957616</v>
      </c>
      <c r="N231" s="118">
        <f t="shared" si="108"/>
        <v>248.68101185257564</v>
      </c>
      <c r="O231" s="118">
        <f t="shared" si="108"/>
        <v>229.02880562915209</v>
      </c>
      <c r="P231" s="118">
        <f t="shared" si="108"/>
        <v>212.62979123753729</v>
      </c>
      <c r="Q231" s="118">
        <f t="shared" si="108"/>
        <v>214.6379187622791</v>
      </c>
      <c r="R231" s="118">
        <f t="shared" ref="R231:V231" si="109">R232+R235+R237+R246</f>
        <v>219.89679095680242</v>
      </c>
      <c r="S231" s="118">
        <f t="shared" si="109"/>
        <v>192.91603278585058</v>
      </c>
      <c r="T231" s="118">
        <f t="shared" si="109"/>
        <v>202.40052142028182</v>
      </c>
      <c r="U231" s="118">
        <f t="shared" si="109"/>
        <v>215.00356675909197</v>
      </c>
      <c r="V231" s="118">
        <f t="shared" si="109"/>
        <v>193.3396526231725</v>
      </c>
      <c r="W231" s="118">
        <f t="shared" ref="W231:Y231" si="110">W232+W235+W237+W246</f>
        <v>197.18913254370403</v>
      </c>
      <c r="X231" s="118">
        <f t="shared" si="110"/>
        <v>192.79195930298994</v>
      </c>
      <c r="Y231" s="118">
        <f t="shared" si="110"/>
        <v>167.61190641185337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297.27648318939424</v>
      </c>
      <c r="C232" s="123">
        <f t="shared" si="111"/>
        <v>244.0559326542681</v>
      </c>
      <c r="D232" s="123">
        <f t="shared" si="111"/>
        <v>230.73776955066305</v>
      </c>
      <c r="E232" s="123">
        <f t="shared" si="111"/>
        <v>242.88661237181364</v>
      </c>
      <c r="F232" s="123">
        <f t="shared" si="111"/>
        <v>256.48118545174168</v>
      </c>
      <c r="G232" s="123">
        <f t="shared" si="111"/>
        <v>223.04120963286294</v>
      </c>
      <c r="H232" s="123">
        <f t="shared" si="111"/>
        <v>218.85212137721464</v>
      </c>
      <c r="I232" s="123">
        <f t="shared" si="111"/>
        <v>197.384755532046</v>
      </c>
      <c r="J232" s="123">
        <f t="shared" si="111"/>
        <v>227.66888615405446</v>
      </c>
      <c r="K232" s="123">
        <f t="shared" si="111"/>
        <v>217.32130269232246</v>
      </c>
      <c r="L232" s="123">
        <f t="shared" si="111"/>
        <v>216.58729330752672</v>
      </c>
      <c r="M232" s="123">
        <f t="shared" si="111"/>
        <v>202.64148875278292</v>
      </c>
      <c r="N232" s="123">
        <f t="shared" si="111"/>
        <v>204.15534738355194</v>
      </c>
      <c r="O232" s="123">
        <f t="shared" si="111"/>
        <v>186.15650128355978</v>
      </c>
      <c r="P232" s="123">
        <f t="shared" si="111"/>
        <v>170.05091078882214</v>
      </c>
      <c r="Q232" s="123">
        <f t="shared" si="111"/>
        <v>169.91175963055878</v>
      </c>
      <c r="R232" s="123">
        <f t="shared" ref="R232:V232" si="112">SUM(R233:R234)</f>
        <v>178.38313271771489</v>
      </c>
      <c r="S232" s="123">
        <f t="shared" si="112"/>
        <v>146.4986371815761</v>
      </c>
      <c r="T232" s="123">
        <f t="shared" si="112"/>
        <v>159.60528076839051</v>
      </c>
      <c r="U232" s="123">
        <f t="shared" si="112"/>
        <v>173.24291140974915</v>
      </c>
      <c r="V232" s="123">
        <f t="shared" si="112"/>
        <v>156.28925366462809</v>
      </c>
      <c r="W232" s="123">
        <f t="shared" ref="W232:Y232" si="113">SUM(W233:W234)</f>
        <v>160.15969030095732</v>
      </c>
      <c r="X232" s="123">
        <f t="shared" si="113"/>
        <v>155.84600939431593</v>
      </c>
      <c r="Y232" s="123">
        <f t="shared" si="113"/>
        <v>135.22272600875903</v>
      </c>
      <c r="DA232" s="130" t="s">
        <v>2769</v>
      </c>
    </row>
    <row r="233" spans="1:105" ht="12" customHeight="1" x14ac:dyDescent="0.25">
      <c r="A233" s="97" t="s">
        <v>74</v>
      </c>
      <c r="B233" s="99">
        <v>296.6484007033423</v>
      </c>
      <c r="C233" s="99">
        <v>243.53550107482553</v>
      </c>
      <c r="D233" s="99">
        <v>230.26091574844705</v>
      </c>
      <c r="E233" s="99">
        <v>242.39142854976373</v>
      </c>
      <c r="F233" s="99">
        <v>255.91124106032342</v>
      </c>
      <c r="G233" s="99">
        <v>222.5711801201181</v>
      </c>
      <c r="H233" s="99">
        <v>218.41598622853155</v>
      </c>
      <c r="I233" s="99">
        <v>197.02715408785096</v>
      </c>
      <c r="J233" s="99">
        <v>227.18379080065884</v>
      </c>
      <c r="K233" s="99">
        <v>216.85292995813106</v>
      </c>
      <c r="L233" s="99">
        <v>216.15536059648238</v>
      </c>
      <c r="M233" s="99">
        <v>202.20720620131695</v>
      </c>
      <c r="N233" s="99">
        <v>203.78037094424894</v>
      </c>
      <c r="O233" s="99">
        <v>185.74573905248141</v>
      </c>
      <c r="P233" s="99">
        <v>169.66372018327249</v>
      </c>
      <c r="Q233" s="99">
        <v>169.5677235184227</v>
      </c>
      <c r="R233" s="99">
        <v>178.02342219881774</v>
      </c>
      <c r="S233" s="99">
        <v>146.19948034261313</v>
      </c>
      <c r="T233" s="99">
        <v>159.2821621590935</v>
      </c>
      <c r="U233" s="99">
        <v>172.8900728362394</v>
      </c>
      <c r="V233" s="99">
        <v>155.97003708982217</v>
      </c>
      <c r="W233" s="99">
        <v>159.82829532040208</v>
      </c>
      <c r="X233" s="99">
        <v>155.5085341406903</v>
      </c>
      <c r="Y233" s="99">
        <v>134.92194687216067</v>
      </c>
      <c r="DA233" s="63" t="s">
        <v>2770</v>
      </c>
    </row>
    <row r="234" spans="1:105" ht="12" customHeight="1" x14ac:dyDescent="0.25">
      <c r="A234" s="97" t="s">
        <v>53</v>
      </c>
      <c r="B234" s="99">
        <v>0.62808248605195016</v>
      </c>
      <c r="C234" s="99">
        <v>0.52043157944256724</v>
      </c>
      <c r="D234" s="99">
        <v>0.47685380221600732</v>
      </c>
      <c r="E234" s="99">
        <v>0.49518382204990607</v>
      </c>
      <c r="F234" s="99">
        <v>0.56994439141823472</v>
      </c>
      <c r="G234" s="99">
        <v>0.470029512744851</v>
      </c>
      <c r="H234" s="99">
        <v>0.43613514868310366</v>
      </c>
      <c r="I234" s="99">
        <v>0.35760144419503342</v>
      </c>
      <c r="J234" s="99">
        <v>0.48509535339561505</v>
      </c>
      <c r="K234" s="99">
        <v>0.46837273419139702</v>
      </c>
      <c r="L234" s="99">
        <v>0.43193271104433473</v>
      </c>
      <c r="M234" s="99">
        <v>0.434282551465978</v>
      </c>
      <c r="N234" s="99">
        <v>0.37497643930300667</v>
      </c>
      <c r="O234" s="99">
        <v>0.41076223107836973</v>
      </c>
      <c r="P234" s="99">
        <v>0.38719060554965379</v>
      </c>
      <c r="Q234" s="99">
        <v>0.34403611213609081</v>
      </c>
      <c r="R234" s="99">
        <v>0.35971051889714906</v>
      </c>
      <c r="S234" s="99">
        <v>0.29915683896297979</v>
      </c>
      <c r="T234" s="99">
        <v>0.32311860929700942</v>
      </c>
      <c r="U234" s="99">
        <v>0.35283857350974335</v>
      </c>
      <c r="V234" s="99">
        <v>0.31921657480592586</v>
      </c>
      <c r="W234" s="99">
        <v>0.3313949805552513</v>
      </c>
      <c r="X234" s="99">
        <v>0.33747525362563779</v>
      </c>
      <c r="Y234" s="99">
        <v>0.30077913659834454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0.16952525018453285</v>
      </c>
      <c r="C235" s="123">
        <f t="shared" si="114"/>
        <v>0.21208172276049475</v>
      </c>
      <c r="D235" s="123">
        <f t="shared" si="114"/>
        <v>0.25115862571578251</v>
      </c>
      <c r="E235" s="123">
        <f t="shared" si="114"/>
        <v>0.30902171280835444</v>
      </c>
      <c r="F235" s="123">
        <f t="shared" si="114"/>
        <v>0.22835273832501748</v>
      </c>
      <c r="G235" s="123">
        <f t="shared" si="114"/>
        <v>0.25737064680344052</v>
      </c>
      <c r="H235" s="123">
        <f t="shared" si="114"/>
        <v>0.34555086705482191</v>
      </c>
      <c r="I235" s="123">
        <f t="shared" si="114"/>
        <v>0.73640345006616748</v>
      </c>
      <c r="J235" s="123">
        <f t="shared" si="114"/>
        <v>0.45565942502771822</v>
      </c>
      <c r="K235" s="123">
        <f t="shared" si="114"/>
        <v>0.39253354373065008</v>
      </c>
      <c r="L235" s="123">
        <f t="shared" si="114"/>
        <v>0.63763192224611109</v>
      </c>
      <c r="M235" s="123">
        <f t="shared" si="114"/>
        <v>0.42839100686303561</v>
      </c>
      <c r="N235" s="123">
        <f t="shared" si="114"/>
        <v>0.96543229706842315</v>
      </c>
      <c r="O235" s="123">
        <f t="shared" si="114"/>
        <v>0.47988926224248341</v>
      </c>
      <c r="P235" s="123">
        <f t="shared" si="114"/>
        <v>0.40825497771169711</v>
      </c>
      <c r="Q235" s="123">
        <f t="shared" si="114"/>
        <v>0.73220691467733967</v>
      </c>
      <c r="R235" s="123">
        <f t="shared" si="114"/>
        <v>0.71129612595162806</v>
      </c>
      <c r="S235" s="123">
        <f t="shared" si="114"/>
        <v>0.67705932494017351</v>
      </c>
      <c r="T235" s="123">
        <f t="shared" si="114"/>
        <v>0.59231193766490242</v>
      </c>
      <c r="U235" s="123">
        <f t="shared" si="114"/>
        <v>0.47611046039289101</v>
      </c>
      <c r="V235" s="123">
        <f t="shared" si="114"/>
        <v>0.39630360500284795</v>
      </c>
      <c r="W235" s="123">
        <f t="shared" si="114"/>
        <v>0.3307417815410495</v>
      </c>
      <c r="X235" s="123">
        <f t="shared" si="114"/>
        <v>0.28216457234259296</v>
      </c>
      <c r="Y235" s="123">
        <f t="shared" si="114"/>
        <v>0.32978056360214703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0.16952525018453285</v>
      </c>
      <c r="C236" s="99">
        <f>RES_hhdet_fecs!C29</f>
        <v>0.21208172276049475</v>
      </c>
      <c r="D236" s="99">
        <f>RES_hhdet_fecs!D29</f>
        <v>0.25115862571578251</v>
      </c>
      <c r="E236" s="99">
        <f>RES_hhdet_fecs!E29</f>
        <v>0.30902171280835444</v>
      </c>
      <c r="F236" s="99">
        <f>RES_hhdet_fecs!F29</f>
        <v>0.22835273832501748</v>
      </c>
      <c r="G236" s="99">
        <f>RES_hhdet_fecs!G29</f>
        <v>0.25737064680344052</v>
      </c>
      <c r="H236" s="99">
        <f>RES_hhdet_fecs!H29</f>
        <v>0.34555086705482191</v>
      </c>
      <c r="I236" s="99">
        <f>RES_hhdet_fecs!I29</f>
        <v>0.73640345006616748</v>
      </c>
      <c r="J236" s="99">
        <f>RES_hhdet_fecs!J29</f>
        <v>0.45565942502771822</v>
      </c>
      <c r="K236" s="99">
        <f>RES_hhdet_fecs!K29</f>
        <v>0.39253354373065008</v>
      </c>
      <c r="L236" s="99">
        <f>RES_hhdet_fecs!L29</f>
        <v>0.63763192224611109</v>
      </c>
      <c r="M236" s="99">
        <f>RES_hhdet_fecs!M29</f>
        <v>0.42839100686303561</v>
      </c>
      <c r="N236" s="99">
        <f>RES_hhdet_fecs!N29</f>
        <v>0.96543229706842315</v>
      </c>
      <c r="O236" s="99">
        <f>RES_hhdet_fecs!O29</f>
        <v>0.47988926224248341</v>
      </c>
      <c r="P236" s="99">
        <f>RES_hhdet_fecs!P29</f>
        <v>0.40825497771169711</v>
      </c>
      <c r="Q236" s="99">
        <f>RES_hhdet_fecs!Q29</f>
        <v>0.73220691467733967</v>
      </c>
      <c r="R236" s="99">
        <f>RES_hhdet_fecs!R29</f>
        <v>0.71129612595162806</v>
      </c>
      <c r="S236" s="99">
        <f>RES_hhdet_fecs!S29</f>
        <v>0.67705932494017351</v>
      </c>
      <c r="T236" s="99">
        <f>RES_hhdet_fecs!T29</f>
        <v>0.59231193766490242</v>
      </c>
      <c r="U236" s="99">
        <f>RES_hhdet_fecs!U29</f>
        <v>0.47611046039289101</v>
      </c>
      <c r="V236" s="99">
        <f>RES_hhdet_fecs!V29</f>
        <v>0.39630360500284795</v>
      </c>
      <c r="W236" s="99">
        <f>RES_hhdet_fecs!W29</f>
        <v>0.3307417815410495</v>
      </c>
      <c r="X236" s="99">
        <f>RES_hhdet_fecs!X29</f>
        <v>0.28216457234259296</v>
      </c>
      <c r="Y236" s="99">
        <f>RES_hhdet_fecs!Y29</f>
        <v>0.32978056360214703</v>
      </c>
      <c r="DA236" s="63" t="s">
        <v>2773</v>
      </c>
    </row>
    <row r="237" spans="1:105" ht="12" customHeight="1" x14ac:dyDescent="0.25">
      <c r="A237" s="121" t="s">
        <v>55</v>
      </c>
      <c r="B237" s="123">
        <v>22.942127294936064</v>
      </c>
      <c r="C237" s="123">
        <v>33.112050599122298</v>
      </c>
      <c r="D237" s="123">
        <v>36.491043429615893</v>
      </c>
      <c r="E237" s="123">
        <v>43.366556481273562</v>
      </c>
      <c r="F237" s="123">
        <v>29.010162996009203</v>
      </c>
      <c r="G237" s="123">
        <v>52.881274424124264</v>
      </c>
      <c r="H237" s="123">
        <v>32.195246630224617</v>
      </c>
      <c r="I237" s="123">
        <v>47.131116463481256</v>
      </c>
      <c r="J237" s="123">
        <v>28.095496064926628</v>
      </c>
      <c r="K237" s="123">
        <v>39.552823451484684</v>
      </c>
      <c r="L237" s="123">
        <v>31.684020100527224</v>
      </c>
      <c r="M237" s="123">
        <v>32.024421568139815</v>
      </c>
      <c r="N237" s="123">
        <v>33.393820201965781</v>
      </c>
      <c r="O237" s="123">
        <v>32.048427143291775</v>
      </c>
      <c r="P237" s="123">
        <v>31.813963811126698</v>
      </c>
      <c r="Q237" s="123">
        <v>32.397091088443901</v>
      </c>
      <c r="R237" s="123">
        <v>29.284967405744371</v>
      </c>
      <c r="S237" s="123">
        <v>32.987087039557771</v>
      </c>
      <c r="T237" s="123">
        <v>29.442804945327087</v>
      </c>
      <c r="U237" s="123">
        <v>28.124715578841254</v>
      </c>
      <c r="V237" s="123">
        <v>25.263970489589603</v>
      </c>
      <c r="W237" s="123">
        <v>25.222546506432082</v>
      </c>
      <c r="X237" s="123">
        <v>25.107553138493124</v>
      </c>
      <c r="Y237" s="123">
        <v>21.889060800726135</v>
      </c>
      <c r="DA237" s="130" t="s">
        <v>2774</v>
      </c>
    </row>
    <row r="238" spans="1:105" ht="12" customHeight="1" x14ac:dyDescent="0.25">
      <c r="A238" s="97" t="s">
        <v>141</v>
      </c>
      <c r="B238" s="99">
        <v>23.00000506258294</v>
      </c>
      <c r="C238" s="99">
        <v>33.512894962963159</v>
      </c>
      <c r="D238" s="99">
        <v>36.804126173722814</v>
      </c>
      <c r="E238" s="99">
        <v>43.49081998089158</v>
      </c>
      <c r="F238" s="99">
        <v>29.240245509860209</v>
      </c>
      <c r="G238" s="99">
        <v>53.142198686628163</v>
      </c>
      <c r="H238" s="99">
        <v>31.206943142869534</v>
      </c>
      <c r="I238" s="99">
        <v>48.611349847890963</v>
      </c>
      <c r="J238" s="99">
        <v>27.993390106672511</v>
      </c>
      <c r="K238" s="99">
        <v>40.575362928179047</v>
      </c>
      <c r="L238" s="99">
        <v>34.113115147795533</v>
      </c>
      <c r="M238" s="99">
        <v>34.524192779278181</v>
      </c>
      <c r="N238" s="99">
        <v>30.955943827116585</v>
      </c>
      <c r="O238" s="99">
        <v>31.887336133183116</v>
      </c>
      <c r="P238" s="99">
        <v>30.492043985324536</v>
      </c>
      <c r="Q238" s="99">
        <v>31.503983609556354</v>
      </c>
      <c r="R238" s="99">
        <v>29.332923194659596</v>
      </c>
      <c r="S238" s="99">
        <v>30.351440844517647</v>
      </c>
      <c r="T238" s="99">
        <v>28.558532936676556</v>
      </c>
      <c r="U238" s="99">
        <v>27.55546934087608</v>
      </c>
      <c r="V238" s="99">
        <v>23.729569215309635</v>
      </c>
      <c r="W238" s="99">
        <v>23.878717584116107</v>
      </c>
      <c r="X238" s="99">
        <v>23.425453439783634</v>
      </c>
      <c r="Y238" s="99">
        <v>20.562725989939832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21.869042197483299</v>
      </c>
      <c r="C242" s="102">
        <v>21.776171989702899</v>
      </c>
      <c r="D242" s="102">
        <v>23.845979264852858</v>
      </c>
      <c r="E242" s="102">
        <v>37.596070217762211</v>
      </c>
      <c r="F242" s="102">
        <v>16.700748504980186</v>
      </c>
      <c r="G242" s="102">
        <v>28.223931617505816</v>
      </c>
      <c r="H242" s="102">
        <v>43.920881225962859</v>
      </c>
      <c r="I242" s="102">
        <v>38.681996702912535</v>
      </c>
      <c r="J242" s="102">
        <v>28.330473532175169</v>
      </c>
      <c r="K242" s="102">
        <v>38.020701595315579</v>
      </c>
      <c r="L242" s="102">
        <v>29.163013348767681</v>
      </c>
      <c r="M242" s="102">
        <v>29.672832671063777</v>
      </c>
      <c r="N242" s="102">
        <v>35.445203980802297</v>
      </c>
      <c r="O242" s="102">
        <v>32.195652091770839</v>
      </c>
      <c r="P242" s="102">
        <v>33.031874716624621</v>
      </c>
      <c r="Q242" s="102">
        <v>33.335103412638617</v>
      </c>
      <c r="R242" s="102">
        <v>29.228125240608428</v>
      </c>
      <c r="S242" s="102">
        <v>36.582108449592511</v>
      </c>
      <c r="T242" s="102">
        <v>31.006234321446328</v>
      </c>
      <c r="U242" s="102">
        <v>29.353278662044588</v>
      </c>
      <c r="V242" s="102">
        <v>28.917832516831826</v>
      </c>
      <c r="W242" s="102">
        <v>28.506338985775631</v>
      </c>
      <c r="X242" s="102">
        <v>29.632270932696176</v>
      </c>
      <c r="Y242" s="102">
        <v>25.1625679933051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2782</v>
      </c>
    </row>
    <row r="246" spans="1:105" ht="12" customHeight="1" x14ac:dyDescent="0.25">
      <c r="A246" s="121" t="s">
        <v>54</v>
      </c>
      <c r="B246" s="123">
        <v>14.500869305733742</v>
      </c>
      <c r="C246" s="123">
        <v>15.617962459924573</v>
      </c>
      <c r="D246" s="123">
        <v>17.131070708523481</v>
      </c>
      <c r="E246" s="123">
        <v>20.247621405618162</v>
      </c>
      <c r="F246" s="123">
        <v>13.160240762792229</v>
      </c>
      <c r="G246" s="123">
        <v>28.25798747015936</v>
      </c>
      <c r="H246" s="123">
        <v>15.777811853680463</v>
      </c>
      <c r="I246" s="123">
        <v>22.298583712386236</v>
      </c>
      <c r="J246" s="123">
        <v>10.823271656045746</v>
      </c>
      <c r="K246" s="123">
        <v>15.136385489025933</v>
      </c>
      <c r="L246" s="123">
        <v>11.7951147101624</v>
      </c>
      <c r="M246" s="123">
        <v>11.664933661790391</v>
      </c>
      <c r="N246" s="123">
        <v>10.166411969989509</v>
      </c>
      <c r="O246" s="123">
        <v>10.343987940058057</v>
      </c>
      <c r="P246" s="123">
        <v>10.356661659876757</v>
      </c>
      <c r="Q246" s="123">
        <v>11.596861128599103</v>
      </c>
      <c r="R246" s="123">
        <v>11.517394707391528</v>
      </c>
      <c r="S246" s="123">
        <v>12.753249239776537</v>
      </c>
      <c r="T246" s="123">
        <v>12.760123768899312</v>
      </c>
      <c r="U246" s="123">
        <v>13.159829310108638</v>
      </c>
      <c r="V246" s="123">
        <v>11.390124863951932</v>
      </c>
      <c r="W246" s="123">
        <v>11.476153954773608</v>
      </c>
      <c r="X246" s="123">
        <v>11.556232197838298</v>
      </c>
      <c r="Y246" s="123">
        <v>10.170339038766071</v>
      </c>
      <c r="DA246" s="130" t="s">
        <v>2783</v>
      </c>
    </row>
    <row r="247" spans="1:105" ht="12" customHeight="1" x14ac:dyDescent="0.25">
      <c r="A247" s="97" t="s">
        <v>50</v>
      </c>
      <c r="B247" s="99">
        <v>14.599790952470919</v>
      </c>
      <c r="C247" s="99">
        <v>15.698980188629694</v>
      </c>
      <c r="D247" s="99">
        <v>17.343289008440006</v>
      </c>
      <c r="E247" s="99">
        <v>20.286349043367451</v>
      </c>
      <c r="F247" s="99">
        <v>13.298373964276422</v>
      </c>
      <c r="G247" s="99">
        <v>28.97824759561518</v>
      </c>
      <c r="H247" s="99">
        <v>15.535296128376</v>
      </c>
      <c r="I247" s="99">
        <v>22.709256119397601</v>
      </c>
      <c r="J247" s="99">
        <v>10.916795339430937</v>
      </c>
      <c r="K247" s="99">
        <v>15.32876562992878</v>
      </c>
      <c r="L247" s="99">
        <v>11.887507528047319</v>
      </c>
      <c r="M247" s="99">
        <v>11.720502375824452</v>
      </c>
      <c r="N247" s="99">
        <v>10.115448650871938</v>
      </c>
      <c r="O247" s="99">
        <v>10.458476528172362</v>
      </c>
      <c r="P247" s="99">
        <v>10.399555094077268</v>
      </c>
      <c r="Q247" s="99">
        <v>11.60089588929787</v>
      </c>
      <c r="R247" s="99">
        <v>11.538038091086108</v>
      </c>
      <c r="S247" s="99">
        <v>12.776924640064269</v>
      </c>
      <c r="T247" s="99">
        <v>12.774191485531055</v>
      </c>
      <c r="U247" s="99">
        <v>13.159829310108638</v>
      </c>
      <c r="V247" s="99">
        <v>11.390124863951932</v>
      </c>
      <c r="W247" s="99">
        <v>11.476153954773608</v>
      </c>
      <c r="X247" s="99">
        <v>11.556232197838298</v>
      </c>
      <c r="Y247" s="99">
        <v>10.183030115794221</v>
      </c>
      <c r="DA247" s="63" t="s">
        <v>2784</v>
      </c>
    </row>
    <row r="248" spans="1:105" ht="12" customHeight="1" x14ac:dyDescent="0.25">
      <c r="A248" s="109" t="s">
        <v>120</v>
      </c>
      <c r="B248" s="110">
        <v>10.129769040534722</v>
      </c>
      <c r="C248" s="110">
        <v>13.003299397168449</v>
      </c>
      <c r="D248" s="110">
        <v>10.755679281864479</v>
      </c>
      <c r="E248" s="110">
        <v>19.272753282963642</v>
      </c>
      <c r="F248" s="110">
        <v>9.5342442238321663</v>
      </c>
      <c r="G248" s="110">
        <v>10.63562306734026</v>
      </c>
      <c r="H248" s="110">
        <v>20.510145736648596</v>
      </c>
      <c r="I248" s="110">
        <v>13.553677163085318</v>
      </c>
      <c r="J248" s="110">
        <v>8.1974143917691986</v>
      </c>
      <c r="K248" s="110">
        <v>8.3939195983357102</v>
      </c>
      <c r="L248" s="110">
        <v>8.4042982937859225</v>
      </c>
      <c r="M248" s="110">
        <v>9.1052997715964903</v>
      </c>
      <c r="N248" s="110">
        <v>12.863827646140894</v>
      </c>
      <c r="O248" s="110">
        <v>0.84143512657076636</v>
      </c>
      <c r="P248" s="110">
        <v>5.7609365669648698</v>
      </c>
      <c r="Q248" s="110">
        <v>11.177822410312794</v>
      </c>
      <c r="R248" s="110">
        <v>9.1846923499040773</v>
      </c>
      <c r="S248" s="110">
        <v>9.2788842475517139</v>
      </c>
      <c r="T248" s="110">
        <v>8.9970095699081885</v>
      </c>
      <c r="U248" s="110">
        <v>0</v>
      </c>
      <c r="V248" s="110">
        <v>0</v>
      </c>
      <c r="W248" s="110">
        <v>0</v>
      </c>
      <c r="X248" s="110">
        <v>0</v>
      </c>
      <c r="Y248" s="110">
        <v>7.0800617824114793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163.8476254448961</v>
      </c>
      <c r="C250" s="118">
        <f t="shared" si="115"/>
        <v>145.05232034069192</v>
      </c>
      <c r="D250" s="118">
        <f t="shared" si="115"/>
        <v>142.51464240729285</v>
      </c>
      <c r="E250" s="118">
        <f t="shared" si="115"/>
        <v>155.49500531489434</v>
      </c>
      <c r="F250" s="118">
        <f t="shared" si="115"/>
        <v>152.31860822346709</v>
      </c>
      <c r="G250" s="118">
        <f t="shared" si="115"/>
        <v>157.85825215768517</v>
      </c>
      <c r="H250" s="118">
        <f t="shared" si="115"/>
        <v>139.90275727209345</v>
      </c>
      <c r="I250" s="118">
        <f t="shared" si="115"/>
        <v>142.78328134605013</v>
      </c>
      <c r="J250" s="118">
        <f t="shared" si="115"/>
        <v>143.24602480168036</v>
      </c>
      <c r="K250" s="118">
        <f t="shared" si="115"/>
        <v>148.30333691337023</v>
      </c>
      <c r="L250" s="118">
        <f t="shared" si="115"/>
        <v>144.39953755143421</v>
      </c>
      <c r="M250" s="118">
        <f t="shared" si="115"/>
        <v>138.76831697739942</v>
      </c>
      <c r="N250" s="118">
        <f t="shared" si="115"/>
        <v>144.11730227614336</v>
      </c>
      <c r="O250" s="118">
        <f t="shared" si="115"/>
        <v>134.89365452563686</v>
      </c>
      <c r="P250" s="118">
        <f t="shared" si="115"/>
        <v>126.66256851354687</v>
      </c>
      <c r="Q250" s="118">
        <f t="shared" si="115"/>
        <v>130.13962905631408</v>
      </c>
      <c r="R250" s="118">
        <f t="shared" ref="R250:V250" si="116">R251+R254+R256+R265</f>
        <v>134.30612916320803</v>
      </c>
      <c r="S250" s="118">
        <f t="shared" si="116"/>
        <v>119.38172517117499</v>
      </c>
      <c r="T250" s="118">
        <f t="shared" si="116"/>
        <v>126.27459677931341</v>
      </c>
      <c r="U250" s="118">
        <f t="shared" si="116"/>
        <v>135.97695343615359</v>
      </c>
      <c r="V250" s="118">
        <f t="shared" si="116"/>
        <v>124.84279390855842</v>
      </c>
      <c r="W250" s="118">
        <f t="shared" ref="W250:Y250" si="117">W251+W254+W256+W265</f>
        <v>130.21154283356489</v>
      </c>
      <c r="X250" s="118">
        <f t="shared" si="117"/>
        <v>130.96892512884656</v>
      </c>
      <c r="Y250" s="118">
        <f t="shared" si="117"/>
        <v>116.99916780326525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143.97289127512119</v>
      </c>
      <c r="C251" s="123">
        <f t="shared" si="118"/>
        <v>119.29542649371847</v>
      </c>
      <c r="D251" s="123">
        <f t="shared" si="118"/>
        <v>113.9725617533265</v>
      </c>
      <c r="E251" s="123">
        <f t="shared" si="118"/>
        <v>121.30260284365482</v>
      </c>
      <c r="F251" s="123">
        <f t="shared" si="118"/>
        <v>129.4831336605624</v>
      </c>
      <c r="G251" s="123">
        <f t="shared" si="118"/>
        <v>113.82305782661116</v>
      </c>
      <c r="H251" s="123">
        <f t="shared" si="118"/>
        <v>112.93156796080977</v>
      </c>
      <c r="I251" s="123">
        <f t="shared" si="118"/>
        <v>103.10166999244788</v>
      </c>
      <c r="J251" s="123">
        <f t="shared" si="118"/>
        <v>120.56255635411706</v>
      </c>
      <c r="K251" s="123">
        <f t="shared" si="118"/>
        <v>116.77620418930132</v>
      </c>
      <c r="L251" s="123">
        <f t="shared" si="118"/>
        <v>118.23270594483066</v>
      </c>
      <c r="M251" s="123">
        <f t="shared" si="118"/>
        <v>112.72506446589593</v>
      </c>
      <c r="N251" s="123">
        <f t="shared" si="118"/>
        <v>116.17622049653937</v>
      </c>
      <c r="O251" s="123">
        <f t="shared" si="118"/>
        <v>108.53574483244041</v>
      </c>
      <c r="P251" s="123">
        <f t="shared" si="118"/>
        <v>100.19788141667678</v>
      </c>
      <c r="Q251" s="123">
        <f t="shared" si="118"/>
        <v>101.03416617415428</v>
      </c>
      <c r="R251" s="123">
        <f t="shared" ref="R251:V251" si="119">SUM(R252:R253)</f>
        <v>106.64320539582464</v>
      </c>
      <c r="S251" s="123">
        <f t="shared" si="119"/>
        <v>88.241461518493409</v>
      </c>
      <c r="T251" s="123">
        <f t="shared" si="119"/>
        <v>96.760386225245071</v>
      </c>
      <c r="U251" s="123">
        <f t="shared" si="119"/>
        <v>106.23584942952367</v>
      </c>
      <c r="V251" s="123">
        <f t="shared" si="119"/>
        <v>97.584245801020728</v>
      </c>
      <c r="W251" s="123">
        <f t="shared" ref="W251:Y251" si="120">SUM(W252:W253)</f>
        <v>102.28475022554315</v>
      </c>
      <c r="X251" s="123">
        <f t="shared" si="120"/>
        <v>102.66285997354008</v>
      </c>
      <c r="Y251" s="123">
        <f t="shared" si="120"/>
        <v>91.678398410794188</v>
      </c>
      <c r="DA251" s="130" t="s">
        <v>2937</v>
      </c>
    </row>
    <row r="252" spans="1:105" ht="12" customHeight="1" x14ac:dyDescent="0.25">
      <c r="A252" s="97" t="s">
        <v>74</v>
      </c>
      <c r="B252" s="99">
        <v>143.34480878906925</v>
      </c>
      <c r="C252" s="99">
        <v>118.77499491427589</v>
      </c>
      <c r="D252" s="99">
        <v>113.49570795111049</v>
      </c>
      <c r="E252" s="99">
        <v>120.80741902160491</v>
      </c>
      <c r="F252" s="99">
        <v>128.91318926914417</v>
      </c>
      <c r="G252" s="99">
        <v>113.35302831386632</v>
      </c>
      <c r="H252" s="99">
        <v>112.49543281212667</v>
      </c>
      <c r="I252" s="99">
        <v>102.74406854825286</v>
      </c>
      <c r="J252" s="99">
        <v>120.07746100072144</v>
      </c>
      <c r="K252" s="99">
        <v>116.30783145510993</v>
      </c>
      <c r="L252" s="99">
        <v>117.80077323378632</v>
      </c>
      <c r="M252" s="99">
        <v>112.29078191442994</v>
      </c>
      <c r="N252" s="99">
        <v>115.80124405723636</v>
      </c>
      <c r="O252" s="99">
        <v>108.12498260136205</v>
      </c>
      <c r="P252" s="99">
        <v>99.810690811127131</v>
      </c>
      <c r="Q252" s="99">
        <v>100.69013006201818</v>
      </c>
      <c r="R252" s="99">
        <v>106.28349487692749</v>
      </c>
      <c r="S252" s="99">
        <v>87.942304679530423</v>
      </c>
      <c r="T252" s="99">
        <v>96.437267615948059</v>
      </c>
      <c r="U252" s="99">
        <v>105.88301085601393</v>
      </c>
      <c r="V252" s="99">
        <v>97.265029226214807</v>
      </c>
      <c r="W252" s="99">
        <v>101.9533552449879</v>
      </c>
      <c r="X252" s="99">
        <v>102.32538471991444</v>
      </c>
      <c r="Y252" s="99">
        <v>91.377619274195837</v>
      </c>
      <c r="DA252" s="63" t="s">
        <v>2938</v>
      </c>
    </row>
    <row r="253" spans="1:105" ht="12" customHeight="1" x14ac:dyDescent="0.25">
      <c r="A253" s="97" t="s">
        <v>53</v>
      </c>
      <c r="B253" s="99">
        <v>0.62808248605195016</v>
      </c>
      <c r="C253" s="99">
        <v>0.52043157944256724</v>
      </c>
      <c r="D253" s="99">
        <v>0.47685380221600732</v>
      </c>
      <c r="E253" s="99">
        <v>0.49518382204990607</v>
      </c>
      <c r="F253" s="99">
        <v>0.56994439141823472</v>
      </c>
      <c r="G253" s="99">
        <v>0.470029512744851</v>
      </c>
      <c r="H253" s="99">
        <v>0.43613514868310366</v>
      </c>
      <c r="I253" s="99">
        <v>0.35760144419503342</v>
      </c>
      <c r="J253" s="99">
        <v>0.48509535339561505</v>
      </c>
      <c r="K253" s="99">
        <v>0.46837273419139702</v>
      </c>
      <c r="L253" s="99">
        <v>0.43193271104433473</v>
      </c>
      <c r="M253" s="99">
        <v>0.434282551465978</v>
      </c>
      <c r="N253" s="99">
        <v>0.37497643930300667</v>
      </c>
      <c r="O253" s="99">
        <v>0.41076223107836973</v>
      </c>
      <c r="P253" s="99">
        <v>0.38719060554965379</v>
      </c>
      <c r="Q253" s="99">
        <v>0.34403611213609081</v>
      </c>
      <c r="R253" s="99">
        <v>0.35971051889714906</v>
      </c>
      <c r="S253" s="99">
        <v>0.29915683896297979</v>
      </c>
      <c r="T253" s="99">
        <v>0.32311860929700942</v>
      </c>
      <c r="U253" s="99">
        <v>0.35283857350974335</v>
      </c>
      <c r="V253" s="99">
        <v>0.31921657480592586</v>
      </c>
      <c r="W253" s="99">
        <v>0.3313949805552513</v>
      </c>
      <c r="X253" s="99">
        <v>0.33747525362563779</v>
      </c>
      <c r="Y253" s="99">
        <v>0.30077913659834454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0.27561346033781015</v>
      </c>
      <c r="C254" s="123">
        <f t="shared" si="121"/>
        <v>0.37818327150738956</v>
      </c>
      <c r="D254" s="123">
        <f t="shared" si="121"/>
        <v>0.48166796505690046</v>
      </c>
      <c r="E254" s="123">
        <f t="shared" si="121"/>
        <v>0.62919380673827552</v>
      </c>
      <c r="F254" s="123">
        <f t="shared" si="121"/>
        <v>0.48051834698287332</v>
      </c>
      <c r="G254" s="123">
        <f t="shared" si="121"/>
        <v>0.56248731825601261</v>
      </c>
      <c r="H254" s="123">
        <f t="shared" si="121"/>
        <v>0.78528075025570232</v>
      </c>
      <c r="I254" s="123">
        <f t="shared" si="121"/>
        <v>1.7293570243656278</v>
      </c>
      <c r="J254" s="123">
        <f t="shared" si="121"/>
        <v>1.1002526757518434</v>
      </c>
      <c r="K254" s="123">
        <f t="shared" si="121"/>
        <v>0.98572921954634884</v>
      </c>
      <c r="L254" s="123">
        <f t="shared" si="121"/>
        <v>1.6637848105817568</v>
      </c>
      <c r="M254" s="123">
        <f t="shared" si="121"/>
        <v>1.1548781363532588</v>
      </c>
      <c r="N254" s="123">
        <f t="shared" si="121"/>
        <v>2.6933972659550482</v>
      </c>
      <c r="O254" s="123">
        <f t="shared" si="121"/>
        <v>1.382936113904448</v>
      </c>
      <c r="P254" s="123">
        <f t="shared" si="121"/>
        <v>1.2244619224837545</v>
      </c>
      <c r="Q254" s="123">
        <f t="shared" si="121"/>
        <v>2.2821935242717988</v>
      </c>
      <c r="R254" s="123">
        <f t="shared" si="121"/>
        <v>2.273195904860942</v>
      </c>
      <c r="S254" s="123">
        <f t="shared" si="121"/>
        <v>2.2081953429383159</v>
      </c>
      <c r="T254" s="123">
        <f t="shared" si="121"/>
        <v>1.9608902630320342</v>
      </c>
      <c r="U254" s="123">
        <f t="shared" si="121"/>
        <v>1.5999732158914024</v>
      </c>
      <c r="V254" s="123">
        <f t="shared" si="121"/>
        <v>1.3505551625854744</v>
      </c>
      <c r="W254" s="123">
        <f t="shared" si="121"/>
        <v>1.1434837600186076</v>
      </c>
      <c r="X254" s="123">
        <f t="shared" si="121"/>
        <v>0.99105425962525506</v>
      </c>
      <c r="Y254" s="123">
        <f t="shared" si="121"/>
        <v>1.1751522229648004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0.27561346033781015</v>
      </c>
      <c r="C255" s="99">
        <f>RES_hhdet_tess!C29</f>
        <v>0.37818327150738956</v>
      </c>
      <c r="D255" s="99">
        <f>RES_hhdet_tess!D29</f>
        <v>0.48166796505690046</v>
      </c>
      <c r="E255" s="99">
        <f>RES_hhdet_tess!E29</f>
        <v>0.62919380673827552</v>
      </c>
      <c r="F255" s="99">
        <f>RES_hhdet_tess!F29</f>
        <v>0.48051834698287332</v>
      </c>
      <c r="G255" s="99">
        <f>RES_hhdet_tess!G29</f>
        <v>0.56248731825601261</v>
      </c>
      <c r="H255" s="99">
        <f>RES_hhdet_tess!H29</f>
        <v>0.78528075025570232</v>
      </c>
      <c r="I255" s="99">
        <f>RES_hhdet_tess!I29</f>
        <v>1.7293570243656278</v>
      </c>
      <c r="J255" s="99">
        <f>RES_hhdet_tess!J29</f>
        <v>1.1002526757518434</v>
      </c>
      <c r="K255" s="99">
        <f>RES_hhdet_tess!K29</f>
        <v>0.98572921954634884</v>
      </c>
      <c r="L255" s="99">
        <f>RES_hhdet_tess!L29</f>
        <v>1.6637848105817568</v>
      </c>
      <c r="M255" s="99">
        <f>RES_hhdet_tess!M29</f>
        <v>1.1548781363532588</v>
      </c>
      <c r="N255" s="99">
        <f>RES_hhdet_tess!N29</f>
        <v>2.6933972659550482</v>
      </c>
      <c r="O255" s="99">
        <f>RES_hhdet_tess!O29</f>
        <v>1.382936113904448</v>
      </c>
      <c r="P255" s="99">
        <f>RES_hhdet_tess!P29</f>
        <v>1.2244619224837545</v>
      </c>
      <c r="Q255" s="99">
        <f>RES_hhdet_tess!Q29</f>
        <v>2.2821935242717988</v>
      </c>
      <c r="R255" s="99">
        <f>RES_hhdet_tess!R29</f>
        <v>2.273195904860942</v>
      </c>
      <c r="S255" s="99">
        <f>RES_hhdet_tess!S29</f>
        <v>2.2081953429383159</v>
      </c>
      <c r="T255" s="99">
        <f>RES_hhdet_tess!T29</f>
        <v>1.9608902630320342</v>
      </c>
      <c r="U255" s="99">
        <f>RES_hhdet_tess!U29</f>
        <v>1.5999732158914024</v>
      </c>
      <c r="V255" s="99">
        <f>RES_hhdet_tess!V29</f>
        <v>1.3505551625854744</v>
      </c>
      <c r="W255" s="99">
        <f>RES_hhdet_tess!W29</f>
        <v>1.1434837600186076</v>
      </c>
      <c r="X255" s="99">
        <f>RES_hhdet_tess!X29</f>
        <v>0.99105425962525506</v>
      </c>
      <c r="Y255" s="99">
        <f>RES_hhdet_tess!Y29</f>
        <v>1.1751522229648004</v>
      </c>
      <c r="DA255" s="63" t="s">
        <v>2941</v>
      </c>
    </row>
    <row r="256" spans="1:105" ht="12" customHeight="1" x14ac:dyDescent="0.25">
      <c r="A256" s="121" t="s">
        <v>55</v>
      </c>
      <c r="B256" s="123">
        <v>11.371657506295115</v>
      </c>
      <c r="C256" s="123">
        <v>16.476421448550951</v>
      </c>
      <c r="D256" s="123">
        <v>18.290118044897284</v>
      </c>
      <c r="E256" s="123">
        <v>21.93659588457087</v>
      </c>
      <c r="F256" s="123">
        <v>14.804356473090396</v>
      </c>
      <c r="G256" s="123">
        <v>27.281923516271981</v>
      </c>
      <c r="H256" s="123">
        <v>16.992068128589924</v>
      </c>
      <c r="I256" s="123">
        <v>25.082003306812005</v>
      </c>
      <c r="J256" s="123">
        <v>15.334894523044813</v>
      </c>
      <c r="K256" s="123">
        <v>21.823697035242468</v>
      </c>
      <c r="L256" s="123">
        <v>17.696582154910768</v>
      </c>
      <c r="M256" s="123">
        <v>18.155960785749734</v>
      </c>
      <c r="N256" s="123">
        <v>19.36288680397918</v>
      </c>
      <c r="O256" s="123">
        <v>19.024721806997579</v>
      </c>
      <c r="P256" s="123">
        <v>19.272372194062125</v>
      </c>
      <c r="Q256" s="123">
        <v>20.128373906688918</v>
      </c>
      <c r="R256" s="123">
        <v>18.737817346064947</v>
      </c>
      <c r="S256" s="123">
        <v>21.559692453432849</v>
      </c>
      <c r="T256" s="123">
        <v>20.155944098636699</v>
      </c>
      <c r="U256" s="123">
        <v>20.473184001632404</v>
      </c>
      <c r="V256" s="123">
        <v>19.222492801425727</v>
      </c>
      <c r="W256" s="123">
        <v>19.997235412467369</v>
      </c>
      <c r="X256" s="123">
        <v>20.437011677095612</v>
      </c>
      <c r="Y256" s="123">
        <v>18.057818621540761</v>
      </c>
      <c r="DA256" s="130" t="s">
        <v>2942</v>
      </c>
    </row>
    <row r="257" spans="1:105" ht="12" customHeight="1" x14ac:dyDescent="0.25">
      <c r="A257" s="97" t="s">
        <v>141</v>
      </c>
      <c r="B257" s="99">
        <v>11.329528852939863</v>
      </c>
      <c r="C257" s="99">
        <v>16.631134475977095</v>
      </c>
      <c r="D257" s="99">
        <v>18.414874580851219</v>
      </c>
      <c r="E257" s="99">
        <v>21.959083216884981</v>
      </c>
      <c r="F257" s="99">
        <v>14.907602451283701</v>
      </c>
      <c r="G257" s="99">
        <v>27.404650833126873</v>
      </c>
      <c r="H257" s="99">
        <v>16.276692125712451</v>
      </c>
      <c r="I257" s="99">
        <v>25.532386343598489</v>
      </c>
      <c r="J257" s="99">
        <v>14.815023413159377</v>
      </c>
      <c r="K257" s="99">
        <v>21.553452462629163</v>
      </c>
      <c r="L257" s="99">
        <v>18.283068053403277</v>
      </c>
      <c r="M257" s="99">
        <v>18.940512758309961</v>
      </c>
      <c r="N257" s="99">
        <v>17.533653549324796</v>
      </c>
      <c r="O257" s="99">
        <v>18.935473477825301</v>
      </c>
      <c r="P257" s="99">
        <v>18.674740024566074</v>
      </c>
      <c r="Q257" s="99">
        <v>20.016988050460203</v>
      </c>
      <c r="R257" s="99">
        <v>19.352385924628578</v>
      </c>
      <c r="S257" s="99">
        <v>20.571114988169867</v>
      </c>
      <c r="T257" s="99">
        <v>20.445627208564403</v>
      </c>
      <c r="U257" s="99">
        <v>21.232382293759102</v>
      </c>
      <c r="V257" s="99">
        <v>19.275210005014795</v>
      </c>
      <c r="W257" s="99">
        <v>20.208464776284057</v>
      </c>
      <c r="X257" s="99">
        <v>20.298139474447254</v>
      </c>
      <c r="Y257" s="99">
        <v>18.075885395413824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12.152745511746554</v>
      </c>
      <c r="C261" s="102">
        <v>12.101137032939551</v>
      </c>
      <c r="D261" s="102">
        <v>13.251340176091094</v>
      </c>
      <c r="E261" s="102">
        <v>20.892340390234267</v>
      </c>
      <c r="F261" s="102">
        <v>9.2806966397487045</v>
      </c>
      <c r="G261" s="102">
        <v>15.684192073485399</v>
      </c>
      <c r="H261" s="102">
        <v>25.479580027136254</v>
      </c>
      <c r="I261" s="102">
        <v>22.511232875597145</v>
      </c>
      <c r="J261" s="102">
        <v>16.531279129637063</v>
      </c>
      <c r="K261" s="102">
        <v>22.228617946022794</v>
      </c>
      <c r="L261" s="102">
        <v>17.087904898096916</v>
      </c>
      <c r="M261" s="102">
        <v>17.41791576001653</v>
      </c>
      <c r="N261" s="102">
        <v>20.902119664602989</v>
      </c>
      <c r="O261" s="102">
        <v>19.106288001506936</v>
      </c>
      <c r="P261" s="102">
        <v>19.822982543115593</v>
      </c>
      <c r="Q261" s="102">
        <v>20.245360169096724</v>
      </c>
      <c r="R261" s="102">
        <v>18.009367050067794</v>
      </c>
      <c r="S261" s="102">
        <v>22.908112116051559</v>
      </c>
      <c r="T261" s="102">
        <v>19.643772414589257</v>
      </c>
      <c r="U261" s="102">
        <v>18.834661105333655</v>
      </c>
      <c r="V261" s="102">
        <v>19.096957590001391</v>
      </c>
      <c r="W261" s="102">
        <v>19.481073433216071</v>
      </c>
      <c r="X261" s="102">
        <v>20.810567136932672</v>
      </c>
      <c r="Y261" s="102">
        <v>18.013228286024265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2950</v>
      </c>
    </row>
    <row r="265" spans="1:105" ht="12" customHeight="1" x14ac:dyDescent="0.25">
      <c r="A265" s="121" t="s">
        <v>54</v>
      </c>
      <c r="B265" s="123">
        <v>8.2274632031419728</v>
      </c>
      <c r="C265" s="123">
        <v>8.9022891269151305</v>
      </c>
      <c r="D265" s="123">
        <v>9.7702946440121554</v>
      </c>
      <c r="E265" s="123">
        <v>11.626612779930396</v>
      </c>
      <c r="F265" s="123">
        <v>7.5505997428314195</v>
      </c>
      <c r="G265" s="123">
        <v>16.190783496546011</v>
      </c>
      <c r="H265" s="123">
        <v>9.1938404324380461</v>
      </c>
      <c r="I265" s="123">
        <v>12.870251022424624</v>
      </c>
      <c r="J265" s="123">
        <v>6.2483212487666435</v>
      </c>
      <c r="K265" s="123">
        <v>8.7177064692800919</v>
      </c>
      <c r="L265" s="123">
        <v>6.8064646411110328</v>
      </c>
      <c r="M265" s="123">
        <v>6.7324135894004797</v>
      </c>
      <c r="N265" s="123">
        <v>5.8847977096697619</v>
      </c>
      <c r="O265" s="123">
        <v>5.9502517722944193</v>
      </c>
      <c r="P265" s="123">
        <v>5.9678529803242055</v>
      </c>
      <c r="Q265" s="123">
        <v>6.6948954511990708</v>
      </c>
      <c r="R265" s="123">
        <v>6.6519105164575052</v>
      </c>
      <c r="S265" s="123">
        <v>7.3723758563104242</v>
      </c>
      <c r="T265" s="123">
        <v>7.3973761923996166</v>
      </c>
      <c r="U265" s="123">
        <v>7.6679467891061455</v>
      </c>
      <c r="V265" s="123">
        <v>6.6855001435264816</v>
      </c>
      <c r="W265" s="123">
        <v>6.786073435535771</v>
      </c>
      <c r="X265" s="123">
        <v>6.8779992185856162</v>
      </c>
      <c r="Y265" s="123">
        <v>6.0877985479655017</v>
      </c>
      <c r="DA265" s="130" t="s">
        <v>2951</v>
      </c>
    </row>
    <row r="266" spans="1:105" ht="12" customHeight="1" x14ac:dyDescent="0.25">
      <c r="A266" s="97" t="s">
        <v>50</v>
      </c>
      <c r="B266" s="99">
        <v>8.2466241401440339</v>
      </c>
      <c r="C266" s="99">
        <v>8.882748910286022</v>
      </c>
      <c r="D266" s="99">
        <v>9.8321621178569831</v>
      </c>
      <c r="E266" s="99">
        <v>11.523464582469048</v>
      </c>
      <c r="F266" s="99">
        <v>7.5696491838068951</v>
      </c>
      <c r="G266" s="99">
        <v>16.530365878368194</v>
      </c>
      <c r="H266" s="99">
        <v>8.8827256672235961</v>
      </c>
      <c r="I266" s="99">
        <v>13.000641867622164</v>
      </c>
      <c r="J266" s="99">
        <v>6.2532646052990692</v>
      </c>
      <c r="K266" s="99">
        <v>8.7878681660361746</v>
      </c>
      <c r="L266" s="99">
        <v>6.8206467556259511</v>
      </c>
      <c r="M266" s="99">
        <v>6.730409193990404</v>
      </c>
      <c r="N266" s="99">
        <v>5.8132583264456024</v>
      </c>
      <c r="O266" s="99">
        <v>6.0142942624285762</v>
      </c>
      <c r="P266" s="99">
        <v>5.9828886669682246</v>
      </c>
      <c r="Q266" s="99">
        <v>6.6779618190751728</v>
      </c>
      <c r="R266" s="99">
        <v>6.6492768882832722</v>
      </c>
      <c r="S266" s="99">
        <v>7.37469199244621</v>
      </c>
      <c r="T266" s="99">
        <v>7.3994557614699028</v>
      </c>
      <c r="U266" s="99">
        <v>7.6679467891061455</v>
      </c>
      <c r="V266" s="99">
        <v>6.6855001435264816</v>
      </c>
      <c r="W266" s="99">
        <v>6.786073435535771</v>
      </c>
      <c r="X266" s="99">
        <v>6.8779992185856162</v>
      </c>
      <c r="Y266" s="99">
        <v>6.0873940945611613</v>
      </c>
      <c r="DA266" s="63" t="s">
        <v>2952</v>
      </c>
    </row>
    <row r="267" spans="1:105" ht="12" customHeight="1" x14ac:dyDescent="0.25">
      <c r="A267" s="109" t="s">
        <v>120</v>
      </c>
      <c r="B267" s="110">
        <v>7.3807892993634496</v>
      </c>
      <c r="C267" s="110">
        <v>9.5329052090363451</v>
      </c>
      <c r="D267" s="110">
        <v>7.911692617257053</v>
      </c>
      <c r="E267" s="110">
        <v>14.223101888440157</v>
      </c>
      <c r="F267" s="110">
        <v>7.0505519172251656</v>
      </c>
      <c r="G267" s="110">
        <v>7.88233455462988</v>
      </c>
      <c r="H267" s="110">
        <v>15.264782607703843</v>
      </c>
      <c r="I267" s="110">
        <v>10.093693024688832</v>
      </c>
      <c r="J267" s="110">
        <v>6.1095270076639272</v>
      </c>
      <c r="K267" s="110">
        <v>6.2587060496382181</v>
      </c>
      <c r="L267" s="110">
        <v>6.2859810384135164</v>
      </c>
      <c r="M267" s="110">
        <v>6.824741052977048</v>
      </c>
      <c r="N267" s="110">
        <v>9.671275064605739</v>
      </c>
      <c r="O267" s="110">
        <v>0.63472509115929454</v>
      </c>
      <c r="P267" s="110">
        <v>4.3568865541793471</v>
      </c>
      <c r="Q267" s="110">
        <v>8.4535741017808306</v>
      </c>
      <c r="R267" s="110">
        <v>6.9495105001459851</v>
      </c>
      <c r="S267" s="110">
        <v>7.0324828783836919</v>
      </c>
      <c r="T267" s="110">
        <v>6.841091466098117</v>
      </c>
      <c r="U267" s="110">
        <v>0</v>
      </c>
      <c r="V267" s="110">
        <v>0</v>
      </c>
      <c r="W267" s="110">
        <v>0</v>
      </c>
      <c r="X267" s="110">
        <v>0</v>
      </c>
      <c r="Y267" s="110">
        <v>6.1862829519220783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75.587049939504141</v>
      </c>
      <c r="C269" s="118">
        <f t="shared" si="122"/>
        <v>66.13331406833781</v>
      </c>
      <c r="D269" s="118">
        <f t="shared" si="122"/>
        <v>64.277283041879244</v>
      </c>
      <c r="E269" s="118">
        <f t="shared" si="122"/>
        <v>69.164925081987747</v>
      </c>
      <c r="F269" s="118">
        <f t="shared" si="122"/>
        <v>67.563137632228688</v>
      </c>
      <c r="G269" s="118">
        <f t="shared" si="122"/>
        <v>68.828860826670592</v>
      </c>
      <c r="H269" s="118">
        <f t="shared" si="122"/>
        <v>59.5102567282566</v>
      </c>
      <c r="I269" s="118">
        <f t="shared" si="122"/>
        <v>59.080301705476039</v>
      </c>
      <c r="J269" s="118">
        <f t="shared" si="122"/>
        <v>58.434422967375134</v>
      </c>
      <c r="K269" s="118">
        <f t="shared" si="122"/>
        <v>58.173621732802168</v>
      </c>
      <c r="L269" s="118">
        <f t="shared" si="122"/>
        <v>55.677099364542578</v>
      </c>
      <c r="M269" s="118">
        <f t="shared" si="122"/>
        <v>52.340731077820806</v>
      </c>
      <c r="N269" s="118">
        <f t="shared" si="122"/>
        <v>51.759241868634874</v>
      </c>
      <c r="O269" s="118">
        <f t="shared" si="122"/>
        <v>48.000346990782482</v>
      </c>
      <c r="P269" s="118">
        <f t="shared" si="122"/>
        <v>44.202789667224977</v>
      </c>
      <c r="Q269" s="118">
        <f t="shared" si="122"/>
        <v>44.79510346493754</v>
      </c>
      <c r="R269" s="118">
        <f t="shared" ref="R269:V269" si="123">R270+R273+R275+R284</f>
        <v>46.651930603970435</v>
      </c>
      <c r="S269" s="118">
        <f t="shared" si="123"/>
        <v>40.071557873731507</v>
      </c>
      <c r="T269" s="118">
        <f t="shared" si="123"/>
        <v>43.217207056658602</v>
      </c>
      <c r="U269" s="118">
        <f t="shared" si="123"/>
        <v>46.540630123621412</v>
      </c>
      <c r="V269" s="118">
        <f t="shared" si="123"/>
        <v>41.81375855987968</v>
      </c>
      <c r="W269" s="118">
        <f t="shared" ref="W269:Y269" si="124">W270+W273+W275+W284</f>
        <v>42.762632415869746</v>
      </c>
      <c r="X269" s="118">
        <f t="shared" si="124"/>
        <v>41.829634260899866</v>
      </c>
      <c r="Y269" s="118">
        <f t="shared" si="124"/>
        <v>36.276753485962573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67.386650703771267</v>
      </c>
      <c r="C270" s="123">
        <f t="shared" si="125"/>
        <v>55.321524424157374</v>
      </c>
      <c r="D270" s="123">
        <f t="shared" si="125"/>
        <v>52.306069621417237</v>
      </c>
      <c r="E270" s="123">
        <f t="shared" si="125"/>
        <v>55.061636909364331</v>
      </c>
      <c r="F270" s="123">
        <f t="shared" si="125"/>
        <v>58.132797519263072</v>
      </c>
      <c r="G270" s="123">
        <f t="shared" si="125"/>
        <v>50.559269276086034</v>
      </c>
      <c r="H270" s="123">
        <f t="shared" si="125"/>
        <v>49.615375431673229</v>
      </c>
      <c r="I270" s="123">
        <f t="shared" si="125"/>
        <v>44.75668832259624</v>
      </c>
      <c r="J270" s="123">
        <f t="shared" si="125"/>
        <v>51.607069918277688</v>
      </c>
      <c r="K270" s="123">
        <f t="shared" si="125"/>
        <v>49.260311569289058</v>
      </c>
      <c r="L270" s="123">
        <f t="shared" si="125"/>
        <v>49.101851713096949</v>
      </c>
      <c r="M270" s="123">
        <f t="shared" si="125"/>
        <v>45.933388960691168</v>
      </c>
      <c r="N270" s="123">
        <f t="shared" si="125"/>
        <v>46.290749063695593</v>
      </c>
      <c r="O270" s="123">
        <f t="shared" si="125"/>
        <v>42.194002083161692</v>
      </c>
      <c r="P270" s="123">
        <f t="shared" si="125"/>
        <v>38.540810676832187</v>
      </c>
      <c r="Q270" s="123">
        <f t="shared" si="125"/>
        <v>38.519004074444915</v>
      </c>
      <c r="R270" s="123">
        <f t="shared" ref="R270:V270" si="126">SUM(R271:R272)</f>
        <v>40.439800586683447</v>
      </c>
      <c r="S270" s="123">
        <f t="shared" si="126"/>
        <v>33.210673954628</v>
      </c>
      <c r="T270" s="123">
        <f t="shared" si="126"/>
        <v>36.182535956059681</v>
      </c>
      <c r="U270" s="123">
        <f t="shared" si="126"/>
        <v>39.273708945480152</v>
      </c>
      <c r="V270" s="123">
        <f t="shared" si="126"/>
        <v>35.43015362532401</v>
      </c>
      <c r="W270" s="123">
        <f t="shared" ref="W270:Y270" si="127">SUM(W271:W272)</f>
        <v>36.306595564982544</v>
      </c>
      <c r="X270" s="123">
        <f t="shared" si="127"/>
        <v>35.325318615399219</v>
      </c>
      <c r="Y270" s="123">
        <f t="shared" si="127"/>
        <v>30.648869451480024</v>
      </c>
      <c r="DA270" s="130" t="s">
        <v>3105</v>
      </c>
    </row>
    <row r="271" spans="1:105" ht="12" customHeight="1" x14ac:dyDescent="0.25">
      <c r="A271" s="97" t="s">
        <v>74</v>
      </c>
      <c r="B271" s="99">
        <v>67.386650703771267</v>
      </c>
      <c r="C271" s="99">
        <v>55.321524424157374</v>
      </c>
      <c r="D271" s="99">
        <v>52.306069621417237</v>
      </c>
      <c r="E271" s="99">
        <v>55.061636909364331</v>
      </c>
      <c r="F271" s="99">
        <v>58.132797519263072</v>
      </c>
      <c r="G271" s="99">
        <v>50.559269276086034</v>
      </c>
      <c r="H271" s="99">
        <v>49.615375431673229</v>
      </c>
      <c r="I271" s="99">
        <v>44.75668832259624</v>
      </c>
      <c r="J271" s="99">
        <v>51.607069918277688</v>
      </c>
      <c r="K271" s="99">
        <v>49.260311569289058</v>
      </c>
      <c r="L271" s="99">
        <v>49.101851713096949</v>
      </c>
      <c r="M271" s="99">
        <v>45.933388960691168</v>
      </c>
      <c r="N271" s="99">
        <v>46.290749063695593</v>
      </c>
      <c r="O271" s="99">
        <v>42.194002083161692</v>
      </c>
      <c r="P271" s="99">
        <v>38.540810676832187</v>
      </c>
      <c r="Q271" s="99">
        <v>38.519004074444915</v>
      </c>
      <c r="R271" s="99">
        <v>40.439800586683447</v>
      </c>
      <c r="S271" s="99">
        <v>33.210673954628</v>
      </c>
      <c r="T271" s="99">
        <v>36.182535956059681</v>
      </c>
      <c r="U271" s="99">
        <v>39.273708945480152</v>
      </c>
      <c r="V271" s="99">
        <v>35.43015362532401</v>
      </c>
      <c r="W271" s="99">
        <v>36.306595564982544</v>
      </c>
      <c r="X271" s="99">
        <v>35.325318615399219</v>
      </c>
      <c r="Y271" s="99">
        <v>30.648869451480024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4.9573046596282291</v>
      </c>
      <c r="C275" s="123">
        <v>7.3527895879633949</v>
      </c>
      <c r="D275" s="123">
        <v>8.1584284486977587</v>
      </c>
      <c r="E275" s="123">
        <v>9.6711138043168443</v>
      </c>
      <c r="F275" s="123">
        <v>6.5203386806616841</v>
      </c>
      <c r="G275" s="123">
        <v>11.94537576094603</v>
      </c>
      <c r="H275" s="123">
        <v>6.5379162622318461</v>
      </c>
      <c r="I275" s="123">
        <v>9.3963687061784444</v>
      </c>
      <c r="J275" s="123">
        <v>4.4327799837631225</v>
      </c>
      <c r="K275" s="123">
        <v>5.5278245006808193</v>
      </c>
      <c r="L275" s="123">
        <v>3.9465091923046711</v>
      </c>
      <c r="M275" s="123">
        <v>3.8014850007774288</v>
      </c>
      <c r="N275" s="123">
        <v>3.2132761707548245</v>
      </c>
      <c r="O275" s="123">
        <v>3.4588800881494834</v>
      </c>
      <c r="P275" s="123">
        <v>3.3214608908182233</v>
      </c>
      <c r="Q275" s="123">
        <v>3.6659717829656744</v>
      </c>
      <c r="R275" s="123">
        <v>3.6141403435752668</v>
      </c>
      <c r="S275" s="123">
        <v>3.9781217530694661</v>
      </c>
      <c r="T275" s="123">
        <v>4.1436931569276325</v>
      </c>
      <c r="U275" s="123">
        <v>4.2775343520569802</v>
      </c>
      <c r="V275" s="123">
        <v>3.7962241704603477</v>
      </c>
      <c r="W275" s="123">
        <v>3.8491137185208295</v>
      </c>
      <c r="X275" s="123">
        <v>3.8792019394396937</v>
      </c>
      <c r="Y275" s="123">
        <v>3.3241677604998094</v>
      </c>
      <c r="DA275" s="130" t="s">
        <v>3110</v>
      </c>
    </row>
    <row r="276" spans="1:105" ht="12" customHeight="1" x14ac:dyDescent="0.25">
      <c r="A276" s="97" t="s">
        <v>141</v>
      </c>
      <c r="B276" s="99">
        <v>5.224681150016341</v>
      </c>
      <c r="C276" s="99">
        <v>7.6127892197867117</v>
      </c>
      <c r="D276" s="99">
        <v>8.3604253016228753</v>
      </c>
      <c r="E276" s="99">
        <v>9.8793746668593343</v>
      </c>
      <c r="F276" s="99">
        <v>6.6422141700198463</v>
      </c>
      <c r="G276" s="99">
        <v>12.071781853654455</v>
      </c>
      <c r="H276" s="99">
        <v>7.0889692043342443</v>
      </c>
      <c r="I276" s="99">
        <v>11.042554231446916</v>
      </c>
      <c r="J276" s="99">
        <v>6.3589784966317282</v>
      </c>
      <c r="K276" s="99">
        <v>9.2170994427651554</v>
      </c>
      <c r="L276" s="99">
        <v>7.7491352369732338</v>
      </c>
      <c r="M276" s="99">
        <v>7.8425156317408327</v>
      </c>
      <c r="N276" s="99">
        <v>7.0319521997678045</v>
      </c>
      <c r="O276" s="99">
        <v>7.2435272760138769</v>
      </c>
      <c r="P276" s="99">
        <v>6.9265727117063225</v>
      </c>
      <c r="Q276" s="99">
        <v>7.1564449167468229</v>
      </c>
      <c r="R276" s="99">
        <v>6.6632668328988753</v>
      </c>
      <c r="S276" s="99">
        <v>6.8946333022406279</v>
      </c>
      <c r="T276" s="99">
        <v>6.487356341895449</v>
      </c>
      <c r="U276" s="99">
        <v>6.2595004154734113</v>
      </c>
      <c r="V276" s="99">
        <v>5.3904089429497377</v>
      </c>
      <c r="W276" s="99">
        <v>5.4242894864078153</v>
      </c>
      <c r="X276" s="99">
        <v>5.3213260033812508</v>
      </c>
      <c r="Y276" s="99">
        <v>4.6710288358747318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3.2430945761046326</v>
      </c>
      <c r="C284" s="123">
        <v>3.459000056217044</v>
      </c>
      <c r="D284" s="123">
        <v>3.8127849717642475</v>
      </c>
      <c r="E284" s="123">
        <v>4.4321743683065691</v>
      </c>
      <c r="F284" s="123">
        <v>2.9100014323039307</v>
      </c>
      <c r="G284" s="123">
        <v>6.3242157896385329</v>
      </c>
      <c r="H284" s="123">
        <v>3.3569650343515236</v>
      </c>
      <c r="I284" s="123">
        <v>4.9272446767013589</v>
      </c>
      <c r="J284" s="123">
        <v>2.3945730653343209</v>
      </c>
      <c r="K284" s="123">
        <v>3.3854856628322878</v>
      </c>
      <c r="L284" s="123">
        <v>2.6287384591409579</v>
      </c>
      <c r="M284" s="123">
        <v>2.6058571163522082</v>
      </c>
      <c r="N284" s="123">
        <v>2.2552166341844551</v>
      </c>
      <c r="O284" s="123">
        <v>2.3474648194713055</v>
      </c>
      <c r="P284" s="123">
        <v>2.3405180995745636</v>
      </c>
      <c r="Q284" s="123">
        <v>2.6101276075269508</v>
      </c>
      <c r="R284" s="123">
        <v>2.5979896737117247</v>
      </c>
      <c r="S284" s="123">
        <v>2.8827621660340421</v>
      </c>
      <c r="T284" s="123">
        <v>2.8909779436712868</v>
      </c>
      <c r="U284" s="123">
        <v>2.9893868260842789</v>
      </c>
      <c r="V284" s="123">
        <v>2.5873807640953217</v>
      </c>
      <c r="W284" s="123">
        <v>2.6069231323663731</v>
      </c>
      <c r="X284" s="123">
        <v>2.6251137060609482</v>
      </c>
      <c r="Y284" s="123">
        <v>2.3037162739827366</v>
      </c>
      <c r="DA284" s="130" t="s">
        <v>3119</v>
      </c>
    </row>
    <row r="285" spans="1:105" ht="12" customHeight="1" x14ac:dyDescent="0.25">
      <c r="A285" s="97" t="s">
        <v>50</v>
      </c>
      <c r="B285" s="99">
        <v>3.3164885127632946</v>
      </c>
      <c r="C285" s="99">
        <v>3.5661803396491214</v>
      </c>
      <c r="D285" s="99">
        <v>3.9397015311572323</v>
      </c>
      <c r="E285" s="99">
        <v>4.6082470486913509</v>
      </c>
      <c r="F285" s="99">
        <v>3.0208586297250326</v>
      </c>
      <c r="G285" s="99">
        <v>6.5826987238199441</v>
      </c>
      <c r="H285" s="99">
        <v>3.5289978685218921</v>
      </c>
      <c r="I285" s="99">
        <v>5.1586346200823625</v>
      </c>
      <c r="J285" s="99">
        <v>2.4798592293051325</v>
      </c>
      <c r="K285" s="99">
        <v>3.482082400494622</v>
      </c>
      <c r="L285" s="99">
        <v>2.7003662100712291</v>
      </c>
      <c r="M285" s="99">
        <v>2.6624293196922828</v>
      </c>
      <c r="N285" s="99">
        <v>2.2978253155320698</v>
      </c>
      <c r="O285" s="99">
        <v>2.3757475281396343</v>
      </c>
      <c r="P285" s="99">
        <v>2.3623629351705926</v>
      </c>
      <c r="Q285" s="99">
        <v>2.6352595102129053</v>
      </c>
      <c r="R285" s="99">
        <v>2.6209807327711201</v>
      </c>
      <c r="S285" s="99">
        <v>2.9024062012369996</v>
      </c>
      <c r="T285" s="99">
        <v>2.901785337853235</v>
      </c>
      <c r="U285" s="99">
        <v>2.9893868260842789</v>
      </c>
      <c r="V285" s="99">
        <v>2.5873807640953217</v>
      </c>
      <c r="W285" s="99">
        <v>2.6069231323663731</v>
      </c>
      <c r="X285" s="99">
        <v>2.6251137060609482</v>
      </c>
      <c r="Y285" s="99">
        <v>2.3131771211038155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1.8645439290700557E-2</v>
      </c>
      <c r="D290" s="117">
        <f t="shared" si="129"/>
        <v>1.8859857601353117E-2</v>
      </c>
      <c r="E290" s="117">
        <f t="shared" si="129"/>
        <v>2.3604879935360788E-2</v>
      </c>
      <c r="F290" s="117">
        <f t="shared" si="129"/>
        <v>2.2157006977131358E-2</v>
      </c>
      <c r="G290" s="117">
        <f t="shared" si="129"/>
        <v>2.7168452672256555E-2</v>
      </c>
      <c r="H290" s="117">
        <f t="shared" si="129"/>
        <v>2.24170921927472E-2</v>
      </c>
      <c r="I290" s="117">
        <f t="shared" si="129"/>
        <v>2.0157638188824781E-2</v>
      </c>
      <c r="J290" s="117">
        <f t="shared" si="129"/>
        <v>1.8292481303541802E-2</v>
      </c>
      <c r="K290" s="117">
        <f t="shared" si="129"/>
        <v>1.9885734134371991E-2</v>
      </c>
      <c r="L290" s="117">
        <f t="shared" si="129"/>
        <v>1.9651971599096332E-2</v>
      </c>
      <c r="M290" s="117">
        <f t="shared" si="129"/>
        <v>2.1955974156401832E-2</v>
      </c>
      <c r="N290" s="117">
        <f t="shared" si="129"/>
        <v>2.077798324581551E-2</v>
      </c>
      <c r="O290" s="117">
        <f t="shared" si="129"/>
        <v>1.967063759200622E-2</v>
      </c>
      <c r="P290" s="117">
        <f t="shared" si="129"/>
        <v>1.69442544776599E-2</v>
      </c>
      <c r="Q290" s="117">
        <f t="shared" si="129"/>
        <v>8.4358690271636293E-3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2.4056013613246701E-3</v>
      </c>
      <c r="V290" s="117">
        <f t="shared" si="130"/>
        <v>7.1738491143626508E-3</v>
      </c>
      <c r="W290" s="117">
        <f t="shared" ref="W290:Y290" si="131">W291+W294+W296+W305</f>
        <v>1.2293593463877674E-2</v>
      </c>
      <c r="X290" s="117">
        <f t="shared" si="131"/>
        <v>1.5206281759899257E-2</v>
      </c>
      <c r="Y290" s="117">
        <f t="shared" si="131"/>
        <v>1.332712192518642E-2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1.5440919177158221E-2</v>
      </c>
      <c r="D291" s="122">
        <f t="shared" si="132"/>
        <v>1.5320841537378855E-2</v>
      </c>
      <c r="E291" s="122">
        <f t="shared" si="132"/>
        <v>1.8743529874654663E-2</v>
      </c>
      <c r="F291" s="122">
        <f t="shared" si="132"/>
        <v>1.9212736320843277E-2</v>
      </c>
      <c r="G291" s="122">
        <f t="shared" si="132"/>
        <v>2.037832228166175E-2</v>
      </c>
      <c r="H291" s="122">
        <f t="shared" si="132"/>
        <v>1.845553529535424E-2</v>
      </c>
      <c r="I291" s="122">
        <f t="shared" si="132"/>
        <v>1.5519450951745046E-2</v>
      </c>
      <c r="J291" s="122">
        <f t="shared" si="132"/>
        <v>1.5954914722627958E-2</v>
      </c>
      <c r="K291" s="122">
        <f t="shared" si="132"/>
        <v>1.6450788102703433E-2</v>
      </c>
      <c r="L291" s="122">
        <f t="shared" si="132"/>
        <v>1.6847251630624293E-2</v>
      </c>
      <c r="M291" s="122">
        <f t="shared" si="132"/>
        <v>1.8595700699708916E-2</v>
      </c>
      <c r="N291" s="122">
        <f t="shared" si="132"/>
        <v>1.7532972740329975E-2</v>
      </c>
      <c r="O291" s="122">
        <f t="shared" si="132"/>
        <v>1.645420991645748E-2</v>
      </c>
      <c r="P291" s="122">
        <f t="shared" si="132"/>
        <v>1.3833102350278039E-2</v>
      </c>
      <c r="Q291" s="122">
        <f t="shared" si="132"/>
        <v>6.7655505523172427E-3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1.9239531841117087E-3</v>
      </c>
      <c r="V291" s="122">
        <f t="shared" si="133"/>
        <v>5.6583422653880416E-3</v>
      </c>
      <c r="W291" s="122">
        <f t="shared" ref="W291:Y291" si="134">SUM(W292:W293)</f>
        <v>9.5425158627299098E-3</v>
      </c>
      <c r="X291" s="122">
        <f t="shared" si="134"/>
        <v>1.1518420003112524E-2</v>
      </c>
      <c r="Y291" s="122">
        <f t="shared" si="134"/>
        <v>9.8512730248282877E-3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1.5404599068021435E-2</v>
      </c>
      <c r="D292" s="98">
        <v>1.5285972214469418E-2</v>
      </c>
      <c r="E292" s="98">
        <v>1.870152008213272E-2</v>
      </c>
      <c r="F292" s="98">
        <v>1.9165869961484717E-2</v>
      </c>
      <c r="G292" s="98">
        <v>2.0331247298784119E-2</v>
      </c>
      <c r="H292" s="98">
        <v>1.8415278038765991E-2</v>
      </c>
      <c r="I292" s="98">
        <v>1.5488744154810809E-2</v>
      </c>
      <c r="J292" s="98">
        <v>1.5917884410420642E-2</v>
      </c>
      <c r="K292" s="98">
        <v>1.6412269843877444E-2</v>
      </c>
      <c r="L292" s="98">
        <v>1.6810853638797599E-2</v>
      </c>
      <c r="M292" s="98">
        <v>1.8552331524748073E-2</v>
      </c>
      <c r="N292" s="98">
        <v>1.7497489668349166E-2</v>
      </c>
      <c r="O292" s="98">
        <v>1.6413256939037901E-2</v>
      </c>
      <c r="P292" s="98">
        <v>1.3796069037864178E-2</v>
      </c>
      <c r="Q292" s="98">
        <v>6.7489460166610627E-3</v>
      </c>
      <c r="R292" s="98">
        <v>0</v>
      </c>
      <c r="S292" s="98">
        <v>0</v>
      </c>
      <c r="T292" s="98">
        <v>0</v>
      </c>
      <c r="U292" s="98">
        <v>1.9192354871177383E-3</v>
      </c>
      <c r="V292" s="98">
        <v>5.6446450296098512E-3</v>
      </c>
      <c r="W292" s="98">
        <v>9.5195550265293957E-3</v>
      </c>
      <c r="X292" s="98">
        <v>1.1490218485596363E-2</v>
      </c>
      <c r="Y292" s="98">
        <v>9.8271404000566717E-3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3.6320109136785375E-5</v>
      </c>
      <c r="D293" s="98">
        <v>3.4869322909436367E-5</v>
      </c>
      <c r="E293" s="98">
        <v>4.2009792521944233E-5</v>
      </c>
      <c r="F293" s="98">
        <v>4.6866359358559154E-5</v>
      </c>
      <c r="G293" s="98">
        <v>4.7074982877632151E-5</v>
      </c>
      <c r="H293" s="98">
        <v>4.0257256588248198E-5</v>
      </c>
      <c r="I293" s="98">
        <v>3.0706796934237433E-5</v>
      </c>
      <c r="J293" s="98">
        <v>3.7030312207315816E-5</v>
      </c>
      <c r="K293" s="98">
        <v>3.8518258825987979E-5</v>
      </c>
      <c r="L293" s="98">
        <v>3.6397991826695213E-5</v>
      </c>
      <c r="M293" s="98">
        <v>4.336917496084129E-5</v>
      </c>
      <c r="N293" s="98">
        <v>3.5483071980810085E-5</v>
      </c>
      <c r="O293" s="98">
        <v>4.0952977419578227E-5</v>
      </c>
      <c r="P293" s="98">
        <v>3.7033312413860504E-5</v>
      </c>
      <c r="Q293" s="98">
        <v>1.6604535656179618E-5</v>
      </c>
      <c r="R293" s="98">
        <v>0</v>
      </c>
      <c r="S293" s="98">
        <v>0</v>
      </c>
      <c r="T293" s="98">
        <v>0</v>
      </c>
      <c r="U293" s="98">
        <v>4.7176969939704297E-6</v>
      </c>
      <c r="V293" s="98">
        <v>1.3697235778190533E-5</v>
      </c>
      <c r="W293" s="98">
        <v>2.2960836200514651E-5</v>
      </c>
      <c r="X293" s="98">
        <v>2.8201517516159765E-5</v>
      </c>
      <c r="Y293" s="98">
        <v>2.4132624771615267E-5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6.9315000922603759E-5</v>
      </c>
      <c r="D294" s="122">
        <f t="shared" si="135"/>
        <v>8.558940274145646E-5</v>
      </c>
      <c r="E294" s="122">
        <f t="shared" si="135"/>
        <v>1.3016460679077311E-4</v>
      </c>
      <c r="F294" s="122">
        <f t="shared" si="135"/>
        <v>3.0352581559574803E-5</v>
      </c>
      <c r="G294" s="122">
        <f t="shared" si="135"/>
        <v>6.136791496101228E-5</v>
      </c>
      <c r="H294" s="122">
        <f t="shared" si="135"/>
        <v>7.591659099721156E-5</v>
      </c>
      <c r="I294" s="122">
        <f t="shared" si="135"/>
        <v>1.4488927397246954E-4</v>
      </c>
      <c r="J294" s="122">
        <f t="shared" si="135"/>
        <v>4.2649337644161685E-5</v>
      </c>
      <c r="K294" s="122">
        <f t="shared" si="135"/>
        <v>3.5562740769174411E-5</v>
      </c>
      <c r="L294" s="122">
        <f t="shared" si="135"/>
        <v>1.0573630852206638E-4</v>
      </c>
      <c r="M294" s="122">
        <f t="shared" si="135"/>
        <v>3.4510145910940434E-5</v>
      </c>
      <c r="N294" s="122">
        <f t="shared" si="135"/>
        <v>1.4484280307724891E-4</v>
      </c>
      <c r="O294" s="122">
        <f t="shared" si="135"/>
        <v>1.7178910161943433E-5</v>
      </c>
      <c r="P294" s="122">
        <f t="shared" si="135"/>
        <v>6.8417449487083817E-5</v>
      </c>
      <c r="Q294" s="122">
        <f t="shared" si="135"/>
        <v>9.0893789973767525E-5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3.4738734467352509E-5</v>
      </c>
      <c r="Y294" s="122">
        <f t="shared" si="135"/>
        <v>3.1590346375264585E-5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6.9315000922603759E-5</v>
      </c>
      <c r="D295" s="98">
        <v>8.558940274145646E-5</v>
      </c>
      <c r="E295" s="98">
        <v>1.3016460679077311E-4</v>
      </c>
      <c r="F295" s="98">
        <v>3.0352581559574803E-5</v>
      </c>
      <c r="G295" s="98">
        <v>6.136791496101228E-5</v>
      </c>
      <c r="H295" s="98">
        <v>7.591659099721156E-5</v>
      </c>
      <c r="I295" s="98">
        <v>1.4488927397246954E-4</v>
      </c>
      <c r="J295" s="98">
        <v>4.2649337644161685E-5</v>
      </c>
      <c r="K295" s="98">
        <v>3.5562740769174411E-5</v>
      </c>
      <c r="L295" s="98">
        <v>1.0573630852206638E-4</v>
      </c>
      <c r="M295" s="98">
        <v>3.4510145910940434E-5</v>
      </c>
      <c r="N295" s="98">
        <v>1.4484280307724891E-4</v>
      </c>
      <c r="O295" s="98">
        <v>1.7178910161943433E-5</v>
      </c>
      <c r="P295" s="98">
        <v>6.8417449487083817E-5</v>
      </c>
      <c r="Q295" s="98">
        <v>9.0893789973767525E-5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3.4738734467352509E-5</v>
      </c>
      <c r="Y295" s="98">
        <v>3.1590346375264585E-5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2.1224479628375046E-3</v>
      </c>
      <c r="D296" s="122">
        <v>2.3397690372820583E-3</v>
      </c>
      <c r="E296" s="122">
        <v>3.1960411388075906E-3</v>
      </c>
      <c r="F296" s="122">
        <v>1.9818297974734649E-3</v>
      </c>
      <c r="G296" s="122">
        <v>4.3402108787615754E-3</v>
      </c>
      <c r="H296" s="122">
        <v>2.6796034478823848E-3</v>
      </c>
      <c r="I296" s="122">
        <v>2.9134178718255794E-3</v>
      </c>
      <c r="J296" s="122">
        <v>1.6390464906201321E-3</v>
      </c>
      <c r="K296" s="122">
        <v>2.4058209882338358E-3</v>
      </c>
      <c r="L296" s="122">
        <v>1.926748440113828E-3</v>
      </c>
      <c r="M296" s="122">
        <v>2.4026391386931432E-3</v>
      </c>
      <c r="N296" s="122">
        <v>2.31556465688446E-3</v>
      </c>
      <c r="O296" s="122">
        <v>2.3377299635826926E-3</v>
      </c>
      <c r="P296" s="122">
        <v>2.2075968341645448E-3</v>
      </c>
      <c r="Q296" s="122">
        <v>1.1035499241528264E-3</v>
      </c>
      <c r="R296" s="122">
        <v>0</v>
      </c>
      <c r="S296" s="122">
        <v>0</v>
      </c>
      <c r="T296" s="122">
        <v>0</v>
      </c>
      <c r="U296" s="122">
        <v>3.0673804513181016E-4</v>
      </c>
      <c r="V296" s="122">
        <v>9.9590003995902402E-4</v>
      </c>
      <c r="W296" s="122">
        <v>1.8314740600306979E-3</v>
      </c>
      <c r="X296" s="122">
        <v>2.4181252103699581E-3</v>
      </c>
      <c r="Y296" s="122">
        <v>2.2870458073715148E-3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2.1224479628375046E-3</v>
      </c>
      <c r="D297" s="98">
        <v>2.3397690372820583E-3</v>
      </c>
      <c r="E297" s="98">
        <v>3.1960411388075906E-3</v>
      </c>
      <c r="F297" s="98">
        <v>1.9818297974734649E-3</v>
      </c>
      <c r="G297" s="98">
        <v>4.3402108787615754E-3</v>
      </c>
      <c r="H297" s="98">
        <v>1.3402306282719932E-3</v>
      </c>
      <c r="I297" s="98">
        <v>1.4556999697728909E-3</v>
      </c>
      <c r="J297" s="98">
        <v>6.5740911526882115E-4</v>
      </c>
      <c r="K297" s="98">
        <v>1.3675028773651435E-4</v>
      </c>
      <c r="L297" s="98">
        <v>5.7933495208567552E-4</v>
      </c>
      <c r="M297" s="98">
        <v>1.6570692468448921E-3</v>
      </c>
      <c r="N297" s="98">
        <v>1.1643368165415219E-3</v>
      </c>
      <c r="O297" s="98">
        <v>1.5218079765411811E-3</v>
      </c>
      <c r="P297" s="98">
        <v>1.009231940150153E-3</v>
      </c>
      <c r="Q297" s="98">
        <v>6.1826422825362801E-4</v>
      </c>
      <c r="R297" s="98">
        <v>0</v>
      </c>
      <c r="S297" s="98">
        <v>0</v>
      </c>
      <c r="T297" s="98">
        <v>0</v>
      </c>
      <c r="U297" s="98">
        <v>3.0673804513181016E-4</v>
      </c>
      <c r="V297" s="98">
        <v>6.5030300048944797E-4</v>
      </c>
      <c r="W297" s="98">
        <v>8.8305513430125793E-4</v>
      </c>
      <c r="X297" s="98">
        <v>1.4002789172591469E-3</v>
      </c>
      <c r="Y297" s="98">
        <v>1.1779303751835394E-3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1.3393728196103914E-3</v>
      </c>
      <c r="I301" s="101">
        <v>1.4577179020526885E-3</v>
      </c>
      <c r="J301" s="101">
        <v>9.8163737535131084E-4</v>
      </c>
      <c r="K301" s="101">
        <v>2.2690707004973214E-3</v>
      </c>
      <c r="L301" s="101">
        <v>1.3474134880281524E-3</v>
      </c>
      <c r="M301" s="101">
        <v>7.4556989184825103E-4</v>
      </c>
      <c r="N301" s="101">
        <v>1.1512278403429384E-3</v>
      </c>
      <c r="O301" s="101">
        <v>8.159219870415114E-4</v>
      </c>
      <c r="P301" s="101">
        <v>1.198364894014392E-3</v>
      </c>
      <c r="Q301" s="101">
        <v>4.8528569589919841E-4</v>
      </c>
      <c r="R301" s="101">
        <v>0</v>
      </c>
      <c r="S301" s="101">
        <v>0</v>
      </c>
      <c r="T301" s="101">
        <v>0</v>
      </c>
      <c r="U301" s="101">
        <v>0</v>
      </c>
      <c r="V301" s="101">
        <v>3.4559703946957616E-4</v>
      </c>
      <c r="W301" s="101">
        <v>9.4841892572943996E-4</v>
      </c>
      <c r="X301" s="101">
        <v>1.0178462931108112E-3</v>
      </c>
      <c r="Y301" s="101">
        <v>1.1091154321879754E-3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1.0127571497822289E-3</v>
      </c>
      <c r="D305" s="122">
        <v>1.1136576239507449E-3</v>
      </c>
      <c r="E305" s="122">
        <v>1.5351443151077615E-3</v>
      </c>
      <c r="F305" s="122">
        <v>9.3208827725503845E-4</v>
      </c>
      <c r="G305" s="122">
        <v>2.3885515968722162E-3</v>
      </c>
      <c r="H305" s="122">
        <v>1.2060368585133639E-3</v>
      </c>
      <c r="I305" s="122">
        <v>1.5798800912816848E-3</v>
      </c>
      <c r="J305" s="122">
        <v>6.5587075264955045E-4</v>
      </c>
      <c r="K305" s="122">
        <v>9.9356230266554879E-4</v>
      </c>
      <c r="L305" s="122">
        <v>7.7223521983614616E-4</v>
      </c>
      <c r="M305" s="122">
        <v>9.2312417208883482E-4</v>
      </c>
      <c r="N305" s="122">
        <v>7.8460304552382704E-4</v>
      </c>
      <c r="O305" s="122">
        <v>8.6151880180410372E-4</v>
      </c>
      <c r="P305" s="122">
        <v>8.3513784373023001E-4</v>
      </c>
      <c r="Q305" s="122">
        <v>4.7587476071979233E-4</v>
      </c>
      <c r="R305" s="122">
        <v>0</v>
      </c>
      <c r="S305" s="122">
        <v>0</v>
      </c>
      <c r="T305" s="122">
        <v>0</v>
      </c>
      <c r="U305" s="122">
        <v>1.7491013208115088E-4</v>
      </c>
      <c r="V305" s="122">
        <v>5.1960680901558536E-4</v>
      </c>
      <c r="W305" s="122">
        <v>9.1960354111706626E-4</v>
      </c>
      <c r="X305" s="122">
        <v>1.2349978119494231E-3</v>
      </c>
      <c r="Y305" s="122">
        <v>1.1572127466113514E-3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9.705206054874011E-4</v>
      </c>
      <c r="D306" s="98">
        <v>1.0784953659462571E-3</v>
      </c>
      <c r="E306" s="98">
        <v>1.4716430352198029E-3</v>
      </c>
      <c r="F306" s="98">
        <v>9.3208827725503845E-4</v>
      </c>
      <c r="G306" s="98">
        <v>2.3526696400114236E-3</v>
      </c>
      <c r="H306" s="98">
        <v>1.0656138518951618E-3</v>
      </c>
      <c r="I306" s="98">
        <v>1.5798800912816848E-3</v>
      </c>
      <c r="J306" s="98">
        <v>6.5587075264955045E-4</v>
      </c>
      <c r="K306" s="98">
        <v>9.9356230266554879E-4</v>
      </c>
      <c r="L306" s="98">
        <v>7.4157650927633538E-4</v>
      </c>
      <c r="M306" s="98">
        <v>9.2312417208883482E-4</v>
      </c>
      <c r="N306" s="98">
        <v>7.3582642974389799E-4</v>
      </c>
      <c r="O306" s="98">
        <v>8.6151880180410372E-4</v>
      </c>
      <c r="P306" s="98">
        <v>8.3513784373023001E-4</v>
      </c>
      <c r="Q306" s="98">
        <v>4.7587476071979233E-4</v>
      </c>
      <c r="R306" s="98">
        <v>0</v>
      </c>
      <c r="S306" s="98">
        <v>0</v>
      </c>
      <c r="T306" s="98">
        <v>0</v>
      </c>
      <c r="U306" s="98">
        <v>1.7491013208115088E-4</v>
      </c>
      <c r="V306" s="98">
        <v>5.1960680901558536E-4</v>
      </c>
      <c r="W306" s="98">
        <v>9.1960354111706626E-4</v>
      </c>
      <c r="X306" s="98">
        <v>1.2349978119494231E-3</v>
      </c>
      <c r="Y306" s="98">
        <v>1.1215506825397008E-3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4.2236544294827851E-5</v>
      </c>
      <c r="D307" s="33">
        <v>3.5162258004487762E-5</v>
      </c>
      <c r="E307" s="33">
        <v>6.3501279887958622E-5</v>
      </c>
      <c r="F307" s="33">
        <v>0</v>
      </c>
      <c r="G307" s="33">
        <v>3.5881956860792705E-5</v>
      </c>
      <c r="H307" s="33">
        <v>1.4042300661820198E-4</v>
      </c>
      <c r="I307" s="33">
        <v>0</v>
      </c>
      <c r="J307" s="33">
        <v>0</v>
      </c>
      <c r="K307" s="33">
        <v>0</v>
      </c>
      <c r="L307" s="33">
        <v>3.0658710559810823E-5</v>
      </c>
      <c r="M307" s="33">
        <v>0</v>
      </c>
      <c r="N307" s="33">
        <v>4.8776615779929077E-5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3.5662064071650748E-5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1.0144983586698643E-2</v>
      </c>
      <c r="D309" s="117">
        <f t="shared" si="136"/>
        <v>1.0371357922736819E-2</v>
      </c>
      <c r="E309" s="117">
        <f t="shared" si="136"/>
        <v>1.3137494121250506E-2</v>
      </c>
      <c r="F309" s="117">
        <f t="shared" si="136"/>
        <v>1.2292828461653509E-2</v>
      </c>
      <c r="G309" s="117">
        <f t="shared" si="136"/>
        <v>1.5222879780041308E-2</v>
      </c>
      <c r="H309" s="117">
        <f t="shared" si="136"/>
        <v>1.2824534210192905E-2</v>
      </c>
      <c r="I309" s="117">
        <f t="shared" si="136"/>
        <v>1.1769762848824123E-2</v>
      </c>
      <c r="J309" s="117">
        <f t="shared" si="136"/>
        <v>1.0627539463775242E-2</v>
      </c>
      <c r="K309" s="117">
        <f t="shared" si="136"/>
        <v>1.1681305784482919E-2</v>
      </c>
      <c r="L309" s="117">
        <f t="shared" si="136"/>
        <v>1.183564995904972E-2</v>
      </c>
      <c r="M309" s="117">
        <f t="shared" si="136"/>
        <v>1.3299786882285888E-2</v>
      </c>
      <c r="N309" s="117">
        <f t="shared" si="136"/>
        <v>1.3308575890300035E-2</v>
      </c>
      <c r="O309" s="117">
        <f t="shared" si="136"/>
        <v>1.2877610421874078E-2</v>
      </c>
      <c r="P309" s="117">
        <f t="shared" si="136"/>
        <v>1.1774049793989924E-2</v>
      </c>
      <c r="Q309" s="117">
        <f t="shared" si="136"/>
        <v>6.2521186060674628E-3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1.791715380657922E-3</v>
      </c>
      <c r="V309" s="117">
        <f t="shared" si="137"/>
        <v>5.3211277221816584E-3</v>
      </c>
      <c r="W309" s="117">
        <f t="shared" ref="W309:Y309" si="138">W310+W313+W315+W324</f>
        <v>9.1148094675164298E-3</v>
      </c>
      <c r="X309" s="117">
        <f t="shared" si="138"/>
        <v>1.1449738465917795E-2</v>
      </c>
      <c r="Y309" s="117">
        <f t="shared" si="138"/>
        <v>1.0058108081684126E-2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8.325441961865741E-3</v>
      </c>
      <c r="D310" s="122">
        <f t="shared" si="139"/>
        <v>8.3340974531900518E-3</v>
      </c>
      <c r="E310" s="122">
        <f t="shared" si="139"/>
        <v>1.0290920161200586E-2</v>
      </c>
      <c r="F310" s="122">
        <f t="shared" si="139"/>
        <v>1.0647359925602236E-2</v>
      </c>
      <c r="G310" s="122">
        <f t="shared" si="139"/>
        <v>1.1399749064642438E-2</v>
      </c>
      <c r="H310" s="122">
        <f t="shared" si="139"/>
        <v>1.0424097030562579E-2</v>
      </c>
      <c r="I310" s="122">
        <f t="shared" si="139"/>
        <v>8.8532138094839074E-3</v>
      </c>
      <c r="J310" s="122">
        <f t="shared" si="139"/>
        <v>9.2032815219817345E-3</v>
      </c>
      <c r="K310" s="122">
        <f t="shared" si="139"/>
        <v>9.6034968078262395E-3</v>
      </c>
      <c r="L310" s="122">
        <f t="shared" si="139"/>
        <v>9.9632024956458742E-3</v>
      </c>
      <c r="M310" s="122">
        <f t="shared" si="139"/>
        <v>1.1257171228249409E-2</v>
      </c>
      <c r="N310" s="122">
        <f t="shared" si="139"/>
        <v>1.0993461887897649E-2</v>
      </c>
      <c r="O310" s="122">
        <f t="shared" si="139"/>
        <v>1.0821009262879372E-2</v>
      </c>
      <c r="P310" s="122">
        <f t="shared" si="139"/>
        <v>9.5835472052404353E-3</v>
      </c>
      <c r="Q310" s="122">
        <f t="shared" si="139"/>
        <v>4.8763061654048118E-3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1.4204471538362552E-3</v>
      </c>
      <c r="V310" s="122">
        <f t="shared" si="140"/>
        <v>4.187233773140113E-3</v>
      </c>
      <c r="W310" s="122">
        <f t="shared" ref="W310:Y310" si="141">SUM(W311:W312)</f>
        <v>7.0868405785877372E-3</v>
      </c>
      <c r="X310" s="122">
        <f t="shared" si="141"/>
        <v>8.5791429525512893E-3</v>
      </c>
      <c r="Y310" s="122">
        <f t="shared" si="141"/>
        <v>7.3556976508806224E-3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8.2891218527289551E-3</v>
      </c>
      <c r="D311" s="98">
        <v>8.2992281302806149E-3</v>
      </c>
      <c r="E311" s="98">
        <v>1.0248910368678641E-2</v>
      </c>
      <c r="F311" s="98">
        <v>1.0600493566243676E-2</v>
      </c>
      <c r="G311" s="98">
        <v>1.1352674081764805E-2</v>
      </c>
      <c r="H311" s="98">
        <v>1.038383977397433E-2</v>
      </c>
      <c r="I311" s="98">
        <v>8.8225070125496699E-3</v>
      </c>
      <c r="J311" s="98">
        <v>9.1662512097744186E-3</v>
      </c>
      <c r="K311" s="98">
        <v>9.5649785490002515E-3</v>
      </c>
      <c r="L311" s="98">
        <v>9.9268045038191782E-3</v>
      </c>
      <c r="M311" s="98">
        <v>1.1213802053288568E-2</v>
      </c>
      <c r="N311" s="98">
        <v>1.0957978815916839E-2</v>
      </c>
      <c r="O311" s="98">
        <v>1.0780056285459794E-2</v>
      </c>
      <c r="P311" s="98">
        <v>9.5465138928265744E-3</v>
      </c>
      <c r="Q311" s="98">
        <v>4.8597016297486318E-3</v>
      </c>
      <c r="R311" s="98">
        <v>0</v>
      </c>
      <c r="S311" s="98">
        <v>0</v>
      </c>
      <c r="T311" s="98">
        <v>0</v>
      </c>
      <c r="U311" s="98">
        <v>1.4157294568422848E-3</v>
      </c>
      <c r="V311" s="98">
        <v>4.1735365373619226E-3</v>
      </c>
      <c r="W311" s="98">
        <v>7.0638797423872223E-3</v>
      </c>
      <c r="X311" s="98">
        <v>8.5509414350351289E-3</v>
      </c>
      <c r="Y311" s="98">
        <v>7.3315650261090073E-3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3.6320109136785375E-5</v>
      </c>
      <c r="D312" s="98">
        <v>3.4869322909436367E-5</v>
      </c>
      <c r="E312" s="98">
        <v>4.2009792521944233E-5</v>
      </c>
      <c r="F312" s="98">
        <v>4.6866359358559154E-5</v>
      </c>
      <c r="G312" s="98">
        <v>4.7074982877632151E-5</v>
      </c>
      <c r="H312" s="98">
        <v>4.0257256588248198E-5</v>
      </c>
      <c r="I312" s="98">
        <v>3.0706796934237433E-5</v>
      </c>
      <c r="J312" s="98">
        <v>3.7030312207315816E-5</v>
      </c>
      <c r="K312" s="98">
        <v>3.8518258825987979E-5</v>
      </c>
      <c r="L312" s="98">
        <v>3.6397991826695213E-5</v>
      </c>
      <c r="M312" s="98">
        <v>4.336917496084129E-5</v>
      </c>
      <c r="N312" s="98">
        <v>3.5483071980810085E-5</v>
      </c>
      <c r="O312" s="98">
        <v>4.0952977419578227E-5</v>
      </c>
      <c r="P312" s="98">
        <v>3.7033312413860504E-5</v>
      </c>
      <c r="Q312" s="98">
        <v>1.6604535656179618E-5</v>
      </c>
      <c r="R312" s="98">
        <v>0</v>
      </c>
      <c r="S312" s="98">
        <v>0</v>
      </c>
      <c r="T312" s="98">
        <v>0</v>
      </c>
      <c r="U312" s="98">
        <v>4.7176969939704297E-6</v>
      </c>
      <c r="V312" s="98">
        <v>1.3697235778190533E-5</v>
      </c>
      <c r="W312" s="98">
        <v>2.2960836200514651E-5</v>
      </c>
      <c r="X312" s="98">
        <v>2.8201517516159765E-5</v>
      </c>
      <c r="Y312" s="98">
        <v>2.4132624771615267E-5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1.440042286086006E-4</v>
      </c>
      <c r="D313" s="122">
        <f t="shared" si="142"/>
        <v>1.8469402772637025E-4</v>
      </c>
      <c r="E313" s="122">
        <f t="shared" si="142"/>
        <v>2.9150193133534625E-4</v>
      </c>
      <c r="F313" s="122">
        <f t="shared" si="142"/>
        <v>7.0470236416124966E-5</v>
      </c>
      <c r="G313" s="122">
        <f t="shared" si="142"/>
        <v>1.475951995342867E-4</v>
      </c>
      <c r="H313" s="122">
        <f t="shared" si="142"/>
        <v>1.8899512909415931E-4</v>
      </c>
      <c r="I313" s="122">
        <f t="shared" si="142"/>
        <v>3.7310286847750811E-4</v>
      </c>
      <c r="J313" s="122">
        <f t="shared" si="142"/>
        <v>1.1354419114368321E-4</v>
      </c>
      <c r="K313" s="122">
        <f t="shared" si="142"/>
        <v>9.7847879757466651E-5</v>
      </c>
      <c r="L313" s="122">
        <f t="shared" si="142"/>
        <v>3.0056219011764384E-4</v>
      </c>
      <c r="M313" s="122">
        <f t="shared" si="142"/>
        <v>1.0170183680779716E-4</v>
      </c>
      <c r="N313" s="122">
        <f t="shared" si="142"/>
        <v>4.4439445681873163E-4</v>
      </c>
      <c r="O313" s="122">
        <f t="shared" si="142"/>
        <v>5.5069682086001176E-5</v>
      </c>
      <c r="P313" s="122">
        <f t="shared" si="142"/>
        <v>2.2894185733426606E-4</v>
      </c>
      <c r="Q313" s="122">
        <f t="shared" si="142"/>
        <v>3.1396102405732013E-4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1.2380138376226715E-4</v>
      </c>
      <c r="Y313" s="122">
        <f t="shared" si="142"/>
        <v>1.1394556638353908E-4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1.440042286086006E-4</v>
      </c>
      <c r="D314" s="98">
        <v>1.8469402772637025E-4</v>
      </c>
      <c r="E314" s="98">
        <v>2.9150193133534625E-4</v>
      </c>
      <c r="F314" s="98">
        <v>7.0470236416124966E-5</v>
      </c>
      <c r="G314" s="98">
        <v>1.475951995342867E-4</v>
      </c>
      <c r="H314" s="98">
        <v>1.8899512909415931E-4</v>
      </c>
      <c r="I314" s="98">
        <v>3.7310286847750811E-4</v>
      </c>
      <c r="J314" s="98">
        <v>1.1354419114368321E-4</v>
      </c>
      <c r="K314" s="98">
        <v>9.7847879757466651E-5</v>
      </c>
      <c r="L314" s="98">
        <v>3.0056219011764384E-4</v>
      </c>
      <c r="M314" s="98">
        <v>1.0170183680779716E-4</v>
      </c>
      <c r="N314" s="98">
        <v>4.4439445681873163E-4</v>
      </c>
      <c r="O314" s="98">
        <v>5.5069682086001176E-5</v>
      </c>
      <c r="P314" s="98">
        <v>2.2894185733426606E-4</v>
      </c>
      <c r="Q314" s="98">
        <v>3.1396102405732013E-4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1.2380138376226715E-4</v>
      </c>
      <c r="Y314" s="98">
        <v>1.1394556638353908E-4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1.0900625117831696E-3</v>
      </c>
      <c r="D315" s="122">
        <v>1.2101464532448102E-3</v>
      </c>
      <c r="E315" s="122">
        <v>1.6661957967962005E-3</v>
      </c>
      <c r="F315" s="122">
        <v>1.0414976673360291E-3</v>
      </c>
      <c r="G315" s="122">
        <v>2.3010879289977193E-3</v>
      </c>
      <c r="H315" s="122">
        <v>1.495563665358081E-3</v>
      </c>
      <c r="I315" s="122">
        <v>1.6370104718419036E-3</v>
      </c>
      <c r="J315" s="122">
        <v>9.3411777717798922E-4</v>
      </c>
      <c r="K315" s="122">
        <v>1.4090127114988937E-3</v>
      </c>
      <c r="L315" s="122">
        <v>1.1222814745557048E-3</v>
      </c>
      <c r="M315" s="122">
        <v>1.4097026575376468E-3</v>
      </c>
      <c r="N315" s="122">
        <v>1.4100579829257511E-3</v>
      </c>
      <c r="O315" s="122">
        <v>1.5055049167138914E-3</v>
      </c>
      <c r="P315" s="122">
        <v>1.4804538977051607E-3</v>
      </c>
      <c r="Q315" s="122">
        <v>7.870844808519035E-4</v>
      </c>
      <c r="R315" s="122">
        <v>0</v>
      </c>
      <c r="S315" s="122">
        <v>0</v>
      </c>
      <c r="T315" s="122">
        <v>0</v>
      </c>
      <c r="U315" s="122">
        <v>2.6703793403572038E-4</v>
      </c>
      <c r="V315" s="122">
        <v>8.2246215250642799E-4</v>
      </c>
      <c r="W315" s="122">
        <v>1.4752688185486825E-3</v>
      </c>
      <c r="X315" s="122">
        <v>2.0040450573097193E-3</v>
      </c>
      <c r="Y315" s="122">
        <v>1.8827401668670011E-3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1.0900625117831696E-3</v>
      </c>
      <c r="D316" s="98">
        <v>1.2101464532448102E-3</v>
      </c>
      <c r="E316" s="98">
        <v>1.6661957967962005E-3</v>
      </c>
      <c r="F316" s="98">
        <v>1.0414976673360291E-3</v>
      </c>
      <c r="G316" s="98">
        <v>2.3010879289977193E-3</v>
      </c>
      <c r="H316" s="98">
        <v>7.173578028458953E-4</v>
      </c>
      <c r="I316" s="98">
        <v>7.8729003386708725E-4</v>
      </c>
      <c r="J316" s="98">
        <v>3.5981754722299187E-4</v>
      </c>
      <c r="K316" s="98">
        <v>7.5906057505017229E-5</v>
      </c>
      <c r="L316" s="98">
        <v>3.2683465275578591E-4</v>
      </c>
      <c r="M316" s="98">
        <v>9.6553104454304086E-4</v>
      </c>
      <c r="N316" s="98">
        <v>7.1397187056122086E-4</v>
      </c>
      <c r="O316" s="98">
        <v>1.0010885788062844E-3</v>
      </c>
      <c r="P316" s="98">
        <v>7.1851732880696853E-4</v>
      </c>
      <c r="Q316" s="98">
        <v>4.7029436466376805E-4</v>
      </c>
      <c r="R316" s="98">
        <v>0</v>
      </c>
      <c r="S316" s="98">
        <v>0</v>
      </c>
      <c r="T316" s="98">
        <v>0</v>
      </c>
      <c r="U316" s="98">
        <v>2.6703793403572038E-4</v>
      </c>
      <c r="V316" s="98">
        <v>5.7764117017803729E-4</v>
      </c>
      <c r="W316" s="98">
        <v>7.9398907662458649E-4</v>
      </c>
      <c r="X316" s="98">
        <v>1.2617434720679937E-3</v>
      </c>
      <c r="Y316" s="98">
        <v>1.0625422590956493E-3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7.7820586251218572E-4</v>
      </c>
      <c r="I320" s="101">
        <v>8.4972043797481645E-4</v>
      </c>
      <c r="J320" s="101">
        <v>5.7430022995499735E-4</v>
      </c>
      <c r="K320" s="101">
        <v>1.3331066539938765E-3</v>
      </c>
      <c r="L320" s="101">
        <v>7.9544682179991881E-4</v>
      </c>
      <c r="M320" s="101">
        <v>4.4417161299460602E-4</v>
      </c>
      <c r="N320" s="101">
        <v>6.9608611236453028E-4</v>
      </c>
      <c r="O320" s="101">
        <v>5.0441633790760689E-4</v>
      </c>
      <c r="P320" s="101">
        <v>7.6193656889819218E-4</v>
      </c>
      <c r="Q320" s="101">
        <v>3.1679011618813546E-4</v>
      </c>
      <c r="R320" s="101">
        <v>0</v>
      </c>
      <c r="S320" s="101">
        <v>0</v>
      </c>
      <c r="T320" s="101">
        <v>0</v>
      </c>
      <c r="U320" s="101">
        <v>0</v>
      </c>
      <c r="V320" s="101">
        <v>2.4482098232839075E-4</v>
      </c>
      <c r="W320" s="101">
        <v>6.8127974192409586E-4</v>
      </c>
      <c r="X320" s="101">
        <v>7.4230158524172564E-4</v>
      </c>
      <c r="Y320" s="101">
        <v>8.2019790777135173E-4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5.8547488444113166E-4</v>
      </c>
      <c r="D324" s="122">
        <v>6.4241998857558671E-4</v>
      </c>
      <c r="E324" s="122">
        <v>8.8887623191837223E-4</v>
      </c>
      <c r="F324" s="122">
        <v>5.3350063229911911E-4</v>
      </c>
      <c r="G324" s="122">
        <v>1.3744475868668624E-3</v>
      </c>
      <c r="H324" s="122">
        <v>7.1587838517808472E-4</v>
      </c>
      <c r="I324" s="122">
        <v>9.0643569902080384E-4</v>
      </c>
      <c r="J324" s="122">
        <v>3.7659597347183707E-4</v>
      </c>
      <c r="K324" s="122">
        <v>5.7094838540031978E-4</v>
      </c>
      <c r="L324" s="122">
        <v>4.4960379873049692E-4</v>
      </c>
      <c r="M324" s="122">
        <v>5.3121115969103456E-4</v>
      </c>
      <c r="N324" s="122">
        <v>4.6066156265790314E-4</v>
      </c>
      <c r="O324" s="122">
        <v>4.9602656019481219E-4</v>
      </c>
      <c r="P324" s="122">
        <v>4.811068337100613E-4</v>
      </c>
      <c r="Q324" s="122">
        <v>2.7476693575342697E-4</v>
      </c>
      <c r="R324" s="122">
        <v>0</v>
      </c>
      <c r="S324" s="122">
        <v>0</v>
      </c>
      <c r="T324" s="122">
        <v>0</v>
      </c>
      <c r="U324" s="122">
        <v>1.0423029278594642E-4</v>
      </c>
      <c r="V324" s="122">
        <v>3.1143179653511725E-4</v>
      </c>
      <c r="W324" s="122">
        <v>5.5270007038001122E-4</v>
      </c>
      <c r="X324" s="122">
        <v>7.4274907229451978E-4</v>
      </c>
      <c r="Y324" s="122">
        <v>7.0572469755296333E-4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5.5417305686807951E-4</v>
      </c>
      <c r="D325" s="98">
        <v>6.1631811355485446E-4</v>
      </c>
      <c r="E325" s="98">
        <v>8.416565068321794E-4</v>
      </c>
      <c r="F325" s="98">
        <v>5.3350063229911911E-4</v>
      </c>
      <c r="G325" s="98">
        <v>1.3476716153504272E-3</v>
      </c>
      <c r="H325" s="98">
        <v>6.1089698603468759E-4</v>
      </c>
      <c r="I325" s="98">
        <v>9.0643569902080384E-4</v>
      </c>
      <c r="J325" s="98">
        <v>3.7659597347183707E-4</v>
      </c>
      <c r="K325" s="98">
        <v>5.7094838540031978E-4</v>
      </c>
      <c r="L325" s="98">
        <v>4.2648312732007751E-4</v>
      </c>
      <c r="M325" s="98">
        <v>5.3121115969103456E-4</v>
      </c>
      <c r="N325" s="98">
        <v>4.2357309594410981E-4</v>
      </c>
      <c r="O325" s="98">
        <v>4.9602656019481219E-4</v>
      </c>
      <c r="P325" s="98">
        <v>4.811068337100613E-4</v>
      </c>
      <c r="Q325" s="98">
        <v>2.7476693575342697E-4</v>
      </c>
      <c r="R325" s="98">
        <v>0</v>
      </c>
      <c r="S325" s="98">
        <v>0</v>
      </c>
      <c r="T325" s="98">
        <v>0</v>
      </c>
      <c r="U325" s="98">
        <v>1.0423029278594642E-4</v>
      </c>
      <c r="V325" s="98">
        <v>3.1143179653511725E-4</v>
      </c>
      <c r="W325" s="98">
        <v>5.5270007038001122E-4</v>
      </c>
      <c r="X325" s="98">
        <v>7.4274907229451978E-4</v>
      </c>
      <c r="Y325" s="98">
        <v>6.7456457130309554E-4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3.1301827573052137E-5</v>
      </c>
      <c r="D326" s="33">
        <v>2.6101875020732229E-5</v>
      </c>
      <c r="E326" s="33">
        <v>4.7219725086192873E-5</v>
      </c>
      <c r="F326" s="33">
        <v>0</v>
      </c>
      <c r="G326" s="33">
        <v>2.6775971516435202E-5</v>
      </c>
      <c r="H326" s="33">
        <v>1.0498139914339717E-4</v>
      </c>
      <c r="I326" s="33">
        <v>0</v>
      </c>
      <c r="J326" s="33">
        <v>0</v>
      </c>
      <c r="K326" s="33">
        <v>0</v>
      </c>
      <c r="L326" s="33">
        <v>2.3120671410419414E-5</v>
      </c>
      <c r="M326" s="33">
        <v>0</v>
      </c>
      <c r="N326" s="33">
        <v>3.7088466713793299E-5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3.1160126249867819E-5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0.54410000368071076</v>
      </c>
      <c r="D328" s="119">
        <f t="shared" si="143"/>
        <v>0.5499170853756985</v>
      </c>
      <c r="E328" s="119">
        <f t="shared" si="143"/>
        <v>0.55655839628187065</v>
      </c>
      <c r="F328" s="119">
        <f t="shared" si="143"/>
        <v>0.55480546060851799</v>
      </c>
      <c r="G328" s="119">
        <f t="shared" si="143"/>
        <v>0.56031456644516098</v>
      </c>
      <c r="H328" s="119">
        <f t="shared" si="143"/>
        <v>0.57208732068926138</v>
      </c>
      <c r="I328" s="119">
        <f t="shared" si="143"/>
        <v>0.58388600581933148</v>
      </c>
      <c r="J328" s="119">
        <f t="shared" si="143"/>
        <v>0.58097856094118472</v>
      </c>
      <c r="K328" s="119">
        <f t="shared" si="143"/>
        <v>0.58742139996189913</v>
      </c>
      <c r="L328" s="119">
        <f t="shared" si="143"/>
        <v>0.60226272460082153</v>
      </c>
      <c r="M328" s="119">
        <f t="shared" si="143"/>
        <v>0.60574797490404186</v>
      </c>
      <c r="N328" s="119">
        <f t="shared" si="143"/>
        <v>0.64051336132346992</v>
      </c>
      <c r="O328" s="119">
        <f t="shared" si="143"/>
        <v>0.65466156659341324</v>
      </c>
      <c r="P328" s="119">
        <f t="shared" si="143"/>
        <v>0.69486974534721391</v>
      </c>
      <c r="Q328" s="119">
        <f t="shared" si="143"/>
        <v>0.74113509656628662</v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>
        <f t="shared" si="144"/>
        <v>0.74480976335634208</v>
      </c>
      <c r="V328" s="119">
        <f t="shared" si="144"/>
        <v>0.74173956510017924</v>
      </c>
      <c r="W328" s="119">
        <f t="shared" ref="W328:Y328" si="145">IF(W309=0,"",W309/W290)</f>
        <v>0.74142759757743082</v>
      </c>
      <c r="X328" s="119">
        <f t="shared" si="145"/>
        <v>0.75296108849647214</v>
      </c>
      <c r="Y328" s="119">
        <f t="shared" si="145"/>
        <v>0.7547096918709576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0.53918046369814443</v>
      </c>
      <c r="D329" s="124">
        <f t="shared" si="146"/>
        <v>0.54397125855371775</v>
      </c>
      <c r="E329" s="124">
        <f t="shared" si="146"/>
        <v>0.54903853383114098</v>
      </c>
      <c r="F329" s="124">
        <f t="shared" si="146"/>
        <v>0.55418237921952107</v>
      </c>
      <c r="G329" s="124">
        <f t="shared" si="146"/>
        <v>0.55940567172700761</v>
      </c>
      <c r="H329" s="124">
        <f t="shared" si="146"/>
        <v>0.56482225325572688</v>
      </c>
      <c r="I329" s="124">
        <f t="shared" si="146"/>
        <v>0.57045921514951725</v>
      </c>
      <c r="J329" s="124">
        <f t="shared" si="146"/>
        <v>0.57683050533195501</v>
      </c>
      <c r="K329" s="124">
        <f t="shared" si="146"/>
        <v>0.5837712301605813</v>
      </c>
      <c r="L329" s="124">
        <f t="shared" si="146"/>
        <v>0.5913844414560262</v>
      </c>
      <c r="M329" s="124">
        <f t="shared" si="146"/>
        <v>0.60536418659532532</v>
      </c>
      <c r="N329" s="124">
        <f t="shared" si="146"/>
        <v>0.62701642503613164</v>
      </c>
      <c r="O329" s="124">
        <f t="shared" si="146"/>
        <v>0.65764380774407238</v>
      </c>
      <c r="P329" s="124">
        <f t="shared" si="146"/>
        <v>0.69279811300230931</v>
      </c>
      <c r="Q329" s="124">
        <f t="shared" si="146"/>
        <v>0.72075526266441792</v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>
        <f t="shared" si="147"/>
        <v>0.73829611113540539</v>
      </c>
      <c r="V329" s="124">
        <f t="shared" si="147"/>
        <v>0.74001069160367561</v>
      </c>
      <c r="W329" s="124">
        <f t="shared" ref="W329:Y329" si="148">IF(W310=0,"",W310/W291)</f>
        <v>0.74265955441234588</v>
      </c>
      <c r="X329" s="124">
        <f t="shared" si="148"/>
        <v>0.74481942403845502</v>
      </c>
      <c r="Y329" s="124">
        <f t="shared" si="148"/>
        <v>0.7466748340383994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0.53809396895868766</v>
      </c>
      <c r="D330" s="111">
        <f t="shared" si="149"/>
        <v>0.54293099672291167</v>
      </c>
      <c r="E330" s="111">
        <f t="shared" si="149"/>
        <v>0.54802552539407567</v>
      </c>
      <c r="F330" s="111">
        <f t="shared" si="149"/>
        <v>0.55309222005294723</v>
      </c>
      <c r="G330" s="111">
        <f t="shared" si="149"/>
        <v>0.55838551934016045</v>
      </c>
      <c r="H330" s="111">
        <f t="shared" si="149"/>
        <v>0.5638709202280473</v>
      </c>
      <c r="I330" s="111">
        <f t="shared" si="149"/>
        <v>0.56960764051418566</v>
      </c>
      <c r="J330" s="111">
        <f t="shared" si="149"/>
        <v>0.57584607184191716</v>
      </c>
      <c r="K330" s="111">
        <f t="shared" si="149"/>
        <v>0.58279437518317689</v>
      </c>
      <c r="L330" s="111">
        <f t="shared" si="149"/>
        <v>0.59049972815831353</v>
      </c>
      <c r="M330" s="111">
        <f t="shared" si="149"/>
        <v>0.60444165943939721</v>
      </c>
      <c r="N330" s="111">
        <f t="shared" si="149"/>
        <v>0.62626005350576042</v>
      </c>
      <c r="O330" s="111">
        <f t="shared" si="149"/>
        <v>0.65678958938491405</v>
      </c>
      <c r="P330" s="111">
        <f t="shared" si="149"/>
        <v>0.69197347930236996</v>
      </c>
      <c r="Q330" s="111">
        <f t="shared" si="149"/>
        <v>0.72006823254350083</v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>
        <f t="shared" si="150"/>
        <v>0.73765281350043876</v>
      </c>
      <c r="V330" s="111">
        <f t="shared" si="150"/>
        <v>0.73937980430461026</v>
      </c>
      <c r="W330" s="111">
        <f t="shared" ref="W330:Y330" si="151">IF(W311=0,"",W311/W292)</f>
        <v>0.74203885819257098</v>
      </c>
      <c r="X330" s="111">
        <f t="shared" si="151"/>
        <v>0.74419311049256509</v>
      </c>
      <c r="Y330" s="111">
        <f t="shared" si="151"/>
        <v>0.74605274043573522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2.1579076592493971</v>
      </c>
      <c r="E332" s="124">
        <f t="shared" si="155"/>
        <v>2.2394868968021937</v>
      </c>
      <c r="F332" s="124">
        <f t="shared" si="155"/>
        <v>2.3217213428060104</v>
      </c>
      <c r="G332" s="124">
        <f t="shared" si="155"/>
        <v>2.405087408103332</v>
      </c>
      <c r="H332" s="124">
        <f t="shared" si="155"/>
        <v>2.4895102191970286</v>
      </c>
      <c r="I332" s="124">
        <f t="shared" si="155"/>
        <v>2.575089640854999</v>
      </c>
      <c r="J332" s="124">
        <f t="shared" si="155"/>
        <v>2.6622732594588463</v>
      </c>
      <c r="K332" s="124">
        <f t="shared" si="155"/>
        <v>2.7514156007424675</v>
      </c>
      <c r="L332" s="124">
        <f t="shared" si="155"/>
        <v>2.842563678633804</v>
      </c>
      <c r="M332" s="124">
        <f t="shared" si="155"/>
        <v>2.9470126573865212</v>
      </c>
      <c r="N332" s="124">
        <f t="shared" si="155"/>
        <v>3.0681155527052528</v>
      </c>
      <c r="O332" s="124">
        <f t="shared" si="155"/>
        <v>3.2056563290026077</v>
      </c>
      <c r="P332" s="124">
        <f t="shared" si="155"/>
        <v>3.3462495174931481</v>
      </c>
      <c r="Q332" s="124">
        <f t="shared" si="155"/>
        <v>3.4541526340570803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>
        <f t="shared" si="157"/>
        <v>3.5637850848773951</v>
      </c>
      <c r="Y332" s="124">
        <f t="shared" si="157"/>
        <v>3.6069742645417486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2.1579076592493971</v>
      </c>
      <c r="E333" s="111">
        <f t="shared" si="158"/>
        <v>2.2394868968021937</v>
      </c>
      <c r="F333" s="111">
        <f t="shared" si="158"/>
        <v>2.3217213428060104</v>
      </c>
      <c r="G333" s="111">
        <f t="shared" si="158"/>
        <v>2.405087408103332</v>
      </c>
      <c r="H333" s="111">
        <f t="shared" si="158"/>
        <v>2.4895102191970286</v>
      </c>
      <c r="I333" s="111">
        <f t="shared" si="158"/>
        <v>2.575089640854999</v>
      </c>
      <c r="J333" s="111">
        <f t="shared" si="158"/>
        <v>2.6622732594588463</v>
      </c>
      <c r="K333" s="111">
        <f t="shared" si="158"/>
        <v>2.7514156007424675</v>
      </c>
      <c r="L333" s="111">
        <f t="shared" si="158"/>
        <v>2.842563678633804</v>
      </c>
      <c r="M333" s="111">
        <f t="shared" si="158"/>
        <v>2.9470126573865212</v>
      </c>
      <c r="N333" s="111">
        <f t="shared" si="158"/>
        <v>3.0681155527052528</v>
      </c>
      <c r="O333" s="111">
        <f t="shared" si="158"/>
        <v>3.2056563290026077</v>
      </c>
      <c r="P333" s="111">
        <f t="shared" si="158"/>
        <v>3.3462495174931481</v>
      </c>
      <c r="Q333" s="111">
        <f t="shared" si="158"/>
        <v>3.4541526340570803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>
        <f t="shared" si="160"/>
        <v>3.5637850848773951</v>
      </c>
      <c r="Y333" s="111">
        <f t="shared" si="160"/>
        <v>3.6069742645417486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0.51358739100762829</v>
      </c>
      <c r="D334" s="124">
        <f t="shared" si="161"/>
        <v>0.51720765338896457</v>
      </c>
      <c r="E334" s="124">
        <f t="shared" si="161"/>
        <v>0.5213311482648314</v>
      </c>
      <c r="F334" s="124">
        <f t="shared" si="161"/>
        <v>0.52552326575358899</v>
      </c>
      <c r="G334" s="124">
        <f t="shared" si="161"/>
        <v>0.53017883077015504</v>
      </c>
      <c r="H334" s="124">
        <f t="shared" si="161"/>
        <v>0.55812872854003193</v>
      </c>
      <c r="I334" s="124">
        <f t="shared" si="161"/>
        <v>0.56188660324793538</v>
      </c>
      <c r="J334" s="124">
        <f t="shared" si="161"/>
        <v>0.56991536391659425</v>
      </c>
      <c r="K334" s="124">
        <f t="shared" si="161"/>
        <v>0.58566814338637885</v>
      </c>
      <c r="L334" s="124">
        <f t="shared" si="161"/>
        <v>0.58247431329925092</v>
      </c>
      <c r="M334" s="124">
        <f t="shared" si="161"/>
        <v>0.58673091386683229</v>
      </c>
      <c r="N334" s="124">
        <f t="shared" si="161"/>
        <v>0.60894779108563191</v>
      </c>
      <c r="O334" s="124">
        <f t="shared" si="161"/>
        <v>0.6440029174313302</v>
      </c>
      <c r="P334" s="124">
        <f t="shared" si="161"/>
        <v>0.67061787496421732</v>
      </c>
      <c r="Q334" s="124">
        <f t="shared" si="161"/>
        <v>0.71322960894237097</v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>
        <f t="shared" si="162"/>
        <v>0.87057324082824472</v>
      </c>
      <c r="V334" s="124">
        <f t="shared" si="162"/>
        <v>0.82584809670282566</v>
      </c>
      <c r="W334" s="124">
        <f t="shared" ref="W334:Y334" si="163">IF(W315=0,"",W315/W296)</f>
        <v>0.80550898904020241</v>
      </c>
      <c r="X334" s="124">
        <f t="shared" si="163"/>
        <v>0.82875983787585294</v>
      </c>
      <c r="Y334" s="124">
        <f t="shared" si="163"/>
        <v>0.82321926425724756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0.51358739100762829</v>
      </c>
      <c r="D335" s="111">
        <f t="shared" si="164"/>
        <v>0.51720765338896457</v>
      </c>
      <c r="E335" s="111">
        <f t="shared" si="164"/>
        <v>0.5213311482648314</v>
      </c>
      <c r="F335" s="111">
        <f t="shared" si="164"/>
        <v>0.52552326575358899</v>
      </c>
      <c r="G335" s="111">
        <f t="shared" si="164"/>
        <v>0.53017883077015504</v>
      </c>
      <c r="H335" s="111">
        <f t="shared" si="164"/>
        <v>0.53524952177134622</v>
      </c>
      <c r="I335" s="111">
        <f t="shared" si="164"/>
        <v>0.5408326236277351</v>
      </c>
      <c r="J335" s="111">
        <f t="shared" si="164"/>
        <v>0.54732667811558844</v>
      </c>
      <c r="K335" s="111">
        <f t="shared" si="164"/>
        <v>0.5550705505736877</v>
      </c>
      <c r="L335" s="111">
        <f t="shared" si="164"/>
        <v>0.56415490137293089</v>
      </c>
      <c r="M335" s="111">
        <f t="shared" si="164"/>
        <v>0.5826739265009232</v>
      </c>
      <c r="N335" s="111">
        <f t="shared" si="164"/>
        <v>0.61320045919527066</v>
      </c>
      <c r="O335" s="111">
        <f t="shared" si="164"/>
        <v>0.65782844763476267</v>
      </c>
      <c r="P335" s="111">
        <f t="shared" si="164"/>
        <v>0.7119446979651356</v>
      </c>
      <c r="Q335" s="111">
        <f t="shared" si="164"/>
        <v>0.76066889069771815</v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>
        <f t="shared" si="165"/>
        <v>0.87057324082824472</v>
      </c>
      <c r="V335" s="111">
        <f t="shared" si="165"/>
        <v>0.88826465469677662</v>
      </c>
      <c r="W335" s="111">
        <f t="shared" ref="W335:Y335" si="166">IF(W316=0,"",W316/W297)</f>
        <v>0.89913873526464749</v>
      </c>
      <c r="X335" s="111">
        <f t="shared" si="166"/>
        <v>0.90106582089922682</v>
      </c>
      <c r="Y335" s="111">
        <f t="shared" si="166"/>
        <v>0.90204164989810132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0.58102258842206245</v>
      </c>
      <c r="I339" s="112">
        <f t="shared" si="176"/>
        <v>0.58291143765078335</v>
      </c>
      <c r="J339" s="112">
        <f t="shared" si="176"/>
        <v>0.58504315786617778</v>
      </c>
      <c r="K339" s="112">
        <f t="shared" si="176"/>
        <v>0.58751217126098987</v>
      </c>
      <c r="L339" s="112">
        <f t="shared" si="176"/>
        <v>0.59035094191019333</v>
      </c>
      <c r="M339" s="112">
        <f t="shared" si="176"/>
        <v>0.59574778682856222</v>
      </c>
      <c r="N339" s="112">
        <f t="shared" si="176"/>
        <v>0.60464669804821058</v>
      </c>
      <c r="O339" s="112">
        <f t="shared" si="176"/>
        <v>0.61821638087802122</v>
      </c>
      <c r="P339" s="112">
        <f t="shared" si="176"/>
        <v>0.63581349278831722</v>
      </c>
      <c r="Q339" s="112">
        <f t="shared" si="176"/>
        <v>0.65279096182949892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>
        <f t="shared" si="177"/>
        <v>0.70840011449213536</v>
      </c>
      <c r="W339" s="112">
        <f t="shared" ref="W339:Y339" si="178">IF(W320=0,"",W320/W301)</f>
        <v>0.71833208241823698</v>
      </c>
      <c r="X339" s="112">
        <f t="shared" si="178"/>
        <v>0.72928652416962969</v>
      </c>
      <c r="Y339" s="112">
        <f t="shared" si="178"/>
        <v>0.73950635251132513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0.57809997645242506</v>
      </c>
      <c r="D343" s="124">
        <f t="shared" si="188"/>
        <v>0.57685591582139595</v>
      </c>
      <c r="E343" s="124">
        <f t="shared" si="188"/>
        <v>0.57901802662505797</v>
      </c>
      <c r="F343" s="124">
        <f t="shared" si="188"/>
        <v>0.57237135721764087</v>
      </c>
      <c r="G343" s="124">
        <f t="shared" si="188"/>
        <v>0.5754313989560399</v>
      </c>
      <c r="H343" s="124">
        <f t="shared" si="188"/>
        <v>0.59357919297799988</v>
      </c>
      <c r="I343" s="124">
        <f t="shared" si="188"/>
        <v>0.57373702220999179</v>
      </c>
      <c r="J343" s="124">
        <f t="shared" si="188"/>
        <v>0.57419235718391992</v>
      </c>
      <c r="K343" s="124">
        <f t="shared" si="188"/>
        <v>0.57464779397182042</v>
      </c>
      <c r="L343" s="124">
        <f t="shared" si="188"/>
        <v>0.58221094710740395</v>
      </c>
      <c r="M343" s="124">
        <f t="shared" si="188"/>
        <v>0.57544930113682979</v>
      </c>
      <c r="N343" s="124">
        <f t="shared" si="188"/>
        <v>0.58712691122725658</v>
      </c>
      <c r="O343" s="124">
        <f t="shared" si="188"/>
        <v>0.57575825293201333</v>
      </c>
      <c r="P343" s="124">
        <f t="shared" si="188"/>
        <v>0.57608074801298381</v>
      </c>
      <c r="Q343" s="124">
        <f t="shared" si="188"/>
        <v>0.57739337832883519</v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>
        <f t="shared" si="189"/>
        <v>0.59590769011361777</v>
      </c>
      <c r="V343" s="124">
        <f t="shared" si="189"/>
        <v>0.59936049938440283</v>
      </c>
      <c r="W343" s="124">
        <f t="shared" ref="W343:Y343" si="190">IF(W324=0,"",W324/W305)</f>
        <v>0.60101994573512851</v>
      </c>
      <c r="X343" s="124">
        <f t="shared" si="190"/>
        <v>0.60141731840164392</v>
      </c>
      <c r="Y343" s="124">
        <f t="shared" si="190"/>
        <v>0.60984870726625362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0.57100596703948447</v>
      </c>
      <c r="D344" s="111">
        <f t="shared" si="191"/>
        <v>0.57146106790556805</v>
      </c>
      <c r="E344" s="111">
        <f t="shared" si="191"/>
        <v>0.57191620976650126</v>
      </c>
      <c r="F344" s="111">
        <f t="shared" si="191"/>
        <v>0.57237135721764087</v>
      </c>
      <c r="G344" s="111">
        <f t="shared" si="191"/>
        <v>0.57282654242262565</v>
      </c>
      <c r="H344" s="111">
        <f t="shared" si="191"/>
        <v>0.57328176144503551</v>
      </c>
      <c r="I344" s="111">
        <f t="shared" si="191"/>
        <v>0.57373702220999179</v>
      </c>
      <c r="J344" s="111">
        <f t="shared" si="191"/>
        <v>0.57419235718391992</v>
      </c>
      <c r="K344" s="111">
        <f t="shared" si="191"/>
        <v>0.57464779397182042</v>
      </c>
      <c r="L344" s="111">
        <f t="shared" si="191"/>
        <v>0.57510333995916274</v>
      </c>
      <c r="M344" s="111">
        <f t="shared" si="191"/>
        <v>0.57544930113682979</v>
      </c>
      <c r="N344" s="111">
        <f t="shared" si="191"/>
        <v>0.5756426771616957</v>
      </c>
      <c r="O344" s="111">
        <f t="shared" si="191"/>
        <v>0.57575825293201333</v>
      </c>
      <c r="P344" s="111">
        <f t="shared" si="191"/>
        <v>0.57608074801298381</v>
      </c>
      <c r="Q344" s="111">
        <f t="shared" si="191"/>
        <v>0.57739337832883519</v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>
        <f t="shared" si="192"/>
        <v>0.59590769011361777</v>
      </c>
      <c r="V344" s="111">
        <f t="shared" si="192"/>
        <v>0.59936049938440283</v>
      </c>
      <c r="W344" s="111">
        <f t="shared" ref="W344:Y344" si="193">IF(W325=0,"",W325/W306)</f>
        <v>0.60101994573512851</v>
      </c>
      <c r="X344" s="111">
        <f t="shared" si="193"/>
        <v>0.60141731840164392</v>
      </c>
      <c r="Y344" s="111">
        <f t="shared" si="193"/>
        <v>0.60145705566829544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0.74110768519680381</v>
      </c>
      <c r="D345" s="45">
        <f t="shared" si="194"/>
        <v>0.7423264745227921</v>
      </c>
      <c r="E345" s="45">
        <f t="shared" si="194"/>
        <v>0.74360273004744393</v>
      </c>
      <c r="F345" s="45" t="str">
        <f t="shared" si="194"/>
        <v/>
      </c>
      <c r="G345" s="45">
        <f t="shared" si="194"/>
        <v>0.7462238366852455</v>
      </c>
      <c r="H345" s="45">
        <f t="shared" si="194"/>
        <v>0.74760825645068629</v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>
        <f t="shared" si="194"/>
        <v>0.75413058762906038</v>
      </c>
      <c r="M345" s="45" t="str">
        <f t="shared" si="194"/>
        <v/>
      </c>
      <c r="N345" s="45">
        <f t="shared" si="194"/>
        <v>0.76037392346220756</v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>
        <f t="shared" si="196"/>
        <v>0.87376115379250563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4.886818380948843E-2</v>
      </c>
      <c r="D347" s="117">
        <f t="shared" si="197"/>
        <v>4.941417655658642E-2</v>
      </c>
      <c r="E347" s="117">
        <f t="shared" si="197"/>
        <v>6.1738418343585129E-2</v>
      </c>
      <c r="F347" s="117">
        <f t="shared" si="197"/>
        <v>5.8331947283061063E-2</v>
      </c>
      <c r="G347" s="117">
        <f t="shared" si="197"/>
        <v>7.139425417667189E-2</v>
      </c>
      <c r="H347" s="117">
        <f t="shared" si="197"/>
        <v>5.5006715605991935E-2</v>
      </c>
      <c r="I347" s="117">
        <f t="shared" si="197"/>
        <v>4.8938871235627665E-2</v>
      </c>
      <c r="J347" s="117">
        <f t="shared" si="197"/>
        <v>4.5522509756946931E-2</v>
      </c>
      <c r="K347" s="117">
        <f t="shared" si="197"/>
        <v>4.6345236289715958E-2</v>
      </c>
      <c r="L347" s="117">
        <f t="shared" si="197"/>
        <v>4.7901780770570751E-2</v>
      </c>
      <c r="M347" s="117">
        <f t="shared" si="197"/>
        <v>5.5829400578984605E-2</v>
      </c>
      <c r="N347" s="117">
        <f t="shared" si="197"/>
        <v>5.1246092823708018E-2</v>
      </c>
      <c r="O347" s="117">
        <f t="shared" si="197"/>
        <v>4.9658145662710096E-2</v>
      </c>
      <c r="P347" s="117">
        <f t="shared" si="197"/>
        <v>4.1320018622353363E-2</v>
      </c>
      <c r="Q347" s="117">
        <f t="shared" si="197"/>
        <v>2.0720417258303578E-2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6.3428244469922769E-3</v>
      </c>
      <c r="V347" s="117">
        <f t="shared" si="198"/>
        <v>1.8003173444456316E-2</v>
      </c>
      <c r="W347" s="117">
        <f t="shared" ref="W347:Y347" si="199">W348+W351+W353+W362</f>
        <v>2.991182577053559E-2</v>
      </c>
      <c r="X347" s="117">
        <f t="shared" si="199"/>
        <v>3.7317733343532881E-2</v>
      </c>
      <c r="Y347" s="117">
        <f t="shared" si="199"/>
        <v>3.2036967131962184E-2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4.0696960463513052E-2</v>
      </c>
      <c r="D348" s="122">
        <f t="shared" si="200"/>
        <v>4.0383563643018101E-2</v>
      </c>
      <c r="E348" s="122">
        <f t="shared" si="200"/>
        <v>4.9406999820600039E-2</v>
      </c>
      <c r="F348" s="122">
        <f t="shared" si="200"/>
        <v>5.0633752207843608E-2</v>
      </c>
      <c r="G348" s="122">
        <f t="shared" si="200"/>
        <v>5.371252856623665E-2</v>
      </c>
      <c r="H348" s="122">
        <f t="shared" si="200"/>
        <v>4.8650785324497146E-2</v>
      </c>
      <c r="I348" s="122">
        <f t="shared" si="200"/>
        <v>4.0919260911265368E-2</v>
      </c>
      <c r="J348" s="122">
        <f t="shared" si="200"/>
        <v>4.2052994021665527E-2</v>
      </c>
      <c r="K348" s="122">
        <f t="shared" si="200"/>
        <v>4.3359096462260382E-2</v>
      </c>
      <c r="L348" s="122">
        <f t="shared" si="200"/>
        <v>4.4412103351413129E-2</v>
      </c>
      <c r="M348" s="122">
        <f t="shared" si="200"/>
        <v>4.9012862927151422E-2</v>
      </c>
      <c r="N348" s="122">
        <f t="shared" si="200"/>
        <v>4.6226107028113354E-2</v>
      </c>
      <c r="O348" s="122">
        <f t="shared" si="200"/>
        <v>4.3361704240141616E-2</v>
      </c>
      <c r="P348" s="122">
        <f t="shared" si="200"/>
        <v>3.6447431945917472E-2</v>
      </c>
      <c r="Q348" s="122">
        <f t="shared" si="200"/>
        <v>1.7829843412193177E-2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5.0703721917401299E-3</v>
      </c>
      <c r="V348" s="122">
        <f t="shared" si="201"/>
        <v>1.4912422880091404E-2</v>
      </c>
      <c r="W348" s="122">
        <f t="shared" ref="W348:Y348" si="202">SUM(W349:W350)</f>
        <v>2.514943445358124E-2</v>
      </c>
      <c r="X348" s="122">
        <f t="shared" si="202"/>
        <v>3.0355672702717256E-2</v>
      </c>
      <c r="Y348" s="122">
        <f t="shared" si="202"/>
        <v>2.5962035270410043E-2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4.0696960463513052E-2</v>
      </c>
      <c r="D349" s="98">
        <v>4.0383563643018101E-2</v>
      </c>
      <c r="E349" s="98">
        <v>4.9406999820600039E-2</v>
      </c>
      <c r="F349" s="98">
        <v>5.0633752207843608E-2</v>
      </c>
      <c r="G349" s="98">
        <v>5.371252856623665E-2</v>
      </c>
      <c r="H349" s="98">
        <v>4.8650785324497146E-2</v>
      </c>
      <c r="I349" s="98">
        <v>4.0919260911265368E-2</v>
      </c>
      <c r="J349" s="98">
        <v>4.2052994021665527E-2</v>
      </c>
      <c r="K349" s="98">
        <v>4.3359096462260382E-2</v>
      </c>
      <c r="L349" s="98">
        <v>4.4412103351413129E-2</v>
      </c>
      <c r="M349" s="98">
        <v>4.9012862927151422E-2</v>
      </c>
      <c r="N349" s="98">
        <v>4.6226107028113354E-2</v>
      </c>
      <c r="O349" s="98">
        <v>4.3361704240141616E-2</v>
      </c>
      <c r="P349" s="98">
        <v>3.6447431945917472E-2</v>
      </c>
      <c r="Q349" s="98">
        <v>1.7829843412193177E-2</v>
      </c>
      <c r="R349" s="98">
        <v>0</v>
      </c>
      <c r="S349" s="98">
        <v>0</v>
      </c>
      <c r="T349" s="98">
        <v>0</v>
      </c>
      <c r="U349" s="98">
        <v>5.0703721917401299E-3</v>
      </c>
      <c r="V349" s="98">
        <v>1.4912422880091404E-2</v>
      </c>
      <c r="W349" s="98">
        <v>2.514943445358124E-2</v>
      </c>
      <c r="X349" s="98">
        <v>3.0355672702717256E-2</v>
      </c>
      <c r="Y349" s="98">
        <v>2.5962035270410043E-2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5.6072332975398891E-3</v>
      </c>
      <c r="D353" s="122">
        <v>6.1813674983395824E-3</v>
      </c>
      <c r="E353" s="122">
        <v>8.4435277602145208E-3</v>
      </c>
      <c r="F353" s="122">
        <v>5.2357382725150619E-3</v>
      </c>
      <c r="G353" s="122">
        <v>1.1466276386442547E-2</v>
      </c>
      <c r="H353" s="122">
        <v>3.5407161620974337E-3</v>
      </c>
      <c r="I353" s="122">
        <v>3.8457712437038843E-3</v>
      </c>
      <c r="J353" s="122">
        <v>1.7367899452825333E-3</v>
      </c>
      <c r="K353" s="122">
        <v>3.6127659206269542E-4</v>
      </c>
      <c r="L353" s="122">
        <v>1.5305280933345456E-3</v>
      </c>
      <c r="M353" s="122">
        <v>4.3777628568175131E-3</v>
      </c>
      <c r="N353" s="122">
        <v>3.0760274369860041E-3</v>
      </c>
      <c r="O353" s="122">
        <v>4.0204200564312315E-3</v>
      </c>
      <c r="P353" s="122">
        <v>2.6662603931100373E-3</v>
      </c>
      <c r="Q353" s="122">
        <v>1.633374211307795E-3</v>
      </c>
      <c r="R353" s="122">
        <v>0</v>
      </c>
      <c r="S353" s="122">
        <v>0</v>
      </c>
      <c r="T353" s="122">
        <v>0</v>
      </c>
      <c r="U353" s="122">
        <v>8.1036228468281152E-4</v>
      </c>
      <c r="V353" s="122">
        <v>1.7180165081454586E-3</v>
      </c>
      <c r="W353" s="122">
        <v>2.3329175741005721E-3</v>
      </c>
      <c r="X353" s="122">
        <v>3.6993559833625568E-3</v>
      </c>
      <c r="Y353" s="122">
        <v>3.1119398626304378E-3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5.6072332975398891E-3</v>
      </c>
      <c r="D354" s="98">
        <v>6.1813674983395824E-3</v>
      </c>
      <c r="E354" s="98">
        <v>8.4435277602145208E-3</v>
      </c>
      <c r="F354" s="98">
        <v>5.2357382725150619E-3</v>
      </c>
      <c r="G354" s="98">
        <v>1.1466276386442547E-2</v>
      </c>
      <c r="H354" s="98">
        <v>3.5407161620974337E-3</v>
      </c>
      <c r="I354" s="98">
        <v>3.8457712437038843E-3</v>
      </c>
      <c r="J354" s="98">
        <v>1.7367899452825333E-3</v>
      </c>
      <c r="K354" s="98">
        <v>3.6127659206269542E-4</v>
      </c>
      <c r="L354" s="98">
        <v>1.5305280933345456E-3</v>
      </c>
      <c r="M354" s="98">
        <v>4.3777628568175131E-3</v>
      </c>
      <c r="N354" s="98">
        <v>3.0760274369860041E-3</v>
      </c>
      <c r="O354" s="98">
        <v>4.0204200564312315E-3</v>
      </c>
      <c r="P354" s="98">
        <v>2.6662603931100373E-3</v>
      </c>
      <c r="Q354" s="98">
        <v>1.633374211307795E-3</v>
      </c>
      <c r="R354" s="98">
        <v>0</v>
      </c>
      <c r="S354" s="98">
        <v>0</v>
      </c>
      <c r="T354" s="98">
        <v>0</v>
      </c>
      <c r="U354" s="98">
        <v>8.1036228468281152E-4</v>
      </c>
      <c r="V354" s="98">
        <v>1.7180165081454586E-3</v>
      </c>
      <c r="W354" s="98">
        <v>2.3329175741005721E-3</v>
      </c>
      <c r="X354" s="98">
        <v>3.6993559833625568E-3</v>
      </c>
      <c r="Y354" s="98">
        <v>3.1119398626304378E-3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2.5639900484354852E-3</v>
      </c>
      <c r="D362" s="122">
        <v>2.8492454152287314E-3</v>
      </c>
      <c r="E362" s="122">
        <v>3.8878907627705695E-3</v>
      </c>
      <c r="F362" s="122">
        <v>2.4624568027023907E-3</v>
      </c>
      <c r="G362" s="122">
        <v>6.2154492239926929E-3</v>
      </c>
      <c r="H362" s="122">
        <v>2.815214119397353E-3</v>
      </c>
      <c r="I362" s="122">
        <v>4.1738390806584187E-3</v>
      </c>
      <c r="J362" s="122">
        <v>1.7327257899988706E-3</v>
      </c>
      <c r="K362" s="122">
        <v>2.624863235392876E-3</v>
      </c>
      <c r="L362" s="122">
        <v>1.9591493258230798E-3</v>
      </c>
      <c r="M362" s="122">
        <v>2.4387747950156682E-3</v>
      </c>
      <c r="N362" s="122">
        <v>1.943958358608656E-3</v>
      </c>
      <c r="O362" s="122">
        <v>2.2760213661372495E-3</v>
      </c>
      <c r="P362" s="122">
        <v>2.2063262833258582E-3</v>
      </c>
      <c r="Q362" s="122">
        <v>1.2571996348026066E-3</v>
      </c>
      <c r="R362" s="122">
        <v>0</v>
      </c>
      <c r="S362" s="122">
        <v>0</v>
      </c>
      <c r="T362" s="122">
        <v>0</v>
      </c>
      <c r="U362" s="122">
        <v>4.6208997056933584E-4</v>
      </c>
      <c r="V362" s="122">
        <v>1.3727340562194519E-3</v>
      </c>
      <c r="W362" s="122">
        <v>2.4294737428537769E-3</v>
      </c>
      <c r="X362" s="122">
        <v>3.2627046574530724E-3</v>
      </c>
      <c r="Y362" s="122">
        <v>2.9629919989217057E-3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2.5639900484354852E-3</v>
      </c>
      <c r="D363" s="98">
        <v>2.8492454152287314E-3</v>
      </c>
      <c r="E363" s="98">
        <v>3.8878907627705695E-3</v>
      </c>
      <c r="F363" s="98">
        <v>2.4624568027023907E-3</v>
      </c>
      <c r="G363" s="98">
        <v>6.2154492239926929E-3</v>
      </c>
      <c r="H363" s="98">
        <v>2.815214119397353E-3</v>
      </c>
      <c r="I363" s="98">
        <v>4.1738390806584187E-3</v>
      </c>
      <c r="J363" s="98">
        <v>1.7327257899988706E-3</v>
      </c>
      <c r="K363" s="98">
        <v>2.624863235392876E-3</v>
      </c>
      <c r="L363" s="98">
        <v>1.9591493258230798E-3</v>
      </c>
      <c r="M363" s="98">
        <v>2.4387747950156682E-3</v>
      </c>
      <c r="N363" s="98">
        <v>1.943958358608656E-3</v>
      </c>
      <c r="O363" s="98">
        <v>2.2760213661372495E-3</v>
      </c>
      <c r="P363" s="98">
        <v>2.2063262833258582E-3</v>
      </c>
      <c r="Q363" s="98">
        <v>1.2571996348026066E-3</v>
      </c>
      <c r="R363" s="98">
        <v>0</v>
      </c>
      <c r="S363" s="98">
        <v>0</v>
      </c>
      <c r="T363" s="98">
        <v>0</v>
      </c>
      <c r="U363" s="98">
        <v>4.6208997056933584E-4</v>
      </c>
      <c r="V363" s="98">
        <v>1.3727340562194519E-3</v>
      </c>
      <c r="W363" s="98">
        <v>2.4294737428537769E-3</v>
      </c>
      <c r="X363" s="98">
        <v>3.2627046574530724E-3</v>
      </c>
      <c r="Y363" s="98">
        <v>2.9629919989217057E-3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10842.322947542374</v>
      </c>
      <c r="D366" s="117">
        <f t="shared" si="204"/>
        <v>10967.007195186836</v>
      </c>
      <c r="E366" s="117">
        <f t="shared" si="204"/>
        <v>11935.858854271562</v>
      </c>
      <c r="F366" s="117">
        <f t="shared" si="204"/>
        <v>12270.761483049413</v>
      </c>
      <c r="G366" s="117">
        <f t="shared" si="204"/>
        <v>12638.764183133748</v>
      </c>
      <c r="H366" s="117">
        <f t="shared" si="204"/>
        <v>11850.490100074996</v>
      </c>
      <c r="I366" s="117">
        <f t="shared" si="204"/>
        <v>11721.666606801607</v>
      </c>
      <c r="J366" s="117">
        <f t="shared" si="204"/>
        <v>12514.209268246537</v>
      </c>
      <c r="K366" s="117">
        <f t="shared" si="204"/>
        <v>12848.393776819235</v>
      </c>
      <c r="L366" s="117">
        <f t="shared" si="204"/>
        <v>12697.357205416132</v>
      </c>
      <c r="M366" s="117">
        <f t="shared" si="204"/>
        <v>12159.427592331109</v>
      </c>
      <c r="N366" s="117">
        <f t="shared" si="204"/>
        <v>12082.39725744172</v>
      </c>
      <c r="O366" s="117">
        <f t="shared" si="204"/>
        <v>10893.786437858682</v>
      </c>
      <c r="P366" s="117">
        <f t="shared" si="204"/>
        <v>9853.0839787592304</v>
      </c>
      <c r="Q366" s="117">
        <f t="shared" si="204"/>
        <v>9810.9156785913001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9325.7146107353037</v>
      </c>
      <c r="V366" s="117">
        <f t="shared" si="205"/>
        <v>8343.1865200037628</v>
      </c>
      <c r="W366" s="117">
        <f t="shared" ref="W366:Y366" si="206">W367+W370+W372+W381</f>
        <v>8410.2642344057258</v>
      </c>
      <c r="X366" s="117">
        <f t="shared" si="206"/>
        <v>8038.5934939831077</v>
      </c>
      <c r="Y366" s="117">
        <f t="shared" si="206"/>
        <v>6738.8881734746974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8978.894501517505</v>
      </c>
      <c r="D367" s="122">
        <f t="shared" si="207"/>
        <v>8909.0693539858039</v>
      </c>
      <c r="E367" s="122">
        <f t="shared" si="207"/>
        <v>9477.7066279232058</v>
      </c>
      <c r="F367" s="122">
        <f t="shared" si="207"/>
        <v>10640.196352924157</v>
      </c>
      <c r="G367" s="122">
        <f t="shared" si="207"/>
        <v>9479.9955254290453</v>
      </c>
      <c r="H367" s="122">
        <f t="shared" si="207"/>
        <v>9756.2670674986257</v>
      </c>
      <c r="I367" s="122">
        <f t="shared" si="207"/>
        <v>9024.5607284397429</v>
      </c>
      <c r="J367" s="122">
        <f t="shared" si="207"/>
        <v>10915.03871906842</v>
      </c>
      <c r="K367" s="122">
        <f t="shared" si="207"/>
        <v>10629.03697969116</v>
      </c>
      <c r="L367" s="122">
        <f t="shared" si="207"/>
        <v>10885.196470231142</v>
      </c>
      <c r="M367" s="122">
        <f t="shared" si="207"/>
        <v>10298.476149410222</v>
      </c>
      <c r="N367" s="122">
        <f t="shared" si="207"/>
        <v>10195.423648501881</v>
      </c>
      <c r="O367" s="122">
        <f t="shared" si="207"/>
        <v>9112.4981584952602</v>
      </c>
      <c r="P367" s="122">
        <f t="shared" si="207"/>
        <v>8043.9490166866799</v>
      </c>
      <c r="Q367" s="122">
        <f t="shared" si="207"/>
        <v>7868.3352923449529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7458.5251770730583</v>
      </c>
      <c r="V367" s="122">
        <f t="shared" si="208"/>
        <v>6580.6520546462925</v>
      </c>
      <c r="W367" s="122">
        <f t="shared" ref="W367:Y367" si="209">SUM(W368:W369)</f>
        <v>6528.2034990322854</v>
      </c>
      <c r="X367" s="122">
        <f t="shared" si="209"/>
        <v>6089.0556652817568</v>
      </c>
      <c r="Y367" s="122">
        <f t="shared" si="209"/>
        <v>4981.3176208153473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8957.7743580544648</v>
      </c>
      <c r="D368" s="98">
        <v>8888.7928427139668</v>
      </c>
      <c r="E368" s="98">
        <v>9456.4642850088494</v>
      </c>
      <c r="F368" s="98">
        <v>10614.241316765107</v>
      </c>
      <c r="G368" s="98">
        <v>9458.0962433943714</v>
      </c>
      <c r="H368" s="98">
        <v>9734.9856177658385</v>
      </c>
      <c r="I368" s="98">
        <v>9006.7047260224845</v>
      </c>
      <c r="J368" s="98">
        <v>10889.705629011298</v>
      </c>
      <c r="K368" s="98">
        <v>10604.149904683036</v>
      </c>
      <c r="L368" s="98">
        <v>10861.679323289782</v>
      </c>
      <c r="M368" s="98">
        <v>10274.457887277147</v>
      </c>
      <c r="N368" s="98">
        <v>10174.79024214504</v>
      </c>
      <c r="O368" s="98">
        <v>9089.8180095719417</v>
      </c>
      <c r="P368" s="98">
        <v>8022.4141455180197</v>
      </c>
      <c r="Q368" s="98">
        <v>7849.0242173768156</v>
      </c>
      <c r="R368" s="98">
        <v>0</v>
      </c>
      <c r="S368" s="98">
        <v>0</v>
      </c>
      <c r="T368" s="98">
        <v>0</v>
      </c>
      <c r="U368" s="98">
        <v>7440.2362383930995</v>
      </c>
      <c r="V368" s="98">
        <v>6564.722169436257</v>
      </c>
      <c r="W368" s="98">
        <v>6512.4955857962859</v>
      </c>
      <c r="X368" s="98">
        <v>6074.1473176129866</v>
      </c>
      <c r="Y368" s="98">
        <v>4969.1149066373519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21.120143463040698</v>
      </c>
      <c r="D369" s="98">
        <v>20.276511271837247</v>
      </c>
      <c r="E369" s="98">
        <v>21.242342914357017</v>
      </c>
      <c r="F369" s="98">
        <v>25.955036159049666</v>
      </c>
      <c r="G369" s="98">
        <v>21.899282034674474</v>
      </c>
      <c r="H369" s="98">
        <v>21.281449732787568</v>
      </c>
      <c r="I369" s="98">
        <v>17.85600241725907</v>
      </c>
      <c r="J369" s="98">
        <v>25.333090057122526</v>
      </c>
      <c r="K369" s="98">
        <v>24.887075008124455</v>
      </c>
      <c r="L369" s="98">
        <v>23.517146941359186</v>
      </c>
      <c r="M369" s="98">
        <v>24.018262133075439</v>
      </c>
      <c r="N369" s="98">
        <v>20.633406356841064</v>
      </c>
      <c r="O369" s="98">
        <v>22.6801489233188</v>
      </c>
      <c r="P369" s="98">
        <v>21.534871168659883</v>
      </c>
      <c r="Q369" s="98">
        <v>19.311074968136897</v>
      </c>
      <c r="R369" s="98">
        <v>0</v>
      </c>
      <c r="S369" s="98">
        <v>0</v>
      </c>
      <c r="T369" s="98">
        <v>0</v>
      </c>
      <c r="U369" s="98">
        <v>18.288938679958701</v>
      </c>
      <c r="V369" s="98">
        <v>15.929885210035589</v>
      </c>
      <c r="W369" s="98">
        <v>15.707913235999142</v>
      </c>
      <c r="X369" s="98">
        <v>14.908347668769913</v>
      </c>
      <c r="Y369" s="98">
        <v>12.202714177995023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40.306673036494082</v>
      </c>
      <c r="D370" s="122">
        <f t="shared" si="210"/>
        <v>49.770237694156933</v>
      </c>
      <c r="E370" s="122">
        <f t="shared" si="210"/>
        <v>65.818016390290921</v>
      </c>
      <c r="F370" s="122">
        <f t="shared" si="210"/>
        <v>16.809548739897856</v>
      </c>
      <c r="G370" s="122">
        <f t="shared" si="210"/>
        <v>28.548354039862911</v>
      </c>
      <c r="H370" s="122">
        <f t="shared" si="210"/>
        <v>40.132270604435014</v>
      </c>
      <c r="I370" s="122">
        <f t="shared" si="210"/>
        <v>84.253112814991042</v>
      </c>
      <c r="J370" s="122">
        <f t="shared" si="210"/>
        <v>29.1771645177412</v>
      </c>
      <c r="K370" s="122">
        <f t="shared" si="210"/>
        <v>22.977481952527693</v>
      </c>
      <c r="L370" s="122">
        <f t="shared" si="210"/>
        <v>68.317403783979557</v>
      </c>
      <c r="M370" s="122">
        <f t="shared" si="210"/>
        <v>19.112047473535107</v>
      </c>
      <c r="N370" s="122">
        <f t="shared" si="210"/>
        <v>84.226089989420245</v>
      </c>
      <c r="O370" s="122">
        <f t="shared" si="210"/>
        <v>9.5138440563524824</v>
      </c>
      <c r="P370" s="122">
        <f t="shared" si="210"/>
        <v>39.784746876739248</v>
      </c>
      <c r="Q370" s="122">
        <f t="shared" si="210"/>
        <v>105.70947773949163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18.36415826615044</v>
      </c>
      <c r="Y370" s="122">
        <f t="shared" si="210"/>
        <v>15.973727319318572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40.306673036494082</v>
      </c>
      <c r="D371" s="98">
        <f>RES_hhdet_in_fech!D29</f>
        <v>49.770237694156933</v>
      </c>
      <c r="E371" s="98">
        <f>RES_hhdet_in_fech!E29</f>
        <v>65.818016390290921</v>
      </c>
      <c r="F371" s="98">
        <f>RES_hhdet_in_fech!F29</f>
        <v>16.809548739897856</v>
      </c>
      <c r="G371" s="98">
        <f>RES_hhdet_in_fech!G29</f>
        <v>28.548354039862911</v>
      </c>
      <c r="H371" s="98">
        <f>RES_hhdet_in_fech!H29</f>
        <v>40.132270604435014</v>
      </c>
      <c r="I371" s="98">
        <f>RES_hhdet_in_fech!I29</f>
        <v>84.253112814991042</v>
      </c>
      <c r="J371" s="98">
        <f>RES_hhdet_in_fech!J29</f>
        <v>29.1771645177412</v>
      </c>
      <c r="K371" s="98">
        <f>RES_hhdet_in_fech!K29</f>
        <v>22.977481952527693</v>
      </c>
      <c r="L371" s="98">
        <f>RES_hhdet_in_fech!L29</f>
        <v>68.317403783979557</v>
      </c>
      <c r="M371" s="98">
        <f>RES_hhdet_in_fech!M29</f>
        <v>19.112047473535107</v>
      </c>
      <c r="N371" s="98">
        <f>RES_hhdet_in_fech!N29</f>
        <v>84.226089989420245</v>
      </c>
      <c r="O371" s="98">
        <f>RES_hhdet_in_fech!O29</f>
        <v>9.5138440563524824</v>
      </c>
      <c r="P371" s="98">
        <f>RES_hhdet_in_fech!P29</f>
        <v>39.784746876739248</v>
      </c>
      <c r="Q371" s="98">
        <f>RES_hhdet_in_fech!Q29</f>
        <v>105.70947773949163</v>
      </c>
      <c r="R371" s="98">
        <f>RES_hhdet_in_fech!R29</f>
        <v>0</v>
      </c>
      <c r="S371" s="98">
        <f>RES_hhdet_in_fech!S29</f>
        <v>0</v>
      </c>
      <c r="T371" s="98">
        <f>RES_hhdet_in_fech!T29</f>
        <v>0</v>
      </c>
      <c r="U371" s="98">
        <f>RES_hhdet_in_fech!U29</f>
        <v>0</v>
      </c>
      <c r="V371" s="98">
        <f>RES_hhdet_in_fech!V29</f>
        <v>0</v>
      </c>
      <c r="W371" s="98">
        <f>RES_hhdet_in_fech!W29</f>
        <v>0</v>
      </c>
      <c r="X371" s="98">
        <f>RES_hhdet_in_fech!X29</f>
        <v>18.36415826615044</v>
      </c>
      <c r="Y371" s="98">
        <f>RES_hhdet_in_fech!Y29</f>
        <v>15.973727319318572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1234.2034903900089</v>
      </c>
      <c r="D372" s="122">
        <v>1360.575695179517</v>
      </c>
      <c r="E372" s="122">
        <v>1616.0851497535775</v>
      </c>
      <c r="F372" s="122">
        <v>1097.5562164103046</v>
      </c>
      <c r="G372" s="122">
        <v>2019.0661007998849</v>
      </c>
      <c r="H372" s="122">
        <v>1416.5358226760063</v>
      </c>
      <c r="I372" s="122">
        <v>1694.1524924665744</v>
      </c>
      <c r="J372" s="122">
        <v>1121.3006285830668</v>
      </c>
      <c r="K372" s="122">
        <v>1554.427671842195</v>
      </c>
      <c r="L372" s="122">
        <v>1244.8935754735455</v>
      </c>
      <c r="M372" s="122">
        <v>1330.6044372857741</v>
      </c>
      <c r="N372" s="122">
        <v>1346.5008479783135</v>
      </c>
      <c r="O372" s="122">
        <v>1294.6571179269865</v>
      </c>
      <c r="P372" s="122">
        <v>1283.7175590666827</v>
      </c>
      <c r="Q372" s="122">
        <v>1283.4285617897372</v>
      </c>
      <c r="R372" s="122">
        <v>0</v>
      </c>
      <c r="S372" s="122">
        <v>0</v>
      </c>
      <c r="T372" s="122">
        <v>0</v>
      </c>
      <c r="U372" s="122">
        <v>1189.1211549609841</v>
      </c>
      <c r="V372" s="122">
        <v>1158.2317464723449</v>
      </c>
      <c r="W372" s="122">
        <v>1252.9437245974714</v>
      </c>
      <c r="X372" s="122">
        <v>1278.3089180273917</v>
      </c>
      <c r="Y372" s="122">
        <v>1156.449684336118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1234.2034903900089</v>
      </c>
      <c r="D373" s="98">
        <v>1360.575695179517</v>
      </c>
      <c r="E373" s="98">
        <v>1616.0851497535775</v>
      </c>
      <c r="F373" s="98">
        <v>1097.5562164103046</v>
      </c>
      <c r="G373" s="98">
        <v>2019.0661007998849</v>
      </c>
      <c r="H373" s="98">
        <v>1198.9909389848676</v>
      </c>
      <c r="I373" s="98">
        <v>1881.0878498287468</v>
      </c>
      <c r="J373" s="98">
        <v>1092.2382872251985</v>
      </c>
      <c r="K373" s="98">
        <v>1590.4058463756619</v>
      </c>
      <c r="L373" s="98">
        <v>1347.5330985512812</v>
      </c>
      <c r="M373" s="98">
        <v>1376.5510957718639</v>
      </c>
      <c r="N373" s="98">
        <v>1231.0215614889</v>
      </c>
      <c r="O373" s="98">
        <v>1264.1876262267094</v>
      </c>
      <c r="P373" s="98">
        <v>1173.736746394628</v>
      </c>
      <c r="Q373" s="98">
        <v>1198.4021624316156</v>
      </c>
      <c r="R373" s="98">
        <v>0</v>
      </c>
      <c r="S373" s="98">
        <v>0</v>
      </c>
      <c r="T373" s="98">
        <v>0</v>
      </c>
      <c r="U373" s="98">
        <v>1189.1211549609841</v>
      </c>
      <c r="V373" s="98">
        <v>1080.431985098897</v>
      </c>
      <c r="W373" s="98">
        <v>1141.1034679915147</v>
      </c>
      <c r="X373" s="98">
        <v>1163.2317005517057</v>
      </c>
      <c r="Y373" s="98">
        <v>1053.7946356449663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1730.7673213409837</v>
      </c>
      <c r="I377" s="101">
        <v>1541.2053818975246</v>
      </c>
      <c r="J377" s="101">
        <v>1141.6442675335743</v>
      </c>
      <c r="K377" s="101">
        <v>1552.311308634344</v>
      </c>
      <c r="L377" s="101">
        <v>1205.4168358282625</v>
      </c>
      <c r="M377" s="101">
        <v>1238.7111203135939</v>
      </c>
      <c r="N377" s="101">
        <v>1487.6421981320414</v>
      </c>
      <c r="O377" s="101">
        <v>1355.5961013275396</v>
      </c>
      <c r="P377" s="101">
        <v>1393.6983717387379</v>
      </c>
      <c r="Q377" s="101">
        <v>1410.9681608269193</v>
      </c>
      <c r="R377" s="101">
        <v>0</v>
      </c>
      <c r="S377" s="101">
        <v>0</v>
      </c>
      <c r="T377" s="101">
        <v>0</v>
      </c>
      <c r="U377" s="101">
        <v>0</v>
      </c>
      <c r="V377" s="101">
        <v>1339.7645230103903</v>
      </c>
      <c r="W377" s="101">
        <v>1378.7640132791735</v>
      </c>
      <c r="X377" s="101">
        <v>1479.6940486098417</v>
      </c>
      <c r="Y377" s="101">
        <v>1289.9012476346154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588.91828259836609</v>
      </c>
      <c r="D381" s="122">
        <v>647.59190832735817</v>
      </c>
      <c r="E381" s="122">
        <v>776.24906020448987</v>
      </c>
      <c r="F381" s="122">
        <v>516.19936497505216</v>
      </c>
      <c r="G381" s="122">
        <v>1111.1542028649549</v>
      </c>
      <c r="H381" s="122">
        <v>637.55493929592831</v>
      </c>
      <c r="I381" s="122">
        <v>918.70027308029967</v>
      </c>
      <c r="J381" s="122">
        <v>448.69275607731009</v>
      </c>
      <c r="K381" s="122">
        <v>641.95164333335185</v>
      </c>
      <c r="L381" s="122">
        <v>498.94975592746556</v>
      </c>
      <c r="M381" s="122">
        <v>511.23495816157845</v>
      </c>
      <c r="N381" s="122">
        <v>456.24667097210539</v>
      </c>
      <c r="O381" s="122">
        <v>477.11731738008217</v>
      </c>
      <c r="P381" s="122">
        <v>485.63265612912875</v>
      </c>
      <c r="Q381" s="122">
        <v>553.44234671711843</v>
      </c>
      <c r="R381" s="122">
        <v>0</v>
      </c>
      <c r="S381" s="122">
        <v>0</v>
      </c>
      <c r="T381" s="122">
        <v>0</v>
      </c>
      <c r="U381" s="122">
        <v>678.06827870126165</v>
      </c>
      <c r="V381" s="122">
        <v>604.30271888512584</v>
      </c>
      <c r="W381" s="122">
        <v>629.11701077596945</v>
      </c>
      <c r="X381" s="122">
        <v>652.86475240780862</v>
      </c>
      <c r="Y381" s="122">
        <v>585.14714100391382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594.06077062202496</v>
      </c>
      <c r="D382" s="98">
        <v>660.15268978710367</v>
      </c>
      <c r="E382" s="98">
        <v>777.96402270937756</v>
      </c>
      <c r="F382" s="98">
        <v>516.19936497505216</v>
      </c>
      <c r="G382" s="98">
        <v>1140.064496388869</v>
      </c>
      <c r="H382" s="98">
        <v>619.65445487703664</v>
      </c>
      <c r="I382" s="98">
        <v>918.70027308029967</v>
      </c>
      <c r="J382" s="98">
        <v>448.69275607731009</v>
      </c>
      <c r="K382" s="98">
        <v>641.95164333335185</v>
      </c>
      <c r="L382" s="98">
        <v>507.32557664022232</v>
      </c>
      <c r="M382" s="98">
        <v>511.23495816157845</v>
      </c>
      <c r="N382" s="98">
        <v>450.40323041692278</v>
      </c>
      <c r="O382" s="98">
        <v>477.11731738008217</v>
      </c>
      <c r="P382" s="98">
        <v>485.63265612912875</v>
      </c>
      <c r="Q382" s="98">
        <v>553.44234671711843</v>
      </c>
      <c r="R382" s="98">
        <v>0</v>
      </c>
      <c r="S382" s="98">
        <v>0</v>
      </c>
      <c r="T382" s="98">
        <v>0</v>
      </c>
      <c r="U382" s="98">
        <v>678.06827870126165</v>
      </c>
      <c r="V382" s="98">
        <v>604.30271888512584</v>
      </c>
      <c r="W382" s="98">
        <v>629.11701077596945</v>
      </c>
      <c r="X382" s="98">
        <v>652.86475240780862</v>
      </c>
      <c r="Y382" s="98">
        <v>592.89247445166905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491.21101014884789</v>
      </c>
      <c r="D383" s="33">
        <v>408.93706059219272</v>
      </c>
      <c r="E383" s="33">
        <v>738.51988509695877</v>
      </c>
      <c r="F383" s="33">
        <v>0</v>
      </c>
      <c r="G383" s="33">
        <v>417.30715829101916</v>
      </c>
      <c r="H383" s="33">
        <v>816.5597834848445</v>
      </c>
      <c r="I383" s="33">
        <v>0</v>
      </c>
      <c r="J383" s="33">
        <v>0</v>
      </c>
      <c r="K383" s="33">
        <v>0</v>
      </c>
      <c r="L383" s="33">
        <v>356.56080381059985</v>
      </c>
      <c r="M383" s="33">
        <v>0</v>
      </c>
      <c r="N383" s="33">
        <v>567.27204152057516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414.74980515329815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5899.307955665261</v>
      </c>
      <c r="D385" s="117">
        <f t="shared" si="211"/>
        <v>6030.9446320714596</v>
      </c>
      <c r="E385" s="117">
        <f t="shared" si="211"/>
        <v>6643.0024621801476</v>
      </c>
      <c r="F385" s="117">
        <f t="shared" si="211"/>
        <v>6807.8854766204913</v>
      </c>
      <c r="G385" s="117">
        <f t="shared" si="211"/>
        <v>7081.6836736752166</v>
      </c>
      <c r="H385" s="117">
        <f t="shared" si="211"/>
        <v>6779.5151302065206</v>
      </c>
      <c r="I385" s="117">
        <f t="shared" si="211"/>
        <v>6844.1170965912261</v>
      </c>
      <c r="J385" s="117">
        <f t="shared" si="211"/>
        <v>7270.4872919827103</v>
      </c>
      <c r="K385" s="117">
        <f t="shared" si="211"/>
        <v>7547.4214596409092</v>
      </c>
      <c r="L385" s="117">
        <f t="shared" si="211"/>
        <v>7647.1449457637909</v>
      </c>
      <c r="M385" s="117">
        <f t="shared" si="211"/>
        <v>7365.5486400468981</v>
      </c>
      <c r="N385" s="117">
        <f t="shared" si="211"/>
        <v>7738.9368802094705</v>
      </c>
      <c r="O385" s="117">
        <f t="shared" si="211"/>
        <v>7131.743295542643</v>
      </c>
      <c r="P385" s="117">
        <f t="shared" si="211"/>
        <v>6846.6099552051401</v>
      </c>
      <c r="Q385" s="117">
        <f t="shared" si="211"/>
        <v>7271.2139388564592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6945.8832923505452</v>
      </c>
      <c r="V385" s="117">
        <f t="shared" si="212"/>
        <v>6188.4715408972688</v>
      </c>
      <c r="W385" s="117">
        <f t="shared" ref="W385:Y385" si="213">W386+W389+W391+W400</f>
        <v>6235.602006306829</v>
      </c>
      <c r="X385" s="117">
        <f t="shared" si="213"/>
        <v>6052.74810721018</v>
      </c>
      <c r="Y385" s="117">
        <f t="shared" si="213"/>
        <v>5085.9042169559298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4841.2445008249279</v>
      </c>
      <c r="D386" s="122">
        <f t="shared" si="214"/>
        <v>4846.2776690300143</v>
      </c>
      <c r="E386" s="122">
        <f t="shared" si="214"/>
        <v>5203.6261510766444</v>
      </c>
      <c r="F386" s="122">
        <f t="shared" si="214"/>
        <v>5896.6093302263816</v>
      </c>
      <c r="G386" s="122">
        <f t="shared" si="214"/>
        <v>5303.1632648716622</v>
      </c>
      <c r="H386" s="122">
        <f t="shared" si="214"/>
        <v>5510.5567484292169</v>
      </c>
      <c r="I386" s="122">
        <f t="shared" si="214"/>
        <v>5148.1438302148918</v>
      </c>
      <c r="J386" s="122">
        <f t="shared" si="214"/>
        <v>6296.1273000380925</v>
      </c>
      <c r="K386" s="122">
        <f t="shared" si="214"/>
        <v>6204.9259930566204</v>
      </c>
      <c r="L386" s="122">
        <f t="shared" si="214"/>
        <v>6437.3358346867499</v>
      </c>
      <c r="M386" s="122">
        <f t="shared" si="214"/>
        <v>6234.3286373590772</v>
      </c>
      <c r="N386" s="122">
        <f t="shared" si="214"/>
        <v>6392.6980878124832</v>
      </c>
      <c r="O386" s="122">
        <f t="shared" si="214"/>
        <v>5992.777987013671</v>
      </c>
      <c r="P386" s="122">
        <f t="shared" si="214"/>
        <v>5572.8326998473131</v>
      </c>
      <c r="Q386" s="122">
        <f t="shared" si="214"/>
        <v>5671.1440703657963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5506.6001330385498</v>
      </c>
      <c r="V386" s="122">
        <f t="shared" si="215"/>
        <v>4869.7528781619521</v>
      </c>
      <c r="W386" s="122">
        <f t="shared" ref="W386:Y386" si="216">SUM(W387:W388)</f>
        <v>4848.2327017044345</v>
      </c>
      <c r="X386" s="122">
        <f t="shared" si="216"/>
        <v>4535.2469335532496</v>
      </c>
      <c r="Y386" s="122">
        <f t="shared" si="216"/>
        <v>3719.4245078148538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4820.1243573618867</v>
      </c>
      <c r="D387" s="98">
        <v>4826.0011577581772</v>
      </c>
      <c r="E387" s="98">
        <v>5182.3838081622871</v>
      </c>
      <c r="F387" s="98">
        <v>5870.6542940673316</v>
      </c>
      <c r="G387" s="98">
        <v>5281.2639828369875</v>
      </c>
      <c r="H387" s="98">
        <v>5489.2752986964297</v>
      </c>
      <c r="I387" s="98">
        <v>5130.2878277976324</v>
      </c>
      <c r="J387" s="98">
        <v>6270.7942099809698</v>
      </c>
      <c r="K387" s="98">
        <v>6180.0389180484963</v>
      </c>
      <c r="L387" s="98">
        <v>6413.8186877453909</v>
      </c>
      <c r="M387" s="98">
        <v>6210.3103752260022</v>
      </c>
      <c r="N387" s="98">
        <v>6372.0646814556421</v>
      </c>
      <c r="O387" s="98">
        <v>5970.0978380903525</v>
      </c>
      <c r="P387" s="98">
        <v>5551.2978286786529</v>
      </c>
      <c r="Q387" s="98">
        <v>5651.832995397659</v>
      </c>
      <c r="R387" s="98">
        <v>0</v>
      </c>
      <c r="S387" s="98">
        <v>0</v>
      </c>
      <c r="T387" s="98">
        <v>0</v>
      </c>
      <c r="U387" s="98">
        <v>5488.3111943585909</v>
      </c>
      <c r="V387" s="98">
        <v>4853.8229929519166</v>
      </c>
      <c r="W387" s="98">
        <v>4832.524788468435</v>
      </c>
      <c r="X387" s="98">
        <v>4520.3385858844795</v>
      </c>
      <c r="Y387" s="98">
        <v>3707.2217936368588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21.120143463040698</v>
      </c>
      <c r="D388" s="98">
        <v>20.276511271837247</v>
      </c>
      <c r="E388" s="98">
        <v>21.242342914357017</v>
      </c>
      <c r="F388" s="98">
        <v>25.955036159049666</v>
      </c>
      <c r="G388" s="98">
        <v>21.899282034674474</v>
      </c>
      <c r="H388" s="98">
        <v>21.281449732787568</v>
      </c>
      <c r="I388" s="98">
        <v>17.85600241725907</v>
      </c>
      <c r="J388" s="98">
        <v>25.333090057122526</v>
      </c>
      <c r="K388" s="98">
        <v>24.887075008124455</v>
      </c>
      <c r="L388" s="98">
        <v>23.517146941359186</v>
      </c>
      <c r="M388" s="98">
        <v>24.018262133075439</v>
      </c>
      <c r="N388" s="98">
        <v>20.633406356841064</v>
      </c>
      <c r="O388" s="98">
        <v>22.6801489233188</v>
      </c>
      <c r="P388" s="98">
        <v>21.534871168659883</v>
      </c>
      <c r="Q388" s="98">
        <v>19.311074968136897</v>
      </c>
      <c r="R388" s="98">
        <v>0</v>
      </c>
      <c r="S388" s="98">
        <v>0</v>
      </c>
      <c r="T388" s="98">
        <v>0</v>
      </c>
      <c r="U388" s="98">
        <v>18.288938679958701</v>
      </c>
      <c r="V388" s="98">
        <v>15.929885210035589</v>
      </c>
      <c r="W388" s="98">
        <v>15.707913235999142</v>
      </c>
      <c r="X388" s="98">
        <v>14.908347668769913</v>
      </c>
      <c r="Y388" s="98">
        <v>12.202714177995023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83.738458935901249</v>
      </c>
      <c r="D389" s="122">
        <f t="shared" si="217"/>
        <v>107.39957712288431</v>
      </c>
      <c r="E389" s="122">
        <f t="shared" si="217"/>
        <v>147.39858527956855</v>
      </c>
      <c r="F389" s="122">
        <f t="shared" si="217"/>
        <v>39.02708807235873</v>
      </c>
      <c r="G389" s="122">
        <f t="shared" si="217"/>
        <v>68.661286823350167</v>
      </c>
      <c r="H389" s="122">
        <f t="shared" si="217"/>
        <v>99.909697789321484</v>
      </c>
      <c r="I389" s="122">
        <f t="shared" si="217"/>
        <v>216.959318019671</v>
      </c>
      <c r="J389" s="122">
        <f t="shared" si="217"/>
        <v>77.677584882413868</v>
      </c>
      <c r="K389" s="122">
        <f t="shared" si="217"/>
        <v>63.220602309963184</v>
      </c>
      <c r="L389" s="122">
        <f t="shared" si="217"/>
        <v>194.19657061489988</v>
      </c>
      <c r="M389" s="122">
        <f t="shared" si="217"/>
        <v>56.323445813080049</v>
      </c>
      <c r="N389" s="122">
        <f t="shared" si="217"/>
        <v>258.4153766400924</v>
      </c>
      <c r="O389" s="122">
        <f t="shared" si="217"/>
        <v>30.498114412390173</v>
      </c>
      <c r="P389" s="122">
        <f t="shared" si="217"/>
        <v>133.1296900398757</v>
      </c>
      <c r="Q389" s="122">
        <f t="shared" si="217"/>
        <v>365.13667097866335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65.445913325234855</v>
      </c>
      <c r="Y389" s="122">
        <f t="shared" si="217"/>
        <v>57.616823349589538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83.738458935901249</v>
      </c>
      <c r="D390" s="98">
        <f>RES_hhdet_in_tesh!D29</f>
        <v>107.39957712288431</v>
      </c>
      <c r="E390" s="98">
        <f>RES_hhdet_in_tesh!E29</f>
        <v>147.39858527956855</v>
      </c>
      <c r="F390" s="98">
        <f>RES_hhdet_in_tesh!F29</f>
        <v>39.02708807235873</v>
      </c>
      <c r="G390" s="98">
        <f>RES_hhdet_in_tesh!G29</f>
        <v>68.661286823350167</v>
      </c>
      <c r="H390" s="98">
        <f>RES_hhdet_in_tesh!H29</f>
        <v>99.909697789321484</v>
      </c>
      <c r="I390" s="98">
        <f>RES_hhdet_in_tesh!I29</f>
        <v>216.959318019671</v>
      </c>
      <c r="J390" s="98">
        <f>RES_hhdet_in_tesh!J29</f>
        <v>77.677584882413868</v>
      </c>
      <c r="K390" s="98">
        <f>RES_hhdet_in_tesh!K29</f>
        <v>63.220602309963184</v>
      </c>
      <c r="L390" s="98">
        <f>RES_hhdet_in_tesh!L29</f>
        <v>194.19657061489988</v>
      </c>
      <c r="M390" s="98">
        <f>RES_hhdet_in_tesh!M29</f>
        <v>56.323445813080049</v>
      </c>
      <c r="N390" s="98">
        <f>RES_hhdet_in_tesh!N29</f>
        <v>258.4153766400924</v>
      </c>
      <c r="O390" s="98">
        <f>RES_hhdet_in_tesh!O29</f>
        <v>30.498114412390173</v>
      </c>
      <c r="P390" s="98">
        <f>RES_hhdet_in_tesh!P29</f>
        <v>133.1296900398757</v>
      </c>
      <c r="Q390" s="98">
        <f>RES_hhdet_in_tesh!Q29</f>
        <v>365.13667097866335</v>
      </c>
      <c r="R390" s="98">
        <f>RES_hhdet_in_tesh!R29</f>
        <v>0</v>
      </c>
      <c r="S390" s="98">
        <f>RES_hhdet_in_tesh!S29</f>
        <v>0</v>
      </c>
      <c r="T390" s="98">
        <f>RES_hhdet_in_tesh!T29</f>
        <v>0</v>
      </c>
      <c r="U390" s="98">
        <f>RES_hhdet_in_tesh!U29</f>
        <v>0</v>
      </c>
      <c r="V390" s="98">
        <f>RES_hhdet_in_tesh!V29</f>
        <v>0</v>
      </c>
      <c r="W390" s="98">
        <f>RES_hhdet_in_tesh!W29</f>
        <v>0</v>
      </c>
      <c r="X390" s="98">
        <f>RES_hhdet_in_tesh!X29</f>
        <v>65.445913325234855</v>
      </c>
      <c r="Y390" s="98">
        <f>RES_hhdet_in_tesh!Y29</f>
        <v>57.616823349589538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633.87135060191315</v>
      </c>
      <c r="D391" s="122">
        <v>703.70016256185704</v>
      </c>
      <c r="E391" s="122">
        <v>842.51552681477438</v>
      </c>
      <c r="F391" s="122">
        <v>576.79132719609606</v>
      </c>
      <c r="G391" s="122">
        <v>1070.4661045697392</v>
      </c>
      <c r="H391" s="122">
        <v>790.60933764156755</v>
      </c>
      <c r="I391" s="122">
        <v>951.92158937606689</v>
      </c>
      <c r="J391" s="122">
        <v>639.04645579882435</v>
      </c>
      <c r="K391" s="122">
        <v>910.37876859622963</v>
      </c>
      <c r="L391" s="122">
        <v>725.11853050460252</v>
      </c>
      <c r="M391" s="122">
        <v>780.70675748394433</v>
      </c>
      <c r="N391" s="122">
        <v>819.94871707132427</v>
      </c>
      <c r="O391" s="122">
        <v>833.76296101821697</v>
      </c>
      <c r="P391" s="122">
        <v>860.88394151555099</v>
      </c>
      <c r="Q391" s="122">
        <v>915.37925123076366</v>
      </c>
      <c r="R391" s="122">
        <v>0</v>
      </c>
      <c r="S391" s="122">
        <v>0</v>
      </c>
      <c r="T391" s="122">
        <v>0</v>
      </c>
      <c r="U391" s="122">
        <v>1035.2170576118094</v>
      </c>
      <c r="V391" s="122">
        <v>956.52348336497585</v>
      </c>
      <c r="W391" s="122">
        <v>1009.2574329247751</v>
      </c>
      <c r="X391" s="122">
        <v>1059.411091659638</v>
      </c>
      <c r="Y391" s="122">
        <v>952.01165828970534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633.87135060191315</v>
      </c>
      <c r="D392" s="98">
        <v>703.70016256185704</v>
      </c>
      <c r="E392" s="98">
        <v>842.51552681477438</v>
      </c>
      <c r="F392" s="98">
        <v>576.79132719609606</v>
      </c>
      <c r="G392" s="98">
        <v>1070.4661045697392</v>
      </c>
      <c r="H392" s="98">
        <v>641.75932669982774</v>
      </c>
      <c r="I392" s="98">
        <v>1017.353677097136</v>
      </c>
      <c r="J392" s="98">
        <v>597.81115345762794</v>
      </c>
      <c r="K392" s="98">
        <v>882.78744878335033</v>
      </c>
      <c r="L392" s="98">
        <v>760.21740230995806</v>
      </c>
      <c r="M392" s="98">
        <v>802.08043200254031</v>
      </c>
      <c r="N392" s="98">
        <v>754.86298678427261</v>
      </c>
      <c r="O392" s="98">
        <v>831.61858367979198</v>
      </c>
      <c r="P392" s="98">
        <v>835.63565340250443</v>
      </c>
      <c r="Q392" s="98">
        <v>911.58724350660361</v>
      </c>
      <c r="R392" s="98">
        <v>0</v>
      </c>
      <c r="S392" s="98">
        <v>0</v>
      </c>
      <c r="T392" s="98">
        <v>0</v>
      </c>
      <c r="U392" s="98">
        <v>1035.2170576118094</v>
      </c>
      <c r="V392" s="98">
        <v>959.70954416722475</v>
      </c>
      <c r="W392" s="98">
        <v>1026.0103290159936</v>
      </c>
      <c r="X392" s="98">
        <v>1048.148327153626</v>
      </c>
      <c r="Y392" s="98">
        <v>950.56665179095398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1005.6149090018579</v>
      </c>
      <c r="I396" s="101">
        <v>898.38624487701054</v>
      </c>
      <c r="J396" s="101">
        <v>667.9111674376619</v>
      </c>
      <c r="K396" s="101">
        <v>912.00178740875208</v>
      </c>
      <c r="L396" s="101">
        <v>711.61896442561965</v>
      </c>
      <c r="M396" s="101">
        <v>737.95940844675249</v>
      </c>
      <c r="N396" s="101">
        <v>899.49794297772087</v>
      </c>
      <c r="O396" s="101">
        <v>838.05171569506695</v>
      </c>
      <c r="P396" s="101">
        <v>886.13222962859743</v>
      </c>
      <c r="Q396" s="101">
        <v>921.06726281700378</v>
      </c>
      <c r="R396" s="101">
        <v>0</v>
      </c>
      <c r="S396" s="101">
        <v>0</v>
      </c>
      <c r="T396" s="101">
        <v>0</v>
      </c>
      <c r="U396" s="101">
        <v>0</v>
      </c>
      <c r="V396" s="101">
        <v>949.08934149306151</v>
      </c>
      <c r="W396" s="101">
        <v>990.41042482215437</v>
      </c>
      <c r="X396" s="101">
        <v>1079.1209295451588</v>
      </c>
      <c r="Y396" s="101">
        <v>953.89016673808203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340.45364530251811</v>
      </c>
      <c r="D400" s="122">
        <v>373.56722335670372</v>
      </c>
      <c r="E400" s="122">
        <v>449.46219900915958</v>
      </c>
      <c r="F400" s="122">
        <v>295.45773112565502</v>
      </c>
      <c r="G400" s="122">
        <v>639.39301741046438</v>
      </c>
      <c r="H400" s="122">
        <v>378.43934634641477</v>
      </c>
      <c r="I400" s="122">
        <v>527.0923589805974</v>
      </c>
      <c r="J400" s="122">
        <v>257.63595126338032</v>
      </c>
      <c r="K400" s="122">
        <v>368.89609567809549</v>
      </c>
      <c r="L400" s="122">
        <v>290.49400995753768</v>
      </c>
      <c r="M400" s="122">
        <v>294.18979939079679</v>
      </c>
      <c r="N400" s="122">
        <v>267.87469868557071</v>
      </c>
      <c r="O400" s="122">
        <v>274.70423309836508</v>
      </c>
      <c r="P400" s="122">
        <v>279.76362380240067</v>
      </c>
      <c r="Q400" s="122">
        <v>319.5539462812356</v>
      </c>
      <c r="R400" s="122">
        <v>0</v>
      </c>
      <c r="S400" s="122">
        <v>0</v>
      </c>
      <c r="T400" s="122">
        <v>0</v>
      </c>
      <c r="U400" s="122">
        <v>404.0661017001857</v>
      </c>
      <c r="V400" s="122">
        <v>362.19517937034141</v>
      </c>
      <c r="W400" s="122">
        <v>378.11187167761949</v>
      </c>
      <c r="X400" s="122">
        <v>392.6441686720575</v>
      </c>
      <c r="Y400" s="122">
        <v>356.85122750178101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339.21224480925076</v>
      </c>
      <c r="D401" s="98">
        <v>377.25156108647144</v>
      </c>
      <c r="E401" s="98">
        <v>444.93023520264757</v>
      </c>
      <c r="F401" s="98">
        <v>295.45773112565502</v>
      </c>
      <c r="G401" s="98">
        <v>653.05920360522782</v>
      </c>
      <c r="H401" s="98">
        <v>355.2365973791708</v>
      </c>
      <c r="I401" s="98">
        <v>527.0923589805974</v>
      </c>
      <c r="J401" s="98">
        <v>257.63595126338032</v>
      </c>
      <c r="K401" s="98">
        <v>368.89609567809549</v>
      </c>
      <c r="L401" s="98">
        <v>291.76463357250009</v>
      </c>
      <c r="M401" s="98">
        <v>294.18979939079679</v>
      </c>
      <c r="N401" s="98">
        <v>259.27132135947352</v>
      </c>
      <c r="O401" s="98">
        <v>274.70423309836508</v>
      </c>
      <c r="P401" s="98">
        <v>279.76362380240067</v>
      </c>
      <c r="Q401" s="98">
        <v>319.5539462812356</v>
      </c>
      <c r="R401" s="98">
        <v>0</v>
      </c>
      <c r="S401" s="98">
        <v>0</v>
      </c>
      <c r="T401" s="98">
        <v>0</v>
      </c>
      <c r="U401" s="98">
        <v>404.0661017001857</v>
      </c>
      <c r="V401" s="98">
        <v>362.19517937034141</v>
      </c>
      <c r="W401" s="98">
        <v>378.11187167761949</v>
      </c>
      <c r="X401" s="98">
        <v>392.6441686720575</v>
      </c>
      <c r="Y401" s="98">
        <v>356.59936201159093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364.04025467459633</v>
      </c>
      <c r="D402" s="33">
        <v>303.56480649111586</v>
      </c>
      <c r="E402" s="33">
        <v>549.16540275242312</v>
      </c>
      <c r="F402" s="33">
        <v>0</v>
      </c>
      <c r="G402" s="33">
        <v>311.40454873614135</v>
      </c>
      <c r="H402" s="33">
        <v>610.46683601885456</v>
      </c>
      <c r="I402" s="33">
        <v>0</v>
      </c>
      <c r="J402" s="33">
        <v>0</v>
      </c>
      <c r="K402" s="33">
        <v>0</v>
      </c>
      <c r="L402" s="33">
        <v>268.8934085031778</v>
      </c>
      <c r="M402" s="33">
        <v>0</v>
      </c>
      <c r="N402" s="33">
        <v>431.33886788141609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362.3922682859627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2443.4091904744214</v>
      </c>
      <c r="D404" s="117">
        <f t="shared" si="218"/>
        <v>2470.7088278293209</v>
      </c>
      <c r="E404" s="117">
        <f t="shared" si="218"/>
        <v>2684.2790584167451</v>
      </c>
      <c r="F404" s="117">
        <f t="shared" si="218"/>
        <v>2777.7117753838602</v>
      </c>
      <c r="G404" s="117">
        <f t="shared" si="218"/>
        <v>2855.7701670668762</v>
      </c>
      <c r="H404" s="117">
        <f t="shared" si="218"/>
        <v>2500.3052548178152</v>
      </c>
      <c r="I404" s="117">
        <f t="shared" si="218"/>
        <v>2446.9435617813833</v>
      </c>
      <c r="J404" s="117">
        <f t="shared" si="218"/>
        <v>2677.7946915851135</v>
      </c>
      <c r="K404" s="117">
        <f t="shared" si="218"/>
        <v>2574.7353494286644</v>
      </c>
      <c r="L404" s="117">
        <f t="shared" si="218"/>
        <v>2661.2100428094864</v>
      </c>
      <c r="M404" s="117">
        <f t="shared" si="218"/>
        <v>2658.5428847135522</v>
      </c>
      <c r="N404" s="117">
        <f t="shared" si="218"/>
        <v>2562.3046411854002</v>
      </c>
      <c r="O404" s="117">
        <f t="shared" si="218"/>
        <v>2364.673602986195</v>
      </c>
      <c r="P404" s="117">
        <f t="shared" si="218"/>
        <v>2066.0009311176686</v>
      </c>
      <c r="Q404" s="117">
        <f t="shared" si="218"/>
        <v>2072.0417258303578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2114.2748156640923</v>
      </c>
      <c r="V404" s="117">
        <f t="shared" si="219"/>
        <v>1800.3173444456313</v>
      </c>
      <c r="W404" s="117">
        <f t="shared" ref="W404:Y404" si="220">W405+W408+W410+W419</f>
        <v>1759.5191629726819</v>
      </c>
      <c r="X404" s="117">
        <f t="shared" si="220"/>
        <v>1696.2606065242219</v>
      </c>
      <c r="Y404" s="117">
        <f t="shared" si="220"/>
        <v>1392.9116144331385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2034.8480231756525</v>
      </c>
      <c r="D405" s="122">
        <f t="shared" si="221"/>
        <v>2019.1781821509053</v>
      </c>
      <c r="E405" s="122">
        <f t="shared" si="221"/>
        <v>2148.1304269826105</v>
      </c>
      <c r="F405" s="122">
        <f t="shared" si="221"/>
        <v>2411.1310575163625</v>
      </c>
      <c r="G405" s="122">
        <f t="shared" si="221"/>
        <v>2148.5011426494661</v>
      </c>
      <c r="H405" s="122">
        <f t="shared" si="221"/>
        <v>2211.3993329316886</v>
      </c>
      <c r="I405" s="122">
        <f t="shared" si="221"/>
        <v>2045.9630455632682</v>
      </c>
      <c r="J405" s="122">
        <f t="shared" si="221"/>
        <v>2473.7055306862071</v>
      </c>
      <c r="K405" s="122">
        <f t="shared" si="221"/>
        <v>2408.8386923477992</v>
      </c>
      <c r="L405" s="122">
        <f t="shared" si="221"/>
        <v>2467.339075078507</v>
      </c>
      <c r="M405" s="122">
        <f t="shared" si="221"/>
        <v>2333.9458536738771</v>
      </c>
      <c r="N405" s="122">
        <f t="shared" si="221"/>
        <v>2311.3053514056674</v>
      </c>
      <c r="O405" s="122">
        <f t="shared" si="221"/>
        <v>2064.8430590543626</v>
      </c>
      <c r="P405" s="122">
        <f t="shared" si="221"/>
        <v>1822.3715972958737</v>
      </c>
      <c r="Q405" s="122">
        <f t="shared" si="221"/>
        <v>1782.9843412193179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1690.1240639133766</v>
      </c>
      <c r="V405" s="122">
        <f t="shared" si="222"/>
        <v>1491.2422880091403</v>
      </c>
      <c r="W405" s="122">
        <f t="shared" ref="W405:Y405" si="223">SUM(W406:W407)</f>
        <v>1479.3784972694848</v>
      </c>
      <c r="X405" s="122">
        <f t="shared" si="223"/>
        <v>1379.8033046689661</v>
      </c>
      <c r="Y405" s="122">
        <f t="shared" si="223"/>
        <v>1128.784142191741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2034.8480231756525</v>
      </c>
      <c r="D406" s="98">
        <v>2019.1781821509053</v>
      </c>
      <c r="E406" s="98">
        <v>2148.1304269826105</v>
      </c>
      <c r="F406" s="98">
        <v>2411.1310575163625</v>
      </c>
      <c r="G406" s="98">
        <v>2148.5011426494661</v>
      </c>
      <c r="H406" s="98">
        <v>2211.3993329316886</v>
      </c>
      <c r="I406" s="98">
        <v>2045.9630455632682</v>
      </c>
      <c r="J406" s="98">
        <v>2473.7055306862071</v>
      </c>
      <c r="K406" s="98">
        <v>2408.8386923477992</v>
      </c>
      <c r="L406" s="98">
        <v>2467.339075078507</v>
      </c>
      <c r="M406" s="98">
        <v>2333.9458536738771</v>
      </c>
      <c r="N406" s="98">
        <v>2311.3053514056674</v>
      </c>
      <c r="O406" s="98">
        <v>2064.8430590543626</v>
      </c>
      <c r="P406" s="98">
        <v>1822.3715972958737</v>
      </c>
      <c r="Q406" s="98">
        <v>1782.9843412193179</v>
      </c>
      <c r="R406" s="98">
        <v>0</v>
      </c>
      <c r="S406" s="98">
        <v>0</v>
      </c>
      <c r="T406" s="98">
        <v>0</v>
      </c>
      <c r="U406" s="98">
        <v>1690.1240639133766</v>
      </c>
      <c r="V406" s="98">
        <v>1491.2422880091403</v>
      </c>
      <c r="W406" s="98">
        <v>1479.3784972694848</v>
      </c>
      <c r="X406" s="98">
        <v>1379.8033046689661</v>
      </c>
      <c r="Y406" s="98">
        <v>1128.784142191741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280.3616648769945</v>
      </c>
      <c r="D410" s="122">
        <v>309.06837491697911</v>
      </c>
      <c r="E410" s="122">
        <v>367.10990261802266</v>
      </c>
      <c r="F410" s="122">
        <v>249.32087011976486</v>
      </c>
      <c r="G410" s="122">
        <v>458.65105545770189</v>
      </c>
      <c r="H410" s="122">
        <v>160.94164373170153</v>
      </c>
      <c r="I410" s="122">
        <v>192.28856218519422</v>
      </c>
      <c r="J410" s="122">
        <v>102.16411442838432</v>
      </c>
      <c r="K410" s="122">
        <v>20.070921781260857</v>
      </c>
      <c r="L410" s="122">
        <v>85.02933851858586</v>
      </c>
      <c r="M410" s="122">
        <v>208.46489794369111</v>
      </c>
      <c r="N410" s="122">
        <v>153.80137184930021</v>
      </c>
      <c r="O410" s="122">
        <v>191.44857411577291</v>
      </c>
      <c r="P410" s="122">
        <v>133.31301965550188</v>
      </c>
      <c r="Q410" s="122">
        <v>163.33742113077949</v>
      </c>
      <c r="R410" s="122">
        <v>0</v>
      </c>
      <c r="S410" s="122">
        <v>0</v>
      </c>
      <c r="T410" s="122">
        <v>0</v>
      </c>
      <c r="U410" s="122">
        <v>270.12076156093718</v>
      </c>
      <c r="V410" s="122">
        <v>171.80165081454587</v>
      </c>
      <c r="W410" s="122">
        <v>137.23044553532776</v>
      </c>
      <c r="X410" s="122">
        <v>168.15254469829804</v>
      </c>
      <c r="Y410" s="122">
        <v>135.30173315784512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280.3616648769945</v>
      </c>
      <c r="D411" s="98">
        <v>309.06837491697911</v>
      </c>
      <c r="E411" s="98">
        <v>367.10990261802266</v>
      </c>
      <c r="F411" s="98">
        <v>249.32087011976486</v>
      </c>
      <c r="G411" s="98">
        <v>458.65105545770189</v>
      </c>
      <c r="H411" s="98">
        <v>272.36278169980261</v>
      </c>
      <c r="I411" s="98">
        <v>427.30791596709827</v>
      </c>
      <c r="J411" s="98">
        <v>248.1128493260762</v>
      </c>
      <c r="K411" s="98">
        <v>361.27659206269544</v>
      </c>
      <c r="L411" s="98">
        <v>306.10561866690909</v>
      </c>
      <c r="M411" s="98">
        <v>312.69734691553668</v>
      </c>
      <c r="N411" s="98">
        <v>279.63885790781853</v>
      </c>
      <c r="O411" s="98">
        <v>287.17286117365938</v>
      </c>
      <c r="P411" s="98">
        <v>266.62603931100375</v>
      </c>
      <c r="Q411" s="98">
        <v>272.22903521796582</v>
      </c>
      <c r="R411" s="98">
        <v>0</v>
      </c>
      <c r="S411" s="98">
        <v>0</v>
      </c>
      <c r="T411" s="98">
        <v>0</v>
      </c>
      <c r="U411" s="98">
        <v>270.12076156093718</v>
      </c>
      <c r="V411" s="98">
        <v>245.43092973506552</v>
      </c>
      <c r="W411" s="98">
        <v>259.21306378895247</v>
      </c>
      <c r="X411" s="98">
        <v>264.23971309732548</v>
      </c>
      <c r="Y411" s="98">
        <v>239.37998943311061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128.19950242177427</v>
      </c>
      <c r="D419" s="122">
        <v>142.46227076143657</v>
      </c>
      <c r="E419" s="122">
        <v>169.0387288161117</v>
      </c>
      <c r="F419" s="122">
        <v>117.25984774773289</v>
      </c>
      <c r="G419" s="122">
        <v>248.61796895970772</v>
      </c>
      <c r="H419" s="122">
        <v>127.96427815442513</v>
      </c>
      <c r="I419" s="122">
        <v>208.69195403292093</v>
      </c>
      <c r="J419" s="122">
        <v>101.92504647052181</v>
      </c>
      <c r="K419" s="122">
        <v>145.82573529960422</v>
      </c>
      <c r="L419" s="122">
        <v>108.84162921239333</v>
      </c>
      <c r="M419" s="122">
        <v>116.1321330959842</v>
      </c>
      <c r="N419" s="122">
        <v>97.197917930432794</v>
      </c>
      <c r="O419" s="122">
        <v>108.3819698160595</v>
      </c>
      <c r="P419" s="122">
        <v>110.31631416629291</v>
      </c>
      <c r="Q419" s="122">
        <v>125.71996348026066</v>
      </c>
      <c r="R419" s="122">
        <v>0</v>
      </c>
      <c r="S419" s="122">
        <v>0</v>
      </c>
      <c r="T419" s="122">
        <v>0</v>
      </c>
      <c r="U419" s="122">
        <v>154.0299901897786</v>
      </c>
      <c r="V419" s="122">
        <v>137.27340562194519</v>
      </c>
      <c r="W419" s="122">
        <v>142.91022016786923</v>
      </c>
      <c r="X419" s="122">
        <v>148.30475715695783</v>
      </c>
      <c r="Y419" s="122">
        <v>128.82573908355241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134.94684465449922</v>
      </c>
      <c r="D420" s="98">
        <v>149.9602850120385</v>
      </c>
      <c r="E420" s="98">
        <v>176.72230739866225</v>
      </c>
      <c r="F420" s="98">
        <v>117.25984774773289</v>
      </c>
      <c r="G420" s="98">
        <v>258.97705099969556</v>
      </c>
      <c r="H420" s="98">
        <v>140.76070596986764</v>
      </c>
      <c r="I420" s="98">
        <v>208.69195403292093</v>
      </c>
      <c r="J420" s="98">
        <v>101.92504647052181</v>
      </c>
      <c r="K420" s="98">
        <v>145.82573529960422</v>
      </c>
      <c r="L420" s="98">
        <v>115.24407798959294</v>
      </c>
      <c r="M420" s="98">
        <v>116.1321330959842</v>
      </c>
      <c r="N420" s="98">
        <v>102.31359782150821</v>
      </c>
      <c r="O420" s="98">
        <v>108.3819698160595</v>
      </c>
      <c r="P420" s="98">
        <v>110.31631416629291</v>
      </c>
      <c r="Q420" s="98">
        <v>125.71996348026066</v>
      </c>
      <c r="R420" s="98">
        <v>0</v>
      </c>
      <c r="S420" s="98">
        <v>0</v>
      </c>
      <c r="T420" s="98">
        <v>0</v>
      </c>
      <c r="U420" s="98">
        <v>154.0299901897786</v>
      </c>
      <c r="V420" s="98">
        <v>137.27340562194519</v>
      </c>
      <c r="W420" s="98">
        <v>142.91022016786923</v>
      </c>
      <c r="X420" s="98">
        <v>148.30475715695783</v>
      </c>
      <c r="Y420" s="98">
        <v>134.68145449644115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258.97557194968482</v>
      </c>
      <c r="D423" s="118">
        <f t="shared" si="225"/>
        <v>243.58266753662332</v>
      </c>
      <c r="E423" s="118">
        <f t="shared" si="225"/>
        <v>258.80414823276817</v>
      </c>
      <c r="F423" s="118">
        <f t="shared" si="225"/>
        <v>243.90315835573276</v>
      </c>
      <c r="G423" s="118">
        <f t="shared" si="225"/>
        <v>240.93842687486031</v>
      </c>
      <c r="H423" s="118">
        <f t="shared" si="225"/>
        <v>209.77454497247243</v>
      </c>
      <c r="I423" s="118">
        <f t="shared" si="225"/>
        <v>198.48823041489234</v>
      </c>
      <c r="J423" s="118">
        <f t="shared" si="225"/>
        <v>197.40350389835939</v>
      </c>
      <c r="K423" s="118">
        <f t="shared" si="225"/>
        <v>195.50342948052142</v>
      </c>
      <c r="L423" s="118">
        <f t="shared" si="225"/>
        <v>184.16207265178457</v>
      </c>
      <c r="M423" s="118">
        <f t="shared" si="225"/>
        <v>169.87318152666791</v>
      </c>
      <c r="N423" s="118">
        <f t="shared" si="225"/>
        <v>166.16887783007272</v>
      </c>
      <c r="O423" s="118">
        <f t="shared" si="225"/>
        <v>146.13587498030392</v>
      </c>
      <c r="P423" s="118">
        <f t="shared" si="225"/>
        <v>127.77781689033012</v>
      </c>
      <c r="Q423" s="118">
        <f t="shared" si="225"/>
        <v>122.3283771757784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108.40171061886051</v>
      </c>
      <c r="V423" s="118">
        <f t="shared" si="226"/>
        <v>95.966107884357086</v>
      </c>
      <c r="W423" s="118">
        <f t="shared" ref="W423:Y423" si="227">W424+W427+W429+W438</f>
        <v>95.123834269069889</v>
      </c>
      <c r="X423" s="118">
        <f t="shared" si="227"/>
        <v>89.542586665188139</v>
      </c>
      <c r="Y423" s="118">
        <f t="shared" si="227"/>
        <v>74.122020629911233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214.46643401573405</v>
      </c>
      <c r="D424" s="123">
        <f t="shared" si="228"/>
        <v>197.87484770366959</v>
      </c>
      <c r="E424" s="123">
        <f t="shared" si="228"/>
        <v>205.50425578817078</v>
      </c>
      <c r="F424" s="123">
        <f t="shared" si="228"/>
        <v>211.49278303455557</v>
      </c>
      <c r="G424" s="123">
        <f t="shared" si="228"/>
        <v>180.72140405354517</v>
      </c>
      <c r="H424" s="123">
        <f t="shared" si="228"/>
        <v>172.70310910613648</v>
      </c>
      <c r="I424" s="123">
        <f t="shared" si="228"/>
        <v>152.81692862859072</v>
      </c>
      <c r="J424" s="123">
        <f t="shared" si="228"/>
        <v>172.17762961640753</v>
      </c>
      <c r="K424" s="123">
        <f t="shared" si="228"/>
        <v>161.73330438813349</v>
      </c>
      <c r="L424" s="123">
        <f t="shared" si="228"/>
        <v>157.87854990206665</v>
      </c>
      <c r="M424" s="123">
        <f t="shared" si="228"/>
        <v>143.8747749507701</v>
      </c>
      <c r="N424" s="123">
        <f t="shared" si="228"/>
        <v>140.21738158214296</v>
      </c>
      <c r="O424" s="123">
        <f t="shared" si="228"/>
        <v>122.24059093174854</v>
      </c>
      <c r="P424" s="123">
        <f t="shared" si="228"/>
        <v>104.31639948924642</v>
      </c>
      <c r="Q424" s="123">
        <f t="shared" si="228"/>
        <v>98.107120570591377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86.697579932140968</v>
      </c>
      <c r="V424" s="123">
        <f t="shared" si="229"/>
        <v>75.692849909499245</v>
      </c>
      <c r="W424" s="123">
        <f t="shared" ref="W424:Y424" si="230">SUM(W425:W426)</f>
        <v>73.836889116550878</v>
      </c>
      <c r="X424" s="123">
        <f t="shared" si="230"/>
        <v>67.826516544934321</v>
      </c>
      <c r="Y424" s="123">
        <f t="shared" si="230"/>
        <v>54.790244020896992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213.96196636065096</v>
      </c>
      <c r="D425" s="99">
        <v>197.4244963346928</v>
      </c>
      <c r="E425" s="99">
        <v>205.04365998760539</v>
      </c>
      <c r="F425" s="99">
        <v>210.97688063492257</v>
      </c>
      <c r="G425" s="99">
        <v>180.30392822389368</v>
      </c>
      <c r="H425" s="99">
        <v>172.32638996656084</v>
      </c>
      <c r="I425" s="99">
        <v>152.51456494252329</v>
      </c>
      <c r="J425" s="99">
        <v>171.77801661372763</v>
      </c>
      <c r="K425" s="99">
        <v>161.35461825830726</v>
      </c>
      <c r="L425" s="99">
        <v>157.53745793674571</v>
      </c>
      <c r="M425" s="99">
        <v>143.53922802043101</v>
      </c>
      <c r="N425" s="99">
        <v>139.93361091088678</v>
      </c>
      <c r="O425" s="99">
        <v>121.93634562397617</v>
      </c>
      <c r="P425" s="99">
        <v>104.03712867100538</v>
      </c>
      <c r="Q425" s="99">
        <v>97.866338513160514</v>
      </c>
      <c r="R425" s="99">
        <v>0</v>
      </c>
      <c r="S425" s="99">
        <v>0</v>
      </c>
      <c r="T425" s="99">
        <v>0</v>
      </c>
      <c r="U425" s="99">
        <v>86.484990085564633</v>
      </c>
      <c r="V425" s="99">
        <v>75.509619068502658</v>
      </c>
      <c r="W425" s="99">
        <v>73.659225621834324</v>
      </c>
      <c r="X425" s="99">
        <v>67.660451173652049</v>
      </c>
      <c r="Y425" s="99">
        <v>54.656024575677158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0.50446765508309765</v>
      </c>
      <c r="D426" s="99">
        <v>0.45035136897677447</v>
      </c>
      <c r="E426" s="99">
        <v>0.46059580056537619</v>
      </c>
      <c r="F426" s="99">
        <v>0.51590239963300644</v>
      </c>
      <c r="G426" s="99">
        <v>0.41747582965149471</v>
      </c>
      <c r="H426" s="99">
        <v>0.37671913957565389</v>
      </c>
      <c r="I426" s="99">
        <v>0.30236368606740899</v>
      </c>
      <c r="J426" s="99">
        <v>0.39961300267990341</v>
      </c>
      <c r="K426" s="99">
        <v>0.37868612982624655</v>
      </c>
      <c r="L426" s="99">
        <v>0.34109196532093189</v>
      </c>
      <c r="M426" s="99">
        <v>0.33554693033908028</v>
      </c>
      <c r="N426" s="99">
        <v>0.28377067125618854</v>
      </c>
      <c r="O426" s="99">
        <v>0.30424530777237052</v>
      </c>
      <c r="P426" s="99">
        <v>0.2792708182410501</v>
      </c>
      <c r="Q426" s="99">
        <v>0.24078205743086897</v>
      </c>
      <c r="R426" s="99">
        <v>0</v>
      </c>
      <c r="S426" s="99">
        <v>0</v>
      </c>
      <c r="T426" s="99">
        <v>0</v>
      </c>
      <c r="U426" s="99">
        <v>0.21258984657634183</v>
      </c>
      <c r="V426" s="99">
        <v>0.18323084099658965</v>
      </c>
      <c r="W426" s="99">
        <v>0.17766349471654766</v>
      </c>
      <c r="X426" s="99">
        <v>0.16606537128227511</v>
      </c>
      <c r="Y426" s="99">
        <v>0.13421944521983148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0.96274974961717696</v>
      </c>
      <c r="D427" s="123">
        <f t="shared" si="231"/>
        <v>1.1054216565842248</v>
      </c>
      <c r="E427" s="123">
        <f t="shared" si="231"/>
        <v>1.4271260977724742</v>
      </c>
      <c r="F427" s="123">
        <f t="shared" si="231"/>
        <v>0.33411960894678289</v>
      </c>
      <c r="G427" s="123">
        <f t="shared" si="231"/>
        <v>0.54423006969385923</v>
      </c>
      <c r="H427" s="123">
        <f t="shared" si="231"/>
        <v>0.71041186766648656</v>
      </c>
      <c r="I427" s="123">
        <f t="shared" si="231"/>
        <v>1.4266956935876365</v>
      </c>
      <c r="J427" s="123">
        <f t="shared" si="231"/>
        <v>0.4602507746322857</v>
      </c>
      <c r="K427" s="123">
        <f t="shared" si="231"/>
        <v>0.34962942454726365</v>
      </c>
      <c r="L427" s="123">
        <f t="shared" si="231"/>
        <v>0.99087349245241707</v>
      </c>
      <c r="M427" s="123">
        <f t="shared" si="231"/>
        <v>0.26700469945359545</v>
      </c>
      <c r="N427" s="123">
        <f t="shared" si="231"/>
        <v>1.1583591036899983</v>
      </c>
      <c r="O427" s="123">
        <f t="shared" si="231"/>
        <v>0.12762448883425317</v>
      </c>
      <c r="P427" s="123">
        <f t="shared" si="231"/>
        <v>0.51594080720341984</v>
      </c>
      <c r="Q427" s="123">
        <f t="shared" si="231"/>
        <v>1.3180491289094252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0.20455994376514033</v>
      </c>
      <c r="Y427" s="123">
        <f t="shared" si="231"/>
        <v>0.17569737253684278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0.96274974961717696</v>
      </c>
      <c r="D428" s="99">
        <f>RES_hhdet_in_fecs!D29</f>
        <v>1.1054216565842248</v>
      </c>
      <c r="E428" s="99">
        <f>RES_hhdet_in_fecs!E29</f>
        <v>1.4271260977724742</v>
      </c>
      <c r="F428" s="99">
        <f>RES_hhdet_in_fecs!F29</f>
        <v>0.33411960894678289</v>
      </c>
      <c r="G428" s="99">
        <f>RES_hhdet_in_fecs!G29</f>
        <v>0.54423006969385923</v>
      </c>
      <c r="H428" s="99">
        <f>RES_hhdet_in_fecs!H29</f>
        <v>0.71041186766648656</v>
      </c>
      <c r="I428" s="99">
        <f>RES_hhdet_in_fecs!I29</f>
        <v>1.4266956935876365</v>
      </c>
      <c r="J428" s="99">
        <f>RES_hhdet_in_fecs!J29</f>
        <v>0.4602507746322857</v>
      </c>
      <c r="K428" s="99">
        <f>RES_hhdet_in_fecs!K29</f>
        <v>0.34962942454726365</v>
      </c>
      <c r="L428" s="99">
        <f>RES_hhdet_in_fecs!L29</f>
        <v>0.99087349245241707</v>
      </c>
      <c r="M428" s="99">
        <f>RES_hhdet_in_fecs!M29</f>
        <v>0.26700469945359545</v>
      </c>
      <c r="N428" s="99">
        <f>RES_hhdet_in_fecs!N29</f>
        <v>1.1583591036899983</v>
      </c>
      <c r="O428" s="99">
        <f>RES_hhdet_in_fecs!O29</f>
        <v>0.12762448883425317</v>
      </c>
      <c r="P428" s="99">
        <f>RES_hhdet_in_fecs!P29</f>
        <v>0.51594080720341984</v>
      </c>
      <c r="Q428" s="99">
        <f>RES_hhdet_in_fecs!Q29</f>
        <v>1.3180491289094252</v>
      </c>
      <c r="R428" s="99">
        <f>RES_hhdet_in_fecs!R29</f>
        <v>0</v>
      </c>
      <c r="S428" s="99">
        <f>RES_hhdet_in_fecs!S29</f>
        <v>0</v>
      </c>
      <c r="T428" s="99">
        <f>RES_hhdet_in_fecs!T29</f>
        <v>0</v>
      </c>
      <c r="U428" s="99">
        <f>RES_hhdet_in_fecs!U29</f>
        <v>0</v>
      </c>
      <c r="V428" s="99">
        <f>RES_hhdet_in_fecs!V29</f>
        <v>0</v>
      </c>
      <c r="W428" s="99">
        <f>RES_hhdet_in_fecs!W29</f>
        <v>0</v>
      </c>
      <c r="X428" s="99">
        <f>RES_hhdet_in_fecs!X29</f>
        <v>0.20455994376514033</v>
      </c>
      <c r="Y428" s="99">
        <f>RES_hhdet_in_fecs!Y29</f>
        <v>0.17569737253684278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29.479711716067261</v>
      </c>
      <c r="D429" s="123">
        <v>30.219060799264518</v>
      </c>
      <c r="E429" s="123">
        <v>35.0414281670161</v>
      </c>
      <c r="F429" s="123">
        <v>21.815877362234886</v>
      </c>
      <c r="G429" s="123">
        <v>38.490362114064169</v>
      </c>
      <c r="H429" s="123">
        <v>25.075178758824968</v>
      </c>
      <c r="I429" s="123">
        <v>28.687842911992231</v>
      </c>
      <c r="J429" s="123">
        <v>17.687787399190995</v>
      </c>
      <c r="K429" s="123">
        <v>23.652446056942424</v>
      </c>
      <c r="L429" s="123">
        <v>18.055897568377915</v>
      </c>
      <c r="M429" s="123">
        <v>18.589198167337631</v>
      </c>
      <c r="N429" s="123">
        <v>18.518389201943265</v>
      </c>
      <c r="O429" s="123">
        <v>17.367317764761289</v>
      </c>
      <c r="P429" s="123">
        <v>16.647643271379081</v>
      </c>
      <c r="Q429" s="123">
        <v>16.002556573529191</v>
      </c>
      <c r="R429" s="123">
        <v>0</v>
      </c>
      <c r="S429" s="123">
        <v>0</v>
      </c>
      <c r="T429" s="123">
        <v>0</v>
      </c>
      <c r="U429" s="123">
        <v>13.822293809255031</v>
      </c>
      <c r="V429" s="123">
        <v>13.322366996177646</v>
      </c>
      <c r="W429" s="123">
        <v>14.171351563427146</v>
      </c>
      <c r="X429" s="123">
        <v>14.239193356776447</v>
      </c>
      <c r="Y429" s="123">
        <v>12.719959903358667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29.479711716067261</v>
      </c>
      <c r="D430" s="99">
        <v>30.219060799264518</v>
      </c>
      <c r="E430" s="99">
        <v>35.0414281670161</v>
      </c>
      <c r="F430" s="99">
        <v>21.815877362234886</v>
      </c>
      <c r="G430" s="99">
        <v>38.490362114064169</v>
      </c>
      <c r="H430" s="99">
        <v>21.224251193634291</v>
      </c>
      <c r="I430" s="99">
        <v>31.853303040611049</v>
      </c>
      <c r="J430" s="99">
        <v>17.229347885150705</v>
      </c>
      <c r="K430" s="99">
        <v>24.199896316478512</v>
      </c>
      <c r="L430" s="99">
        <v>19.544578007951877</v>
      </c>
      <c r="M430" s="99">
        <v>19.231095575606584</v>
      </c>
      <c r="N430" s="99">
        <v>16.930205744662512</v>
      </c>
      <c r="O430" s="99">
        <v>16.958581476857674</v>
      </c>
      <c r="P430" s="99">
        <v>15.221378340180436</v>
      </c>
      <c r="Q430" s="99">
        <v>14.942396462962209</v>
      </c>
      <c r="R430" s="99">
        <v>0</v>
      </c>
      <c r="S430" s="99">
        <v>0</v>
      </c>
      <c r="T430" s="99">
        <v>0</v>
      </c>
      <c r="U430" s="99">
        <v>13.822293809255031</v>
      </c>
      <c r="V430" s="99">
        <v>12.42748824985685</v>
      </c>
      <c r="W430" s="99">
        <v>12.906388449608047</v>
      </c>
      <c r="X430" s="99">
        <v>12.957338300078021</v>
      </c>
      <c r="Y430" s="99">
        <v>11.590841947847803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30.637629686322605</v>
      </c>
      <c r="I434" s="102">
        <v>26.097920988576842</v>
      </c>
      <c r="J434" s="102">
        <v>18.008695059019189</v>
      </c>
      <c r="K434" s="102">
        <v>23.620243100499124</v>
      </c>
      <c r="L434" s="102">
        <v>17.483328168541775</v>
      </c>
      <c r="M434" s="102">
        <v>17.305403350799715</v>
      </c>
      <c r="N434" s="102">
        <v>20.459502316397529</v>
      </c>
      <c r="O434" s="102">
        <v>18.184790340568505</v>
      </c>
      <c r="P434" s="102">
        <v>18.073908202577734</v>
      </c>
      <c r="Q434" s="102">
        <v>17.592796739379654</v>
      </c>
      <c r="R434" s="102">
        <v>0</v>
      </c>
      <c r="S434" s="102">
        <v>0</v>
      </c>
      <c r="T434" s="102">
        <v>0</v>
      </c>
      <c r="U434" s="102">
        <v>0</v>
      </c>
      <c r="V434" s="102">
        <v>15.41041740425951</v>
      </c>
      <c r="W434" s="102">
        <v>15.594435066473643</v>
      </c>
      <c r="X434" s="102">
        <v>16.48243970599869</v>
      </c>
      <c r="Y434" s="102">
        <v>14.187813245522792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14.066676468266294</v>
      </c>
      <c r="D438" s="123">
        <v>14.383337377105002</v>
      </c>
      <c r="E438" s="123">
        <v>16.831338179808785</v>
      </c>
      <c r="F438" s="123">
        <v>10.260378349995499</v>
      </c>
      <c r="G438" s="123">
        <v>21.182430637557097</v>
      </c>
      <c r="H438" s="123">
        <v>11.285845239844489</v>
      </c>
      <c r="I438" s="123">
        <v>15.556763180721758</v>
      </c>
      <c r="J438" s="123">
        <v>7.0778361081285981</v>
      </c>
      <c r="K438" s="123">
        <v>9.7680496108982648</v>
      </c>
      <c r="L438" s="123">
        <v>7.2367516888875807</v>
      </c>
      <c r="M438" s="123">
        <v>7.1422037091065915</v>
      </c>
      <c r="N438" s="123">
        <v>6.2747479422964885</v>
      </c>
      <c r="O438" s="123">
        <v>6.4003417949598473</v>
      </c>
      <c r="P438" s="123">
        <v>6.2978333225011882</v>
      </c>
      <c r="Q438" s="123">
        <v>6.9006509027484109</v>
      </c>
      <c r="R438" s="123">
        <v>0</v>
      </c>
      <c r="S438" s="123">
        <v>0</v>
      </c>
      <c r="T438" s="123">
        <v>0</v>
      </c>
      <c r="U438" s="123">
        <v>7.8818368774645009</v>
      </c>
      <c r="V438" s="123">
        <v>6.950890978680186</v>
      </c>
      <c r="W438" s="123">
        <v>7.1155935890918629</v>
      </c>
      <c r="X438" s="123">
        <v>7.2723168197122501</v>
      </c>
      <c r="Y438" s="123">
        <v>6.4361193331187314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14.189507966978784</v>
      </c>
      <c r="D439" s="99">
        <v>14.662318561292805</v>
      </c>
      <c r="E439" s="99">
        <v>16.868523556726156</v>
      </c>
      <c r="F439" s="99">
        <v>10.260378349995499</v>
      </c>
      <c r="G439" s="99">
        <v>21.733560521872672</v>
      </c>
      <c r="H439" s="99">
        <v>10.968975140629263</v>
      </c>
      <c r="I439" s="99">
        <v>15.556763180721758</v>
      </c>
      <c r="J439" s="99">
        <v>7.0778361081285981</v>
      </c>
      <c r="K439" s="99">
        <v>9.7680496108982648</v>
      </c>
      <c r="L439" s="99">
        <v>7.3582343311151357</v>
      </c>
      <c r="M439" s="99">
        <v>7.1422037091065915</v>
      </c>
      <c r="N439" s="99">
        <v>6.1943832647385326</v>
      </c>
      <c r="O439" s="99">
        <v>6.4003417949598473</v>
      </c>
      <c r="P439" s="99">
        <v>6.2978333225011882</v>
      </c>
      <c r="Q439" s="99">
        <v>6.9006509027484109</v>
      </c>
      <c r="R439" s="99">
        <v>0</v>
      </c>
      <c r="S439" s="99">
        <v>0</v>
      </c>
      <c r="T439" s="99">
        <v>0</v>
      </c>
      <c r="U439" s="99">
        <v>7.8818368774645009</v>
      </c>
      <c r="V439" s="99">
        <v>6.950890978680186</v>
      </c>
      <c r="W439" s="99">
        <v>7.1155935890918629</v>
      </c>
      <c r="X439" s="99">
        <v>7.2723168197122501</v>
      </c>
      <c r="Y439" s="99">
        <v>6.5213113931175606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11.732877992728977</v>
      </c>
      <c r="D440" s="110">
        <v>9.082694877536742</v>
      </c>
      <c r="E440" s="110">
        <v>16.013259887626649</v>
      </c>
      <c r="F440" s="110">
        <v>0</v>
      </c>
      <c r="G440" s="110">
        <v>7.9553134139833697</v>
      </c>
      <c r="H440" s="110">
        <v>14.454546231996755</v>
      </c>
      <c r="I440" s="110">
        <v>0</v>
      </c>
      <c r="J440" s="110">
        <v>0</v>
      </c>
      <c r="K440" s="110">
        <v>0</v>
      </c>
      <c r="L440" s="110">
        <v>5.1715467710191385</v>
      </c>
      <c r="M440" s="110">
        <v>0</v>
      </c>
      <c r="N440" s="110">
        <v>7.8016768158976477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4.5618940131444905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140.90860965103766</v>
      </c>
      <c r="D442" s="118">
        <f t="shared" si="232"/>
        <v>133.95027057977768</v>
      </c>
      <c r="E442" s="118">
        <f t="shared" si="232"/>
        <v>144.03962169152493</v>
      </c>
      <c r="F442" s="118">
        <f t="shared" si="232"/>
        <v>135.31880411542463</v>
      </c>
      <c r="G442" s="118">
        <f t="shared" si="232"/>
        <v>135.00131019436645</v>
      </c>
      <c r="H442" s="118">
        <f t="shared" si="232"/>
        <v>120.00935738211071</v>
      </c>
      <c r="I442" s="118">
        <f t="shared" si="232"/>
        <v>115.89450005909862</v>
      </c>
      <c r="J442" s="118">
        <f t="shared" si="232"/>
        <v>114.6872036196164</v>
      </c>
      <c r="K442" s="118">
        <f t="shared" si="232"/>
        <v>114.84289824280036</v>
      </c>
      <c r="L442" s="118">
        <f t="shared" si="232"/>
        <v>110.91395164339818</v>
      </c>
      <c r="M442" s="118">
        <f t="shared" si="232"/>
        <v>102.90033570028578</v>
      </c>
      <c r="N442" s="118">
        <f t="shared" si="232"/>
        <v>106.43338648628891</v>
      </c>
      <c r="O442" s="118">
        <f t="shared" si="232"/>
        <v>95.669540850104966</v>
      </c>
      <c r="P442" s="118">
        <f t="shared" si="232"/>
        <v>88.788939083606607</v>
      </c>
      <c r="Q442" s="118">
        <f t="shared" si="232"/>
        <v>90.66185363096767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80.738652433456181</v>
      </c>
      <c r="V442" s="118">
        <f t="shared" si="233"/>
        <v>71.181859126499901</v>
      </c>
      <c r="W442" s="118">
        <f t="shared" ref="W442:Y442" si="234">W443+W446+W448+W457</f>
        <v>70.527435914470175</v>
      </c>
      <c r="X442" s="118">
        <f t="shared" si="234"/>
        <v>67.422083522209761</v>
      </c>
      <c r="Y442" s="118">
        <f t="shared" si="234"/>
        <v>55.940607350453078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115.63611134029098</v>
      </c>
      <c r="D443" s="123">
        <f t="shared" si="235"/>
        <v>107.63822994149034</v>
      </c>
      <c r="E443" s="123">
        <f t="shared" si="235"/>
        <v>112.82975529399704</v>
      </c>
      <c r="F443" s="123">
        <f t="shared" si="235"/>
        <v>117.20557368984799</v>
      </c>
      <c r="G443" s="123">
        <f t="shared" si="235"/>
        <v>101.0965784300214</v>
      </c>
      <c r="H443" s="123">
        <f t="shared" si="235"/>
        <v>97.546559229597662</v>
      </c>
      <c r="I443" s="123">
        <f t="shared" si="235"/>
        <v>87.175825167025636</v>
      </c>
      <c r="J443" s="123">
        <f t="shared" si="235"/>
        <v>99.31730909849054</v>
      </c>
      <c r="K443" s="123">
        <f t="shared" si="235"/>
        <v>94.415250060596478</v>
      </c>
      <c r="L443" s="123">
        <f t="shared" si="235"/>
        <v>93.366918051721029</v>
      </c>
      <c r="M443" s="123">
        <f t="shared" si="235"/>
        <v>87.096636109658419</v>
      </c>
      <c r="N443" s="123">
        <f t="shared" si="235"/>
        <v>87.918601327562413</v>
      </c>
      <c r="O443" s="123">
        <f t="shared" si="235"/>
        <v>80.390767681240646</v>
      </c>
      <c r="P443" s="123">
        <f t="shared" si="235"/>
        <v>72.270204721344982</v>
      </c>
      <c r="Q443" s="123">
        <f t="shared" si="235"/>
        <v>70.71122345610631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64.008486108750645</v>
      </c>
      <c r="V443" s="123">
        <f t="shared" si="236"/>
        <v>56.013518210981751</v>
      </c>
      <c r="W443" s="123">
        <f t="shared" ref="W443:Y443" si="237">SUM(W444:W445)</f>
        <v>54.835671170491459</v>
      </c>
      <c r="X443" s="123">
        <f t="shared" si="237"/>
        <v>50.518506987532717</v>
      </c>
      <c r="Y443" s="123">
        <f t="shared" si="237"/>
        <v>40.91049636122667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115.13164368520788</v>
      </c>
      <c r="D444" s="99">
        <v>107.18787857251357</v>
      </c>
      <c r="E444" s="99">
        <v>112.36915949343167</v>
      </c>
      <c r="F444" s="99">
        <v>116.68967129021499</v>
      </c>
      <c r="G444" s="99">
        <v>100.6791026003699</v>
      </c>
      <c r="H444" s="99">
        <v>97.169840090022007</v>
      </c>
      <c r="I444" s="99">
        <v>86.873461480958227</v>
      </c>
      <c r="J444" s="99">
        <v>98.917696095810641</v>
      </c>
      <c r="K444" s="99">
        <v>94.036563930770228</v>
      </c>
      <c r="L444" s="99">
        <v>93.025826086400102</v>
      </c>
      <c r="M444" s="99">
        <v>86.761089179319342</v>
      </c>
      <c r="N444" s="99">
        <v>87.634830656306221</v>
      </c>
      <c r="O444" s="99">
        <v>80.08652237346827</v>
      </c>
      <c r="P444" s="99">
        <v>71.990933903103937</v>
      </c>
      <c r="Q444" s="99">
        <v>70.470441398675447</v>
      </c>
      <c r="R444" s="99">
        <v>0</v>
      </c>
      <c r="S444" s="99">
        <v>0</v>
      </c>
      <c r="T444" s="99">
        <v>0</v>
      </c>
      <c r="U444" s="99">
        <v>63.795896262174303</v>
      </c>
      <c r="V444" s="99">
        <v>55.830287369985165</v>
      </c>
      <c r="W444" s="99">
        <v>54.658007675774911</v>
      </c>
      <c r="X444" s="99">
        <v>50.352441616250445</v>
      </c>
      <c r="Y444" s="99">
        <v>40.776276916006836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0.50446765508309765</v>
      </c>
      <c r="D445" s="99">
        <v>0.45035136897677447</v>
      </c>
      <c r="E445" s="99">
        <v>0.46059580056537619</v>
      </c>
      <c r="F445" s="99">
        <v>0.51590239963300644</v>
      </c>
      <c r="G445" s="99">
        <v>0.41747582965149471</v>
      </c>
      <c r="H445" s="99">
        <v>0.37671913957565389</v>
      </c>
      <c r="I445" s="99">
        <v>0.30236368606740899</v>
      </c>
      <c r="J445" s="99">
        <v>0.39961300267990341</v>
      </c>
      <c r="K445" s="99">
        <v>0.37868612982624655</v>
      </c>
      <c r="L445" s="99">
        <v>0.34109196532093189</v>
      </c>
      <c r="M445" s="99">
        <v>0.33554693033908028</v>
      </c>
      <c r="N445" s="99">
        <v>0.28377067125618854</v>
      </c>
      <c r="O445" s="99">
        <v>0.30424530777237052</v>
      </c>
      <c r="P445" s="99">
        <v>0.2792708182410501</v>
      </c>
      <c r="Q445" s="99">
        <v>0.24078205743086897</v>
      </c>
      <c r="R445" s="99">
        <v>0</v>
      </c>
      <c r="S445" s="99">
        <v>0</v>
      </c>
      <c r="T445" s="99">
        <v>0</v>
      </c>
      <c r="U445" s="99">
        <v>0.21258984657634183</v>
      </c>
      <c r="V445" s="99">
        <v>0.18323084099658965</v>
      </c>
      <c r="W445" s="99">
        <v>0.17766349471654766</v>
      </c>
      <c r="X445" s="99">
        <v>0.16606537128227511</v>
      </c>
      <c r="Y445" s="99">
        <v>0.13421944521983148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2.0001447477660519</v>
      </c>
      <c r="D446" s="123">
        <f t="shared" si="238"/>
        <v>2.3853978594432559</v>
      </c>
      <c r="E446" s="123">
        <f t="shared" si="238"/>
        <v>3.196030196045903</v>
      </c>
      <c r="F446" s="123">
        <f t="shared" si="238"/>
        <v>0.77573262714174385</v>
      </c>
      <c r="G446" s="123">
        <f t="shared" si="238"/>
        <v>1.3089208877318996</v>
      </c>
      <c r="H446" s="123">
        <f t="shared" si="238"/>
        <v>1.7685776043945654</v>
      </c>
      <c r="I446" s="123">
        <f t="shared" si="238"/>
        <v>3.6738693012099608</v>
      </c>
      <c r="J446" s="123">
        <f t="shared" si="238"/>
        <v>1.2253133299487542</v>
      </c>
      <c r="K446" s="123">
        <f t="shared" si="238"/>
        <v>0.96197585317795253</v>
      </c>
      <c r="L446" s="123">
        <f t="shared" si="238"/>
        <v>2.8166209997662675</v>
      </c>
      <c r="M446" s="123">
        <f t="shared" si="238"/>
        <v>0.78686622887142987</v>
      </c>
      <c r="N446" s="123">
        <f t="shared" si="238"/>
        <v>3.5539795816489992</v>
      </c>
      <c r="O446" s="123">
        <f t="shared" si="238"/>
        <v>0.40912025036724625</v>
      </c>
      <c r="P446" s="123">
        <f t="shared" si="238"/>
        <v>1.7264666771594683</v>
      </c>
      <c r="Q446" s="123">
        <f t="shared" si="238"/>
        <v>4.5527428704391308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0.72900767655356569</v>
      </c>
      <c r="Y446" s="123">
        <f t="shared" si="238"/>
        <v>0.63373590108799605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2.0001447477660519</v>
      </c>
      <c r="D447" s="99">
        <f>RES_hhdet_in_tess!D29</f>
        <v>2.3853978594432559</v>
      </c>
      <c r="E447" s="99">
        <f>RES_hhdet_in_tess!E29</f>
        <v>3.196030196045903</v>
      </c>
      <c r="F447" s="99">
        <f>RES_hhdet_in_tess!F29</f>
        <v>0.77573262714174385</v>
      </c>
      <c r="G447" s="99">
        <f>RES_hhdet_in_tess!G29</f>
        <v>1.3089208877318996</v>
      </c>
      <c r="H447" s="99">
        <f>RES_hhdet_in_tess!H29</f>
        <v>1.7685776043945654</v>
      </c>
      <c r="I447" s="99">
        <f>RES_hhdet_in_tess!I29</f>
        <v>3.6738693012099608</v>
      </c>
      <c r="J447" s="99">
        <f>RES_hhdet_in_tess!J29</f>
        <v>1.2253133299487542</v>
      </c>
      <c r="K447" s="99">
        <f>RES_hhdet_in_tess!K29</f>
        <v>0.96197585317795253</v>
      </c>
      <c r="L447" s="99">
        <f>RES_hhdet_in_tess!L29</f>
        <v>2.8166209997662675</v>
      </c>
      <c r="M447" s="99">
        <f>RES_hhdet_in_tess!M29</f>
        <v>0.78686622887142987</v>
      </c>
      <c r="N447" s="99">
        <f>RES_hhdet_in_tess!N29</f>
        <v>3.5539795816489992</v>
      </c>
      <c r="O447" s="99">
        <f>RES_hhdet_in_tess!O29</f>
        <v>0.40912025036724625</v>
      </c>
      <c r="P447" s="99">
        <f>RES_hhdet_in_tess!P29</f>
        <v>1.7264666771594683</v>
      </c>
      <c r="Q447" s="99">
        <f>RES_hhdet_in_tess!Q29</f>
        <v>4.5527428704391308</v>
      </c>
      <c r="R447" s="99">
        <f>RES_hhdet_in_tess!R29</f>
        <v>0</v>
      </c>
      <c r="S447" s="99">
        <f>RES_hhdet_in_tess!S29</f>
        <v>0</v>
      </c>
      <c r="T447" s="99">
        <f>RES_hhdet_in_tess!T29</f>
        <v>0</v>
      </c>
      <c r="U447" s="99">
        <f>RES_hhdet_in_tess!U29</f>
        <v>0</v>
      </c>
      <c r="V447" s="99">
        <f>RES_hhdet_in_tess!V29</f>
        <v>0</v>
      </c>
      <c r="W447" s="99">
        <f>RES_hhdet_in_tess!W29</f>
        <v>0</v>
      </c>
      <c r="X447" s="99">
        <f>RES_hhdet_in_tess!X29</f>
        <v>0.72900767655356569</v>
      </c>
      <c r="Y447" s="99">
        <f>RES_hhdet_in_tess!Y29</f>
        <v>0.63373590108799605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15.140408227911998</v>
      </c>
      <c r="D448" s="123">
        <v>15.629529523606047</v>
      </c>
      <c r="E448" s="123">
        <v>18.268187983150106</v>
      </c>
      <c r="F448" s="123">
        <v>11.464751116681468</v>
      </c>
      <c r="G448" s="123">
        <v>20.406775181554416</v>
      </c>
      <c r="H448" s="123">
        <v>13.995177638576997</v>
      </c>
      <c r="I448" s="123">
        <v>16.119314608329674</v>
      </c>
      <c r="J448" s="123">
        <v>10.080541792489285</v>
      </c>
      <c r="K448" s="123">
        <v>13.852484168715947</v>
      </c>
      <c r="L448" s="123">
        <v>10.517096537142539</v>
      </c>
      <c r="M448" s="123">
        <v>10.906857228773653</v>
      </c>
      <c r="N448" s="123">
        <v>11.27673219898737</v>
      </c>
      <c r="O448" s="123">
        <v>11.184603308463238</v>
      </c>
      <c r="P448" s="123">
        <v>11.164207153814592</v>
      </c>
      <c r="Q448" s="123">
        <v>11.41349716701639</v>
      </c>
      <c r="R448" s="123">
        <v>0</v>
      </c>
      <c r="S448" s="123">
        <v>0</v>
      </c>
      <c r="T448" s="123">
        <v>0</v>
      </c>
      <c r="U448" s="123">
        <v>12.033319117203337</v>
      </c>
      <c r="V448" s="123">
        <v>11.002251427369851</v>
      </c>
      <c r="W448" s="123">
        <v>11.415151071189495</v>
      </c>
      <c r="X448" s="123">
        <v>11.800871577844969</v>
      </c>
      <c r="Y448" s="123">
        <v>10.471316033024612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15.140408227911998</v>
      </c>
      <c r="D449" s="99">
        <v>15.629529523606047</v>
      </c>
      <c r="E449" s="99">
        <v>18.268187983150106</v>
      </c>
      <c r="F449" s="99">
        <v>11.464751116681468</v>
      </c>
      <c r="G449" s="99">
        <v>20.406775181554416</v>
      </c>
      <c r="H449" s="99">
        <v>11.360270301347677</v>
      </c>
      <c r="I449" s="99">
        <v>17.227305454662982</v>
      </c>
      <c r="J449" s="99">
        <v>9.430081744077377</v>
      </c>
      <c r="K449" s="99">
        <v>13.432649772213884</v>
      </c>
      <c r="L449" s="99">
        <v>11.026169478451646</v>
      </c>
      <c r="M449" s="99">
        <v>11.205457969953221</v>
      </c>
      <c r="N449" s="99">
        <v>10.38160993689746</v>
      </c>
      <c r="O449" s="99">
        <v>11.155837327008927</v>
      </c>
      <c r="P449" s="99">
        <v>10.836779605012818</v>
      </c>
      <c r="Q449" s="99">
        <v>11.366216141846971</v>
      </c>
      <c r="R449" s="99">
        <v>0</v>
      </c>
      <c r="S449" s="99">
        <v>0</v>
      </c>
      <c r="T449" s="99">
        <v>0</v>
      </c>
      <c r="U449" s="99">
        <v>12.033319117203337</v>
      </c>
      <c r="V449" s="99">
        <v>11.038898559007345</v>
      </c>
      <c r="W449" s="99">
        <v>11.604633787414834</v>
      </c>
      <c r="X449" s="99">
        <v>11.675414672028792</v>
      </c>
      <c r="Y449" s="99">
        <v>10.455422194344756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17.801154903463782</v>
      </c>
      <c r="I453" s="102">
        <v>15.212776643147878</v>
      </c>
      <c r="J453" s="102">
        <v>10.535863826377621</v>
      </c>
      <c r="K453" s="102">
        <v>13.877180309686658</v>
      </c>
      <c r="L453" s="102">
        <v>10.321299252023653</v>
      </c>
      <c r="M453" s="102">
        <v>10.309655746414515</v>
      </c>
      <c r="N453" s="102">
        <v>12.370770519319484</v>
      </c>
      <c r="O453" s="102">
        <v>11.242135271371861</v>
      </c>
      <c r="P453" s="102">
        <v>11.491634702616365</v>
      </c>
      <c r="Q453" s="102">
        <v>11.484418704770517</v>
      </c>
      <c r="R453" s="102">
        <v>0</v>
      </c>
      <c r="S453" s="102">
        <v>0</v>
      </c>
      <c r="T453" s="102">
        <v>0</v>
      </c>
      <c r="U453" s="102">
        <v>0</v>
      </c>
      <c r="V453" s="102">
        <v>10.916741453549029</v>
      </c>
      <c r="W453" s="102">
        <v>11.201983015435989</v>
      </c>
      <c r="X453" s="102">
        <v>12.020421163023279</v>
      </c>
      <c r="Y453" s="102">
        <v>10.491978023308425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8.131945335068627</v>
      </c>
      <c r="D457" s="123">
        <v>8.2971132552380222</v>
      </c>
      <c r="E457" s="123">
        <v>9.7456482183318798</v>
      </c>
      <c r="F457" s="123">
        <v>5.8727466817534228</v>
      </c>
      <c r="G457" s="123">
        <v>12.189035695058761</v>
      </c>
      <c r="H457" s="123">
        <v>6.6990429095414932</v>
      </c>
      <c r="I457" s="123">
        <v>8.9254909825333417</v>
      </c>
      <c r="J457" s="123">
        <v>4.0640393986878216</v>
      </c>
      <c r="K457" s="123">
        <v>5.6131881603099858</v>
      </c>
      <c r="L457" s="123">
        <v>4.2133160547683426</v>
      </c>
      <c r="M457" s="123">
        <v>4.1099761329822622</v>
      </c>
      <c r="N457" s="123">
        <v>3.6840733780901216</v>
      </c>
      <c r="O457" s="123">
        <v>3.6850496100338286</v>
      </c>
      <c r="P457" s="123">
        <v>3.6280605312875798</v>
      </c>
      <c r="Q457" s="123">
        <v>3.9843901374058319</v>
      </c>
      <c r="R457" s="123">
        <v>0</v>
      </c>
      <c r="S457" s="123">
        <v>0</v>
      </c>
      <c r="T457" s="123">
        <v>0</v>
      </c>
      <c r="U457" s="123">
        <v>4.6968472075022012</v>
      </c>
      <c r="V457" s="123">
        <v>4.1660894881482964</v>
      </c>
      <c r="W457" s="123">
        <v>4.2766136727892201</v>
      </c>
      <c r="X457" s="123">
        <v>4.3736972802785132</v>
      </c>
      <c r="Y457" s="123">
        <v>3.9250590551138003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8.1022937184991903</v>
      </c>
      <c r="D458" s="99">
        <v>8.378944223008018</v>
      </c>
      <c r="E458" s="99">
        <v>9.6473820569197652</v>
      </c>
      <c r="F458" s="99">
        <v>5.8727466817534228</v>
      </c>
      <c r="G458" s="99">
        <v>12.449560328277197</v>
      </c>
      <c r="H458" s="99">
        <v>6.2883133898667491</v>
      </c>
      <c r="I458" s="99">
        <v>8.9254909825333417</v>
      </c>
      <c r="J458" s="99">
        <v>4.0640393986878216</v>
      </c>
      <c r="K458" s="99">
        <v>5.6131881603099858</v>
      </c>
      <c r="L458" s="99">
        <v>4.2317451400264909</v>
      </c>
      <c r="M458" s="99">
        <v>4.1099761329822622</v>
      </c>
      <c r="N458" s="99">
        <v>3.5657513658796938</v>
      </c>
      <c r="O458" s="99">
        <v>3.6850496100338286</v>
      </c>
      <c r="P458" s="99">
        <v>3.6280605312875798</v>
      </c>
      <c r="Q458" s="99">
        <v>3.9843901374058319</v>
      </c>
      <c r="R458" s="99">
        <v>0</v>
      </c>
      <c r="S458" s="99">
        <v>0</v>
      </c>
      <c r="T458" s="99">
        <v>0</v>
      </c>
      <c r="U458" s="99">
        <v>4.6968472075022012</v>
      </c>
      <c r="V458" s="99">
        <v>4.1660894881482964</v>
      </c>
      <c r="W458" s="99">
        <v>4.2766136727892201</v>
      </c>
      <c r="X458" s="99">
        <v>4.3736972802785132</v>
      </c>
      <c r="Y458" s="99">
        <v>3.9222887496005976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8.6953260498878926</v>
      </c>
      <c r="D459" s="110">
        <v>6.7423248676080725</v>
      </c>
      <c r="E459" s="110">
        <v>11.907503769398399</v>
      </c>
      <c r="F459" s="110">
        <v>0</v>
      </c>
      <c r="G459" s="110">
        <v>5.936444497816268</v>
      </c>
      <c r="H459" s="110">
        <v>10.806338106288932</v>
      </c>
      <c r="I459" s="110">
        <v>0</v>
      </c>
      <c r="J459" s="110">
        <v>0</v>
      </c>
      <c r="K459" s="110">
        <v>0</v>
      </c>
      <c r="L459" s="110">
        <v>3.9000216053798331</v>
      </c>
      <c r="M459" s="110">
        <v>0</v>
      </c>
      <c r="N459" s="110">
        <v>5.9321916100882381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3.9860057764042538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58.362335790197278</v>
      </c>
      <c r="D461" s="118">
        <f t="shared" si="239"/>
        <v>54.875668108713867</v>
      </c>
      <c r="E461" s="118">
        <f t="shared" si="239"/>
        <v>58.202980096734699</v>
      </c>
      <c r="F461" s="118">
        <f t="shared" si="239"/>
        <v>55.211950452619277</v>
      </c>
      <c r="G461" s="118">
        <f t="shared" si="239"/>
        <v>54.440826776993177</v>
      </c>
      <c r="H461" s="118">
        <f t="shared" si="239"/>
        <v>44.259806361795086</v>
      </c>
      <c r="I461" s="118">
        <f t="shared" si="239"/>
        <v>41.435191239893697</v>
      </c>
      <c r="J461" s="118">
        <f t="shared" si="239"/>
        <v>42.240467896010742</v>
      </c>
      <c r="K461" s="118">
        <f t="shared" si="239"/>
        <v>39.177627924682703</v>
      </c>
      <c r="L461" s="118">
        <f t="shared" si="239"/>
        <v>38.598107410610368</v>
      </c>
      <c r="M461" s="118">
        <f t="shared" si="239"/>
        <v>37.141151145651627</v>
      </c>
      <c r="N461" s="118">
        <f t="shared" si="239"/>
        <v>35.239305397140789</v>
      </c>
      <c r="O461" s="118">
        <f t="shared" si="239"/>
        <v>31.721169492940835</v>
      </c>
      <c r="P461" s="118">
        <f t="shared" si="239"/>
        <v>26.792534118322653</v>
      </c>
      <c r="Q461" s="118">
        <f t="shared" si="239"/>
        <v>25.835458184033776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24.576240674632071</v>
      </c>
      <c r="V461" s="118">
        <f t="shared" si="240"/>
        <v>20.707849223904294</v>
      </c>
      <c r="W461" s="118">
        <f t="shared" ref="W461:Y461" si="241">W462+W465+W467+W476</f>
        <v>19.900945390890275</v>
      </c>
      <c r="X461" s="118">
        <f t="shared" si="241"/>
        <v>18.894793284438094</v>
      </c>
      <c r="Y461" s="118">
        <f t="shared" si="241"/>
        <v>15.320839397075314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48.60360027848548</v>
      </c>
      <c r="D462" s="123">
        <f t="shared" si="242"/>
        <v>44.84694858738883</v>
      </c>
      <c r="E462" s="123">
        <f t="shared" si="242"/>
        <v>46.577717802784449</v>
      </c>
      <c r="F462" s="123">
        <f t="shared" si="242"/>
        <v>47.925508205029026</v>
      </c>
      <c r="G462" s="123">
        <f t="shared" si="242"/>
        <v>40.957840335339704</v>
      </c>
      <c r="H462" s="123">
        <f t="shared" si="242"/>
        <v>39.145662744803971</v>
      </c>
      <c r="I462" s="123">
        <f t="shared" si="242"/>
        <v>34.645208572343599</v>
      </c>
      <c r="J462" s="123">
        <f t="shared" si="242"/>
        <v>39.021094253974375</v>
      </c>
      <c r="K462" s="123">
        <f t="shared" si="242"/>
        <v>36.653315083557089</v>
      </c>
      <c r="L462" s="123">
        <f t="shared" si="242"/>
        <v>35.786208944911159</v>
      </c>
      <c r="M462" s="123">
        <f t="shared" si="242"/>
        <v>32.606371037121114</v>
      </c>
      <c r="N462" s="123">
        <f t="shared" si="242"/>
        <v>31.787319054517042</v>
      </c>
      <c r="O462" s="123">
        <f t="shared" si="242"/>
        <v>27.699060271942429</v>
      </c>
      <c r="P462" s="123">
        <f t="shared" si="242"/>
        <v>23.633074148905589</v>
      </c>
      <c r="Q462" s="123">
        <f t="shared" si="242"/>
        <v>22.231317456649549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19.645930347836863</v>
      </c>
      <c r="V462" s="123">
        <f t="shared" si="243"/>
        <v>17.152765067601067</v>
      </c>
      <c r="W462" s="123">
        <f t="shared" ref="W462:Y462" si="244">SUM(W463:W464)</f>
        <v>16.732429692255891</v>
      </c>
      <c r="X462" s="123">
        <f t="shared" si="244"/>
        <v>15.3697480886068</v>
      </c>
      <c r="Y462" s="123">
        <f t="shared" si="244"/>
        <v>12.415662542610825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48.60360027848548</v>
      </c>
      <c r="D463" s="99">
        <v>44.84694858738883</v>
      </c>
      <c r="E463" s="99">
        <v>46.577717802784449</v>
      </c>
      <c r="F463" s="99">
        <v>47.925508205029026</v>
      </c>
      <c r="G463" s="99">
        <v>40.957840335339704</v>
      </c>
      <c r="H463" s="99">
        <v>39.145662744803971</v>
      </c>
      <c r="I463" s="99">
        <v>34.645208572343599</v>
      </c>
      <c r="J463" s="99">
        <v>39.021094253974375</v>
      </c>
      <c r="K463" s="99">
        <v>36.653315083557089</v>
      </c>
      <c r="L463" s="99">
        <v>35.786208944911159</v>
      </c>
      <c r="M463" s="99">
        <v>32.606371037121114</v>
      </c>
      <c r="N463" s="99">
        <v>31.787319054517042</v>
      </c>
      <c r="O463" s="99">
        <v>27.699060271942429</v>
      </c>
      <c r="P463" s="99">
        <v>23.633074148905589</v>
      </c>
      <c r="Q463" s="99">
        <v>22.231317456649549</v>
      </c>
      <c r="R463" s="99">
        <v>0</v>
      </c>
      <c r="S463" s="99">
        <v>0</v>
      </c>
      <c r="T463" s="99">
        <v>0</v>
      </c>
      <c r="U463" s="99">
        <v>19.645930347836863</v>
      </c>
      <c r="V463" s="99">
        <v>17.152765067601067</v>
      </c>
      <c r="W463" s="99">
        <v>16.732429692255891</v>
      </c>
      <c r="X463" s="99">
        <v>15.3697480886068</v>
      </c>
      <c r="Y463" s="99">
        <v>12.415662542610825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6.6966113134218404</v>
      </c>
      <c r="D467" s="123">
        <v>6.8645618511609285</v>
      </c>
      <c r="E467" s="123">
        <v>7.9600108224193775</v>
      </c>
      <c r="F467" s="123">
        <v>4.9556947016052773</v>
      </c>
      <c r="G467" s="123">
        <v>8.7434706578308159</v>
      </c>
      <c r="H467" s="123">
        <v>2.8489505324953437</v>
      </c>
      <c r="I467" s="123">
        <v>3.2561083434173437</v>
      </c>
      <c r="J467" s="123">
        <v>1.6115723917138738</v>
      </c>
      <c r="K467" s="123">
        <v>0.30540269151395888</v>
      </c>
      <c r="L467" s="123">
        <v>1.2332628723017636</v>
      </c>
      <c r="M467" s="123">
        <v>2.9123571139698621</v>
      </c>
      <c r="N467" s="123">
        <v>2.1152260453266449</v>
      </c>
      <c r="O467" s="123">
        <v>2.5682075788553269</v>
      </c>
      <c r="P467" s="123">
        <v>1.7288441518776942</v>
      </c>
      <c r="Q467" s="123">
        <v>2.0365888683158975</v>
      </c>
      <c r="R467" s="123">
        <v>0</v>
      </c>
      <c r="S467" s="123">
        <v>0</v>
      </c>
      <c r="T467" s="123">
        <v>0</v>
      </c>
      <c r="U467" s="123">
        <v>3.1398722617103729</v>
      </c>
      <c r="V467" s="123">
        <v>1.976119761586238</v>
      </c>
      <c r="W467" s="123">
        <v>1.5521374589362749</v>
      </c>
      <c r="X467" s="123">
        <v>1.8730657070654604</v>
      </c>
      <c r="Y467" s="123">
        <v>1.4882036321456695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6.6966113134218404</v>
      </c>
      <c r="D468" s="99">
        <v>6.8645618511609285</v>
      </c>
      <c r="E468" s="99">
        <v>7.9600108224193775</v>
      </c>
      <c r="F468" s="99">
        <v>4.9556947016052773</v>
      </c>
      <c r="G468" s="99">
        <v>8.7434706578308159</v>
      </c>
      <c r="H468" s="99">
        <v>4.8213009011459667</v>
      </c>
      <c r="I468" s="99">
        <v>7.2357963187052077</v>
      </c>
      <c r="J468" s="99">
        <v>3.9138186655908362</v>
      </c>
      <c r="K468" s="99">
        <v>5.4972484472512599</v>
      </c>
      <c r="L468" s="99">
        <v>4.4397463402863488</v>
      </c>
      <c r="M468" s="99">
        <v>4.3685356709547936</v>
      </c>
      <c r="N468" s="99">
        <v>3.8458655369575361</v>
      </c>
      <c r="O468" s="99">
        <v>3.8523113682829906</v>
      </c>
      <c r="P468" s="99">
        <v>3.4576883037553885</v>
      </c>
      <c r="Q468" s="99">
        <v>3.3943147805264959</v>
      </c>
      <c r="R468" s="99">
        <v>0</v>
      </c>
      <c r="S468" s="99">
        <v>0</v>
      </c>
      <c r="T468" s="99">
        <v>0</v>
      </c>
      <c r="U468" s="99">
        <v>3.1398722617103729</v>
      </c>
      <c r="V468" s="99">
        <v>2.8230282308374828</v>
      </c>
      <c r="W468" s="99">
        <v>2.9318152002129638</v>
      </c>
      <c r="X468" s="99">
        <v>2.9433889682457233</v>
      </c>
      <c r="Y468" s="99">
        <v>2.6329756568731075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3.0621241982899567</v>
      </c>
      <c r="D476" s="123">
        <v>3.1641576701641108</v>
      </c>
      <c r="E476" s="123">
        <v>3.6652514715308744</v>
      </c>
      <c r="F476" s="123">
        <v>2.3307475459849782</v>
      </c>
      <c r="G476" s="123">
        <v>4.7395157838226538</v>
      </c>
      <c r="H476" s="123">
        <v>2.2651930844957668</v>
      </c>
      <c r="I476" s="123">
        <v>3.5338743241327557</v>
      </c>
      <c r="J476" s="123">
        <v>1.607801250322493</v>
      </c>
      <c r="K476" s="123">
        <v>2.2189101496116499</v>
      </c>
      <c r="L476" s="123">
        <v>1.5786355933974416</v>
      </c>
      <c r="M476" s="123">
        <v>1.6224229945606539</v>
      </c>
      <c r="N476" s="123">
        <v>1.3367602972971051</v>
      </c>
      <c r="O476" s="123">
        <v>1.4539016421430793</v>
      </c>
      <c r="P476" s="123">
        <v>1.4306158175393702</v>
      </c>
      <c r="Q476" s="123">
        <v>1.5675518590683295</v>
      </c>
      <c r="R476" s="123">
        <v>0</v>
      </c>
      <c r="S476" s="123">
        <v>0</v>
      </c>
      <c r="T476" s="123">
        <v>0</v>
      </c>
      <c r="U476" s="123">
        <v>1.7904380650848359</v>
      </c>
      <c r="V476" s="123">
        <v>1.5789643947169911</v>
      </c>
      <c r="W476" s="123">
        <v>1.6163782396981077</v>
      </c>
      <c r="X476" s="123">
        <v>1.651979488765835</v>
      </c>
      <c r="Y476" s="123">
        <v>1.4169732223188207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3.2232886297789012</v>
      </c>
      <c r="D477" s="99">
        <v>3.3306922843832742</v>
      </c>
      <c r="E477" s="99">
        <v>3.8318538111459142</v>
      </c>
      <c r="F477" s="99">
        <v>2.3307475459849782</v>
      </c>
      <c r="G477" s="99">
        <v>4.9369956081485977</v>
      </c>
      <c r="H477" s="99">
        <v>2.4917123929453435</v>
      </c>
      <c r="I477" s="99">
        <v>3.5338743241327557</v>
      </c>
      <c r="J477" s="99">
        <v>1.607801250322493</v>
      </c>
      <c r="K477" s="99">
        <v>2.2189101496116499</v>
      </c>
      <c r="L477" s="99">
        <v>1.6714965106561148</v>
      </c>
      <c r="M477" s="99">
        <v>1.6224229945606539</v>
      </c>
      <c r="N477" s="99">
        <v>1.4071161024180054</v>
      </c>
      <c r="O477" s="99">
        <v>1.4539016421430793</v>
      </c>
      <c r="P477" s="99">
        <v>1.4306158175393702</v>
      </c>
      <c r="Q477" s="99">
        <v>1.5675518590683295</v>
      </c>
      <c r="R477" s="99">
        <v>0</v>
      </c>
      <c r="S477" s="99">
        <v>0</v>
      </c>
      <c r="T477" s="99">
        <v>0</v>
      </c>
      <c r="U477" s="99">
        <v>1.7904380650848359</v>
      </c>
      <c r="V477" s="99">
        <v>1.5789643947169911</v>
      </c>
      <c r="W477" s="99">
        <v>1.6163782396981077</v>
      </c>
      <c r="X477" s="99">
        <v>1.651979488765835</v>
      </c>
      <c r="Y477" s="99">
        <v>1.4813810960605851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160510</v>
      </c>
      <c r="C5" s="120">
        <v>131230</v>
      </c>
      <c r="D5" s="120">
        <v>125622</v>
      </c>
      <c r="E5" s="120">
        <v>156998</v>
      </c>
      <c r="F5" s="120">
        <v>226316</v>
      </c>
      <c r="G5" s="120">
        <v>246416</v>
      </c>
      <c r="H5" s="120">
        <v>249394</v>
      </c>
      <c r="I5" s="120">
        <v>226844</v>
      </c>
      <c r="J5" s="120">
        <v>158256</v>
      </c>
      <c r="K5" s="120">
        <v>85399</v>
      </c>
      <c r="L5" s="120">
        <v>43404</v>
      </c>
      <c r="M5" s="120">
        <v>31871</v>
      </c>
      <c r="N5" s="120">
        <v>31148</v>
      </c>
      <c r="O5" s="120">
        <v>30861</v>
      </c>
      <c r="P5" s="120">
        <v>32926</v>
      </c>
      <c r="Q5" s="120">
        <v>34429</v>
      </c>
      <c r="R5" s="120">
        <v>32845</v>
      </c>
      <c r="S5" s="120">
        <v>35702</v>
      </c>
      <c r="T5" s="120">
        <v>40310</v>
      </c>
      <c r="U5" s="120">
        <v>46549</v>
      </c>
      <c r="V5" s="120">
        <v>49278</v>
      </c>
      <c r="W5" s="120">
        <v>52328</v>
      </c>
      <c r="X5" s="120">
        <v>60597</v>
      </c>
      <c r="Y5" s="120">
        <v>60912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160510</v>
      </c>
      <c r="C7" s="52">
        <v>131230</v>
      </c>
      <c r="D7" s="52">
        <v>125622</v>
      </c>
      <c r="E7" s="52">
        <v>156998</v>
      </c>
      <c r="F7" s="52">
        <v>226316</v>
      </c>
      <c r="G7" s="52">
        <v>246416</v>
      </c>
      <c r="H7" s="52">
        <v>249394</v>
      </c>
      <c r="I7" s="52">
        <v>226844</v>
      </c>
      <c r="J7" s="52">
        <v>158256</v>
      </c>
      <c r="K7" s="52">
        <v>85399</v>
      </c>
      <c r="L7" s="52">
        <v>43404</v>
      </c>
      <c r="M7" s="52">
        <v>31871</v>
      </c>
      <c r="N7" s="52">
        <v>31148</v>
      </c>
      <c r="O7" s="52">
        <v>30861</v>
      </c>
      <c r="P7" s="52">
        <v>32926</v>
      </c>
      <c r="Q7" s="52">
        <v>34429</v>
      </c>
      <c r="R7" s="52">
        <v>32845</v>
      </c>
      <c r="S7" s="52">
        <v>35702</v>
      </c>
      <c r="T7" s="52">
        <v>40310</v>
      </c>
      <c r="U7" s="52">
        <v>46549</v>
      </c>
      <c r="V7" s="52">
        <v>49278</v>
      </c>
      <c r="W7" s="52">
        <v>52328</v>
      </c>
      <c r="X7" s="52">
        <v>60597</v>
      </c>
      <c r="Y7" s="52">
        <v>60912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3110</v>
      </c>
      <c r="C9" s="52">
        <v>3585</v>
      </c>
      <c r="D9" s="52">
        <v>4234</v>
      </c>
      <c r="E9" s="52">
        <v>6705</v>
      </c>
      <c r="F9" s="52">
        <v>10435</v>
      </c>
      <c r="G9" s="52">
        <v>16470</v>
      </c>
      <c r="H9" s="52">
        <v>21463</v>
      </c>
      <c r="I9" s="52">
        <v>23148</v>
      </c>
      <c r="J9" s="52">
        <v>22293</v>
      </c>
      <c r="K9" s="52">
        <v>19842</v>
      </c>
      <c r="L9" s="52">
        <v>11746</v>
      </c>
      <c r="M9" s="52">
        <v>7943</v>
      </c>
      <c r="N9" s="52">
        <v>6003</v>
      </c>
      <c r="O9" s="52">
        <v>3249</v>
      </c>
      <c r="P9" s="52">
        <v>2394</v>
      </c>
      <c r="Q9" s="52">
        <v>2884</v>
      </c>
      <c r="R9" s="52">
        <v>3223</v>
      </c>
      <c r="S9" s="52">
        <v>3535</v>
      </c>
      <c r="T9" s="52">
        <v>4368</v>
      </c>
      <c r="U9" s="52">
        <v>5522</v>
      </c>
      <c r="V9" s="52">
        <v>7591</v>
      </c>
      <c r="W9" s="52">
        <v>10001</v>
      </c>
      <c r="X9" s="52">
        <v>11971</v>
      </c>
      <c r="Y9" s="52">
        <v>14069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160510</v>
      </c>
      <c r="C13" s="52">
        <v>131230</v>
      </c>
      <c r="D13" s="52">
        <v>125622</v>
      </c>
      <c r="E13" s="52">
        <v>156998</v>
      </c>
      <c r="F13" s="52">
        <v>226316</v>
      </c>
      <c r="G13" s="52">
        <v>246416</v>
      </c>
      <c r="H13" s="52">
        <v>249394</v>
      </c>
      <c r="I13" s="52">
        <v>226844</v>
      </c>
      <c r="J13" s="52">
        <v>158256</v>
      </c>
      <c r="K13" s="52">
        <v>85399</v>
      </c>
      <c r="L13" s="52">
        <v>43404</v>
      </c>
      <c r="M13" s="52">
        <v>31871</v>
      </c>
      <c r="N13" s="52">
        <v>31148</v>
      </c>
      <c r="O13" s="52">
        <v>30861</v>
      </c>
      <c r="P13" s="52">
        <v>32926</v>
      </c>
      <c r="Q13" s="52">
        <v>34429</v>
      </c>
      <c r="R13" s="52">
        <v>32845</v>
      </c>
      <c r="S13" s="52">
        <v>35702</v>
      </c>
      <c r="T13" s="52">
        <v>40310</v>
      </c>
      <c r="U13" s="52">
        <v>46549</v>
      </c>
      <c r="V13" s="52">
        <v>49278</v>
      </c>
      <c r="W13" s="52">
        <v>52328</v>
      </c>
      <c r="X13" s="52">
        <v>60597</v>
      </c>
      <c r="Y13" s="52">
        <v>60912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156990</v>
      </c>
      <c r="C16" s="52">
        <v>128352</v>
      </c>
      <c r="D16" s="52">
        <v>122606</v>
      </c>
      <c r="E16" s="52">
        <v>151137</v>
      </c>
      <c r="F16" s="52">
        <v>218889</v>
      </c>
      <c r="G16" s="52">
        <v>237886</v>
      </c>
      <c r="H16" s="52">
        <v>238756</v>
      </c>
      <c r="I16" s="52">
        <v>218514</v>
      </c>
      <c r="J16" s="52">
        <v>152929</v>
      </c>
      <c r="K16" s="52">
        <v>83018</v>
      </c>
      <c r="L16" s="52">
        <v>42174</v>
      </c>
      <c r="M16" s="52">
        <v>31090</v>
      </c>
      <c r="N16" s="52">
        <v>30215</v>
      </c>
      <c r="O16" s="52">
        <v>30456</v>
      </c>
      <c r="P16" s="52">
        <v>32630</v>
      </c>
      <c r="Q16" s="52">
        <v>34098</v>
      </c>
      <c r="R16" s="52">
        <v>32502</v>
      </c>
      <c r="S16" s="52">
        <v>35249</v>
      </c>
      <c r="T16" s="52">
        <v>39832</v>
      </c>
      <c r="U16" s="52">
        <v>46093</v>
      </c>
      <c r="V16" s="52">
        <v>48804</v>
      </c>
      <c r="W16" s="52">
        <v>51818</v>
      </c>
      <c r="X16" s="52">
        <v>59898</v>
      </c>
      <c r="Y16" s="52">
        <v>60165</v>
      </c>
      <c r="DA16" s="63" t="s">
        <v>1083</v>
      </c>
    </row>
    <row r="17" spans="1:105" ht="12" customHeight="1" x14ac:dyDescent="0.25">
      <c r="A17" s="109" t="s">
        <v>120</v>
      </c>
      <c r="B17" s="36">
        <v>3520</v>
      </c>
      <c r="C17" s="36">
        <v>2878</v>
      </c>
      <c r="D17" s="36">
        <v>3016</v>
      </c>
      <c r="E17" s="36">
        <v>5861</v>
      </c>
      <c r="F17" s="36">
        <v>7427</v>
      </c>
      <c r="G17" s="36">
        <v>8530</v>
      </c>
      <c r="H17" s="36">
        <v>10638</v>
      </c>
      <c r="I17" s="36">
        <v>8330</v>
      </c>
      <c r="J17" s="36">
        <v>5327</v>
      </c>
      <c r="K17" s="36">
        <v>2381</v>
      </c>
      <c r="L17" s="36">
        <v>1230</v>
      </c>
      <c r="M17" s="36">
        <v>781</v>
      </c>
      <c r="N17" s="36">
        <v>933</v>
      </c>
      <c r="O17" s="36">
        <v>405</v>
      </c>
      <c r="P17" s="36">
        <v>296</v>
      </c>
      <c r="Q17" s="36">
        <v>331</v>
      </c>
      <c r="R17" s="36">
        <v>343</v>
      </c>
      <c r="S17" s="36">
        <v>453</v>
      </c>
      <c r="T17" s="36">
        <v>478</v>
      </c>
      <c r="U17" s="36">
        <v>456</v>
      </c>
      <c r="V17" s="36">
        <v>474</v>
      </c>
      <c r="W17" s="36">
        <v>510</v>
      </c>
      <c r="X17" s="36">
        <v>699</v>
      </c>
      <c r="Y17" s="36">
        <v>747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29280</v>
      </c>
      <c r="D21" s="52">
        <v>5608</v>
      </c>
      <c r="E21" s="52">
        <v>2732</v>
      </c>
      <c r="F21" s="52">
        <v>12547</v>
      </c>
      <c r="G21" s="52">
        <v>12619</v>
      </c>
      <c r="H21" s="52">
        <v>12844</v>
      </c>
      <c r="I21" s="52">
        <v>22550</v>
      </c>
      <c r="J21" s="52">
        <v>68588</v>
      </c>
      <c r="K21" s="52">
        <v>72857</v>
      </c>
      <c r="L21" s="52">
        <v>41995</v>
      </c>
      <c r="M21" s="52">
        <v>11534</v>
      </c>
      <c r="N21" s="52">
        <v>723</v>
      </c>
      <c r="O21" s="52">
        <v>8632</v>
      </c>
      <c r="P21" s="52">
        <v>2</v>
      </c>
      <c r="Q21" s="52">
        <v>12</v>
      </c>
      <c r="R21" s="52">
        <v>1584</v>
      </c>
      <c r="S21" s="52">
        <v>0</v>
      </c>
      <c r="T21" s="52">
        <v>0</v>
      </c>
      <c r="U21" s="52">
        <v>4438</v>
      </c>
      <c r="V21" s="52">
        <v>10997</v>
      </c>
      <c r="W21" s="52">
        <v>4788</v>
      </c>
      <c r="X21" s="52">
        <v>2818</v>
      </c>
      <c r="Y21" s="52">
        <v>1039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486</v>
      </c>
      <c r="D23" s="52">
        <v>488</v>
      </c>
      <c r="E23" s="52">
        <v>501</v>
      </c>
      <c r="F23" s="52">
        <v>544</v>
      </c>
      <c r="G23" s="52">
        <v>646</v>
      </c>
      <c r="H23" s="52">
        <v>865</v>
      </c>
      <c r="I23" s="52">
        <v>974</v>
      </c>
      <c r="J23" s="52">
        <v>1437</v>
      </c>
      <c r="K23" s="52">
        <v>2459</v>
      </c>
      <c r="L23" s="52">
        <v>8102</v>
      </c>
      <c r="M23" s="52">
        <v>3805</v>
      </c>
      <c r="N23" s="52">
        <v>1940</v>
      </c>
      <c r="O23" s="52">
        <v>2867</v>
      </c>
      <c r="P23" s="52">
        <v>2040</v>
      </c>
      <c r="Q23" s="52">
        <v>902</v>
      </c>
      <c r="R23" s="52">
        <v>216</v>
      </c>
      <c r="S23" s="52">
        <v>75</v>
      </c>
      <c r="T23" s="52">
        <v>158</v>
      </c>
      <c r="U23" s="52">
        <v>292</v>
      </c>
      <c r="V23" s="52">
        <v>487</v>
      </c>
      <c r="W23" s="52">
        <v>738</v>
      </c>
      <c r="X23" s="52">
        <v>1060</v>
      </c>
      <c r="Y23" s="52">
        <v>1027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50670</v>
      </c>
      <c r="D27" s="52">
        <v>38582</v>
      </c>
      <c r="E27" s="52">
        <v>14750</v>
      </c>
      <c r="F27" s="52">
        <v>15989</v>
      </c>
      <c r="G27" s="52">
        <v>22226</v>
      </c>
      <c r="H27" s="52">
        <v>26462</v>
      </c>
      <c r="I27" s="52">
        <v>23261</v>
      </c>
      <c r="J27" s="52">
        <v>68588</v>
      </c>
      <c r="K27" s="52">
        <v>72857</v>
      </c>
      <c r="L27" s="52">
        <v>41996</v>
      </c>
      <c r="M27" s="52">
        <v>15684</v>
      </c>
      <c r="N27" s="52">
        <v>12765</v>
      </c>
      <c r="O27" s="52">
        <v>13227</v>
      </c>
      <c r="P27" s="52">
        <v>2670</v>
      </c>
      <c r="Q27" s="52">
        <v>1084</v>
      </c>
      <c r="R27" s="52">
        <v>2201</v>
      </c>
      <c r="S27" s="52">
        <v>2942</v>
      </c>
      <c r="T27" s="52">
        <v>5005</v>
      </c>
      <c r="U27" s="52">
        <v>10230</v>
      </c>
      <c r="V27" s="52">
        <v>15092</v>
      </c>
      <c r="W27" s="52">
        <v>9068</v>
      </c>
      <c r="X27" s="52">
        <v>4893</v>
      </c>
      <c r="Y27" s="52">
        <v>3657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28638</v>
      </c>
      <c r="D30" s="52">
        <v>20421</v>
      </c>
      <c r="E30" s="52">
        <v>24559</v>
      </c>
      <c r="F30" s="52">
        <v>24834</v>
      </c>
      <c r="G30" s="52">
        <v>25980</v>
      </c>
      <c r="H30" s="52">
        <v>28914</v>
      </c>
      <c r="I30" s="52">
        <v>21392</v>
      </c>
      <c r="J30" s="52">
        <v>65588</v>
      </c>
      <c r="K30" s="52">
        <v>69911</v>
      </c>
      <c r="L30" s="52">
        <v>40844</v>
      </c>
      <c r="M30" s="52">
        <v>15525</v>
      </c>
      <c r="N30" s="52">
        <v>13824</v>
      </c>
      <c r="O30" s="52">
        <v>12857</v>
      </c>
      <c r="P30" s="52">
        <v>2760</v>
      </c>
      <c r="Q30" s="52">
        <v>1161</v>
      </c>
      <c r="R30" s="52">
        <v>2140</v>
      </c>
      <c r="S30" s="52">
        <v>2862</v>
      </c>
      <c r="T30" s="52">
        <v>4877</v>
      </c>
      <c r="U30" s="52">
        <v>10103</v>
      </c>
      <c r="V30" s="52">
        <v>14903</v>
      </c>
      <c r="W30" s="52">
        <v>9023</v>
      </c>
      <c r="X30" s="52">
        <v>4851</v>
      </c>
      <c r="Y30" s="52">
        <v>3616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642</v>
      </c>
      <c r="D31" s="36">
        <v>458</v>
      </c>
      <c r="E31" s="36">
        <v>551</v>
      </c>
      <c r="F31" s="36">
        <v>565</v>
      </c>
      <c r="G31" s="36">
        <v>622</v>
      </c>
      <c r="H31" s="36">
        <v>750</v>
      </c>
      <c r="I31" s="36">
        <v>2311</v>
      </c>
      <c r="J31" s="36">
        <v>3003</v>
      </c>
      <c r="K31" s="36">
        <v>2946</v>
      </c>
      <c r="L31" s="36">
        <v>1151</v>
      </c>
      <c r="M31" s="36">
        <v>553</v>
      </c>
      <c r="N31" s="36">
        <v>204</v>
      </c>
      <c r="O31" s="36">
        <v>528</v>
      </c>
      <c r="P31" s="36">
        <v>109</v>
      </c>
      <c r="Q31" s="36">
        <v>1</v>
      </c>
      <c r="R31" s="36">
        <v>0</v>
      </c>
      <c r="S31" s="36">
        <v>18</v>
      </c>
      <c r="T31" s="36">
        <v>77</v>
      </c>
      <c r="U31" s="36">
        <v>147</v>
      </c>
      <c r="V31" s="36">
        <v>188</v>
      </c>
      <c r="W31" s="36">
        <v>41</v>
      </c>
      <c r="X31" s="36">
        <v>41</v>
      </c>
      <c r="Y31" s="36">
        <v>38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34108</v>
      </c>
      <c r="F35" s="52">
        <v>81865</v>
      </c>
      <c r="G35" s="52">
        <v>32719</v>
      </c>
      <c r="H35" s="52">
        <v>15822</v>
      </c>
      <c r="I35" s="52">
        <v>0</v>
      </c>
      <c r="J35" s="52">
        <v>0</v>
      </c>
      <c r="K35" s="52">
        <v>0</v>
      </c>
      <c r="L35" s="52">
        <v>0</v>
      </c>
      <c r="M35" s="52">
        <v>1</v>
      </c>
      <c r="N35" s="52">
        <v>0</v>
      </c>
      <c r="O35" s="52">
        <v>8345</v>
      </c>
      <c r="P35" s="52">
        <v>2067</v>
      </c>
      <c r="Q35" s="52">
        <v>1515</v>
      </c>
      <c r="R35" s="52">
        <v>0</v>
      </c>
      <c r="S35" s="52">
        <v>2857</v>
      </c>
      <c r="T35" s="52">
        <v>4608</v>
      </c>
      <c r="U35" s="52">
        <v>10677</v>
      </c>
      <c r="V35" s="52">
        <v>13726</v>
      </c>
      <c r="W35" s="52">
        <v>7838</v>
      </c>
      <c r="X35" s="52">
        <v>11087</v>
      </c>
      <c r="Y35" s="52">
        <v>1354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961</v>
      </c>
      <c r="D37" s="52">
        <v>1137</v>
      </c>
      <c r="E37" s="52">
        <v>2972</v>
      </c>
      <c r="F37" s="52">
        <v>4274</v>
      </c>
      <c r="G37" s="52">
        <v>6681</v>
      </c>
      <c r="H37" s="52">
        <v>5858</v>
      </c>
      <c r="I37" s="52">
        <v>2659</v>
      </c>
      <c r="J37" s="52">
        <v>582</v>
      </c>
      <c r="K37" s="52">
        <v>8</v>
      </c>
      <c r="L37" s="52">
        <v>6</v>
      </c>
      <c r="M37" s="52">
        <v>2</v>
      </c>
      <c r="N37" s="52">
        <v>0</v>
      </c>
      <c r="O37" s="52">
        <v>113</v>
      </c>
      <c r="P37" s="52">
        <v>1185</v>
      </c>
      <c r="Q37" s="52">
        <v>1392</v>
      </c>
      <c r="R37" s="52">
        <v>555</v>
      </c>
      <c r="S37" s="52">
        <v>387</v>
      </c>
      <c r="T37" s="52">
        <v>991</v>
      </c>
      <c r="U37" s="52">
        <v>1446</v>
      </c>
      <c r="V37" s="52">
        <v>2556</v>
      </c>
      <c r="W37" s="52">
        <v>3148</v>
      </c>
      <c r="X37" s="52">
        <v>3030</v>
      </c>
      <c r="Y37" s="52">
        <v>3125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21390</v>
      </c>
      <c r="D41" s="52">
        <v>32974</v>
      </c>
      <c r="E41" s="52">
        <v>46126</v>
      </c>
      <c r="F41" s="52">
        <v>85307</v>
      </c>
      <c r="G41" s="52">
        <v>42326</v>
      </c>
      <c r="H41" s="52">
        <v>29440</v>
      </c>
      <c r="I41" s="52">
        <v>711</v>
      </c>
      <c r="J41" s="52">
        <v>0</v>
      </c>
      <c r="K41" s="52">
        <v>0</v>
      </c>
      <c r="L41" s="52">
        <v>1</v>
      </c>
      <c r="M41" s="52">
        <v>4151</v>
      </c>
      <c r="N41" s="52">
        <v>12042</v>
      </c>
      <c r="O41" s="52">
        <v>12940</v>
      </c>
      <c r="P41" s="52">
        <v>4735</v>
      </c>
      <c r="Q41" s="52">
        <v>2587</v>
      </c>
      <c r="R41" s="52">
        <v>617</v>
      </c>
      <c r="S41" s="52">
        <v>5799</v>
      </c>
      <c r="T41" s="52">
        <v>9613</v>
      </c>
      <c r="U41" s="52">
        <v>16469</v>
      </c>
      <c r="V41" s="52">
        <v>17821</v>
      </c>
      <c r="W41" s="52">
        <v>12118</v>
      </c>
      <c r="X41" s="52">
        <v>13162</v>
      </c>
      <c r="Y41" s="52">
        <v>3972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14675</v>
      </c>
      <c r="E44" s="52">
        <v>53090</v>
      </c>
      <c r="F44" s="52">
        <v>92586</v>
      </c>
      <c r="G44" s="52">
        <v>44977</v>
      </c>
      <c r="H44" s="52">
        <v>29784</v>
      </c>
      <c r="I44" s="52">
        <v>1150</v>
      </c>
      <c r="J44" s="52">
        <v>3</v>
      </c>
      <c r="K44" s="52">
        <v>0</v>
      </c>
      <c r="L44" s="52">
        <v>0</v>
      </c>
      <c r="M44" s="52">
        <v>4441</v>
      </c>
      <c r="N44" s="52">
        <v>12949</v>
      </c>
      <c r="O44" s="52">
        <v>13098</v>
      </c>
      <c r="P44" s="52">
        <v>4934</v>
      </c>
      <c r="Q44" s="52">
        <v>2629</v>
      </c>
      <c r="R44" s="52">
        <v>544</v>
      </c>
      <c r="S44" s="52">
        <v>5609</v>
      </c>
      <c r="T44" s="52">
        <v>9460</v>
      </c>
      <c r="U44" s="52">
        <v>16364</v>
      </c>
      <c r="V44" s="52">
        <v>17614</v>
      </c>
      <c r="W44" s="52">
        <v>12037</v>
      </c>
      <c r="X44" s="52">
        <v>12931</v>
      </c>
      <c r="Y44" s="52">
        <v>3883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596</v>
      </c>
      <c r="E45" s="36">
        <v>3396</v>
      </c>
      <c r="F45" s="36">
        <v>2131</v>
      </c>
      <c r="G45" s="36">
        <v>1725</v>
      </c>
      <c r="H45" s="36">
        <v>2858</v>
      </c>
      <c r="I45" s="36">
        <v>3</v>
      </c>
      <c r="J45" s="36">
        <v>0</v>
      </c>
      <c r="K45" s="36">
        <v>0</v>
      </c>
      <c r="L45" s="36">
        <v>0</v>
      </c>
      <c r="M45" s="36">
        <v>104</v>
      </c>
      <c r="N45" s="36">
        <v>356</v>
      </c>
      <c r="O45" s="36">
        <v>0</v>
      </c>
      <c r="P45" s="36">
        <v>0</v>
      </c>
      <c r="Q45" s="36">
        <v>36</v>
      </c>
      <c r="R45" s="36">
        <v>12</v>
      </c>
      <c r="S45" s="36">
        <v>128</v>
      </c>
      <c r="T45" s="36">
        <v>102</v>
      </c>
      <c r="U45" s="36">
        <v>125</v>
      </c>
      <c r="V45" s="36">
        <v>206</v>
      </c>
      <c r="W45" s="36">
        <v>77</v>
      </c>
      <c r="X45" s="36">
        <v>230</v>
      </c>
      <c r="Y45" s="36">
        <v>86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11275</v>
      </c>
      <c r="F49" s="52">
        <v>29192</v>
      </c>
      <c r="G49" s="52">
        <v>14297</v>
      </c>
      <c r="H49" s="52">
        <v>6487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2517</v>
      </c>
      <c r="P49" s="52">
        <v>1187</v>
      </c>
      <c r="Q49" s="52">
        <v>753</v>
      </c>
      <c r="R49" s="52">
        <v>0</v>
      </c>
      <c r="S49" s="52">
        <v>892</v>
      </c>
      <c r="T49" s="52">
        <v>1487</v>
      </c>
      <c r="U49" s="52">
        <v>3322</v>
      </c>
      <c r="V49" s="52">
        <v>5132</v>
      </c>
      <c r="W49" s="52">
        <v>3107</v>
      </c>
      <c r="X49" s="52">
        <v>3532</v>
      </c>
      <c r="Y49" s="52">
        <v>446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2915</v>
      </c>
      <c r="F51" s="52">
        <v>3230</v>
      </c>
      <c r="G51" s="52">
        <v>2391</v>
      </c>
      <c r="H51" s="52">
        <v>1123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112</v>
      </c>
      <c r="P51" s="52">
        <v>280</v>
      </c>
      <c r="Q51" s="52">
        <v>285</v>
      </c>
      <c r="R51" s="52">
        <v>0</v>
      </c>
      <c r="S51" s="52">
        <v>251</v>
      </c>
      <c r="T51" s="52">
        <v>367</v>
      </c>
      <c r="U51" s="52">
        <v>395</v>
      </c>
      <c r="V51" s="52">
        <v>180</v>
      </c>
      <c r="W51" s="52">
        <v>33</v>
      </c>
      <c r="X51" s="52">
        <v>265</v>
      </c>
      <c r="Y51" s="52">
        <v>33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11275</v>
      </c>
      <c r="F55" s="52">
        <v>29192</v>
      </c>
      <c r="G55" s="52">
        <v>14297</v>
      </c>
      <c r="H55" s="52">
        <v>6487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2517</v>
      </c>
      <c r="P55" s="52">
        <v>1187</v>
      </c>
      <c r="Q55" s="52">
        <v>753</v>
      </c>
      <c r="R55" s="52">
        <v>0</v>
      </c>
      <c r="S55" s="52">
        <v>892</v>
      </c>
      <c r="T55" s="52">
        <v>1487</v>
      </c>
      <c r="U55" s="52">
        <v>3322</v>
      </c>
      <c r="V55" s="52">
        <v>5132</v>
      </c>
      <c r="W55" s="52">
        <v>3107</v>
      </c>
      <c r="X55" s="52">
        <v>3532</v>
      </c>
      <c r="Y55" s="52">
        <v>446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10597</v>
      </c>
      <c r="F58" s="52">
        <v>28535</v>
      </c>
      <c r="G58" s="52">
        <v>13769</v>
      </c>
      <c r="H58" s="52">
        <v>5919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2517</v>
      </c>
      <c r="P58" s="52">
        <v>1187</v>
      </c>
      <c r="Q58" s="52">
        <v>742</v>
      </c>
      <c r="R58" s="52">
        <v>0</v>
      </c>
      <c r="S58" s="52">
        <v>872</v>
      </c>
      <c r="T58" s="52">
        <v>1471</v>
      </c>
      <c r="U58" s="52">
        <v>3296</v>
      </c>
      <c r="V58" s="52">
        <v>5071</v>
      </c>
      <c r="W58" s="52">
        <v>3086</v>
      </c>
      <c r="X58" s="52">
        <v>3468</v>
      </c>
      <c r="Y58" s="52">
        <v>435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678</v>
      </c>
      <c r="F59" s="36">
        <v>657</v>
      </c>
      <c r="G59" s="36">
        <v>528</v>
      </c>
      <c r="H59" s="36">
        <v>568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11</v>
      </c>
      <c r="R59" s="36">
        <v>0</v>
      </c>
      <c r="S59" s="36">
        <v>20</v>
      </c>
      <c r="T59" s="36">
        <v>16</v>
      </c>
      <c r="U59" s="36">
        <v>26</v>
      </c>
      <c r="V59" s="36">
        <v>61</v>
      </c>
      <c r="W59" s="36">
        <v>21</v>
      </c>
      <c r="X59" s="36">
        <v>64</v>
      </c>
      <c r="Y59" s="36">
        <v>11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22833</v>
      </c>
      <c r="F63" s="52">
        <v>52673</v>
      </c>
      <c r="G63" s="52">
        <v>18422</v>
      </c>
      <c r="H63" s="52">
        <v>9335</v>
      </c>
      <c r="I63" s="52">
        <v>0</v>
      </c>
      <c r="J63" s="52">
        <v>0</v>
      </c>
      <c r="K63" s="52">
        <v>0</v>
      </c>
      <c r="L63" s="52">
        <v>0</v>
      </c>
      <c r="M63" s="52">
        <v>1</v>
      </c>
      <c r="N63" s="52">
        <v>0</v>
      </c>
      <c r="O63" s="52">
        <v>5828</v>
      </c>
      <c r="P63" s="52">
        <v>880</v>
      </c>
      <c r="Q63" s="52">
        <v>762</v>
      </c>
      <c r="R63" s="52">
        <v>0</v>
      </c>
      <c r="S63" s="52">
        <v>1965</v>
      </c>
      <c r="T63" s="52">
        <v>3121</v>
      </c>
      <c r="U63" s="52">
        <v>7355</v>
      </c>
      <c r="V63" s="52">
        <v>8594</v>
      </c>
      <c r="W63" s="52">
        <v>4731</v>
      </c>
      <c r="X63" s="52">
        <v>7555</v>
      </c>
      <c r="Y63" s="52">
        <v>908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961</v>
      </c>
      <c r="D65" s="52">
        <v>1137</v>
      </c>
      <c r="E65" s="52">
        <v>57</v>
      </c>
      <c r="F65" s="52">
        <v>1044</v>
      </c>
      <c r="G65" s="52">
        <v>4290</v>
      </c>
      <c r="H65" s="52">
        <v>4735</v>
      </c>
      <c r="I65" s="52">
        <v>2659</v>
      </c>
      <c r="J65" s="52">
        <v>582</v>
      </c>
      <c r="K65" s="52">
        <v>8</v>
      </c>
      <c r="L65" s="52">
        <v>6</v>
      </c>
      <c r="M65" s="52">
        <v>2</v>
      </c>
      <c r="N65" s="52">
        <v>0</v>
      </c>
      <c r="O65" s="52">
        <v>1</v>
      </c>
      <c r="P65" s="52">
        <v>905</v>
      </c>
      <c r="Q65" s="52">
        <v>1107</v>
      </c>
      <c r="R65" s="52">
        <v>555</v>
      </c>
      <c r="S65" s="52">
        <v>136</v>
      </c>
      <c r="T65" s="52">
        <v>624</v>
      </c>
      <c r="U65" s="52">
        <v>1051</v>
      </c>
      <c r="V65" s="52">
        <v>2376</v>
      </c>
      <c r="W65" s="52">
        <v>3115</v>
      </c>
      <c r="X65" s="52">
        <v>2765</v>
      </c>
      <c r="Y65" s="52">
        <v>3092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21390</v>
      </c>
      <c r="D69" s="52">
        <f t="shared" si="6"/>
        <v>32974</v>
      </c>
      <c r="E69" s="52">
        <f t="shared" si="6"/>
        <v>34851</v>
      </c>
      <c r="F69" s="52">
        <f t="shared" si="6"/>
        <v>56115</v>
      </c>
      <c r="G69" s="52">
        <f t="shared" si="6"/>
        <v>28029</v>
      </c>
      <c r="H69" s="52">
        <f t="shared" si="6"/>
        <v>22953</v>
      </c>
      <c r="I69" s="52">
        <f t="shared" si="6"/>
        <v>711</v>
      </c>
      <c r="J69" s="52">
        <f t="shared" si="6"/>
        <v>0</v>
      </c>
      <c r="K69" s="52">
        <f t="shared" si="6"/>
        <v>0</v>
      </c>
      <c r="L69" s="52">
        <f t="shared" si="6"/>
        <v>1</v>
      </c>
      <c r="M69" s="52">
        <f t="shared" si="6"/>
        <v>4151</v>
      </c>
      <c r="N69" s="52">
        <f t="shared" si="6"/>
        <v>12042</v>
      </c>
      <c r="O69" s="52">
        <f t="shared" si="6"/>
        <v>10423</v>
      </c>
      <c r="P69" s="52">
        <f t="shared" si="6"/>
        <v>3548</v>
      </c>
      <c r="Q69" s="52">
        <f t="shared" si="6"/>
        <v>1834</v>
      </c>
      <c r="R69" s="52">
        <f t="shared" ref="R69:V69" si="7">R41-R55</f>
        <v>617</v>
      </c>
      <c r="S69" s="52">
        <f t="shared" si="7"/>
        <v>4907</v>
      </c>
      <c r="T69" s="52">
        <f t="shared" si="7"/>
        <v>8126</v>
      </c>
      <c r="U69" s="52">
        <f t="shared" si="7"/>
        <v>13147</v>
      </c>
      <c r="V69" s="52">
        <f t="shared" si="7"/>
        <v>12689</v>
      </c>
      <c r="W69" s="52">
        <f t="shared" ref="W69:Y69" si="8">W41-W55</f>
        <v>9011</v>
      </c>
      <c r="X69" s="52">
        <f t="shared" si="8"/>
        <v>9630</v>
      </c>
      <c r="Y69" s="52">
        <f t="shared" si="8"/>
        <v>3526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14675</v>
      </c>
      <c r="E72" s="52">
        <v>42493</v>
      </c>
      <c r="F72" s="52">
        <v>64051</v>
      </c>
      <c r="G72" s="52">
        <v>31208</v>
      </c>
      <c r="H72" s="52">
        <v>23865</v>
      </c>
      <c r="I72" s="52">
        <v>1150</v>
      </c>
      <c r="J72" s="52">
        <v>3</v>
      </c>
      <c r="K72" s="52">
        <v>0</v>
      </c>
      <c r="L72" s="52">
        <v>0</v>
      </c>
      <c r="M72" s="52">
        <v>4441</v>
      </c>
      <c r="N72" s="52">
        <v>12949</v>
      </c>
      <c r="O72" s="52">
        <v>10581</v>
      </c>
      <c r="P72" s="52">
        <v>3747</v>
      </c>
      <c r="Q72" s="52">
        <v>1887</v>
      </c>
      <c r="R72" s="52">
        <v>544</v>
      </c>
      <c r="S72" s="52">
        <v>4737</v>
      </c>
      <c r="T72" s="52">
        <v>7989</v>
      </c>
      <c r="U72" s="52">
        <v>13068</v>
      </c>
      <c r="V72" s="52">
        <v>12543</v>
      </c>
      <c r="W72" s="52">
        <v>8951</v>
      </c>
      <c r="X72" s="52">
        <v>9463</v>
      </c>
      <c r="Y72" s="52">
        <v>3448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596</v>
      </c>
      <c r="E73" s="36">
        <v>2718</v>
      </c>
      <c r="F73" s="36">
        <v>1474</v>
      </c>
      <c r="G73" s="36">
        <v>1197</v>
      </c>
      <c r="H73" s="36">
        <v>2290</v>
      </c>
      <c r="I73" s="36">
        <v>3</v>
      </c>
      <c r="J73" s="36">
        <v>0</v>
      </c>
      <c r="K73" s="36">
        <v>0</v>
      </c>
      <c r="L73" s="36">
        <v>0</v>
      </c>
      <c r="M73" s="36">
        <v>104</v>
      </c>
      <c r="N73" s="36">
        <v>356</v>
      </c>
      <c r="O73" s="36">
        <v>0</v>
      </c>
      <c r="P73" s="36">
        <v>0</v>
      </c>
      <c r="Q73" s="36">
        <v>25</v>
      </c>
      <c r="R73" s="36">
        <v>12</v>
      </c>
      <c r="S73" s="36">
        <v>108</v>
      </c>
      <c r="T73" s="36">
        <v>86</v>
      </c>
      <c r="U73" s="36">
        <v>99</v>
      </c>
      <c r="V73" s="36">
        <v>145</v>
      </c>
      <c r="W73" s="36">
        <v>56</v>
      </c>
      <c r="X73" s="36">
        <v>166</v>
      </c>
      <c r="Y73" s="36">
        <v>75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1</v>
      </c>
      <c r="N79" s="52">
        <f>RES_hhdet_numvin!N45</f>
        <v>0</v>
      </c>
      <c r="O79" s="52">
        <f>RES_hhdet_numvin!O45</f>
        <v>6308</v>
      </c>
      <c r="P79" s="52">
        <f>RES_hhdet_numvin!P45</f>
        <v>1698</v>
      </c>
      <c r="Q79" s="52">
        <f>RES_hhdet_numvin!Q45</f>
        <v>1325</v>
      </c>
      <c r="R79" s="52">
        <f>RES_hhdet_numvin!R45</f>
        <v>0</v>
      </c>
      <c r="S79" s="52">
        <f>RES_hhdet_numvin!S45</f>
        <v>2706</v>
      </c>
      <c r="T79" s="52">
        <f>RES_hhdet_numvin!T45</f>
        <v>4466</v>
      </c>
      <c r="U79" s="52">
        <f>RES_hhdet_numvin!U45</f>
        <v>10510</v>
      </c>
      <c r="V79" s="52">
        <f>RES_hhdet_numvin!V45</f>
        <v>13635</v>
      </c>
      <c r="W79" s="52">
        <f>RES_hhdet_numvin!W45</f>
        <v>7824</v>
      </c>
      <c r="X79" s="52">
        <f>RES_hhdet_numvin!X45</f>
        <v>11085</v>
      </c>
      <c r="Y79" s="52">
        <f>RES_hhdet_numvin!Y45</f>
        <v>1354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183</v>
      </c>
      <c r="S82" s="138">
        <f>RES_hhdet_numvin!S48</f>
        <v>223</v>
      </c>
      <c r="T82" s="138">
        <f>RES_hhdet_numvin!T48</f>
        <v>745</v>
      </c>
      <c r="U82" s="138">
        <f>RES_hhdet_numvin!U48</f>
        <v>1263</v>
      </c>
      <c r="V82" s="138">
        <f>RES_hhdet_numvin!V48</f>
        <v>2413</v>
      </c>
      <c r="W82" s="138">
        <f>RES_hhdet_numvin!W48</f>
        <v>3093</v>
      </c>
      <c r="X82" s="138">
        <f>RES_hhdet_numvin!X48</f>
        <v>3024</v>
      </c>
      <c r="Y82" s="138">
        <f>RES_hhdet_numvin!Y48</f>
        <v>3125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X84" s="138">
        <f>RES_hhdet_numvin!X50</f>
        <v>0</v>
      </c>
      <c r="Y84" s="138">
        <f>RES_hhdet_numvin!Y50</f>
        <v>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1942</v>
      </c>
      <c r="T88" s="138">
        <f>RES_hhdet_numvin!T54</f>
        <v>4339</v>
      </c>
      <c r="U88" s="138">
        <f>RES_hhdet_numvin!U54</f>
        <v>10945</v>
      </c>
      <c r="V88" s="138">
        <f>RES_hhdet_numvin!V54</f>
        <v>15354</v>
      </c>
      <c r="W88" s="138">
        <f>RES_hhdet_numvin!W54</f>
        <v>11240</v>
      </c>
      <c r="X88" s="138">
        <f>RES_hhdet_numvin!X54</f>
        <v>13120</v>
      </c>
      <c r="Y88" s="138">
        <f>RES_hhdet_numvin!Y54</f>
        <v>3972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1898</v>
      </c>
      <c r="T93" s="138">
        <f>RES_hhdet_numvin!T59</f>
        <v>4296</v>
      </c>
      <c r="U93" s="138">
        <f>RES_hhdet_numvin!U59</f>
        <v>10861</v>
      </c>
      <c r="V93" s="138">
        <f>RES_hhdet_numvin!V59</f>
        <v>15176</v>
      </c>
      <c r="W93" s="138">
        <f>RES_hhdet_numvin!W59</f>
        <v>11161</v>
      </c>
      <c r="X93" s="138">
        <f>RES_hhdet_numvin!X59</f>
        <v>12890</v>
      </c>
      <c r="Y93" s="138">
        <f>RES_hhdet_numvin!Y59</f>
        <v>3883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46</v>
      </c>
      <c r="T94" s="39">
        <f>RES_hhdet_numvin!T60</f>
        <v>47</v>
      </c>
      <c r="U94" s="39">
        <f>RES_hhdet_numvin!U60</f>
        <v>85</v>
      </c>
      <c r="V94" s="39">
        <f>RES_hhdet_numvin!V60</f>
        <v>180</v>
      </c>
      <c r="W94" s="39">
        <f>RES_hhdet_numvin!W60</f>
        <v>73</v>
      </c>
      <c r="X94" s="39">
        <f>RES_hhdet_numvin!X60</f>
        <v>230</v>
      </c>
      <c r="Y94" s="39">
        <f>RES_hhdet_numvin!Y60</f>
        <v>86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223.32065096701157</v>
      </c>
      <c r="C98" s="117">
        <f t="shared" si="12"/>
        <v>158.94440233359336</v>
      </c>
      <c r="D98" s="117">
        <f t="shared" si="12"/>
        <v>83.092427997945393</v>
      </c>
      <c r="E98" s="117">
        <f t="shared" si="12"/>
        <v>131.16955285311215</v>
      </c>
      <c r="F98" s="117">
        <f t="shared" si="12"/>
        <v>349.45766868169903</v>
      </c>
      <c r="G98" s="117">
        <f t="shared" si="12"/>
        <v>261.47916392773271</v>
      </c>
      <c r="H98" s="117">
        <f t="shared" si="12"/>
        <v>262.21275734197172</v>
      </c>
      <c r="I98" s="117">
        <f t="shared" si="12"/>
        <v>296.39313336727275</v>
      </c>
      <c r="J98" s="117">
        <f t="shared" si="12"/>
        <v>183.53931780076078</v>
      </c>
      <c r="K98" s="117">
        <f t="shared" si="12"/>
        <v>51.412668010952835</v>
      </c>
      <c r="L98" s="117">
        <f t="shared" si="12"/>
        <v>29.83365347394583</v>
      </c>
      <c r="M98" s="117">
        <f t="shared" si="12"/>
        <v>40.807431158527912</v>
      </c>
      <c r="N98" s="117">
        <f t="shared" si="12"/>
        <v>39.558898308207162</v>
      </c>
      <c r="O98" s="117">
        <f t="shared" si="12"/>
        <v>26.051660837901608</v>
      </c>
      <c r="P98" s="117">
        <f t="shared" si="12"/>
        <v>34.510902877357509</v>
      </c>
      <c r="Q98" s="117">
        <f t="shared" si="12"/>
        <v>39.876183353407811</v>
      </c>
      <c r="R98" s="117">
        <f t="shared" ref="R98:V98" si="13">R99+R102+R104+R113</f>
        <v>27.96213125649998</v>
      </c>
      <c r="S98" s="117">
        <f t="shared" si="13"/>
        <v>35.49080853764152</v>
      </c>
      <c r="T98" s="117">
        <f t="shared" si="13"/>
        <v>41.526826076474386</v>
      </c>
      <c r="U98" s="117">
        <f t="shared" si="13"/>
        <v>53.817508712424043</v>
      </c>
      <c r="V98" s="117">
        <f t="shared" si="13"/>
        <v>45.867594634195875</v>
      </c>
      <c r="W98" s="117">
        <f t="shared" ref="W98:Y98" si="14">W99+W102+W104+W113</f>
        <v>48.532963894784857</v>
      </c>
      <c r="X98" s="117">
        <f t="shared" si="14"/>
        <v>65.948272309249816</v>
      </c>
      <c r="Y98" s="117">
        <f t="shared" si="14"/>
        <v>52.243920289085473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204.1115791179011</v>
      </c>
      <c r="C99" s="122">
        <f t="shared" si="15"/>
        <v>142.76295865583634</v>
      </c>
      <c r="D99" s="122">
        <f t="shared" si="15"/>
        <v>66.097114945731462</v>
      </c>
      <c r="E99" s="122">
        <f t="shared" si="15"/>
        <v>101.25095992643135</v>
      </c>
      <c r="F99" s="122">
        <f t="shared" si="15"/>
        <v>326.98455193194275</v>
      </c>
      <c r="G99" s="122">
        <f t="shared" si="15"/>
        <v>214.70596285544374</v>
      </c>
      <c r="H99" s="122">
        <f t="shared" si="15"/>
        <v>210.42698806709504</v>
      </c>
      <c r="I99" s="122">
        <f t="shared" si="15"/>
        <v>247.03536347322361</v>
      </c>
      <c r="J99" s="122">
        <f t="shared" si="15"/>
        <v>160.95339092727957</v>
      </c>
      <c r="K99" s="122">
        <f t="shared" si="15"/>
        <v>34.518921854363228</v>
      </c>
      <c r="L99" s="122">
        <f t="shared" si="15"/>
        <v>22.910136805379356</v>
      </c>
      <c r="M99" s="122">
        <f t="shared" si="15"/>
        <v>35.66931543519572</v>
      </c>
      <c r="N99" s="122">
        <f t="shared" si="15"/>
        <v>33.873479575205899</v>
      </c>
      <c r="O99" s="122">
        <f t="shared" si="15"/>
        <v>20.924414953122014</v>
      </c>
      <c r="P99" s="122">
        <f t="shared" si="15"/>
        <v>28.827032199185307</v>
      </c>
      <c r="Q99" s="122">
        <f t="shared" si="15"/>
        <v>33.51594672139948</v>
      </c>
      <c r="R99" s="122">
        <f t="shared" ref="R99:V99" si="16">SUM(R100:R101)</f>
        <v>22.264037286117489</v>
      </c>
      <c r="S99" s="122">
        <f t="shared" si="16"/>
        <v>27.836788381470676</v>
      </c>
      <c r="T99" s="122">
        <f t="shared" si="16"/>
        <v>33.735541275487435</v>
      </c>
      <c r="U99" s="122">
        <f t="shared" si="16"/>
        <v>45.025459035677194</v>
      </c>
      <c r="V99" s="122">
        <f t="shared" si="16"/>
        <v>36.836964103772821</v>
      </c>
      <c r="W99" s="122">
        <f t="shared" ref="W99:Y99" si="17">SUM(W100:W101)</f>
        <v>38.605976661017486</v>
      </c>
      <c r="X99" s="122">
        <f t="shared" si="17"/>
        <v>53.670009759431281</v>
      </c>
      <c r="Y99" s="122">
        <f t="shared" si="17"/>
        <v>41.1447632506136</v>
      </c>
      <c r="DA99" s="130" t="s">
        <v>1611</v>
      </c>
    </row>
    <row r="100" spans="1:105" ht="12" customHeight="1" x14ac:dyDescent="0.25">
      <c r="A100" s="97" t="s">
        <v>211</v>
      </c>
      <c r="B100" s="98">
        <v>203.76152165736175</v>
      </c>
      <c r="C100" s="98">
        <v>142.51811371454482</v>
      </c>
      <c r="D100" s="98">
        <v>65.988408345411813</v>
      </c>
      <c r="E100" s="98">
        <v>101.08382895809794</v>
      </c>
      <c r="F100" s="98">
        <v>326.37651517772321</v>
      </c>
      <c r="G100" s="98">
        <v>214.32577788856901</v>
      </c>
      <c r="H100" s="98">
        <v>210.07519955319654</v>
      </c>
      <c r="I100" s="98">
        <v>246.66267209972594</v>
      </c>
      <c r="J100" s="98">
        <v>160.67032567254392</v>
      </c>
      <c r="K100" s="98">
        <v>34.458406833894294</v>
      </c>
      <c r="L100" s="98">
        <v>22.873561387514428</v>
      </c>
      <c r="M100" s="98">
        <v>35.60925628039228</v>
      </c>
      <c r="N100" s="98">
        <v>33.825712644687847</v>
      </c>
      <c r="O100" s="98">
        <v>20.886354706859549</v>
      </c>
      <c r="P100" s="98">
        <v>28.772740250784778</v>
      </c>
      <c r="Q100" s="98">
        <v>33.459735470684073</v>
      </c>
      <c r="R100" s="98">
        <v>22.227055048899778</v>
      </c>
      <c r="S100" s="98">
        <v>27.78939920738549</v>
      </c>
      <c r="T100" s="98">
        <v>33.677473565073797</v>
      </c>
      <c r="U100" s="98">
        <v>44.943488330482168</v>
      </c>
      <c r="V100" s="98">
        <v>36.764806052577349</v>
      </c>
      <c r="W100" s="98">
        <v>38.528283562124926</v>
      </c>
      <c r="X100" s="98">
        <v>53.558170311212486</v>
      </c>
      <c r="Y100" s="98">
        <v>41.059041382670408</v>
      </c>
      <c r="DA100" s="63" t="s">
        <v>1612</v>
      </c>
    </row>
    <row r="101" spans="1:105" ht="12" customHeight="1" x14ac:dyDescent="0.25">
      <c r="A101" s="97" t="s">
        <v>53</v>
      </c>
      <c r="B101" s="98">
        <v>0.35005746053935599</v>
      </c>
      <c r="C101" s="98">
        <v>0.24484494129150927</v>
      </c>
      <c r="D101" s="98">
        <v>0.1087066003196539</v>
      </c>
      <c r="E101" s="98">
        <v>0.16713096833340793</v>
      </c>
      <c r="F101" s="98">
        <v>0.60803675421951831</v>
      </c>
      <c r="G101" s="98">
        <v>0.38018496687473236</v>
      </c>
      <c r="H101" s="98">
        <v>0.35178851389850141</v>
      </c>
      <c r="I101" s="98">
        <v>0.37269137349766157</v>
      </c>
      <c r="J101" s="98">
        <v>0.28306525473564537</v>
      </c>
      <c r="K101" s="98">
        <v>6.0515020468932992E-2</v>
      </c>
      <c r="L101" s="98">
        <v>3.6575417864926012E-2</v>
      </c>
      <c r="M101" s="98">
        <v>6.0059154803443635E-2</v>
      </c>
      <c r="N101" s="98">
        <v>4.7766930518048208E-2</v>
      </c>
      <c r="O101" s="98">
        <v>3.8060246262463737E-2</v>
      </c>
      <c r="P101" s="98">
        <v>5.4291948400528645E-2</v>
      </c>
      <c r="Q101" s="98">
        <v>5.6211250715407828E-2</v>
      </c>
      <c r="R101" s="98">
        <v>3.6982237217709629E-2</v>
      </c>
      <c r="S101" s="98">
        <v>4.7389174085185524E-2</v>
      </c>
      <c r="T101" s="98">
        <v>5.8067710413641484E-2</v>
      </c>
      <c r="U101" s="98">
        <v>8.1970705195022753E-2</v>
      </c>
      <c r="V101" s="98">
        <v>7.2158051195469197E-2</v>
      </c>
      <c r="W101" s="98">
        <v>7.7693098892559515E-2</v>
      </c>
      <c r="X101" s="98">
        <v>0.11183944821879307</v>
      </c>
      <c r="Y101" s="98">
        <v>8.5721867943193905E-2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8.9173459352997711E-2</v>
      </c>
      <c r="C102" s="122">
        <f t="shared" si="18"/>
        <v>9.3442524017325002E-2</v>
      </c>
      <c r="D102" s="122">
        <f t="shared" si="18"/>
        <v>9.5109639991011283E-2</v>
      </c>
      <c r="E102" s="122">
        <f t="shared" si="18"/>
        <v>0.15043462309429709</v>
      </c>
      <c r="F102" s="122">
        <f t="shared" si="18"/>
        <v>0.15742983180086501</v>
      </c>
      <c r="G102" s="122">
        <f t="shared" si="18"/>
        <v>0.25050072132887885</v>
      </c>
      <c r="H102" s="122">
        <f t="shared" si="18"/>
        <v>0.3948378020515777</v>
      </c>
      <c r="I102" s="122">
        <f t="shared" si="18"/>
        <v>0.81940836905819059</v>
      </c>
      <c r="J102" s="122">
        <f t="shared" si="18"/>
        <v>0.46108246503238165</v>
      </c>
      <c r="K102" s="122">
        <f t="shared" si="18"/>
        <v>0.34974532948068998</v>
      </c>
      <c r="L102" s="122">
        <f t="shared" si="18"/>
        <v>0.31161373334106696</v>
      </c>
      <c r="M102" s="122">
        <f t="shared" si="18"/>
        <v>0.14080098061121327</v>
      </c>
      <c r="N102" s="122">
        <f t="shared" si="18"/>
        <v>0.23370643492209059</v>
      </c>
      <c r="O102" s="122">
        <f t="shared" si="18"/>
        <v>6.2391242996986285E-2</v>
      </c>
      <c r="P102" s="122">
        <f t="shared" si="18"/>
        <v>3.520457067328963E-2</v>
      </c>
      <c r="Q102" s="122">
        <f t="shared" si="18"/>
        <v>6.7371236213601471E-2</v>
      </c>
      <c r="R102" s="122">
        <f t="shared" si="18"/>
        <v>7.1834212392669461E-2</v>
      </c>
      <c r="S102" s="122">
        <f t="shared" si="18"/>
        <v>7.8158761325953049E-2</v>
      </c>
      <c r="T102" s="122">
        <f t="shared" si="18"/>
        <v>9.2407495852037377E-2</v>
      </c>
      <c r="U102" s="122">
        <f t="shared" si="18"/>
        <v>0.11429942003887315</v>
      </c>
      <c r="V102" s="122">
        <f t="shared" si="18"/>
        <v>0.16146636227858527</v>
      </c>
      <c r="W102" s="122">
        <f t="shared" si="18"/>
        <v>0.21943501559511983</v>
      </c>
      <c r="X102" s="122">
        <f t="shared" si="18"/>
        <v>0.24304537159345188</v>
      </c>
      <c r="Y102" s="122">
        <f t="shared" si="18"/>
        <v>0.27173392283380471</v>
      </c>
      <c r="DA102" s="130" t="s">
        <v>1614</v>
      </c>
    </row>
    <row r="103" spans="1:105" ht="12" customHeight="1" x14ac:dyDescent="0.25">
      <c r="A103" s="97" t="s">
        <v>53</v>
      </c>
      <c r="B103" s="98">
        <v>8.9173459352997711E-2</v>
      </c>
      <c r="C103" s="98">
        <v>9.3442524017325002E-2</v>
      </c>
      <c r="D103" s="98">
        <v>9.5109639991011283E-2</v>
      </c>
      <c r="E103" s="98">
        <v>0.15043462309429709</v>
      </c>
      <c r="F103" s="98">
        <v>0.15742983180086501</v>
      </c>
      <c r="G103" s="98">
        <v>0.25050072132887885</v>
      </c>
      <c r="H103" s="98">
        <v>0.3948378020515777</v>
      </c>
      <c r="I103" s="98">
        <v>0.81940836905819059</v>
      </c>
      <c r="J103" s="98">
        <v>0.46108246503238165</v>
      </c>
      <c r="K103" s="98">
        <v>0.34974532948068998</v>
      </c>
      <c r="L103" s="98">
        <v>0.31161373334106696</v>
      </c>
      <c r="M103" s="98">
        <v>0.14080098061121327</v>
      </c>
      <c r="N103" s="98">
        <v>0.23370643492209059</v>
      </c>
      <c r="O103" s="98">
        <v>6.2391242996986285E-2</v>
      </c>
      <c r="P103" s="98">
        <v>3.520457067328963E-2</v>
      </c>
      <c r="Q103" s="98">
        <v>6.7371236213601471E-2</v>
      </c>
      <c r="R103" s="98">
        <v>7.1834212392669461E-2</v>
      </c>
      <c r="S103" s="98">
        <v>7.8158761325953049E-2</v>
      </c>
      <c r="T103" s="98">
        <v>9.2407495852037377E-2</v>
      </c>
      <c r="U103" s="98">
        <v>0.11429942003887315</v>
      </c>
      <c r="V103" s="98">
        <v>0.16146636227858527</v>
      </c>
      <c r="W103" s="98">
        <v>0.21943501559511983</v>
      </c>
      <c r="X103" s="98">
        <v>0.24304537159345188</v>
      </c>
      <c r="Y103" s="98">
        <v>0.27173392283380471</v>
      </c>
      <c r="DA103" s="63" t="s">
        <v>1615</v>
      </c>
    </row>
    <row r="104" spans="1:105" ht="12" customHeight="1" x14ac:dyDescent="0.25">
      <c r="A104" s="121" t="s">
        <v>55</v>
      </c>
      <c r="B104" s="122">
        <v>11.496414862893289</v>
      </c>
      <c r="C104" s="122">
        <v>9.3366305142445913</v>
      </c>
      <c r="D104" s="122">
        <v>9.7613239863938261</v>
      </c>
      <c r="E104" s="122">
        <v>19.212865624523094</v>
      </c>
      <c r="F104" s="122">
        <v>12.325438138408938</v>
      </c>
      <c r="G104" s="122">
        <v>22.82964625805262</v>
      </c>
      <c r="H104" s="122">
        <v>37.894283415931341</v>
      </c>
      <c r="I104" s="122">
        <v>30.844968318661344</v>
      </c>
      <c r="J104" s="122">
        <v>16.052305537950591</v>
      </c>
      <c r="K104" s="122">
        <v>11.87204881451599</v>
      </c>
      <c r="L104" s="122">
        <v>4.725716947648583</v>
      </c>
      <c r="M104" s="122">
        <v>3.5982347599990416</v>
      </c>
      <c r="N104" s="122">
        <v>4.2332819446423455</v>
      </c>
      <c r="O104" s="122">
        <v>3.8134194543838817</v>
      </c>
      <c r="P104" s="122">
        <v>4.2784481509682584</v>
      </c>
      <c r="Q104" s="122">
        <v>4.6508061072906051</v>
      </c>
      <c r="R104" s="122">
        <v>4.0331188983231305</v>
      </c>
      <c r="S104" s="122">
        <v>5.6173625377593712</v>
      </c>
      <c r="T104" s="122">
        <v>5.4363436553016795</v>
      </c>
      <c r="U104" s="122">
        <v>5.9305966971143977</v>
      </c>
      <c r="V104" s="122">
        <v>6.2857172838560267</v>
      </c>
      <c r="W104" s="122">
        <v>6.8619109141866499</v>
      </c>
      <c r="X104" s="122">
        <v>8.6255235772785124</v>
      </c>
      <c r="Y104" s="122">
        <v>7.7181604715800916</v>
      </c>
      <c r="DA104" s="130" t="s">
        <v>1616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11.496414862893289</v>
      </c>
      <c r="C109" s="101">
        <v>9.3366305142445913</v>
      </c>
      <c r="D109" s="101">
        <v>9.7613239863938261</v>
      </c>
      <c r="E109" s="101">
        <v>19.212865624523094</v>
      </c>
      <c r="F109" s="101">
        <v>12.325438138408938</v>
      </c>
      <c r="G109" s="101">
        <v>22.82964625805262</v>
      </c>
      <c r="H109" s="101">
        <v>37.894283415931341</v>
      </c>
      <c r="I109" s="101">
        <v>30.844968318661344</v>
      </c>
      <c r="J109" s="101">
        <v>16.052305537950591</v>
      </c>
      <c r="K109" s="101">
        <v>11.87204881451599</v>
      </c>
      <c r="L109" s="101">
        <v>4.725716947648583</v>
      </c>
      <c r="M109" s="101">
        <v>3.5982347599990416</v>
      </c>
      <c r="N109" s="101">
        <v>4.2332819446423455</v>
      </c>
      <c r="O109" s="101">
        <v>3.8134194543838817</v>
      </c>
      <c r="P109" s="101">
        <v>4.2784481509682584</v>
      </c>
      <c r="Q109" s="101">
        <v>4.6508061072906051</v>
      </c>
      <c r="R109" s="101">
        <v>4.0331188983231305</v>
      </c>
      <c r="S109" s="101">
        <v>5.6173625377593712</v>
      </c>
      <c r="T109" s="101">
        <v>5.4363436553016795</v>
      </c>
      <c r="U109" s="101">
        <v>5.9305966971143977</v>
      </c>
      <c r="V109" s="101">
        <v>6.2857172838560267</v>
      </c>
      <c r="W109" s="101">
        <v>6.8619109141866499</v>
      </c>
      <c r="X109" s="101">
        <v>8.6255235772785124</v>
      </c>
      <c r="Y109" s="101">
        <v>7.7181604715800916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1624</v>
      </c>
    </row>
    <row r="113" spans="1:105" ht="12" customHeight="1" x14ac:dyDescent="0.25">
      <c r="A113" s="121" t="s">
        <v>54</v>
      </c>
      <c r="B113" s="122">
        <v>7.6234835268641827</v>
      </c>
      <c r="C113" s="122">
        <v>6.7513706394951054</v>
      </c>
      <c r="D113" s="122">
        <v>7.1388794258290993</v>
      </c>
      <c r="E113" s="122">
        <v>10.555292679063422</v>
      </c>
      <c r="F113" s="122">
        <v>9.9902487795464854</v>
      </c>
      <c r="G113" s="122">
        <v>23.69305409290747</v>
      </c>
      <c r="H113" s="122">
        <v>13.496648056893788</v>
      </c>
      <c r="I113" s="122">
        <v>17.693393206329638</v>
      </c>
      <c r="J113" s="122">
        <v>6.0725388704982519</v>
      </c>
      <c r="K113" s="122">
        <v>4.6719520125929233</v>
      </c>
      <c r="L113" s="122">
        <v>1.886185987576825</v>
      </c>
      <c r="M113" s="122">
        <v>1.3990799827219371</v>
      </c>
      <c r="N113" s="122">
        <v>1.2184303534368275</v>
      </c>
      <c r="O113" s="122">
        <v>1.2514351873987215</v>
      </c>
      <c r="P113" s="122">
        <v>1.3702179565306551</v>
      </c>
      <c r="Q113" s="122">
        <v>1.6420592885041188</v>
      </c>
      <c r="R113" s="122">
        <v>1.5931408596666894</v>
      </c>
      <c r="S113" s="122">
        <v>1.9584988570855215</v>
      </c>
      <c r="T113" s="122">
        <v>2.2625336498332373</v>
      </c>
      <c r="U113" s="122">
        <v>2.7471535595935812</v>
      </c>
      <c r="V113" s="122">
        <v>2.5834468842884397</v>
      </c>
      <c r="W113" s="122">
        <v>2.8456413039856043</v>
      </c>
      <c r="X113" s="122">
        <v>3.4096936009465622</v>
      </c>
      <c r="Y113" s="122">
        <v>3.1092626440579796</v>
      </c>
      <c r="DA113" s="130" t="s">
        <v>1625</v>
      </c>
    </row>
    <row r="114" spans="1:105" ht="12" customHeight="1" x14ac:dyDescent="0.25">
      <c r="A114" s="97" t="s">
        <v>50</v>
      </c>
      <c r="B114" s="98">
        <v>7.5067023689251187</v>
      </c>
      <c r="C114" s="98">
        <v>6.6277311451347174</v>
      </c>
      <c r="D114" s="98">
        <v>7.0312297648038031</v>
      </c>
      <c r="E114" s="98">
        <v>10.180605503717056</v>
      </c>
      <c r="F114" s="98">
        <v>9.7531310001671141</v>
      </c>
      <c r="G114" s="98">
        <v>23.385647359345633</v>
      </c>
      <c r="H114" s="98">
        <v>12.747095425743519</v>
      </c>
      <c r="I114" s="98">
        <v>17.300153144797854</v>
      </c>
      <c r="J114" s="98">
        <v>5.9178540911213222</v>
      </c>
      <c r="K114" s="98">
        <v>4.5997862938025733</v>
      </c>
      <c r="L114" s="98">
        <v>1.8480374647383031</v>
      </c>
      <c r="M114" s="98">
        <v>1.3722919893122576</v>
      </c>
      <c r="N114" s="98">
        <v>1.1724872509656774</v>
      </c>
      <c r="O114" s="98">
        <v>1.2501002039252112</v>
      </c>
      <c r="P114" s="98">
        <v>1.3633905937981334</v>
      </c>
      <c r="Q114" s="98">
        <v>1.6269454372330701</v>
      </c>
      <c r="R114" s="98">
        <v>1.5799823747157562</v>
      </c>
      <c r="S114" s="98">
        <v>1.9407748320346603</v>
      </c>
      <c r="T114" s="98">
        <v>2.244162543671413</v>
      </c>
      <c r="U114" s="98">
        <v>2.7295158853210566</v>
      </c>
      <c r="V114" s="98">
        <v>2.5654016474222097</v>
      </c>
      <c r="W114" s="98">
        <v>2.8258576157674624</v>
      </c>
      <c r="X114" s="98">
        <v>3.381922387128637</v>
      </c>
      <c r="Y114" s="98">
        <v>3.0819676138842116</v>
      </c>
      <c r="DA114" s="63" t="s">
        <v>1626</v>
      </c>
    </row>
    <row r="115" spans="1:105" ht="12" customHeight="1" x14ac:dyDescent="0.25">
      <c r="A115" s="109" t="s">
        <v>120</v>
      </c>
      <c r="B115" s="33">
        <v>0.11678115793906384</v>
      </c>
      <c r="C115" s="33">
        <v>0.12363949436038764</v>
      </c>
      <c r="D115" s="33">
        <v>0.10764966102529641</v>
      </c>
      <c r="E115" s="33">
        <v>0.37468717534636731</v>
      </c>
      <c r="F115" s="33">
        <v>0.23711777937937203</v>
      </c>
      <c r="G115" s="33">
        <v>0.30740673356183884</v>
      </c>
      <c r="H115" s="33">
        <v>0.74955263115026916</v>
      </c>
      <c r="I115" s="33">
        <v>0.39324006153178348</v>
      </c>
      <c r="J115" s="33">
        <v>0.15468477937692973</v>
      </c>
      <c r="K115" s="33">
        <v>7.2165718790350109E-2</v>
      </c>
      <c r="L115" s="33">
        <v>3.8148522838521971E-2</v>
      </c>
      <c r="M115" s="33">
        <v>2.6787993409679623E-2</v>
      </c>
      <c r="N115" s="33">
        <v>4.5943102471150125E-2</v>
      </c>
      <c r="O115" s="33">
        <v>1.3349834735102534E-3</v>
      </c>
      <c r="P115" s="33">
        <v>6.8273627325217889E-3</v>
      </c>
      <c r="Q115" s="33">
        <v>1.5113851271048667E-2</v>
      </c>
      <c r="R115" s="33">
        <v>1.315848495093324E-2</v>
      </c>
      <c r="S115" s="33">
        <v>1.7724025050861257E-2</v>
      </c>
      <c r="T115" s="33">
        <v>1.8371106161824489E-2</v>
      </c>
      <c r="U115" s="33">
        <v>1.7637674272524436E-2</v>
      </c>
      <c r="V115" s="33">
        <v>1.8045236866230146E-2</v>
      </c>
      <c r="W115" s="33">
        <v>1.9783688218142019E-2</v>
      </c>
      <c r="X115" s="33">
        <v>2.7771213817924963E-2</v>
      </c>
      <c r="Y115" s="33">
        <v>2.7295030173768036E-2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91.101115801439121</v>
      </c>
      <c r="C117" s="117">
        <f t="shared" si="19"/>
        <v>65.333789222486175</v>
      </c>
      <c r="D117" s="117">
        <f t="shared" si="19"/>
        <v>35.70447561747752</v>
      </c>
      <c r="E117" s="117">
        <f t="shared" si="19"/>
        <v>58.189326778261027</v>
      </c>
      <c r="F117" s="117">
        <f t="shared" si="19"/>
        <v>151.25341589239707</v>
      </c>
      <c r="G117" s="117">
        <f t="shared" si="19"/>
        <v>119.32512617604121</v>
      </c>
      <c r="H117" s="117">
        <f t="shared" si="19"/>
        <v>121.72178456401431</v>
      </c>
      <c r="I117" s="117">
        <f t="shared" si="19"/>
        <v>137.42500188656234</v>
      </c>
      <c r="J117" s="117">
        <f t="shared" si="19"/>
        <v>84.239062168960018</v>
      </c>
      <c r="K117" s="117">
        <f t="shared" si="19"/>
        <v>25.483798269571754</v>
      </c>
      <c r="L117" s="117">
        <f t="shared" si="19"/>
        <v>14.587750644577298</v>
      </c>
      <c r="M117" s="117">
        <f t="shared" si="19"/>
        <v>18.831719957587545</v>
      </c>
      <c r="N117" s="117">
        <f t="shared" si="19"/>
        <v>18.59079613723619</v>
      </c>
      <c r="O117" s="117">
        <f t="shared" si="19"/>
        <v>13.250845536217458</v>
      </c>
      <c r="P117" s="117">
        <f t="shared" si="19"/>
        <v>17.56690048424624</v>
      </c>
      <c r="Q117" s="117">
        <f t="shared" si="19"/>
        <v>20.546607436445161</v>
      </c>
      <c r="R117" s="117">
        <f t="shared" ref="R117:V117" si="20">R118+R121+R123+R132</f>
        <v>14.619007677650245</v>
      </c>
      <c r="S117" s="117">
        <f t="shared" si="20"/>
        <v>18.902125658118553</v>
      </c>
      <c r="T117" s="117">
        <f t="shared" si="20"/>
        <v>22.517120143936054</v>
      </c>
      <c r="U117" s="117">
        <f t="shared" si="20"/>
        <v>30.631974098787357</v>
      </c>
      <c r="V117" s="117">
        <f t="shared" si="20"/>
        <v>28.465387678370249</v>
      </c>
      <c r="W117" s="117">
        <f t="shared" ref="W117:Y117" si="21">W118+W121+W123+W132</f>
        <v>31.252748703399963</v>
      </c>
      <c r="X117" s="117">
        <f t="shared" si="21"/>
        <v>43.033902395797433</v>
      </c>
      <c r="Y117" s="117">
        <f t="shared" si="21"/>
        <v>34.450638763196316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80.242302285927977</v>
      </c>
      <c r="C118" s="122">
        <f t="shared" si="22"/>
        <v>56.124345350998134</v>
      </c>
      <c r="D118" s="122">
        <f t="shared" si="22"/>
        <v>25.981904014081145</v>
      </c>
      <c r="E118" s="122">
        <f t="shared" si="22"/>
        <v>40.941203189347362</v>
      </c>
      <c r="F118" s="122">
        <f t="shared" si="22"/>
        <v>138.13716829676932</v>
      </c>
      <c r="G118" s="122">
        <f t="shared" si="22"/>
        <v>92.066166689583</v>
      </c>
      <c r="H118" s="122">
        <f t="shared" si="22"/>
        <v>91.091095466894615</v>
      </c>
      <c r="I118" s="122">
        <f t="shared" si="22"/>
        <v>107.45231492530345</v>
      </c>
      <c r="J118" s="122">
        <f t="shared" si="22"/>
        <v>70.351262874552276</v>
      </c>
      <c r="K118" s="122">
        <f t="shared" si="22"/>
        <v>15.087800529208659</v>
      </c>
      <c r="L118" s="122">
        <f t="shared" si="22"/>
        <v>10.011769228539007</v>
      </c>
      <c r="M118" s="122">
        <f t="shared" si="22"/>
        <v>15.589325599501509</v>
      </c>
      <c r="N118" s="122">
        <f t="shared" si="22"/>
        <v>14.799280356447577</v>
      </c>
      <c r="O118" s="122">
        <f t="shared" si="22"/>
        <v>10.056662623917022</v>
      </c>
      <c r="P118" s="122">
        <f t="shared" si="22"/>
        <v>14.049768072223737</v>
      </c>
      <c r="Q118" s="122">
        <f t="shared" si="22"/>
        <v>16.507734639760745</v>
      </c>
      <c r="R118" s="122">
        <f t="shared" ref="R118:V118" si="23">SUM(R119:R120)</f>
        <v>10.964106169864305</v>
      </c>
      <c r="S118" s="122">
        <f t="shared" si="23"/>
        <v>13.978252999085063</v>
      </c>
      <c r="T118" s="122">
        <f t="shared" si="23"/>
        <v>17.388828514284018</v>
      </c>
      <c r="U118" s="122">
        <f t="shared" si="23"/>
        <v>24.680486059412782</v>
      </c>
      <c r="V118" s="122">
        <f t="shared" si="23"/>
        <v>22.058657225622817</v>
      </c>
      <c r="W118" s="122">
        <f t="shared" ref="W118:Y118" si="24">SUM(W119:W120)</f>
        <v>23.979902173409513</v>
      </c>
      <c r="X118" s="122">
        <f t="shared" si="24"/>
        <v>34.022517173187133</v>
      </c>
      <c r="Y118" s="122">
        <f t="shared" si="24"/>
        <v>26.128286857569464</v>
      </c>
      <c r="DA118" s="130" t="s">
        <v>1779</v>
      </c>
    </row>
    <row r="119" spans="1:105" ht="12" customHeight="1" x14ac:dyDescent="0.25">
      <c r="A119" s="97" t="s">
        <v>211</v>
      </c>
      <c r="B119" s="98">
        <v>79.892244825388616</v>
      </c>
      <c r="C119" s="98">
        <v>55.879500409706623</v>
      </c>
      <c r="D119" s="98">
        <v>25.873197413761492</v>
      </c>
      <c r="E119" s="98">
        <v>40.774072221013952</v>
      </c>
      <c r="F119" s="98">
        <v>137.52913154254981</v>
      </c>
      <c r="G119" s="98">
        <v>91.685981722708263</v>
      </c>
      <c r="H119" s="98">
        <v>90.739306952996117</v>
      </c>
      <c r="I119" s="98">
        <v>107.0796235518058</v>
      </c>
      <c r="J119" s="98">
        <v>70.06819761981663</v>
      </c>
      <c r="K119" s="98">
        <v>15.027285508739725</v>
      </c>
      <c r="L119" s="98">
        <v>9.9751938106740816</v>
      </c>
      <c r="M119" s="98">
        <v>15.529266444698065</v>
      </c>
      <c r="N119" s="98">
        <v>14.751513425929529</v>
      </c>
      <c r="O119" s="98">
        <v>10.018602377654558</v>
      </c>
      <c r="P119" s="98">
        <v>13.995476123823208</v>
      </c>
      <c r="Q119" s="98">
        <v>16.451523389045338</v>
      </c>
      <c r="R119" s="98">
        <v>10.927123932646595</v>
      </c>
      <c r="S119" s="98">
        <v>13.930863824999877</v>
      </c>
      <c r="T119" s="98">
        <v>17.330760803870376</v>
      </c>
      <c r="U119" s="98">
        <v>24.59851535421776</v>
      </c>
      <c r="V119" s="98">
        <v>21.986499174427347</v>
      </c>
      <c r="W119" s="98">
        <v>23.902209074516954</v>
      </c>
      <c r="X119" s="98">
        <v>33.910677724968338</v>
      </c>
      <c r="Y119" s="98">
        <v>26.042564989626271</v>
      </c>
      <c r="DA119" s="63" t="s">
        <v>1780</v>
      </c>
    </row>
    <row r="120" spans="1:105" ht="12" customHeight="1" x14ac:dyDescent="0.25">
      <c r="A120" s="97" t="s">
        <v>53</v>
      </c>
      <c r="B120" s="98">
        <v>0.35005746053935599</v>
      </c>
      <c r="C120" s="98">
        <v>0.24484494129150927</v>
      </c>
      <c r="D120" s="98">
        <v>0.1087066003196539</v>
      </c>
      <c r="E120" s="98">
        <v>0.16713096833340793</v>
      </c>
      <c r="F120" s="98">
        <v>0.60803675421951831</v>
      </c>
      <c r="G120" s="98">
        <v>0.38018496687473236</v>
      </c>
      <c r="H120" s="98">
        <v>0.35178851389850141</v>
      </c>
      <c r="I120" s="98">
        <v>0.37269137349766157</v>
      </c>
      <c r="J120" s="98">
        <v>0.28306525473564537</v>
      </c>
      <c r="K120" s="98">
        <v>6.0515020468932992E-2</v>
      </c>
      <c r="L120" s="98">
        <v>3.6575417864926012E-2</v>
      </c>
      <c r="M120" s="98">
        <v>6.0059154803443635E-2</v>
      </c>
      <c r="N120" s="98">
        <v>4.7766930518048208E-2</v>
      </c>
      <c r="O120" s="98">
        <v>3.8060246262463737E-2</v>
      </c>
      <c r="P120" s="98">
        <v>5.4291948400528645E-2</v>
      </c>
      <c r="Q120" s="98">
        <v>5.6211250715407828E-2</v>
      </c>
      <c r="R120" s="98">
        <v>3.6982237217709629E-2</v>
      </c>
      <c r="S120" s="98">
        <v>4.7389174085185524E-2</v>
      </c>
      <c r="T120" s="98">
        <v>5.8067710413641484E-2</v>
      </c>
      <c r="U120" s="98">
        <v>8.1970705195022753E-2</v>
      </c>
      <c r="V120" s="98">
        <v>7.2158051195469197E-2</v>
      </c>
      <c r="W120" s="98">
        <v>7.7693098892559515E-2</v>
      </c>
      <c r="X120" s="98">
        <v>0.11183944821879307</v>
      </c>
      <c r="Y120" s="98">
        <v>8.5721867943193905E-2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0.14497784652032414</v>
      </c>
      <c r="C121" s="122">
        <f t="shared" si="25"/>
        <v>0.16132143013663008</v>
      </c>
      <c r="D121" s="122">
        <f t="shared" si="25"/>
        <v>0.17481442322632518</v>
      </c>
      <c r="E121" s="122">
        <f t="shared" si="25"/>
        <v>0.30501482107673394</v>
      </c>
      <c r="F121" s="122">
        <f t="shared" si="25"/>
        <v>0.34149192988740062</v>
      </c>
      <c r="G121" s="122">
        <f t="shared" si="25"/>
        <v>0.57201344412463384</v>
      </c>
      <c r="H121" s="122">
        <f t="shared" si="25"/>
        <v>0.93136707193843171</v>
      </c>
      <c r="I121" s="122">
        <f t="shared" si="25"/>
        <v>1.9624553200774626</v>
      </c>
      <c r="J121" s="122">
        <f t="shared" si="25"/>
        <v>1.1112698988353487</v>
      </c>
      <c r="K121" s="122">
        <f t="shared" si="25"/>
        <v>0.84781084070310142</v>
      </c>
      <c r="L121" s="122">
        <f t="shared" si="25"/>
        <v>0.75645127088722408</v>
      </c>
      <c r="M121" s="122">
        <f t="shared" si="25"/>
        <v>0.34481240418520237</v>
      </c>
      <c r="N121" s="122">
        <f t="shared" si="25"/>
        <v>0.57945218744401827</v>
      </c>
      <c r="O121" s="122">
        <f t="shared" si="25"/>
        <v>0.15906473571326368</v>
      </c>
      <c r="P121" s="122">
        <f t="shared" si="25"/>
        <v>0.104494792445569</v>
      </c>
      <c r="Q121" s="122">
        <f t="shared" si="25"/>
        <v>0.2248513751928877</v>
      </c>
      <c r="R121" s="122">
        <f t="shared" si="25"/>
        <v>0.24486050021343253</v>
      </c>
      <c r="S121" s="122">
        <f t="shared" si="25"/>
        <v>0.26711925381087742</v>
      </c>
      <c r="T121" s="122">
        <f t="shared" si="25"/>
        <v>0.31728558771178056</v>
      </c>
      <c r="U121" s="122">
        <f t="shared" si="25"/>
        <v>0.39424288499590027</v>
      </c>
      <c r="V121" s="122">
        <f t="shared" si="25"/>
        <v>0.55991612038252292</v>
      </c>
      <c r="W121" s="122">
        <f t="shared" si="25"/>
        <v>0.76584414598856487</v>
      </c>
      <c r="X121" s="122">
        <f t="shared" si="25"/>
        <v>0.85411397619605001</v>
      </c>
      <c r="Y121" s="122">
        <f t="shared" si="25"/>
        <v>0.96091381967963452</v>
      </c>
      <c r="DA121" s="130" t="s">
        <v>1782</v>
      </c>
    </row>
    <row r="122" spans="1:105" ht="12" customHeight="1" x14ac:dyDescent="0.25">
      <c r="A122" s="97" t="s">
        <v>53</v>
      </c>
      <c r="B122" s="98">
        <v>0.14497784652032414</v>
      </c>
      <c r="C122" s="98">
        <v>0.16132143013663008</v>
      </c>
      <c r="D122" s="98">
        <v>0.17481442322632518</v>
      </c>
      <c r="E122" s="98">
        <v>0.30501482107673394</v>
      </c>
      <c r="F122" s="98">
        <v>0.34149192988740062</v>
      </c>
      <c r="G122" s="98">
        <v>0.57201344412463384</v>
      </c>
      <c r="H122" s="98">
        <v>0.93136707193843171</v>
      </c>
      <c r="I122" s="98">
        <v>1.9624553200774626</v>
      </c>
      <c r="J122" s="98">
        <v>1.1112698988353487</v>
      </c>
      <c r="K122" s="98">
        <v>0.84781084070310142</v>
      </c>
      <c r="L122" s="98">
        <v>0.75645127088722408</v>
      </c>
      <c r="M122" s="98">
        <v>0.34481240418520237</v>
      </c>
      <c r="N122" s="98">
        <v>0.57945218744401827</v>
      </c>
      <c r="O122" s="98">
        <v>0.15906473571326368</v>
      </c>
      <c r="P122" s="98">
        <v>0.104494792445569</v>
      </c>
      <c r="Q122" s="98">
        <v>0.2248513751928877</v>
      </c>
      <c r="R122" s="98">
        <v>0.24486050021343253</v>
      </c>
      <c r="S122" s="98">
        <v>0.26711925381087742</v>
      </c>
      <c r="T122" s="98">
        <v>0.31728558771178056</v>
      </c>
      <c r="U122" s="98">
        <v>0.39424288499590027</v>
      </c>
      <c r="V122" s="98">
        <v>0.55991612038252292</v>
      </c>
      <c r="W122" s="98">
        <v>0.76584414598856487</v>
      </c>
      <c r="X122" s="98">
        <v>0.85411397619605001</v>
      </c>
      <c r="Y122" s="98">
        <v>0.96091381967963452</v>
      </c>
      <c r="DA122" s="63" t="s">
        <v>1783</v>
      </c>
    </row>
    <row r="123" spans="1:105" ht="12" customHeight="1" x14ac:dyDescent="0.25">
      <c r="A123" s="121" t="s">
        <v>55</v>
      </c>
      <c r="B123" s="122">
        <v>6.3886201720476361</v>
      </c>
      <c r="C123" s="122">
        <v>5.2143926134313405</v>
      </c>
      <c r="D123" s="122">
        <v>5.491965576133496</v>
      </c>
      <c r="E123" s="122">
        <v>10.884288528511522</v>
      </c>
      <c r="F123" s="122">
        <v>7.0381837962948115</v>
      </c>
      <c r="G123" s="122">
        <v>13.100538259912895</v>
      </c>
      <c r="H123" s="122">
        <v>21.848159923252645</v>
      </c>
      <c r="I123" s="122">
        <v>17.813672623064207</v>
      </c>
      <c r="J123" s="122">
        <v>9.2734435408754905</v>
      </c>
      <c r="K123" s="122">
        <v>6.8611215861511372</v>
      </c>
      <c r="L123" s="122">
        <v>2.7330623421634899</v>
      </c>
      <c r="M123" s="122">
        <v>2.091103588404851</v>
      </c>
      <c r="N123" s="122">
        <v>2.5038673647452949</v>
      </c>
      <c r="O123" s="122">
        <v>2.3147283603025479</v>
      </c>
      <c r="P123" s="122">
        <v>2.6225265838533391</v>
      </c>
      <c r="Q123" s="122">
        <v>2.8656081135728098</v>
      </c>
      <c r="R123" s="122">
        <v>2.4900036842358637</v>
      </c>
      <c r="S123" s="122">
        <v>3.5221990518872484</v>
      </c>
      <c r="T123" s="122">
        <v>3.4929296695539698</v>
      </c>
      <c r="U123" s="122">
        <v>3.9416046625083672</v>
      </c>
      <c r="V123" s="122">
        <v>4.311867599999986</v>
      </c>
      <c r="W123" s="122">
        <v>4.8057353179047499</v>
      </c>
      <c r="X123" s="122">
        <v>6.1114757833350284</v>
      </c>
      <c r="Y123" s="122">
        <v>5.493380679254444</v>
      </c>
      <c r="DA123" s="130" t="s">
        <v>1784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6.3886201720476361</v>
      </c>
      <c r="C128" s="101">
        <v>5.2143926134313405</v>
      </c>
      <c r="D128" s="101">
        <v>5.491965576133496</v>
      </c>
      <c r="E128" s="101">
        <v>10.884288528511522</v>
      </c>
      <c r="F128" s="101">
        <v>7.0381837962948115</v>
      </c>
      <c r="G128" s="101">
        <v>13.100538259912895</v>
      </c>
      <c r="H128" s="101">
        <v>21.848159923252645</v>
      </c>
      <c r="I128" s="101">
        <v>17.813672623064207</v>
      </c>
      <c r="J128" s="101">
        <v>9.2734435408754905</v>
      </c>
      <c r="K128" s="101">
        <v>6.8611215861511372</v>
      </c>
      <c r="L128" s="101">
        <v>2.7330623421634899</v>
      </c>
      <c r="M128" s="101">
        <v>2.091103588404851</v>
      </c>
      <c r="N128" s="101">
        <v>2.5038673647452949</v>
      </c>
      <c r="O128" s="101">
        <v>2.3147283603025479</v>
      </c>
      <c r="P128" s="101">
        <v>2.6225265838533391</v>
      </c>
      <c r="Q128" s="101">
        <v>2.8656081135728098</v>
      </c>
      <c r="R128" s="101">
        <v>2.4900036842358637</v>
      </c>
      <c r="S128" s="101">
        <v>3.5221990518872484</v>
      </c>
      <c r="T128" s="101">
        <v>3.4929296695539698</v>
      </c>
      <c r="U128" s="101">
        <v>3.9416046625083672</v>
      </c>
      <c r="V128" s="101">
        <v>4.311867599999986</v>
      </c>
      <c r="W128" s="101">
        <v>4.8057353179047499</v>
      </c>
      <c r="X128" s="101">
        <v>6.1114757833350284</v>
      </c>
      <c r="Y128" s="101">
        <v>5.493380679254444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1792</v>
      </c>
    </row>
    <row r="132" spans="1:105" ht="12" customHeight="1" x14ac:dyDescent="0.25">
      <c r="A132" s="121" t="s">
        <v>54</v>
      </c>
      <c r="B132" s="122">
        <v>4.3252154969431906</v>
      </c>
      <c r="C132" s="122">
        <v>3.833729827920072</v>
      </c>
      <c r="D132" s="122">
        <v>4.0557916040365543</v>
      </c>
      <c r="E132" s="122">
        <v>6.0588202393254083</v>
      </c>
      <c r="F132" s="122">
        <v>5.7365718694455206</v>
      </c>
      <c r="G132" s="122">
        <v>13.586407782420684</v>
      </c>
      <c r="H132" s="122">
        <v>7.8511621019286233</v>
      </c>
      <c r="I132" s="122">
        <v>10.196559018117201</v>
      </c>
      <c r="J132" s="122">
        <v>3.5030858546969124</v>
      </c>
      <c r="K132" s="122">
        <v>2.6870653135088562</v>
      </c>
      <c r="L132" s="122">
        <v>1.0864678029875774</v>
      </c>
      <c r="M132" s="122">
        <v>0.8064783654959844</v>
      </c>
      <c r="N132" s="122">
        <v>0.70819622859929932</v>
      </c>
      <c r="O132" s="122">
        <v>0.72038981628462495</v>
      </c>
      <c r="P132" s="122">
        <v>0.79011103572359487</v>
      </c>
      <c r="Q132" s="122">
        <v>0.94841330791871548</v>
      </c>
      <c r="R132" s="122">
        <v>0.92003732333664423</v>
      </c>
      <c r="S132" s="122">
        <v>1.1345543533353655</v>
      </c>
      <c r="T132" s="122">
        <v>1.3180763723862863</v>
      </c>
      <c r="U132" s="122">
        <v>1.6156404918703047</v>
      </c>
      <c r="V132" s="122">
        <v>1.5349467323649209</v>
      </c>
      <c r="W132" s="122">
        <v>1.701267066097133</v>
      </c>
      <c r="X132" s="122">
        <v>2.0457954630792239</v>
      </c>
      <c r="Y132" s="122">
        <v>1.8680574066927715</v>
      </c>
      <c r="DA132" s="130" t="s">
        <v>1793</v>
      </c>
    </row>
    <row r="133" spans="1:105" ht="12" customHeight="1" x14ac:dyDescent="0.25">
      <c r="A133" s="97" t="s">
        <v>50</v>
      </c>
      <c r="B133" s="98">
        <v>4.2401259833091842</v>
      </c>
      <c r="C133" s="98">
        <v>3.7436431681648279</v>
      </c>
      <c r="D133" s="98">
        <v>3.9770683489740262</v>
      </c>
      <c r="E133" s="98">
        <v>5.7820654305952317</v>
      </c>
      <c r="F133" s="98">
        <v>5.5608295192058037</v>
      </c>
      <c r="G133" s="98">
        <v>13.358008745385492</v>
      </c>
      <c r="H133" s="98">
        <v>7.2927660398848939</v>
      </c>
      <c r="I133" s="98">
        <v>9.9034445167915912</v>
      </c>
      <c r="J133" s="98">
        <v>3.3877909192396829</v>
      </c>
      <c r="K133" s="98">
        <v>2.6332773921757662</v>
      </c>
      <c r="L133" s="98">
        <v>1.0580293771527616</v>
      </c>
      <c r="M133" s="98">
        <v>0.78644547403782161</v>
      </c>
      <c r="N133" s="98">
        <v>0.67359268915533022</v>
      </c>
      <c r="O133" s="98">
        <v>0.71938023415681873</v>
      </c>
      <c r="P133" s="98">
        <v>0.78492579919796435</v>
      </c>
      <c r="Q133" s="98">
        <v>0.93690029753203485</v>
      </c>
      <c r="R133" s="98">
        <v>0.91000029010342498</v>
      </c>
      <c r="S133" s="98">
        <v>1.1208186298550891</v>
      </c>
      <c r="T133" s="98">
        <v>1.303612982971619</v>
      </c>
      <c r="U133" s="98">
        <v>1.6014289617942119</v>
      </c>
      <c r="V133" s="98">
        <v>1.5199117398099868</v>
      </c>
      <c r="W133" s="98">
        <v>1.6846948380559632</v>
      </c>
      <c r="X133" s="98">
        <v>2.0222356332862441</v>
      </c>
      <c r="Y133" s="98">
        <v>1.8447807923841204</v>
      </c>
      <c r="DA133" s="63" t="s">
        <v>1794</v>
      </c>
    </row>
    <row r="134" spans="1:105" ht="12" customHeight="1" x14ac:dyDescent="0.25">
      <c r="A134" s="109" t="s">
        <v>120</v>
      </c>
      <c r="B134" s="33">
        <v>8.5089513634006422E-2</v>
      </c>
      <c r="C134" s="33">
        <v>9.0086659755244075E-2</v>
      </c>
      <c r="D134" s="33">
        <v>7.8723255062528391E-2</v>
      </c>
      <c r="E134" s="33">
        <v>0.27675480873017644</v>
      </c>
      <c r="F134" s="33">
        <v>0.17574235023971685</v>
      </c>
      <c r="G134" s="33">
        <v>0.22839903703519224</v>
      </c>
      <c r="H134" s="33">
        <v>0.55839606204372949</v>
      </c>
      <c r="I134" s="33">
        <v>0.2931145013256104</v>
      </c>
      <c r="J134" s="33">
        <v>0.11529493545722962</v>
      </c>
      <c r="K134" s="33">
        <v>5.3787921333090218E-2</v>
      </c>
      <c r="L134" s="33">
        <v>2.8438425834815866E-2</v>
      </c>
      <c r="M134" s="33">
        <v>2.003289145816281E-2</v>
      </c>
      <c r="N134" s="33">
        <v>3.4603539443969149E-2</v>
      </c>
      <c r="O134" s="33">
        <v>1.009582127806186E-3</v>
      </c>
      <c r="P134" s="33">
        <v>5.1852365256305029E-3</v>
      </c>
      <c r="Q134" s="33">
        <v>1.1513010386680607E-2</v>
      </c>
      <c r="R134" s="33">
        <v>1.00370332332192E-2</v>
      </c>
      <c r="S134" s="33">
        <v>1.3735723480276478E-2</v>
      </c>
      <c r="T134" s="33">
        <v>1.4463389414667353E-2</v>
      </c>
      <c r="U134" s="33">
        <v>1.4211530076092722E-2</v>
      </c>
      <c r="V134" s="33">
        <v>1.503499255493403E-2</v>
      </c>
      <c r="W134" s="33">
        <v>1.657222804116977E-2</v>
      </c>
      <c r="X134" s="33">
        <v>2.3559829792979672E-2</v>
      </c>
      <c r="Y134" s="33">
        <v>2.3276614308651213E-2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0.40793860938053766</v>
      </c>
      <c r="C136" s="119">
        <f t="shared" si="26"/>
        <v>0.411048066262587</v>
      </c>
      <c r="D136" s="119">
        <f t="shared" si="26"/>
        <v>0.42969589982808515</v>
      </c>
      <c r="E136" s="119">
        <f t="shared" si="26"/>
        <v>0.44361915942050434</v>
      </c>
      <c r="F136" s="119">
        <f t="shared" si="26"/>
        <v>0.43282328432793715</v>
      </c>
      <c r="G136" s="119">
        <f t="shared" si="26"/>
        <v>0.45634659520718118</v>
      </c>
      <c r="H136" s="119">
        <f t="shared" si="26"/>
        <v>0.46421000182408217</v>
      </c>
      <c r="I136" s="119">
        <f t="shared" si="26"/>
        <v>0.4636578463384084</v>
      </c>
      <c r="J136" s="119">
        <f t="shared" si="26"/>
        <v>0.45897011702094731</v>
      </c>
      <c r="K136" s="119">
        <f t="shared" si="26"/>
        <v>0.49567157775478105</v>
      </c>
      <c r="L136" s="119">
        <f t="shared" si="26"/>
        <v>0.48896963482253342</v>
      </c>
      <c r="M136" s="119">
        <f t="shared" si="26"/>
        <v>0.46147771185180581</v>
      </c>
      <c r="N136" s="119">
        <f t="shared" si="26"/>
        <v>0.46995232254431146</v>
      </c>
      <c r="O136" s="119">
        <f t="shared" si="26"/>
        <v>0.50863726572623302</v>
      </c>
      <c r="P136" s="119">
        <f t="shared" si="26"/>
        <v>0.50902465654620199</v>
      </c>
      <c r="Q136" s="119">
        <f t="shared" si="26"/>
        <v>0.51526013044799712</v>
      </c>
      <c r="R136" s="119">
        <f t="shared" ref="R136:V136" si="27">IF(R117=0,"",R117/R98)</f>
        <v>0.52281450020916986</v>
      </c>
      <c r="S136" s="119">
        <f t="shared" si="27"/>
        <v>0.53259213968233421</v>
      </c>
      <c r="T136" s="119">
        <f t="shared" si="27"/>
        <v>0.5422307041349439</v>
      </c>
      <c r="U136" s="119">
        <f t="shared" si="27"/>
        <v>0.56918231318492474</v>
      </c>
      <c r="V136" s="119">
        <f t="shared" si="27"/>
        <v>0.62059909409656111</v>
      </c>
      <c r="W136" s="119">
        <f t="shared" ref="W136:Y136" si="28">IF(W117=0,"",W117/W98)</f>
        <v>0.64394889978599157</v>
      </c>
      <c r="X136" s="119">
        <f t="shared" si="28"/>
        <v>0.65254025448914688</v>
      </c>
      <c r="Y136" s="119">
        <f t="shared" si="28"/>
        <v>0.65941909742928617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0.39312959427734162</v>
      </c>
      <c r="C137" s="124">
        <f t="shared" si="29"/>
        <v>0.39312960364108912</v>
      </c>
      <c r="D137" s="124">
        <f t="shared" si="29"/>
        <v>0.39308680924142286</v>
      </c>
      <c r="E137" s="124">
        <f t="shared" si="29"/>
        <v>0.40435372878533815</v>
      </c>
      <c r="F137" s="124">
        <f t="shared" si="29"/>
        <v>0.42245778120282768</v>
      </c>
      <c r="G137" s="124">
        <f t="shared" si="29"/>
        <v>0.42880116353158243</v>
      </c>
      <c r="H137" s="124">
        <f t="shared" si="29"/>
        <v>0.43288694241942982</v>
      </c>
      <c r="I137" s="124">
        <f t="shared" si="29"/>
        <v>0.43496733995718112</v>
      </c>
      <c r="J137" s="124">
        <f t="shared" si="29"/>
        <v>0.4370909023366753</v>
      </c>
      <c r="K137" s="124">
        <f t="shared" si="29"/>
        <v>0.437087826580005</v>
      </c>
      <c r="L137" s="124">
        <f t="shared" si="29"/>
        <v>0.43700172170897816</v>
      </c>
      <c r="M137" s="124">
        <f t="shared" si="29"/>
        <v>0.43705143788992284</v>
      </c>
      <c r="N137" s="124">
        <f t="shared" si="29"/>
        <v>0.43689873440932497</v>
      </c>
      <c r="O137" s="124">
        <f t="shared" si="29"/>
        <v>0.48061858104264582</v>
      </c>
      <c r="P137" s="124">
        <f t="shared" si="29"/>
        <v>0.48738170392097468</v>
      </c>
      <c r="Q137" s="124">
        <f t="shared" si="29"/>
        <v>0.49253374153446722</v>
      </c>
      <c r="R137" s="124">
        <f t="shared" ref="R137:V137" si="30">IF(R118=0,"",R118/R99)</f>
        <v>0.49245813007602446</v>
      </c>
      <c r="S137" s="124">
        <f t="shared" si="30"/>
        <v>0.50215034893858557</v>
      </c>
      <c r="T137" s="124">
        <f t="shared" si="30"/>
        <v>0.51544536879622871</v>
      </c>
      <c r="U137" s="124">
        <f t="shared" si="30"/>
        <v>0.54814512917806124</v>
      </c>
      <c r="V137" s="124">
        <f t="shared" si="30"/>
        <v>0.59881854442406623</v>
      </c>
      <c r="W137" s="124">
        <f t="shared" ref="W137:Y137" si="31">IF(W118=0,"",W118/W99)</f>
        <v>0.62114481350819706</v>
      </c>
      <c r="X137" s="124">
        <f t="shared" si="31"/>
        <v>0.63392045810478825</v>
      </c>
      <c r="Y137" s="124">
        <f t="shared" si="31"/>
        <v>0.63503310733425611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0.39208700531660057</v>
      </c>
      <c r="C138" s="111">
        <f t="shared" si="32"/>
        <v>0.39208700531660057</v>
      </c>
      <c r="D138" s="111">
        <f t="shared" si="32"/>
        <v>0.39208700531660057</v>
      </c>
      <c r="E138" s="111">
        <f t="shared" si="32"/>
        <v>0.40336889333620257</v>
      </c>
      <c r="F138" s="111">
        <f t="shared" si="32"/>
        <v>0.42138182481561359</v>
      </c>
      <c r="G138" s="111">
        <f t="shared" si="32"/>
        <v>0.42778793398513687</v>
      </c>
      <c r="H138" s="111">
        <f t="shared" si="32"/>
        <v>0.43193726411298039</v>
      </c>
      <c r="I138" s="111">
        <f t="shared" si="32"/>
        <v>0.43411361208522631</v>
      </c>
      <c r="J138" s="111">
        <f t="shared" si="32"/>
        <v>0.43609918213908372</v>
      </c>
      <c r="K138" s="111">
        <f t="shared" si="32"/>
        <v>0.436099253838934</v>
      </c>
      <c r="L138" s="111">
        <f t="shared" si="32"/>
        <v>0.43610147286111106</v>
      </c>
      <c r="M138" s="111">
        <f t="shared" si="32"/>
        <v>0.43610195962584675</v>
      </c>
      <c r="N138" s="111">
        <f t="shared" si="32"/>
        <v>0.4361035517827051</v>
      </c>
      <c r="O138" s="111">
        <f t="shared" si="32"/>
        <v>0.47967213610349263</v>
      </c>
      <c r="P138" s="111">
        <f t="shared" si="32"/>
        <v>0.48641443261357353</v>
      </c>
      <c r="Q138" s="111">
        <f t="shared" si="32"/>
        <v>0.49168121497730993</v>
      </c>
      <c r="R138" s="111">
        <f t="shared" ref="R138:V138" si="33">IF(R119=0,"",R119/R100)</f>
        <v>0.49161366220611752</v>
      </c>
      <c r="S138" s="111">
        <f t="shared" si="33"/>
        <v>0.50130136751202314</v>
      </c>
      <c r="T138" s="111">
        <f t="shared" si="33"/>
        <v>0.51460988516204331</v>
      </c>
      <c r="U138" s="111">
        <f t="shared" si="33"/>
        <v>0.54732100840366293</v>
      </c>
      <c r="V138" s="111">
        <f t="shared" si="33"/>
        <v>0.59803114813075464</v>
      </c>
      <c r="W138" s="111">
        <f t="shared" ref="W138:Y138" si="34">IF(W119=0,"",W119/W100)</f>
        <v>0.62038084400972182</v>
      </c>
      <c r="X138" s="111">
        <f t="shared" si="34"/>
        <v>0.63315601574740665</v>
      </c>
      <c r="Y138" s="111">
        <f t="shared" si="34"/>
        <v>0.63427114011039554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1.7264241503870312</v>
      </c>
      <c r="D140" s="124">
        <f t="shared" si="38"/>
        <v>1.8380305428855237</v>
      </c>
      <c r="E140" s="124">
        <f t="shared" si="38"/>
        <v>2.027557318939412</v>
      </c>
      <c r="F140" s="124">
        <f t="shared" si="38"/>
        <v>2.1691691211317439</v>
      </c>
      <c r="G140" s="124">
        <f t="shared" si="38"/>
        <v>2.2834802274826407</v>
      </c>
      <c r="H140" s="124">
        <f t="shared" si="38"/>
        <v>2.3588599346340375</v>
      </c>
      <c r="I140" s="124">
        <f t="shared" si="38"/>
        <v>2.3949661660559611</v>
      </c>
      <c r="J140" s="124">
        <f t="shared" si="38"/>
        <v>2.4101326402800951</v>
      </c>
      <c r="K140" s="124">
        <f t="shared" si="38"/>
        <v>2.4240805215667947</v>
      </c>
      <c r="L140" s="124">
        <f t="shared" si="38"/>
        <v>2.4275286675484042</v>
      </c>
      <c r="M140" s="124">
        <f t="shared" si="38"/>
        <v>2.4489346784971313</v>
      </c>
      <c r="N140" s="124">
        <f t="shared" si="38"/>
        <v>2.4794019370377498</v>
      </c>
      <c r="O140" s="124">
        <f t="shared" si="38"/>
        <v>2.5494721385971917</v>
      </c>
      <c r="P140" s="124">
        <f t="shared" si="38"/>
        <v>2.9682166391209868</v>
      </c>
      <c r="Q140" s="124">
        <f t="shared" si="38"/>
        <v>3.3374981346637784</v>
      </c>
      <c r="R140" s="124">
        <f t="shared" ref="R140:V140" si="39">IF(R121=0,"",R121/R102)</f>
        <v>3.4086891476577259</v>
      </c>
      <c r="S140" s="124">
        <f t="shared" si="39"/>
        <v>3.4176495287186568</v>
      </c>
      <c r="T140" s="124">
        <f t="shared" si="39"/>
        <v>3.43354816388291</v>
      </c>
      <c r="U140" s="124">
        <f t="shared" si="39"/>
        <v>3.4492115958402811</v>
      </c>
      <c r="V140" s="124">
        <f t="shared" si="39"/>
        <v>3.4676951439363832</v>
      </c>
      <c r="W140" s="124">
        <f t="shared" ref="W140:Y140" si="40">IF(W121=0,"",W121/W102)</f>
        <v>3.4900726482122892</v>
      </c>
      <c r="X140" s="124">
        <f t="shared" si="40"/>
        <v>3.5142161753433756</v>
      </c>
      <c r="Y140" s="124">
        <f t="shared" si="40"/>
        <v>3.536230624644312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1.7264241503870312</v>
      </c>
      <c r="D141" s="111">
        <f t="shared" si="41"/>
        <v>1.8380305428855237</v>
      </c>
      <c r="E141" s="111">
        <f t="shared" si="41"/>
        <v>2.027557318939412</v>
      </c>
      <c r="F141" s="111">
        <f t="shared" si="41"/>
        <v>2.1691691211317439</v>
      </c>
      <c r="G141" s="111">
        <f t="shared" si="41"/>
        <v>2.2834802274826407</v>
      </c>
      <c r="H141" s="111">
        <f t="shared" si="41"/>
        <v>2.3588599346340375</v>
      </c>
      <c r="I141" s="111">
        <f t="shared" si="41"/>
        <v>2.3949661660559611</v>
      </c>
      <c r="J141" s="111">
        <f t="shared" si="41"/>
        <v>2.4101326402800951</v>
      </c>
      <c r="K141" s="111">
        <f t="shared" si="41"/>
        <v>2.4240805215667947</v>
      </c>
      <c r="L141" s="111">
        <f t="shared" si="41"/>
        <v>2.4275286675484042</v>
      </c>
      <c r="M141" s="111">
        <f t="shared" si="41"/>
        <v>2.4489346784971313</v>
      </c>
      <c r="N141" s="111">
        <f t="shared" si="41"/>
        <v>2.4794019370377498</v>
      </c>
      <c r="O141" s="111">
        <f t="shared" si="41"/>
        <v>2.5494721385971917</v>
      </c>
      <c r="P141" s="111">
        <f t="shared" si="41"/>
        <v>2.9682166391209868</v>
      </c>
      <c r="Q141" s="111">
        <f t="shared" si="41"/>
        <v>3.3374981346637784</v>
      </c>
      <c r="R141" s="111">
        <f t="shared" ref="R141:V141" si="42">IF(R122=0,"",R122/R103)</f>
        <v>3.4086891476577259</v>
      </c>
      <c r="S141" s="111">
        <f t="shared" si="42"/>
        <v>3.4176495287186568</v>
      </c>
      <c r="T141" s="111">
        <f t="shared" si="42"/>
        <v>3.43354816388291</v>
      </c>
      <c r="U141" s="111">
        <f t="shared" si="42"/>
        <v>3.4492115958402811</v>
      </c>
      <c r="V141" s="111">
        <f t="shared" si="42"/>
        <v>3.4676951439363832</v>
      </c>
      <c r="W141" s="111">
        <f t="shared" ref="W141:Y141" si="43">IF(W122=0,"",W122/W103)</f>
        <v>3.4900726482122892</v>
      </c>
      <c r="X141" s="111">
        <f t="shared" si="43"/>
        <v>3.5142161753433756</v>
      </c>
      <c r="Y141" s="111">
        <f t="shared" si="43"/>
        <v>3.536230624644312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0.55570543062672839</v>
      </c>
      <c r="C142" s="124">
        <f t="shared" si="44"/>
        <v>0.55848762628829662</v>
      </c>
      <c r="D142" s="124">
        <f t="shared" si="44"/>
        <v>0.56262506846291249</v>
      </c>
      <c r="E142" s="124">
        <f t="shared" si="44"/>
        <v>0.56651041761406662</v>
      </c>
      <c r="F142" s="124">
        <f t="shared" si="44"/>
        <v>0.57102909586330974</v>
      </c>
      <c r="G142" s="124">
        <f t="shared" si="44"/>
        <v>0.57383886337231305</v>
      </c>
      <c r="H142" s="124">
        <f t="shared" si="44"/>
        <v>0.57655556336677793</v>
      </c>
      <c r="I142" s="124">
        <f t="shared" si="44"/>
        <v>0.57752280498491726</v>
      </c>
      <c r="J142" s="124">
        <f t="shared" si="44"/>
        <v>0.57770165905149085</v>
      </c>
      <c r="K142" s="124">
        <f t="shared" si="44"/>
        <v>0.57792228564306636</v>
      </c>
      <c r="L142" s="124">
        <f t="shared" si="44"/>
        <v>0.57833813841165493</v>
      </c>
      <c r="M142" s="124">
        <f t="shared" si="44"/>
        <v>0.58114707012763334</v>
      </c>
      <c r="N142" s="124">
        <f t="shared" si="44"/>
        <v>0.59147191174313274</v>
      </c>
      <c r="O142" s="124">
        <f t="shared" si="44"/>
        <v>0.60699547689188804</v>
      </c>
      <c r="P142" s="124">
        <f t="shared" si="44"/>
        <v>0.61296210479022251</v>
      </c>
      <c r="Q142" s="124">
        <f t="shared" si="44"/>
        <v>0.61615299530132672</v>
      </c>
      <c r="R142" s="124">
        <f t="shared" ref="R142:V142" si="45">IF(R123=0,"",R123/R104)</f>
        <v>0.61738910927499424</v>
      </c>
      <c r="S142" s="124">
        <f t="shared" si="45"/>
        <v>0.62702007004379101</v>
      </c>
      <c r="T142" s="124">
        <f t="shared" si="45"/>
        <v>0.64251450810096666</v>
      </c>
      <c r="U142" s="124">
        <f t="shared" si="45"/>
        <v>0.66462193668070557</v>
      </c>
      <c r="V142" s="124">
        <f t="shared" si="45"/>
        <v>0.68597860916754982</v>
      </c>
      <c r="W142" s="124">
        <f t="shared" ref="W142:Y142" si="46">IF(W123=0,"",W123/W104)</f>
        <v>0.70034941840605036</v>
      </c>
      <c r="X142" s="124">
        <f t="shared" si="46"/>
        <v>0.70853389114070386</v>
      </c>
      <c r="Y142" s="124">
        <f t="shared" si="46"/>
        <v>0.71174740399376768</v>
      </c>
      <c r="DA142" s="130" t="s">
        <v>1952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0.55570543062672839</v>
      </c>
      <c r="C147" s="112">
        <f t="shared" si="59"/>
        <v>0.55848762628829662</v>
      </c>
      <c r="D147" s="112">
        <f t="shared" si="59"/>
        <v>0.56262506846291249</v>
      </c>
      <c r="E147" s="112">
        <f t="shared" si="59"/>
        <v>0.56651041761406662</v>
      </c>
      <c r="F147" s="112">
        <f t="shared" si="59"/>
        <v>0.57102909586330974</v>
      </c>
      <c r="G147" s="112">
        <f t="shared" si="59"/>
        <v>0.57383886337231305</v>
      </c>
      <c r="H147" s="112">
        <f t="shared" si="59"/>
        <v>0.57655556336677793</v>
      </c>
      <c r="I147" s="112">
        <f t="shared" si="59"/>
        <v>0.57752280498491726</v>
      </c>
      <c r="J147" s="112">
        <f t="shared" si="59"/>
        <v>0.57770165905149085</v>
      </c>
      <c r="K147" s="112">
        <f t="shared" si="59"/>
        <v>0.57792228564306636</v>
      </c>
      <c r="L147" s="112">
        <f t="shared" si="59"/>
        <v>0.57833813841165493</v>
      </c>
      <c r="M147" s="112">
        <f t="shared" si="59"/>
        <v>0.58114707012763334</v>
      </c>
      <c r="N147" s="112">
        <f t="shared" si="59"/>
        <v>0.59147191174313274</v>
      </c>
      <c r="O147" s="112">
        <f t="shared" si="59"/>
        <v>0.60699547689188804</v>
      </c>
      <c r="P147" s="112">
        <f t="shared" si="59"/>
        <v>0.61296210479022251</v>
      </c>
      <c r="Q147" s="112">
        <f t="shared" si="59"/>
        <v>0.61615299530132672</v>
      </c>
      <c r="R147" s="112">
        <f t="shared" ref="R147:V147" si="60">IF(R128=0,"",R128/R109)</f>
        <v>0.61738910927499424</v>
      </c>
      <c r="S147" s="112">
        <f t="shared" si="60"/>
        <v>0.62702007004379101</v>
      </c>
      <c r="T147" s="112">
        <f t="shared" si="60"/>
        <v>0.64251450810096666</v>
      </c>
      <c r="U147" s="112">
        <f t="shared" si="60"/>
        <v>0.66462193668070557</v>
      </c>
      <c r="V147" s="112">
        <f t="shared" si="60"/>
        <v>0.68597860916754982</v>
      </c>
      <c r="W147" s="112">
        <f t="shared" ref="W147:Y147" si="61">IF(W128=0,"",W128/W109)</f>
        <v>0.70034941840605036</v>
      </c>
      <c r="X147" s="112">
        <f t="shared" si="61"/>
        <v>0.70853389114070386</v>
      </c>
      <c r="Y147" s="112">
        <f t="shared" si="61"/>
        <v>0.71174740399376768</v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0.56735421303157318</v>
      </c>
      <c r="C151" s="124">
        <f t="shared" si="71"/>
        <v>0.56784466927248622</v>
      </c>
      <c r="D151" s="124">
        <f t="shared" si="71"/>
        <v>0.56812720346029943</v>
      </c>
      <c r="E151" s="124">
        <f t="shared" si="71"/>
        <v>0.57400779149811421</v>
      </c>
      <c r="F151" s="124">
        <f t="shared" si="71"/>
        <v>0.57421711871583003</v>
      </c>
      <c r="G151" s="124">
        <f t="shared" si="71"/>
        <v>0.5734342111044175</v>
      </c>
      <c r="H151" s="124">
        <f t="shared" si="71"/>
        <v>0.58171199758879566</v>
      </c>
      <c r="I151" s="124">
        <f t="shared" si="71"/>
        <v>0.57629189038027384</v>
      </c>
      <c r="J151" s="124">
        <f t="shared" si="71"/>
        <v>0.57687335221774938</v>
      </c>
      <c r="K151" s="124">
        <f t="shared" si="71"/>
        <v>0.57514831194028915</v>
      </c>
      <c r="L151" s="124">
        <f t="shared" si="71"/>
        <v>0.57601308150070496</v>
      </c>
      <c r="M151" s="124">
        <f t="shared" si="71"/>
        <v>0.57643478246823687</v>
      </c>
      <c r="N151" s="124">
        <f t="shared" si="71"/>
        <v>0.58123652829370975</v>
      </c>
      <c r="O151" s="124">
        <f t="shared" si="71"/>
        <v>0.57565091947114999</v>
      </c>
      <c r="P151" s="124">
        <f t="shared" si="71"/>
        <v>0.57663164605150041</v>
      </c>
      <c r="Q151" s="124">
        <f t="shared" si="71"/>
        <v>0.5775755568379628</v>
      </c>
      <c r="R151" s="124">
        <f t="shared" ref="R151:V151" si="72">IF(R132=0,"",R132/R113)</f>
        <v>0.57749904395091012</v>
      </c>
      <c r="S151" s="124">
        <f t="shared" si="72"/>
        <v>0.57929793996597823</v>
      </c>
      <c r="T151" s="124">
        <f t="shared" si="72"/>
        <v>0.58256652778774654</v>
      </c>
      <c r="U151" s="124">
        <f t="shared" si="72"/>
        <v>0.58811437250319765</v>
      </c>
      <c r="V151" s="124">
        <f t="shared" si="72"/>
        <v>0.59414681281039461</v>
      </c>
      <c r="W151" s="124">
        <f t="shared" ref="W151:Y151" si="73">IF(W132=0,"",W132/W113)</f>
        <v>0.59785014496181887</v>
      </c>
      <c r="X151" s="124">
        <f t="shared" si="73"/>
        <v>0.5999939298097906</v>
      </c>
      <c r="Y151" s="124">
        <f t="shared" si="73"/>
        <v>0.60080399134591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0.56484535751166676</v>
      </c>
      <c r="C152" s="111">
        <f t="shared" si="74"/>
        <v>0.56484535751166676</v>
      </c>
      <c r="D152" s="111">
        <f t="shared" si="74"/>
        <v>0.56562912634174189</v>
      </c>
      <c r="E152" s="111">
        <f t="shared" si="74"/>
        <v>0.56794907026739549</v>
      </c>
      <c r="F152" s="111">
        <f t="shared" si="74"/>
        <v>0.57015839519745215</v>
      </c>
      <c r="G152" s="111">
        <f t="shared" si="74"/>
        <v>0.57120542955793852</v>
      </c>
      <c r="H152" s="111">
        <f t="shared" si="74"/>
        <v>0.57211198287232701</v>
      </c>
      <c r="I152" s="111">
        <f t="shared" si="74"/>
        <v>0.57244837279198024</v>
      </c>
      <c r="J152" s="111">
        <f t="shared" si="74"/>
        <v>0.57246949098026179</v>
      </c>
      <c r="K152" s="111">
        <f t="shared" si="74"/>
        <v>0.57247820311210063</v>
      </c>
      <c r="L152" s="111">
        <f t="shared" si="74"/>
        <v>0.57251511256704257</v>
      </c>
      <c r="M152" s="111">
        <f t="shared" si="74"/>
        <v>0.57308902198865075</v>
      </c>
      <c r="N152" s="111">
        <f t="shared" si="74"/>
        <v>0.57449894538345692</v>
      </c>
      <c r="O152" s="111">
        <f t="shared" si="74"/>
        <v>0.57545805680058637</v>
      </c>
      <c r="P152" s="111">
        <f t="shared" si="74"/>
        <v>0.5757160147418342</v>
      </c>
      <c r="Q152" s="111">
        <f t="shared" si="74"/>
        <v>0.57586460866531075</v>
      </c>
      <c r="R152" s="111">
        <f t="shared" ref="R152:V152" si="75">IF(R133=0,"",R133/R114)</f>
        <v>0.57595597562734646</v>
      </c>
      <c r="S152" s="111">
        <f t="shared" si="75"/>
        <v>0.57751090510590075</v>
      </c>
      <c r="T152" s="111">
        <f t="shared" si="75"/>
        <v>0.58089062516787648</v>
      </c>
      <c r="U152" s="111">
        <f t="shared" si="75"/>
        <v>0.58670805706113172</v>
      </c>
      <c r="V152" s="111">
        <f t="shared" si="75"/>
        <v>0.59246541037238298</v>
      </c>
      <c r="W152" s="111">
        <f t="shared" ref="W152:Y152" si="76">IF(W133=0,"",W133/W114)</f>
        <v>0.59617116894207856</v>
      </c>
      <c r="X152" s="111">
        <f t="shared" si="76"/>
        <v>0.59795447730637852</v>
      </c>
      <c r="Y152" s="111">
        <f t="shared" si="76"/>
        <v>0.59857241330941124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0.72862365072973456</v>
      </c>
      <c r="C153" s="45">
        <f t="shared" si="77"/>
        <v>0.72862365072973456</v>
      </c>
      <c r="D153" s="45">
        <f t="shared" si="77"/>
        <v>0.73129124897132136</v>
      </c>
      <c r="E153" s="45">
        <f t="shared" si="77"/>
        <v>0.73862898689910994</v>
      </c>
      <c r="F153" s="45">
        <f t="shared" si="77"/>
        <v>0.74116057724436279</v>
      </c>
      <c r="G153" s="45">
        <f t="shared" si="77"/>
        <v>0.74298644791802138</v>
      </c>
      <c r="H153" s="45">
        <f t="shared" si="77"/>
        <v>0.74497245268395718</v>
      </c>
      <c r="I153" s="45">
        <f t="shared" si="77"/>
        <v>0.74538311326634643</v>
      </c>
      <c r="J153" s="45">
        <f t="shared" si="77"/>
        <v>0.74535410608359531</v>
      </c>
      <c r="K153" s="45">
        <f t="shared" si="77"/>
        <v>0.74533895365679714</v>
      </c>
      <c r="L153" s="45">
        <f t="shared" si="77"/>
        <v>0.74546597663013692</v>
      </c>
      <c r="M153" s="45">
        <f t="shared" si="77"/>
        <v>0.74783098352279298</v>
      </c>
      <c r="N153" s="45">
        <f t="shared" si="77"/>
        <v>0.75318247098567992</v>
      </c>
      <c r="O153" s="45">
        <f t="shared" si="77"/>
        <v>0.75625065616097442</v>
      </c>
      <c r="P153" s="45">
        <f t="shared" si="77"/>
        <v>0.75947869313152161</v>
      </c>
      <c r="Q153" s="45">
        <f t="shared" si="77"/>
        <v>0.76175226156514786</v>
      </c>
      <c r="R153" s="45">
        <f t="shared" ref="R153:V153" si="78">IF(R134=0,"",R134/R115)</f>
        <v>0.76278031024440562</v>
      </c>
      <c r="S153" s="45">
        <f t="shared" si="78"/>
        <v>0.77497766116105904</v>
      </c>
      <c r="T153" s="45">
        <f t="shared" si="78"/>
        <v>0.78729006774358279</v>
      </c>
      <c r="U153" s="45">
        <f t="shared" si="78"/>
        <v>0.80574852764069449</v>
      </c>
      <c r="V153" s="45">
        <f t="shared" si="78"/>
        <v>0.83318344150253376</v>
      </c>
      <c r="W153" s="45">
        <f t="shared" ref="W153:Y153" si="79">IF(W134=0,"",W134/W115)</f>
        <v>0.83767131075047585</v>
      </c>
      <c r="X153" s="45">
        <f t="shared" si="79"/>
        <v>0.84835434084530192</v>
      </c>
      <c r="Y153" s="45">
        <f t="shared" si="79"/>
        <v>0.85277847873644297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650.25083329916038</v>
      </c>
      <c r="C155" s="117">
        <f t="shared" si="80"/>
        <v>459.47185227112357</v>
      </c>
      <c r="D155" s="117">
        <f t="shared" si="80"/>
        <v>223.69924319660851</v>
      </c>
      <c r="E155" s="117">
        <f t="shared" si="80"/>
        <v>342.27086062217677</v>
      </c>
      <c r="F155" s="117">
        <f t="shared" si="80"/>
        <v>982.6998959637707</v>
      </c>
      <c r="G155" s="117">
        <f t="shared" si="80"/>
        <v>735.08574462387412</v>
      </c>
      <c r="H155" s="117">
        <f t="shared" si="80"/>
        <v>678.51532841767357</v>
      </c>
      <c r="I155" s="117">
        <f t="shared" si="80"/>
        <v>823.14397668919514</v>
      </c>
      <c r="J155" s="117">
        <f t="shared" si="80"/>
        <v>515.51853065061709</v>
      </c>
      <c r="K155" s="117">
        <f t="shared" si="80"/>
        <v>117.92074603535923</v>
      </c>
      <c r="L155" s="117">
        <f t="shared" si="80"/>
        <v>76.235212046977011</v>
      </c>
      <c r="M155" s="117">
        <f t="shared" si="80"/>
        <v>114.76684295394516</v>
      </c>
      <c r="N155" s="117">
        <f t="shared" si="80"/>
        <v>107.94454562397569</v>
      </c>
      <c r="O155" s="117">
        <f t="shared" si="80"/>
        <v>68.100822731853626</v>
      </c>
      <c r="P155" s="117">
        <f t="shared" si="80"/>
        <v>101.51006072030144</v>
      </c>
      <c r="Q155" s="117">
        <f t="shared" si="80"/>
        <v>123.26527801109648</v>
      </c>
      <c r="R155" s="117">
        <f t="shared" ref="R155:V155" si="81">R156+R159+R161+R170</f>
        <v>80.263561632617893</v>
      </c>
      <c r="S155" s="117">
        <f t="shared" si="81"/>
        <v>100.77019289982508</v>
      </c>
      <c r="T155" s="117">
        <f t="shared" si="81"/>
        <v>126.33236429936714</v>
      </c>
      <c r="U155" s="117">
        <f t="shared" si="81"/>
        <v>175.27772744963448</v>
      </c>
      <c r="V155" s="117">
        <f t="shared" si="81"/>
        <v>143.23855445846655</v>
      </c>
      <c r="W155" s="117">
        <f t="shared" ref="W155:Y155" si="82">W156+W159+W161+W170</f>
        <v>142.89436325492099</v>
      </c>
      <c r="X155" s="117">
        <f t="shared" si="82"/>
        <v>205.04019590952885</v>
      </c>
      <c r="Y155" s="117">
        <f t="shared" si="82"/>
        <v>153.6203492612409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630.41909550640628</v>
      </c>
      <c r="C156" s="122">
        <f t="shared" si="83"/>
        <v>441.9622428885416</v>
      </c>
      <c r="D156" s="122">
        <f t="shared" si="83"/>
        <v>205.12364259288248</v>
      </c>
      <c r="E156" s="122">
        <f t="shared" si="83"/>
        <v>315.37501621558738</v>
      </c>
      <c r="F156" s="122">
        <f t="shared" si="83"/>
        <v>956.93338396585443</v>
      </c>
      <c r="G156" s="122">
        <f t="shared" si="83"/>
        <v>673.30388572612173</v>
      </c>
      <c r="H156" s="122">
        <f t="shared" si="83"/>
        <v>644.83914922758822</v>
      </c>
      <c r="I156" s="122">
        <f t="shared" si="83"/>
        <v>777.43920726042552</v>
      </c>
      <c r="J156" s="122">
        <f t="shared" si="83"/>
        <v>499.88432472862308</v>
      </c>
      <c r="K156" s="122">
        <f t="shared" si="83"/>
        <v>105.76870493952198</v>
      </c>
      <c r="L156" s="122">
        <f t="shared" si="83"/>
        <v>71.352935831578861</v>
      </c>
      <c r="M156" s="122">
        <f t="shared" si="83"/>
        <v>111.14142481830719</v>
      </c>
      <c r="N156" s="122">
        <f t="shared" si="83"/>
        <v>104.8469857922772</v>
      </c>
      <c r="O156" s="122">
        <f t="shared" si="83"/>
        <v>64.798219506029568</v>
      </c>
      <c r="P156" s="122">
        <f t="shared" si="83"/>
        <v>97.90815892155149</v>
      </c>
      <c r="Q156" s="122">
        <f t="shared" si="83"/>
        <v>118.9670983672772</v>
      </c>
      <c r="R156" s="122">
        <f t="shared" ref="R156:V156" si="84">SUM(R157:R158)</f>
        <v>76.089452332341679</v>
      </c>
      <c r="S156" s="122">
        <f t="shared" si="84"/>
        <v>95.642916541697801</v>
      </c>
      <c r="T156" s="122">
        <f t="shared" si="84"/>
        <v>120.40357680478792</v>
      </c>
      <c r="U156" s="122">
        <f t="shared" si="84"/>
        <v>168.06669913406864</v>
      </c>
      <c r="V156" s="122">
        <f t="shared" si="84"/>
        <v>136.46109475586991</v>
      </c>
      <c r="W156" s="122">
        <f t="shared" ref="W156:Y156" si="85">SUM(W157:W158)</f>
        <v>135.42881253486732</v>
      </c>
      <c r="X156" s="122">
        <f t="shared" si="85"/>
        <v>196.10559390710742</v>
      </c>
      <c r="Y156" s="122">
        <f t="shared" si="85"/>
        <v>145.47818901557454</v>
      </c>
      <c r="DA156" s="130" t="s">
        <v>2115</v>
      </c>
    </row>
    <row r="157" spans="1:105" ht="12" customHeight="1" x14ac:dyDescent="0.25">
      <c r="A157" s="97" t="s">
        <v>211</v>
      </c>
      <c r="B157" s="98">
        <v>630.41909550640628</v>
      </c>
      <c r="C157" s="98">
        <v>441.9622428885416</v>
      </c>
      <c r="D157" s="98">
        <v>205.12364259288248</v>
      </c>
      <c r="E157" s="98">
        <v>315.37501621558738</v>
      </c>
      <c r="F157" s="98">
        <v>956.93338396585443</v>
      </c>
      <c r="G157" s="98">
        <v>673.30388572612173</v>
      </c>
      <c r="H157" s="98">
        <v>644.83914922758822</v>
      </c>
      <c r="I157" s="98">
        <v>777.43920726042552</v>
      </c>
      <c r="J157" s="98">
        <v>499.88432472862308</v>
      </c>
      <c r="K157" s="98">
        <v>105.76870493952198</v>
      </c>
      <c r="L157" s="98">
        <v>71.352935831578861</v>
      </c>
      <c r="M157" s="98">
        <v>111.14142481830719</v>
      </c>
      <c r="N157" s="98">
        <v>104.8469857922772</v>
      </c>
      <c r="O157" s="98">
        <v>64.798219506029568</v>
      </c>
      <c r="P157" s="98">
        <v>97.90815892155149</v>
      </c>
      <c r="Q157" s="98">
        <v>118.9670983672772</v>
      </c>
      <c r="R157" s="98">
        <v>76.089452332341679</v>
      </c>
      <c r="S157" s="98">
        <v>95.642916541697801</v>
      </c>
      <c r="T157" s="98">
        <v>120.40357680478792</v>
      </c>
      <c r="U157" s="98">
        <v>168.06669913406864</v>
      </c>
      <c r="V157" s="98">
        <v>136.46109475586991</v>
      </c>
      <c r="W157" s="98">
        <v>135.42881253486732</v>
      </c>
      <c r="X157" s="98">
        <v>196.10559390710742</v>
      </c>
      <c r="Y157" s="98">
        <v>145.47818901557454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2120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19.831737792754101</v>
      </c>
      <c r="C170" s="122">
        <v>17.509609382581974</v>
      </c>
      <c r="D170" s="122">
        <v>18.575600603726038</v>
      </c>
      <c r="E170" s="122">
        <v>26.895844406589383</v>
      </c>
      <c r="F170" s="122">
        <v>25.766511997916297</v>
      </c>
      <c r="G170" s="122">
        <v>61.781858897752343</v>
      </c>
      <c r="H170" s="122">
        <v>33.676179190085378</v>
      </c>
      <c r="I170" s="122">
        <v>45.704769428769637</v>
      </c>
      <c r="J170" s="122">
        <v>15.634205921993965</v>
      </c>
      <c r="K170" s="122">
        <v>12.152041095837241</v>
      </c>
      <c r="L170" s="122">
        <v>4.8822762153981536</v>
      </c>
      <c r="M170" s="122">
        <v>3.625418135637966</v>
      </c>
      <c r="N170" s="122">
        <v>3.0975598316984954</v>
      </c>
      <c r="O170" s="122">
        <v>3.3026032258240612</v>
      </c>
      <c r="P170" s="122">
        <v>3.6019017987499504</v>
      </c>
      <c r="Q170" s="122">
        <v>4.2981796438192816</v>
      </c>
      <c r="R170" s="122">
        <v>4.1741093002762151</v>
      </c>
      <c r="S170" s="122">
        <v>5.1272763581272747</v>
      </c>
      <c r="T170" s="122">
        <v>5.9287874945792316</v>
      </c>
      <c r="U170" s="122">
        <v>7.2110283155658488</v>
      </c>
      <c r="V170" s="122">
        <v>6.7774597025966319</v>
      </c>
      <c r="W170" s="122">
        <v>7.4655507200536793</v>
      </c>
      <c r="X170" s="122">
        <v>8.9346020024214425</v>
      </c>
      <c r="Y170" s="122">
        <v>8.1421602456663749</v>
      </c>
      <c r="DA170" s="130" t="s">
        <v>2129</v>
      </c>
    </row>
    <row r="171" spans="1:105" ht="12" customHeight="1" x14ac:dyDescent="0.25">
      <c r="A171" s="97" t="s">
        <v>50</v>
      </c>
      <c r="B171" s="98">
        <v>19.831737792754101</v>
      </c>
      <c r="C171" s="98">
        <v>17.509609382581974</v>
      </c>
      <c r="D171" s="98">
        <v>18.575600603726038</v>
      </c>
      <c r="E171" s="98">
        <v>26.895844406589383</v>
      </c>
      <c r="F171" s="98">
        <v>25.766511997916297</v>
      </c>
      <c r="G171" s="98">
        <v>61.781858897752343</v>
      </c>
      <c r="H171" s="98">
        <v>33.676179190085378</v>
      </c>
      <c r="I171" s="98">
        <v>45.704769428769637</v>
      </c>
      <c r="J171" s="98">
        <v>15.634205921993965</v>
      </c>
      <c r="K171" s="98">
        <v>12.152041095837241</v>
      </c>
      <c r="L171" s="98">
        <v>4.8822762153981536</v>
      </c>
      <c r="M171" s="98">
        <v>3.625418135637966</v>
      </c>
      <c r="N171" s="98">
        <v>3.0975598316984954</v>
      </c>
      <c r="O171" s="98">
        <v>3.3026032258240612</v>
      </c>
      <c r="P171" s="98">
        <v>3.6019017987499504</v>
      </c>
      <c r="Q171" s="98">
        <v>4.2981796438192816</v>
      </c>
      <c r="R171" s="98">
        <v>4.1741093002762151</v>
      </c>
      <c r="S171" s="98">
        <v>5.1272763581272747</v>
      </c>
      <c r="T171" s="98">
        <v>5.9287874945792316</v>
      </c>
      <c r="U171" s="98">
        <v>7.2110283155658488</v>
      </c>
      <c r="V171" s="98">
        <v>6.7774597025966319</v>
      </c>
      <c r="W171" s="98">
        <v>7.4655507200536793</v>
      </c>
      <c r="X171" s="98">
        <v>8.9346020024214425</v>
      </c>
      <c r="Y171" s="98">
        <v>8.1421602456663749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16181.042743420005</v>
      </c>
      <c r="C174" s="117">
        <f t="shared" si="87"/>
        <v>14086.13426152321</v>
      </c>
      <c r="D174" s="117">
        <f t="shared" si="87"/>
        <v>7692.6409197123503</v>
      </c>
      <c r="E174" s="117">
        <f t="shared" si="87"/>
        <v>9716.6963890093793</v>
      </c>
      <c r="F174" s="117">
        <f t="shared" si="87"/>
        <v>17958.044003818381</v>
      </c>
      <c r="G174" s="117">
        <f t="shared" si="87"/>
        <v>12340.930282447292</v>
      </c>
      <c r="H174" s="117">
        <f t="shared" si="87"/>
        <v>12227.77760446174</v>
      </c>
      <c r="I174" s="117">
        <f t="shared" si="87"/>
        <v>15195.694578923763</v>
      </c>
      <c r="J174" s="117">
        <f t="shared" si="87"/>
        <v>13488.033730303108</v>
      </c>
      <c r="K174" s="117">
        <f t="shared" si="87"/>
        <v>7001.5963766248015</v>
      </c>
      <c r="L174" s="117">
        <f t="shared" si="87"/>
        <v>7993.8574763153165</v>
      </c>
      <c r="M174" s="117">
        <f t="shared" si="87"/>
        <v>14890.980024902879</v>
      </c>
      <c r="N174" s="117">
        <f t="shared" si="87"/>
        <v>14770.450344306191</v>
      </c>
      <c r="O174" s="117">
        <f t="shared" si="87"/>
        <v>9817.5955265479297</v>
      </c>
      <c r="P174" s="117">
        <f t="shared" si="87"/>
        <v>12189.813535311543</v>
      </c>
      <c r="Q174" s="117">
        <f t="shared" si="87"/>
        <v>13470.040152201131</v>
      </c>
      <c r="R174" s="117">
        <f t="shared" ref="R174:V174" si="88">R175+R178+R180+R189</f>
        <v>9901.0377991503956</v>
      </c>
      <c r="S174" s="117">
        <f t="shared" si="88"/>
        <v>11561.20394635513</v>
      </c>
      <c r="T174" s="117">
        <f t="shared" si="88"/>
        <v>11981.071378551156</v>
      </c>
      <c r="U174" s="117">
        <f t="shared" si="88"/>
        <v>13445.995108928044</v>
      </c>
      <c r="V174" s="117">
        <f t="shared" si="88"/>
        <v>10825.117204344699</v>
      </c>
      <c r="W174" s="117">
        <f t="shared" ref="W174:Y174" si="89">W175+W178+W180+W189</f>
        <v>10786.54582816748</v>
      </c>
      <c r="X174" s="117">
        <f t="shared" si="89"/>
        <v>12657.035941656768</v>
      </c>
      <c r="Y174" s="117">
        <f t="shared" si="89"/>
        <v>9974.9933176067807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14789.219769118374</v>
      </c>
      <c r="C175" s="122">
        <f t="shared" si="90"/>
        <v>12652.085721004165</v>
      </c>
      <c r="D175" s="122">
        <f t="shared" si="90"/>
        <v>6119.2263044598621</v>
      </c>
      <c r="E175" s="122">
        <f t="shared" si="90"/>
        <v>7500.4055079962591</v>
      </c>
      <c r="F175" s="122">
        <f t="shared" si="90"/>
        <v>16803.188192476424</v>
      </c>
      <c r="G175" s="122">
        <f t="shared" si="90"/>
        <v>10133.393724469235</v>
      </c>
      <c r="H175" s="122">
        <f t="shared" si="90"/>
        <v>9812.8498328761525</v>
      </c>
      <c r="I175" s="122">
        <f t="shared" si="90"/>
        <v>12665.185225060352</v>
      </c>
      <c r="J175" s="122">
        <f t="shared" si="90"/>
        <v>11828.227280382809</v>
      </c>
      <c r="K175" s="122">
        <f t="shared" si="90"/>
        <v>4700.9339824382523</v>
      </c>
      <c r="L175" s="122">
        <f t="shared" si="90"/>
        <v>6138.7174234301419</v>
      </c>
      <c r="M175" s="122">
        <f t="shared" si="90"/>
        <v>13016.037730580349</v>
      </c>
      <c r="N175" s="122">
        <f t="shared" si="90"/>
        <v>12647.636042752169</v>
      </c>
      <c r="O175" s="122">
        <f t="shared" si="90"/>
        <v>7885.3875734684234</v>
      </c>
      <c r="P175" s="122">
        <f t="shared" si="90"/>
        <v>10182.177746356227</v>
      </c>
      <c r="Q175" s="122">
        <f t="shared" si="90"/>
        <v>11321.573684099914</v>
      </c>
      <c r="R175" s="122">
        <f t="shared" ref="R175:V175" si="91">SUM(R176:R177)</f>
        <v>7883.4146335072728</v>
      </c>
      <c r="S175" s="122">
        <f t="shared" si="91"/>
        <v>9067.8911230884532</v>
      </c>
      <c r="T175" s="122">
        <f t="shared" si="91"/>
        <v>9733.1765079116558</v>
      </c>
      <c r="U175" s="122">
        <f t="shared" si="91"/>
        <v>11249.352050203563</v>
      </c>
      <c r="V175" s="122">
        <f t="shared" si="91"/>
        <v>8693.816561688338</v>
      </c>
      <c r="W175" s="122">
        <f t="shared" ref="W175:Y175" si="92">SUM(W176:W177)</f>
        <v>8580.2535653499726</v>
      </c>
      <c r="X175" s="122">
        <f t="shared" si="92"/>
        <v>10300.546454481009</v>
      </c>
      <c r="Y175" s="122">
        <f t="shared" si="92"/>
        <v>7855.8181738349786</v>
      </c>
      <c r="DA175" s="130" t="s">
        <v>2283</v>
      </c>
    </row>
    <row r="176" spans="1:105" ht="12" customHeight="1" x14ac:dyDescent="0.25">
      <c r="A176" s="97" t="s">
        <v>211</v>
      </c>
      <c r="B176" s="98">
        <v>14763.855815058983</v>
      </c>
      <c r="C176" s="98">
        <v>12630.386820850083</v>
      </c>
      <c r="D176" s="98">
        <v>6109.1623207490666</v>
      </c>
      <c r="E176" s="98">
        <v>7488.0248842831061</v>
      </c>
      <c r="F176" s="98">
        <v>16771.942202570393</v>
      </c>
      <c r="G176" s="98">
        <v>10115.450282627986</v>
      </c>
      <c r="H176" s="98">
        <v>9796.4448655688411</v>
      </c>
      <c r="I176" s="98">
        <v>12646.07781788283</v>
      </c>
      <c r="J176" s="98">
        <v>11807.425232355716</v>
      </c>
      <c r="K176" s="98">
        <v>4692.6927888873479</v>
      </c>
      <c r="L176" s="98">
        <v>6128.9171259974382</v>
      </c>
      <c r="M176" s="98">
        <v>12994.121632235017</v>
      </c>
      <c r="N176" s="98">
        <v>12629.800887945283</v>
      </c>
      <c r="O176" s="98">
        <v>7871.0445300144702</v>
      </c>
      <c r="P176" s="98">
        <v>10163.000945047286</v>
      </c>
      <c r="Q176" s="98">
        <v>11302.58571332469</v>
      </c>
      <c r="R176" s="98">
        <v>7870.3196900199246</v>
      </c>
      <c r="S176" s="98">
        <v>9052.4540020697223</v>
      </c>
      <c r="T176" s="98">
        <v>9716.4231595586261</v>
      </c>
      <c r="U176" s="98">
        <v>11228.872140830255</v>
      </c>
      <c r="V176" s="98">
        <v>8676.7866875984128</v>
      </c>
      <c r="W176" s="98">
        <v>8562.9861226783541</v>
      </c>
      <c r="X176" s="98">
        <v>10279.081814601403</v>
      </c>
      <c r="Y176" s="98">
        <v>7839.4511964876683</v>
      </c>
      <c r="DA176" s="63" t="s">
        <v>2284</v>
      </c>
    </row>
    <row r="177" spans="1:105" ht="12" customHeight="1" x14ac:dyDescent="0.25">
      <c r="A177" s="97" t="s">
        <v>53</v>
      </c>
      <c r="B177" s="98">
        <v>25.363954059390132</v>
      </c>
      <c r="C177" s="98">
        <v>21.698900154082551</v>
      </c>
      <c r="D177" s="98">
        <v>10.06398371079568</v>
      </c>
      <c r="E177" s="98">
        <v>12.380623713152614</v>
      </c>
      <c r="F177" s="98">
        <v>31.24598990602961</v>
      </c>
      <c r="G177" s="98">
        <v>17.943441841248688</v>
      </c>
      <c r="H177" s="98">
        <v>16.404967307311207</v>
      </c>
      <c r="I177" s="98">
        <v>19.107407177522017</v>
      </c>
      <c r="J177" s="98">
        <v>20.802048027092532</v>
      </c>
      <c r="K177" s="98">
        <v>8.2411935509044678</v>
      </c>
      <c r="L177" s="98">
        <v>9.8002974327041166</v>
      </c>
      <c r="M177" s="98">
        <v>21.916098345331164</v>
      </c>
      <c r="N177" s="98">
        <v>17.835154806886496</v>
      </c>
      <c r="O177" s="98">
        <v>14.343043453953316</v>
      </c>
      <c r="P177" s="98">
        <v>19.176801308939687</v>
      </c>
      <c r="Q177" s="98">
        <v>18.987970775224174</v>
      </c>
      <c r="R177" s="98">
        <v>13.094943487348546</v>
      </c>
      <c r="S177" s="98">
        <v>15.437121018730259</v>
      </c>
      <c r="T177" s="98">
        <v>16.753348353030276</v>
      </c>
      <c r="U177" s="98">
        <v>20.479909373308011</v>
      </c>
      <c r="V177" s="98">
        <v>17.029874089924647</v>
      </c>
      <c r="W177" s="98">
        <v>17.267442671618774</v>
      </c>
      <c r="X177" s="98">
        <v>21.464639879607297</v>
      </c>
      <c r="Y177" s="98">
        <v>16.366977347309973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6.4612007493325239</v>
      </c>
      <c r="C178" s="122">
        <f t="shared" si="93"/>
        <v>8.2811594476986183</v>
      </c>
      <c r="D178" s="122">
        <f t="shared" si="93"/>
        <v>8.8051862977461042</v>
      </c>
      <c r="E178" s="122">
        <f t="shared" si="93"/>
        <v>11.143802255994821</v>
      </c>
      <c r="F178" s="122">
        <f t="shared" si="93"/>
        <v>8.0900552494921261</v>
      </c>
      <c r="G178" s="122">
        <f t="shared" si="93"/>
        <v>11.822785002008233</v>
      </c>
      <c r="H178" s="122">
        <f t="shared" si="93"/>
        <v>18.412486418517879</v>
      </c>
      <c r="I178" s="122">
        <f t="shared" si="93"/>
        <v>42.010012749496376</v>
      </c>
      <c r="J178" s="122">
        <f t="shared" si="93"/>
        <v>33.884270222466121</v>
      </c>
      <c r="K178" s="122">
        <f t="shared" si="93"/>
        <v>47.629810441110841</v>
      </c>
      <c r="L178" s="122">
        <f t="shared" si="93"/>
        <v>83.49616898803356</v>
      </c>
      <c r="M178" s="122">
        <f t="shared" si="93"/>
        <v>51.379479919312558</v>
      </c>
      <c r="N178" s="122">
        <f t="shared" si="93"/>
        <v>87.261006746626222</v>
      </c>
      <c r="O178" s="122">
        <f t="shared" si="93"/>
        <v>23.512204920610174</v>
      </c>
      <c r="P178" s="122">
        <f t="shared" si="93"/>
        <v>12.434828309857206</v>
      </c>
      <c r="Q178" s="122">
        <f t="shared" si="93"/>
        <v>22.757776210874123</v>
      </c>
      <c r="R178" s="122">
        <f t="shared" si="93"/>
        <v>25.43558806901342</v>
      </c>
      <c r="S178" s="122">
        <f t="shared" si="93"/>
        <v>25.460377408011709</v>
      </c>
      <c r="T178" s="122">
        <f t="shared" si="93"/>
        <v>26.660857771252658</v>
      </c>
      <c r="U178" s="122">
        <f t="shared" si="93"/>
        <v>28.55705289162162</v>
      </c>
      <c r="V178" s="122">
        <f t="shared" si="93"/>
        <v>38.107345941392644</v>
      </c>
      <c r="W178" s="122">
        <f t="shared" si="93"/>
        <v>48.769859948235045</v>
      </c>
      <c r="X178" s="122">
        <f t="shared" si="93"/>
        <v>46.646165183620397</v>
      </c>
      <c r="Y178" s="122">
        <f t="shared" si="93"/>
        <v>51.882478371374248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6.4612007493325239</v>
      </c>
      <c r="C179" s="98">
        <f>RES_hhdet_fech!C48</f>
        <v>8.2811594476986183</v>
      </c>
      <c r="D179" s="98">
        <f>RES_hhdet_fech!D48</f>
        <v>8.8051862977461042</v>
      </c>
      <c r="E179" s="98">
        <f>RES_hhdet_fech!E48</f>
        <v>11.143802255994821</v>
      </c>
      <c r="F179" s="98">
        <f>RES_hhdet_fech!F48</f>
        <v>8.0900552494921261</v>
      </c>
      <c r="G179" s="98">
        <f>RES_hhdet_fech!G48</f>
        <v>11.822785002008233</v>
      </c>
      <c r="H179" s="98">
        <f>RES_hhdet_fech!H48</f>
        <v>18.412486418517879</v>
      </c>
      <c r="I179" s="98">
        <f>RES_hhdet_fech!I48</f>
        <v>42.010012749496376</v>
      </c>
      <c r="J179" s="98">
        <f>RES_hhdet_fech!J48</f>
        <v>33.884270222466121</v>
      </c>
      <c r="K179" s="98">
        <f>RES_hhdet_fech!K48</f>
        <v>47.629810441110841</v>
      </c>
      <c r="L179" s="98">
        <f>RES_hhdet_fech!L48</f>
        <v>83.49616898803356</v>
      </c>
      <c r="M179" s="98">
        <f>RES_hhdet_fech!M48</f>
        <v>51.379479919312558</v>
      </c>
      <c r="N179" s="98">
        <f>RES_hhdet_fech!N48</f>
        <v>87.261006746626222</v>
      </c>
      <c r="O179" s="98">
        <f>RES_hhdet_fech!O48</f>
        <v>23.512204920610174</v>
      </c>
      <c r="P179" s="98">
        <f>RES_hhdet_fech!P48</f>
        <v>12.434828309857206</v>
      </c>
      <c r="Q179" s="98">
        <f>RES_hhdet_fech!Q48</f>
        <v>22.757776210874123</v>
      </c>
      <c r="R179" s="98">
        <f>RES_hhdet_fech!R48</f>
        <v>25.43558806901342</v>
      </c>
      <c r="S179" s="98">
        <f>RES_hhdet_fech!S48</f>
        <v>25.460377408011709</v>
      </c>
      <c r="T179" s="98">
        <f>RES_hhdet_fech!T48</f>
        <v>26.660857771252658</v>
      </c>
      <c r="U179" s="98">
        <f>RES_hhdet_fech!U48</f>
        <v>28.55705289162162</v>
      </c>
      <c r="V179" s="98">
        <f>RES_hhdet_fech!V48</f>
        <v>38.107345941392644</v>
      </c>
      <c r="W179" s="98">
        <f>RES_hhdet_fech!W48</f>
        <v>48.769859948235045</v>
      </c>
      <c r="X179" s="98">
        <f>RES_hhdet_fech!X48</f>
        <v>46.646165183620397</v>
      </c>
      <c r="Y179" s="98">
        <f>RES_hhdet_fech!Y48</f>
        <v>51.882478371374248</v>
      </c>
      <c r="DA179" s="63" t="s">
        <v>2287</v>
      </c>
    </row>
    <row r="180" spans="1:105" ht="12" customHeight="1" x14ac:dyDescent="0.25">
      <c r="A180" s="121" t="s">
        <v>55</v>
      </c>
      <c r="B180" s="122">
        <v>832.99049813375461</v>
      </c>
      <c r="C180" s="122">
        <v>827.44047001954277</v>
      </c>
      <c r="D180" s="122">
        <v>903.69678847463194</v>
      </c>
      <c r="E180" s="122">
        <v>1423.2386859272322</v>
      </c>
      <c r="F180" s="122">
        <v>633.38361207204059</v>
      </c>
      <c r="G180" s="122">
        <v>1077.4819247985195</v>
      </c>
      <c r="H180" s="122">
        <v>1767.1255769075499</v>
      </c>
      <c r="I180" s="122">
        <v>1581.3818375007997</v>
      </c>
      <c r="J180" s="122">
        <v>1179.6602555755571</v>
      </c>
      <c r="K180" s="122">
        <v>1616.7862353519477</v>
      </c>
      <c r="L180" s="122">
        <v>1266.244772397775</v>
      </c>
      <c r="M180" s="122">
        <v>1313.0265840039174</v>
      </c>
      <c r="N180" s="122">
        <v>1580.6173435273686</v>
      </c>
      <c r="O180" s="122">
        <v>1437.0910940826464</v>
      </c>
      <c r="P180" s="122">
        <v>1511.2176394266185</v>
      </c>
      <c r="Q180" s="122">
        <v>1571.0266062851008</v>
      </c>
      <c r="R180" s="122">
        <v>1428.0765044146142</v>
      </c>
      <c r="S180" s="122">
        <v>1829.8674111854093</v>
      </c>
      <c r="T180" s="122">
        <v>1568.4613423755529</v>
      </c>
      <c r="U180" s="122">
        <v>1481.7254847030108</v>
      </c>
      <c r="V180" s="122">
        <v>1483.4792810431754</v>
      </c>
      <c r="W180" s="122">
        <v>1525.0730762114115</v>
      </c>
      <c r="X180" s="122">
        <v>1655.4423354910161</v>
      </c>
      <c r="Y180" s="122">
        <v>1473.637481686309</v>
      </c>
      <c r="DA180" s="130" t="s">
        <v>2288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832.99049813375461</v>
      </c>
      <c r="C185" s="101">
        <v>827.44047001954277</v>
      </c>
      <c r="D185" s="101">
        <v>903.69678847463194</v>
      </c>
      <c r="E185" s="101">
        <v>1423.2386859272322</v>
      </c>
      <c r="F185" s="101">
        <v>633.38361207204059</v>
      </c>
      <c r="G185" s="101">
        <v>1077.4819247985195</v>
      </c>
      <c r="H185" s="101">
        <v>1767.1255769075499</v>
      </c>
      <c r="I185" s="101">
        <v>1581.3818375007997</v>
      </c>
      <c r="J185" s="101">
        <v>1179.6602555755571</v>
      </c>
      <c r="K185" s="101">
        <v>1616.7862353519477</v>
      </c>
      <c r="L185" s="101">
        <v>1266.244772397775</v>
      </c>
      <c r="M185" s="101">
        <v>1313.0265840039174</v>
      </c>
      <c r="N185" s="101">
        <v>1580.6173435273686</v>
      </c>
      <c r="O185" s="101">
        <v>1437.0910940826464</v>
      </c>
      <c r="P185" s="101">
        <v>1511.2176394266185</v>
      </c>
      <c r="Q185" s="101">
        <v>1571.0266062851008</v>
      </c>
      <c r="R185" s="101">
        <v>1428.0765044146142</v>
      </c>
      <c r="S185" s="101">
        <v>1829.8674111854093</v>
      </c>
      <c r="T185" s="101">
        <v>1568.4613423755529</v>
      </c>
      <c r="U185" s="101">
        <v>1481.7254847030108</v>
      </c>
      <c r="V185" s="101">
        <v>1483.4792810431754</v>
      </c>
      <c r="W185" s="101">
        <v>1525.0730762114115</v>
      </c>
      <c r="X185" s="101">
        <v>1655.4423354910161</v>
      </c>
      <c r="Y185" s="101">
        <v>1473.637481686309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2296</v>
      </c>
    </row>
    <row r="189" spans="1:105" ht="12" customHeight="1" x14ac:dyDescent="0.25">
      <c r="A189" s="121" t="s">
        <v>54</v>
      </c>
      <c r="B189" s="122">
        <v>552.37127541854363</v>
      </c>
      <c r="C189" s="122">
        <v>598.32691105180277</v>
      </c>
      <c r="D189" s="122">
        <v>660.91264048011033</v>
      </c>
      <c r="E189" s="122">
        <v>781.90839282989327</v>
      </c>
      <c r="F189" s="122">
        <v>513.38214402042115</v>
      </c>
      <c r="G189" s="122">
        <v>1118.2318481775285</v>
      </c>
      <c r="H189" s="122">
        <v>629.38970825952003</v>
      </c>
      <c r="I189" s="122">
        <v>907.11750361311601</v>
      </c>
      <c r="J189" s="122">
        <v>446.26192412227448</v>
      </c>
      <c r="K189" s="122">
        <v>636.24634839349051</v>
      </c>
      <c r="L189" s="122">
        <v>505.39911149936586</v>
      </c>
      <c r="M189" s="122">
        <v>510.53623039930119</v>
      </c>
      <c r="N189" s="122">
        <v>454.93595128002778</v>
      </c>
      <c r="O189" s="122">
        <v>471.6046540762494</v>
      </c>
      <c r="P189" s="122">
        <v>483.98332121883976</v>
      </c>
      <c r="Q189" s="122">
        <v>554.68208560524272</v>
      </c>
      <c r="R189" s="122">
        <v>564.11107315949448</v>
      </c>
      <c r="S189" s="122">
        <v>637.98503467325679</v>
      </c>
      <c r="T189" s="122">
        <v>652.7726704926954</v>
      </c>
      <c r="U189" s="122">
        <v>686.36052112984919</v>
      </c>
      <c r="V189" s="122">
        <v>609.71401567179169</v>
      </c>
      <c r="W189" s="122">
        <v>632.44932665786143</v>
      </c>
      <c r="X189" s="122">
        <v>654.40098650112247</v>
      </c>
      <c r="Y189" s="122">
        <v>593.65518371411713</v>
      </c>
      <c r="DA189" s="130" t="s">
        <v>2297</v>
      </c>
    </row>
    <row r="190" spans="1:105" ht="12" customHeight="1" x14ac:dyDescent="0.25">
      <c r="A190" s="97" t="s">
        <v>50</v>
      </c>
      <c r="B190" s="98">
        <v>556.10515670169514</v>
      </c>
      <c r="C190" s="98">
        <v>600.54002444774346</v>
      </c>
      <c r="D190" s="98">
        <v>666.95922030461998</v>
      </c>
      <c r="E190" s="98">
        <v>783.39812228791982</v>
      </c>
      <c r="F190" s="98">
        <v>518.20289522060739</v>
      </c>
      <c r="G190" s="98">
        <v>1143.3000630099698</v>
      </c>
      <c r="H190" s="98">
        <v>620.92144198008475</v>
      </c>
      <c r="I190" s="98">
        <v>920.76837673558236</v>
      </c>
      <c r="J190" s="98">
        <v>450.04311203068727</v>
      </c>
      <c r="K190" s="98">
        <v>644.38452621026681</v>
      </c>
      <c r="L190" s="98">
        <v>509.61909505634907</v>
      </c>
      <c r="M190" s="98">
        <v>513.34049005151348</v>
      </c>
      <c r="N190" s="98">
        <v>451.29990828167564</v>
      </c>
      <c r="O190" s="98">
        <v>477.3662126231352</v>
      </c>
      <c r="P190" s="98">
        <v>485.94031890506562</v>
      </c>
      <c r="Q190" s="98">
        <v>554.91159114964523</v>
      </c>
      <c r="R190" s="98">
        <v>565.35582480906533</v>
      </c>
      <c r="S190" s="98">
        <v>640.33621653275554</v>
      </c>
      <c r="T190" s="98">
        <v>655.24227713643631</v>
      </c>
      <c r="U190" s="98">
        <v>688.70044792666761</v>
      </c>
      <c r="V190" s="98">
        <v>611.33557002541386</v>
      </c>
      <c r="W190" s="98">
        <v>634.2337425484501</v>
      </c>
      <c r="X190" s="98">
        <v>656.64558686944542</v>
      </c>
      <c r="Y190" s="98">
        <v>595.74974402847806</v>
      </c>
      <c r="DA190" s="63" t="s">
        <v>2298</v>
      </c>
    </row>
    <row r="191" spans="1:105" ht="12" customHeight="1" x14ac:dyDescent="0.25">
      <c r="A191" s="109" t="s">
        <v>120</v>
      </c>
      <c r="B191" s="33">
        <v>385.84229171344106</v>
      </c>
      <c r="C191" s="33">
        <v>499.62728263075337</v>
      </c>
      <c r="D191" s="33">
        <v>415.10794354250567</v>
      </c>
      <c r="E191" s="33">
        <v>743.49289358100179</v>
      </c>
      <c r="F191" s="33">
        <v>371.30466866596163</v>
      </c>
      <c r="G191" s="33">
        <v>419.12547612241332</v>
      </c>
      <c r="H191" s="33">
        <v>819.44887199451307</v>
      </c>
      <c r="I191" s="33">
        <v>549.02544004977699</v>
      </c>
      <c r="J191" s="33">
        <v>337.71052828115126</v>
      </c>
      <c r="K191" s="33">
        <v>352.49362013094151</v>
      </c>
      <c r="L191" s="33">
        <v>360.70513870895167</v>
      </c>
      <c r="M191" s="33">
        <v>398.90443451289889</v>
      </c>
      <c r="N191" s="33">
        <v>572.68840486546196</v>
      </c>
      <c r="O191" s="33">
        <v>38.33545135043024</v>
      </c>
      <c r="P191" s="33">
        <v>268.25077222712298</v>
      </c>
      <c r="Q191" s="33">
        <v>531.0395476806525</v>
      </c>
      <c r="R191" s="33">
        <v>446.16087457537492</v>
      </c>
      <c r="S191" s="33">
        <v>455.03402062144903</v>
      </c>
      <c r="T191" s="33">
        <v>446.979005569077</v>
      </c>
      <c r="U191" s="33">
        <v>449.83805216986667</v>
      </c>
      <c r="V191" s="33">
        <v>442.75549526214468</v>
      </c>
      <c r="W191" s="33">
        <v>451.14567446468959</v>
      </c>
      <c r="X191" s="33">
        <v>462.05896523958131</v>
      </c>
      <c r="Y191" s="33">
        <v>424.95475357553181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6600.8720750777966</v>
      </c>
      <c r="C193" s="117">
        <f t="shared" si="94"/>
        <v>5790.0782493142897</v>
      </c>
      <c r="D193" s="117">
        <f t="shared" si="94"/>
        <v>3305.4962620501474</v>
      </c>
      <c r="E193" s="117">
        <f t="shared" si="94"/>
        <v>4310.5126844365896</v>
      </c>
      <c r="F193" s="117">
        <f t="shared" si="94"/>
        <v>7772.6595858382861</v>
      </c>
      <c r="G193" s="117">
        <f t="shared" si="94"/>
        <v>5631.7415160840173</v>
      </c>
      <c r="H193" s="117">
        <f t="shared" si="94"/>
        <v>5676.2566640716559</v>
      </c>
      <c r="I193" s="117">
        <f t="shared" si="94"/>
        <v>7045.6030220800194</v>
      </c>
      <c r="J193" s="117">
        <f t="shared" si="94"/>
        <v>6190.6044195797003</v>
      </c>
      <c r="K193" s="117">
        <f t="shared" si="94"/>
        <v>3470.4923228037737</v>
      </c>
      <c r="L193" s="117">
        <f t="shared" si="94"/>
        <v>3908.7535710172792</v>
      </c>
      <c r="M193" s="117">
        <f t="shared" si="94"/>
        <v>6871.855389123125</v>
      </c>
      <c r="N193" s="117">
        <f t="shared" si="94"/>
        <v>6941.4074443321206</v>
      </c>
      <c r="O193" s="117">
        <f t="shared" si="94"/>
        <v>4993.5949446294362</v>
      </c>
      <c r="P193" s="117">
        <f t="shared" si="94"/>
        <v>6204.915648174202</v>
      </c>
      <c r="Q193" s="117">
        <f t="shared" si="94"/>
        <v>6940.5746459629154</v>
      </c>
      <c r="R193" s="117">
        <f t="shared" ref="R193:V193" si="95">R194+R197+R199+R208</f>
        <v>5176.4061285149146</v>
      </c>
      <c r="S193" s="117">
        <f t="shared" si="95"/>
        <v>6157.4063470931251</v>
      </c>
      <c r="T193" s="117">
        <f t="shared" si="95"/>
        <v>6496.5047698828157</v>
      </c>
      <c r="U193" s="117">
        <f t="shared" si="95"/>
        <v>7653.2225991728483</v>
      </c>
      <c r="V193" s="117">
        <f t="shared" si="95"/>
        <v>6718.0579305054162</v>
      </c>
      <c r="W193" s="117">
        <f t="shared" ref="W193:Y193" si="96">W194+W197+W199+W208</f>
        <v>6945.9843185396248</v>
      </c>
      <c r="X193" s="117">
        <f t="shared" si="96"/>
        <v>8259.225454446987</v>
      </c>
      <c r="Y193" s="117">
        <f t="shared" si="96"/>
        <v>6577.7010903594237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5814.0799675119461</v>
      </c>
      <c r="C194" s="122">
        <f t="shared" si="97"/>
        <v>4973.909444731451</v>
      </c>
      <c r="D194" s="122">
        <f t="shared" si="97"/>
        <v>2405.3871430463114</v>
      </c>
      <c r="E194" s="122">
        <f t="shared" si="97"/>
        <v>3032.8169345603751</v>
      </c>
      <c r="F194" s="122">
        <f t="shared" si="97"/>
        <v>7098.6376009271426</v>
      </c>
      <c r="G194" s="122">
        <f t="shared" si="97"/>
        <v>4345.2110195760424</v>
      </c>
      <c r="H194" s="122">
        <f t="shared" si="97"/>
        <v>4247.8545605747704</v>
      </c>
      <c r="I194" s="122">
        <f t="shared" si="97"/>
        <v>5508.9419274094944</v>
      </c>
      <c r="J194" s="122">
        <f t="shared" si="97"/>
        <v>5170.0105350257991</v>
      </c>
      <c r="K194" s="122">
        <f t="shared" si="97"/>
        <v>2054.7210172800233</v>
      </c>
      <c r="L194" s="122">
        <f t="shared" si="97"/>
        <v>2682.630083123875</v>
      </c>
      <c r="M194" s="122">
        <f t="shared" si="97"/>
        <v>5688.6780057796277</v>
      </c>
      <c r="N194" s="122">
        <f t="shared" si="97"/>
        <v>5525.7361803481872</v>
      </c>
      <c r="O194" s="122">
        <f t="shared" si="97"/>
        <v>3789.863786531705</v>
      </c>
      <c r="P194" s="122">
        <f t="shared" si="97"/>
        <v>4962.6071396453272</v>
      </c>
      <c r="Q194" s="122">
        <f t="shared" si="97"/>
        <v>5576.2570466878942</v>
      </c>
      <c r="R194" s="122">
        <f t="shared" ref="R194:V194" si="98">SUM(R195:R196)</f>
        <v>3882.2516290309595</v>
      </c>
      <c r="S194" s="122">
        <f t="shared" si="98"/>
        <v>4553.4446915959679</v>
      </c>
      <c r="T194" s="122">
        <f t="shared" si="98"/>
        <v>5016.9207546793141</v>
      </c>
      <c r="U194" s="122">
        <f t="shared" si="98"/>
        <v>6166.2775327283216</v>
      </c>
      <c r="V194" s="122">
        <f t="shared" si="98"/>
        <v>5206.0185789600491</v>
      </c>
      <c r="W194" s="122">
        <f t="shared" ref="W194:Y194" si="99">SUM(W195:W196)</f>
        <v>5329.5800007023508</v>
      </c>
      <c r="X194" s="122">
        <f t="shared" si="99"/>
        <v>6529.727127154254</v>
      </c>
      <c r="Y194" s="122">
        <f t="shared" si="99"/>
        <v>4988.7046255833484</v>
      </c>
      <c r="DA194" s="130" t="s">
        <v>2451</v>
      </c>
    </row>
    <row r="195" spans="1:105" ht="12" customHeight="1" x14ac:dyDescent="0.25">
      <c r="A195" s="97" t="s">
        <v>211</v>
      </c>
      <c r="B195" s="98">
        <v>5788.7160134525557</v>
      </c>
      <c r="C195" s="98">
        <v>4952.2105445773686</v>
      </c>
      <c r="D195" s="98">
        <v>2395.3231593355158</v>
      </c>
      <c r="E195" s="98">
        <v>3020.4363108472226</v>
      </c>
      <c r="F195" s="98">
        <v>7067.391611021113</v>
      </c>
      <c r="G195" s="98">
        <v>4327.267577734794</v>
      </c>
      <c r="H195" s="98">
        <v>4231.449593267459</v>
      </c>
      <c r="I195" s="98">
        <v>5489.8345202319724</v>
      </c>
      <c r="J195" s="98">
        <v>5149.2084869987066</v>
      </c>
      <c r="K195" s="98">
        <v>2046.4798237291186</v>
      </c>
      <c r="L195" s="98">
        <v>2672.8297856911709</v>
      </c>
      <c r="M195" s="98">
        <v>5666.7619074342965</v>
      </c>
      <c r="N195" s="98">
        <v>5507.9010255413004</v>
      </c>
      <c r="O195" s="98">
        <v>3775.5207430777518</v>
      </c>
      <c r="P195" s="98">
        <v>4943.4303383363876</v>
      </c>
      <c r="Q195" s="98">
        <v>5557.2690759126699</v>
      </c>
      <c r="R195" s="98">
        <v>3869.1566855436108</v>
      </c>
      <c r="S195" s="98">
        <v>4538.0075705772379</v>
      </c>
      <c r="T195" s="98">
        <v>5000.1674063262835</v>
      </c>
      <c r="U195" s="98">
        <v>6145.7976233550135</v>
      </c>
      <c r="V195" s="98">
        <v>5188.9887048701248</v>
      </c>
      <c r="W195" s="98">
        <v>5312.3125580307324</v>
      </c>
      <c r="X195" s="98">
        <v>6508.2624872746464</v>
      </c>
      <c r="Y195" s="98">
        <v>4972.3376482360381</v>
      </c>
      <c r="DA195" s="63" t="s">
        <v>2452</v>
      </c>
    </row>
    <row r="196" spans="1:105" ht="12" customHeight="1" x14ac:dyDescent="0.25">
      <c r="A196" s="97" t="s">
        <v>53</v>
      </c>
      <c r="B196" s="98">
        <v>25.363954059390132</v>
      </c>
      <c r="C196" s="98">
        <v>21.698900154082551</v>
      </c>
      <c r="D196" s="98">
        <v>10.06398371079568</v>
      </c>
      <c r="E196" s="98">
        <v>12.380623713152614</v>
      </c>
      <c r="F196" s="98">
        <v>31.24598990602961</v>
      </c>
      <c r="G196" s="98">
        <v>17.943441841248688</v>
      </c>
      <c r="H196" s="98">
        <v>16.404967307311207</v>
      </c>
      <c r="I196" s="98">
        <v>19.107407177522017</v>
      </c>
      <c r="J196" s="98">
        <v>20.802048027092532</v>
      </c>
      <c r="K196" s="98">
        <v>8.2411935509044678</v>
      </c>
      <c r="L196" s="98">
        <v>9.8002974327041166</v>
      </c>
      <c r="M196" s="98">
        <v>21.916098345331164</v>
      </c>
      <c r="N196" s="98">
        <v>17.835154806886496</v>
      </c>
      <c r="O196" s="98">
        <v>14.343043453953316</v>
      </c>
      <c r="P196" s="98">
        <v>19.176801308939687</v>
      </c>
      <c r="Q196" s="98">
        <v>18.987970775224174</v>
      </c>
      <c r="R196" s="98">
        <v>13.094943487348546</v>
      </c>
      <c r="S196" s="98">
        <v>15.437121018730259</v>
      </c>
      <c r="T196" s="98">
        <v>16.753348353030276</v>
      </c>
      <c r="U196" s="98">
        <v>20.479909373308011</v>
      </c>
      <c r="V196" s="98">
        <v>17.029874089924647</v>
      </c>
      <c r="W196" s="98">
        <v>17.267442671618774</v>
      </c>
      <c r="X196" s="98">
        <v>21.464639879607297</v>
      </c>
      <c r="Y196" s="98">
        <v>16.366977347309973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10.504593826125287</v>
      </c>
      <c r="C197" s="122">
        <f t="shared" si="100"/>
        <v>14.296793663712627</v>
      </c>
      <c r="D197" s="122">
        <f t="shared" si="100"/>
        <v>16.184201351054448</v>
      </c>
      <c r="E197" s="122">
        <f t="shared" si="100"/>
        <v>22.594697824955833</v>
      </c>
      <c r="F197" s="122">
        <f t="shared" si="100"/>
        <v>17.548698035448087</v>
      </c>
      <c r="G197" s="122">
        <f t="shared" si="100"/>
        <v>26.997095785864111</v>
      </c>
      <c r="H197" s="122">
        <f t="shared" si="100"/>
        <v>43.432476509635201</v>
      </c>
      <c r="I197" s="122">
        <f t="shared" si="100"/>
        <v>100.61255917062337</v>
      </c>
      <c r="J197" s="122">
        <f t="shared" si="100"/>
        <v>81.665585655236484</v>
      </c>
      <c r="K197" s="122">
        <f t="shared" si="100"/>
        <v>115.45849573621553</v>
      </c>
      <c r="L197" s="122">
        <f t="shared" si="100"/>
        <v>202.68934384891753</v>
      </c>
      <c r="M197" s="122">
        <f t="shared" si="100"/>
        <v>125.82499013755148</v>
      </c>
      <c r="N197" s="122">
        <f t="shared" si="100"/>
        <v>216.35510915544924</v>
      </c>
      <c r="O197" s="122">
        <f t="shared" si="100"/>
        <v>59.943711362083427</v>
      </c>
      <c r="P197" s="122">
        <f t="shared" si="100"/>
        <v>36.90926429393086</v>
      </c>
      <c r="Q197" s="122">
        <f t="shared" si="100"/>
        <v>75.954035652888095</v>
      </c>
      <c r="R197" s="122">
        <f t="shared" si="100"/>
        <v>86.702013015138391</v>
      </c>
      <c r="S197" s="122">
        <f t="shared" si="100"/>
        <v>87.014646849490333</v>
      </c>
      <c r="T197" s="122">
        <f t="shared" si="100"/>
        <v>91.541339248027995</v>
      </c>
      <c r="U197" s="122">
        <f t="shared" si="100"/>
        <v>98.499317976805528</v>
      </c>
      <c r="V197" s="122">
        <f t="shared" si="100"/>
        <v>132.14465846927109</v>
      </c>
      <c r="W197" s="122">
        <f t="shared" si="100"/>
        <v>170.21035426247917</v>
      </c>
      <c r="X197" s="122">
        <f t="shared" si="100"/>
        <v>163.92470820601778</v>
      </c>
      <c r="Y197" s="122">
        <f t="shared" si="100"/>
        <v>183.46840889929982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10.504593826125287</v>
      </c>
      <c r="C198" s="98">
        <f>RES_hhdet_tesh!C48</f>
        <v>14.296793663712627</v>
      </c>
      <c r="D198" s="98">
        <f>RES_hhdet_tesh!D48</f>
        <v>16.184201351054448</v>
      </c>
      <c r="E198" s="98">
        <f>RES_hhdet_tesh!E48</f>
        <v>22.594697824955833</v>
      </c>
      <c r="F198" s="98">
        <f>RES_hhdet_tesh!F48</f>
        <v>17.548698035448087</v>
      </c>
      <c r="G198" s="98">
        <f>RES_hhdet_tesh!G48</f>
        <v>26.997095785864111</v>
      </c>
      <c r="H198" s="98">
        <f>RES_hhdet_tesh!H48</f>
        <v>43.432476509635201</v>
      </c>
      <c r="I198" s="98">
        <f>RES_hhdet_tesh!I48</f>
        <v>100.61255917062337</v>
      </c>
      <c r="J198" s="98">
        <f>RES_hhdet_tesh!J48</f>
        <v>81.665585655236484</v>
      </c>
      <c r="K198" s="98">
        <f>RES_hhdet_tesh!K48</f>
        <v>115.45849573621553</v>
      </c>
      <c r="L198" s="98">
        <f>RES_hhdet_tesh!L48</f>
        <v>202.68934384891753</v>
      </c>
      <c r="M198" s="98">
        <f>RES_hhdet_tesh!M48</f>
        <v>125.82499013755148</v>
      </c>
      <c r="N198" s="98">
        <f>RES_hhdet_tesh!N48</f>
        <v>216.35510915544924</v>
      </c>
      <c r="O198" s="98">
        <f>RES_hhdet_tesh!O48</f>
        <v>59.943711362083427</v>
      </c>
      <c r="P198" s="98">
        <f>RES_hhdet_tesh!P48</f>
        <v>36.90926429393086</v>
      </c>
      <c r="Q198" s="98">
        <f>RES_hhdet_tesh!Q48</f>
        <v>75.954035652888095</v>
      </c>
      <c r="R198" s="98">
        <f>RES_hhdet_tesh!R48</f>
        <v>86.702013015138391</v>
      </c>
      <c r="S198" s="98">
        <f>RES_hhdet_tesh!S48</f>
        <v>87.014646849490333</v>
      </c>
      <c r="T198" s="98">
        <f>RES_hhdet_tesh!T48</f>
        <v>91.541339248027995</v>
      </c>
      <c r="U198" s="98">
        <f>RES_hhdet_tesh!U48</f>
        <v>98.499317976805528</v>
      </c>
      <c r="V198" s="98">
        <f>RES_hhdet_tesh!V48</f>
        <v>132.14465846927109</v>
      </c>
      <c r="W198" s="98">
        <f>RES_hhdet_tesh!W48</f>
        <v>170.21035426247917</v>
      </c>
      <c r="X198" s="98">
        <f>RES_hhdet_tesh!X48</f>
        <v>163.92470820601778</v>
      </c>
      <c r="Y198" s="98">
        <f>RES_hhdet_tesh!Y48</f>
        <v>183.46840889929982</v>
      </c>
      <c r="DA198" s="63" t="s">
        <v>2455</v>
      </c>
    </row>
    <row r="199" spans="1:105" ht="12" customHeight="1" x14ac:dyDescent="0.25">
      <c r="A199" s="121" t="s">
        <v>55</v>
      </c>
      <c r="B199" s="122">
        <v>462.89734347339106</v>
      </c>
      <c r="C199" s="122">
        <v>462.11526399608692</v>
      </c>
      <c r="D199" s="122">
        <v>508.44246748525381</v>
      </c>
      <c r="E199" s="122">
        <v>806.27954232913169</v>
      </c>
      <c r="F199" s="122">
        <v>361.6804713361347</v>
      </c>
      <c r="G199" s="122">
        <v>618.30100303059453</v>
      </c>
      <c r="H199" s="122">
        <v>1018.846082533775</v>
      </c>
      <c r="I199" s="122">
        <v>913.28407454566457</v>
      </c>
      <c r="J199" s="122">
        <v>681.49168676310512</v>
      </c>
      <c r="K199" s="122">
        <v>934.37679653084604</v>
      </c>
      <c r="L199" s="122">
        <v>732.31764444201883</v>
      </c>
      <c r="M199" s="122">
        <v>763.06155229357137</v>
      </c>
      <c r="N199" s="122">
        <v>934.8907619104848</v>
      </c>
      <c r="O199" s="122">
        <v>872.30779398978098</v>
      </c>
      <c r="P199" s="122">
        <v>926.31914505905172</v>
      </c>
      <c r="Q199" s="122">
        <v>967.99274916064292</v>
      </c>
      <c r="R199" s="122">
        <v>881.67888103708617</v>
      </c>
      <c r="S199" s="122">
        <v>1147.3635923323257</v>
      </c>
      <c r="T199" s="122">
        <v>1007.7591678718102</v>
      </c>
      <c r="U199" s="122">
        <v>984.78726127247239</v>
      </c>
      <c r="V199" s="122">
        <v>1017.6350539388741</v>
      </c>
      <c r="W199" s="122">
        <v>1068.0840419513881</v>
      </c>
      <c r="X199" s="122">
        <v>1172.936999524504</v>
      </c>
      <c r="Y199" s="122">
        <v>1048.8576520181439</v>
      </c>
      <c r="DA199" s="130" t="s">
        <v>2456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462.89734347339106</v>
      </c>
      <c r="C204" s="101">
        <v>462.11526399608692</v>
      </c>
      <c r="D204" s="101">
        <v>508.44246748525381</v>
      </c>
      <c r="E204" s="101">
        <v>806.27954232913169</v>
      </c>
      <c r="F204" s="101">
        <v>361.6804713361347</v>
      </c>
      <c r="G204" s="101">
        <v>618.30100303059453</v>
      </c>
      <c r="H204" s="101">
        <v>1018.846082533775</v>
      </c>
      <c r="I204" s="101">
        <v>913.28407454566457</v>
      </c>
      <c r="J204" s="101">
        <v>681.49168676310512</v>
      </c>
      <c r="K204" s="101">
        <v>934.37679653084604</v>
      </c>
      <c r="L204" s="101">
        <v>732.31764444201883</v>
      </c>
      <c r="M204" s="101">
        <v>763.06155229357137</v>
      </c>
      <c r="N204" s="101">
        <v>934.8907619104848</v>
      </c>
      <c r="O204" s="101">
        <v>872.30779398978098</v>
      </c>
      <c r="P204" s="101">
        <v>926.31914505905172</v>
      </c>
      <c r="Q204" s="101">
        <v>967.99274916064292</v>
      </c>
      <c r="R204" s="101">
        <v>881.67888103708617</v>
      </c>
      <c r="S204" s="101">
        <v>1147.3635923323257</v>
      </c>
      <c r="T204" s="101">
        <v>1007.7591678718102</v>
      </c>
      <c r="U204" s="101">
        <v>984.78726127247239</v>
      </c>
      <c r="V204" s="101">
        <v>1017.6350539388741</v>
      </c>
      <c r="W204" s="101">
        <v>1068.0840419513881</v>
      </c>
      <c r="X204" s="101">
        <v>1172.936999524504</v>
      </c>
      <c r="Y204" s="101">
        <v>1048.8576520181439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2464</v>
      </c>
    </row>
    <row r="208" spans="1:105" ht="12" customHeight="1" x14ac:dyDescent="0.25">
      <c r="A208" s="121" t="s">
        <v>54</v>
      </c>
      <c r="B208" s="122">
        <v>313.39017026633422</v>
      </c>
      <c r="C208" s="122">
        <v>339.7567469230392</v>
      </c>
      <c r="D208" s="122">
        <v>375.48245016752742</v>
      </c>
      <c r="E208" s="122">
        <v>448.82150972212702</v>
      </c>
      <c r="F208" s="122">
        <v>294.7928155395615</v>
      </c>
      <c r="G208" s="122">
        <v>641.23239769151587</v>
      </c>
      <c r="H208" s="122">
        <v>366.12354445347478</v>
      </c>
      <c r="I208" s="122">
        <v>522.76446095423751</v>
      </c>
      <c r="J208" s="122">
        <v>257.43661213555941</v>
      </c>
      <c r="K208" s="122">
        <v>365.93601325668914</v>
      </c>
      <c r="L208" s="122">
        <v>291.11649960246808</v>
      </c>
      <c r="M208" s="122">
        <v>294.29084091237485</v>
      </c>
      <c r="N208" s="122">
        <v>264.42539291799955</v>
      </c>
      <c r="O208" s="122">
        <v>271.47965274586659</v>
      </c>
      <c r="P208" s="122">
        <v>279.08009917589163</v>
      </c>
      <c r="Q208" s="122">
        <v>320.37081446149062</v>
      </c>
      <c r="R208" s="122">
        <v>325.77360543173</v>
      </c>
      <c r="S208" s="122">
        <v>369.58341631534086</v>
      </c>
      <c r="T208" s="122">
        <v>380.28350808366434</v>
      </c>
      <c r="U208" s="122">
        <v>403.65848719524899</v>
      </c>
      <c r="V208" s="122">
        <v>362.25963913722205</v>
      </c>
      <c r="W208" s="122">
        <v>378.10992162340727</v>
      </c>
      <c r="X208" s="122">
        <v>392.63661956221222</v>
      </c>
      <c r="Y208" s="122">
        <v>356.670403858631</v>
      </c>
      <c r="DA208" s="130" t="s">
        <v>2465</v>
      </c>
    </row>
    <row r="209" spans="1:105" ht="12" customHeight="1" x14ac:dyDescent="0.25">
      <c r="A209" s="97" t="s">
        <v>50</v>
      </c>
      <c r="B209" s="98">
        <v>314.11341605125045</v>
      </c>
      <c r="C209" s="98">
        <v>339.21224480925076</v>
      </c>
      <c r="D209" s="98">
        <v>377.25156108647155</v>
      </c>
      <c r="E209" s="98">
        <v>444.93023520264757</v>
      </c>
      <c r="F209" s="98">
        <v>295.45773112565502</v>
      </c>
      <c r="G209" s="98">
        <v>653.05920360522805</v>
      </c>
      <c r="H209" s="98">
        <v>355.23659737917086</v>
      </c>
      <c r="I209" s="98">
        <v>527.09235898059706</v>
      </c>
      <c r="J209" s="98">
        <v>257.63595126338043</v>
      </c>
      <c r="K209" s="98">
        <v>368.89609567809583</v>
      </c>
      <c r="L209" s="98">
        <v>291.76463357250009</v>
      </c>
      <c r="M209" s="98">
        <v>294.18979939079657</v>
      </c>
      <c r="N209" s="98">
        <v>259.27132135947346</v>
      </c>
      <c r="O209" s="98">
        <v>274.70423309836491</v>
      </c>
      <c r="P209" s="98">
        <v>279.76362380240039</v>
      </c>
      <c r="Q209" s="98">
        <v>319.55394628123543</v>
      </c>
      <c r="R209" s="98">
        <v>325.62006565450844</v>
      </c>
      <c r="S209" s="98">
        <v>369.80114798191966</v>
      </c>
      <c r="T209" s="98">
        <v>380.62409600220752</v>
      </c>
      <c r="U209" s="98">
        <v>404.06610170018627</v>
      </c>
      <c r="V209" s="98">
        <v>362.19517937034152</v>
      </c>
      <c r="W209" s="98">
        <v>378.11187167761881</v>
      </c>
      <c r="X209" s="98">
        <v>392.64416867205949</v>
      </c>
      <c r="Y209" s="98">
        <v>356.59936201159013</v>
      </c>
      <c r="DA209" s="63" t="s">
        <v>2466</v>
      </c>
    </row>
    <row r="210" spans="1:105" ht="12" customHeight="1" x14ac:dyDescent="0.25">
      <c r="A210" s="109" t="s">
        <v>120</v>
      </c>
      <c r="B210" s="33">
        <v>281.13381919417463</v>
      </c>
      <c r="C210" s="33">
        <v>364.04025467459644</v>
      </c>
      <c r="D210" s="33">
        <v>303.5648064911158</v>
      </c>
      <c r="E210" s="33">
        <v>549.16540275242312</v>
      </c>
      <c r="F210" s="33">
        <v>275.19638256199096</v>
      </c>
      <c r="G210" s="33">
        <v>311.40454873614135</v>
      </c>
      <c r="H210" s="33">
        <v>610.46683601885445</v>
      </c>
      <c r="I210" s="33">
        <v>409.23429176672852</v>
      </c>
      <c r="J210" s="33">
        <v>251.71392892201621</v>
      </c>
      <c r="K210" s="33">
        <v>262.72722599909247</v>
      </c>
      <c r="L210" s="33">
        <v>268.89340850317768</v>
      </c>
      <c r="M210" s="33">
        <v>298.31309559338479</v>
      </c>
      <c r="N210" s="33">
        <v>431.33886788141609</v>
      </c>
      <c r="O210" s="33">
        <v>28.991210237989982</v>
      </c>
      <c r="P210" s="33">
        <v>203.73074592257683</v>
      </c>
      <c r="Q210" s="33">
        <v>404.52057642627022</v>
      </c>
      <c r="R210" s="33">
        <v>340.32273032751982</v>
      </c>
      <c r="S210" s="33">
        <v>352.64120104992372</v>
      </c>
      <c r="T210" s="33">
        <v>351.90213157443787</v>
      </c>
      <c r="U210" s="33">
        <v>362.45634821262797</v>
      </c>
      <c r="V210" s="33">
        <v>368.8965472866725</v>
      </c>
      <c r="W210" s="33">
        <v>377.91178846824403</v>
      </c>
      <c r="X210" s="33">
        <v>391.98972888748722</v>
      </c>
      <c r="Y210" s="33">
        <v>362.39226828596202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4051.1546526643851</v>
      </c>
      <c r="C212" s="117">
        <f t="shared" si="101"/>
        <v>3501.2714491436682</v>
      </c>
      <c r="D212" s="117">
        <f t="shared" si="101"/>
        <v>1780.7330180749273</v>
      </c>
      <c r="E212" s="117">
        <f t="shared" si="101"/>
        <v>2180.0969478730731</v>
      </c>
      <c r="F212" s="117">
        <f t="shared" si="101"/>
        <v>4342.1582917856922</v>
      </c>
      <c r="G212" s="117">
        <f t="shared" si="101"/>
        <v>2983.1088266341235</v>
      </c>
      <c r="H212" s="117">
        <f t="shared" si="101"/>
        <v>2720.6561842613442</v>
      </c>
      <c r="I212" s="117">
        <f t="shared" si="101"/>
        <v>3628.6786368129428</v>
      </c>
      <c r="J212" s="117">
        <f t="shared" si="101"/>
        <v>3257.4975397496278</v>
      </c>
      <c r="K212" s="117">
        <f t="shared" si="101"/>
        <v>1380.8211575704545</v>
      </c>
      <c r="L212" s="117">
        <f t="shared" si="101"/>
        <v>1756.4098250616769</v>
      </c>
      <c r="M212" s="117">
        <f t="shared" si="101"/>
        <v>3600.9802941214634</v>
      </c>
      <c r="N212" s="117">
        <f t="shared" si="101"/>
        <v>3465.5369726459385</v>
      </c>
      <c r="O212" s="117">
        <f t="shared" si="101"/>
        <v>2206.6952701420446</v>
      </c>
      <c r="P212" s="117">
        <f t="shared" si="101"/>
        <v>3082.9757857104246</v>
      </c>
      <c r="Q212" s="117">
        <f t="shared" si="101"/>
        <v>3580.2747105956164</v>
      </c>
      <c r="R212" s="117">
        <f t="shared" ref="R212:V212" si="102">R213+R216+R218+R227</f>
        <v>2443.7071588557742</v>
      </c>
      <c r="S212" s="117">
        <f t="shared" si="102"/>
        <v>2822.5363537007752</v>
      </c>
      <c r="T212" s="117">
        <f t="shared" si="102"/>
        <v>3134.0204490043943</v>
      </c>
      <c r="U212" s="117">
        <f t="shared" si="102"/>
        <v>3765.4456046238265</v>
      </c>
      <c r="V212" s="117">
        <f t="shared" si="102"/>
        <v>2906.7444794526264</v>
      </c>
      <c r="W212" s="117">
        <f t="shared" ref="W212:Y212" si="103">W213+W216+W218+W227</f>
        <v>2730.7438322680209</v>
      </c>
      <c r="X212" s="117">
        <f t="shared" si="103"/>
        <v>3383.6690910363359</v>
      </c>
      <c r="Y212" s="117">
        <f t="shared" si="103"/>
        <v>2522.0046831698337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3927.6001215276701</v>
      </c>
      <c r="C213" s="122">
        <f t="shared" si="104"/>
        <v>3367.8445697518982</v>
      </c>
      <c r="D213" s="122">
        <f t="shared" si="104"/>
        <v>1632.8640094321256</v>
      </c>
      <c r="E213" s="122">
        <f t="shared" si="104"/>
        <v>2008.7836546681319</v>
      </c>
      <c r="F213" s="122">
        <f t="shared" si="104"/>
        <v>4228.306367936224</v>
      </c>
      <c r="G213" s="122">
        <f t="shared" si="104"/>
        <v>2732.3870435609774</v>
      </c>
      <c r="H213" s="122">
        <f t="shared" si="104"/>
        <v>2585.6241498495883</v>
      </c>
      <c r="I213" s="122">
        <f t="shared" si="104"/>
        <v>3427.1975774559855</v>
      </c>
      <c r="J213" s="122">
        <f t="shared" si="104"/>
        <v>3158.7069351469968</v>
      </c>
      <c r="K213" s="122">
        <f t="shared" si="104"/>
        <v>1238.5239281434442</v>
      </c>
      <c r="L213" s="122">
        <f t="shared" si="104"/>
        <v>1643.9253486217599</v>
      </c>
      <c r="M213" s="122">
        <f t="shared" si="104"/>
        <v>3487.2274110729877</v>
      </c>
      <c r="N213" s="122">
        <f t="shared" si="104"/>
        <v>3366.0904646294207</v>
      </c>
      <c r="O213" s="122">
        <f t="shared" si="104"/>
        <v>2099.6798388266607</v>
      </c>
      <c r="P213" s="122">
        <f t="shared" si="104"/>
        <v>2973.5819389403964</v>
      </c>
      <c r="Q213" s="122">
        <f t="shared" si="104"/>
        <v>3455.4328724992652</v>
      </c>
      <c r="R213" s="122">
        <f t="shared" ref="R213:V213" si="105">SUM(R214:R215)</f>
        <v>2316.6220834934293</v>
      </c>
      <c r="S213" s="122">
        <f t="shared" si="105"/>
        <v>2678.9232127527252</v>
      </c>
      <c r="T213" s="122">
        <f t="shared" si="105"/>
        <v>2986.9406302353736</v>
      </c>
      <c r="U213" s="122">
        <f t="shared" si="105"/>
        <v>3610.5329681425733</v>
      </c>
      <c r="V213" s="122">
        <f t="shared" si="105"/>
        <v>2769.2092770784102</v>
      </c>
      <c r="W213" s="122">
        <f t="shared" ref="W213:Y213" si="106">SUM(W214:W215)</f>
        <v>2588.0754574007665</v>
      </c>
      <c r="X213" s="122">
        <f t="shared" si="106"/>
        <v>3236.2261152715055</v>
      </c>
      <c r="Y213" s="122">
        <f t="shared" si="106"/>
        <v>2388.3338096856864</v>
      </c>
      <c r="DA213" s="130" t="s">
        <v>2619</v>
      </c>
    </row>
    <row r="214" spans="1:105" ht="12" customHeight="1" x14ac:dyDescent="0.25">
      <c r="A214" s="97" t="s">
        <v>211</v>
      </c>
      <c r="B214" s="98">
        <v>3927.6001215276701</v>
      </c>
      <c r="C214" s="98">
        <v>3367.8445697518982</v>
      </c>
      <c r="D214" s="98">
        <v>1632.8640094321256</v>
      </c>
      <c r="E214" s="98">
        <v>2008.7836546681319</v>
      </c>
      <c r="F214" s="98">
        <v>4228.306367936224</v>
      </c>
      <c r="G214" s="98">
        <v>2732.3870435609774</v>
      </c>
      <c r="H214" s="98">
        <v>2585.6241498495883</v>
      </c>
      <c r="I214" s="98">
        <v>3427.1975774559855</v>
      </c>
      <c r="J214" s="98">
        <v>3158.7069351469968</v>
      </c>
      <c r="K214" s="98">
        <v>1238.5239281434442</v>
      </c>
      <c r="L214" s="98">
        <v>1643.9253486217599</v>
      </c>
      <c r="M214" s="98">
        <v>3487.2274110729877</v>
      </c>
      <c r="N214" s="98">
        <v>3366.0904646294207</v>
      </c>
      <c r="O214" s="98">
        <v>2099.6798388266607</v>
      </c>
      <c r="P214" s="98">
        <v>2973.5819389403964</v>
      </c>
      <c r="Q214" s="98">
        <v>3455.4328724992652</v>
      </c>
      <c r="R214" s="98">
        <v>2316.6220834934293</v>
      </c>
      <c r="S214" s="98">
        <v>2678.9232127527252</v>
      </c>
      <c r="T214" s="98">
        <v>2986.9406302353736</v>
      </c>
      <c r="U214" s="98">
        <v>3610.5329681425733</v>
      </c>
      <c r="V214" s="98">
        <v>2769.2092770784102</v>
      </c>
      <c r="W214" s="98">
        <v>2588.0754574007665</v>
      </c>
      <c r="X214" s="98">
        <v>3236.2261152715055</v>
      </c>
      <c r="Y214" s="98">
        <v>2388.3338096856864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2624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123.55453113671486</v>
      </c>
      <c r="C227" s="122">
        <v>133.42687939176997</v>
      </c>
      <c r="D227" s="122">
        <v>147.8690086428017</v>
      </c>
      <c r="E227" s="122">
        <v>171.31329320494135</v>
      </c>
      <c r="F227" s="122">
        <v>113.85192384946842</v>
      </c>
      <c r="G227" s="122">
        <v>250.72178307314599</v>
      </c>
      <c r="H227" s="122">
        <v>135.03203441175563</v>
      </c>
      <c r="I227" s="122">
        <v>201.48105935695739</v>
      </c>
      <c r="J227" s="122">
        <v>98.790604602630964</v>
      </c>
      <c r="K227" s="122">
        <v>142.29722942701017</v>
      </c>
      <c r="L227" s="122">
        <v>112.4844764399169</v>
      </c>
      <c r="M227" s="122">
        <v>113.75288304847561</v>
      </c>
      <c r="N227" s="122">
        <v>99.446508016517768</v>
      </c>
      <c r="O227" s="122">
        <v>107.01543131538386</v>
      </c>
      <c r="P227" s="122">
        <v>109.39384677002825</v>
      </c>
      <c r="Q227" s="122">
        <v>124.84183809635138</v>
      </c>
      <c r="R227" s="122">
        <v>127.08507536234481</v>
      </c>
      <c r="S227" s="122">
        <v>143.61314094804982</v>
      </c>
      <c r="T227" s="122">
        <v>147.07981876902087</v>
      </c>
      <c r="U227" s="122">
        <v>154.91263648125306</v>
      </c>
      <c r="V227" s="122">
        <v>137.53520237421631</v>
      </c>
      <c r="W227" s="122">
        <v>142.66837486725422</v>
      </c>
      <c r="X227" s="122">
        <v>147.44297576483063</v>
      </c>
      <c r="Y227" s="122">
        <v>133.67087348414719</v>
      </c>
      <c r="DA227" s="130" t="s">
        <v>2633</v>
      </c>
    </row>
    <row r="228" spans="1:105" ht="12" customHeight="1" x14ac:dyDescent="0.25">
      <c r="A228" s="97" t="s">
        <v>50</v>
      </c>
      <c r="B228" s="98">
        <v>126.32484739635711</v>
      </c>
      <c r="C228" s="98">
        <v>136.41867195354942</v>
      </c>
      <c r="D228" s="98">
        <v>151.50645648439749</v>
      </c>
      <c r="E228" s="98">
        <v>177.95671745892389</v>
      </c>
      <c r="F228" s="98">
        <v>117.7149696783132</v>
      </c>
      <c r="G228" s="98">
        <v>259.7120423133448</v>
      </c>
      <c r="H228" s="98">
        <v>141.0485147601961</v>
      </c>
      <c r="I228" s="98">
        <v>209.16174445925498</v>
      </c>
      <c r="J228" s="98">
        <v>102.23179332889096</v>
      </c>
      <c r="K228" s="98">
        <v>146.37838897392422</v>
      </c>
      <c r="L228" s="98">
        <v>115.76507363300027</v>
      </c>
      <c r="M228" s="98">
        <v>116.61042572010183</v>
      </c>
      <c r="N228" s="98">
        <v>102.51728716526544</v>
      </c>
      <c r="O228" s="98">
        <v>108.43850885947141</v>
      </c>
      <c r="P228" s="98">
        <v>110.38620284247473</v>
      </c>
      <c r="Q228" s="98">
        <v>126.05371704555346</v>
      </c>
      <c r="R228" s="98">
        <v>128.42622916362731</v>
      </c>
      <c r="S228" s="98">
        <v>145.45877494758076</v>
      </c>
      <c r="T228" s="98">
        <v>148.84483567431289</v>
      </c>
      <c r="U228" s="98">
        <v>156.44519375102183</v>
      </c>
      <c r="V228" s="98">
        <v>138.87098808697303</v>
      </c>
      <c r="W228" s="98">
        <v>144.07253695730594</v>
      </c>
      <c r="X228" s="98">
        <v>149.16361151326325</v>
      </c>
      <c r="Y228" s="98">
        <v>135.33051185350908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424.81145625062402</v>
      </c>
      <c r="C231" s="118">
        <f t="shared" si="108"/>
        <v>368.8652036486734</v>
      </c>
      <c r="D231" s="118">
        <f t="shared" si="108"/>
        <v>200.49033705585003</v>
      </c>
      <c r="E231" s="118">
        <f t="shared" si="108"/>
        <v>251.65744613053036</v>
      </c>
      <c r="F231" s="118">
        <f t="shared" si="108"/>
        <v>460.08643137674375</v>
      </c>
      <c r="G231" s="118">
        <f t="shared" si="108"/>
        <v>312.37610881540377</v>
      </c>
      <c r="H231" s="118">
        <f t="shared" si="108"/>
        <v>305.75676825414513</v>
      </c>
      <c r="I231" s="118">
        <f t="shared" si="108"/>
        <v>374.7991785204905</v>
      </c>
      <c r="J231" s="118">
        <f t="shared" si="108"/>
        <v>327.37761755369149</v>
      </c>
      <c r="K231" s="118">
        <f t="shared" si="108"/>
        <v>166.79251049397533</v>
      </c>
      <c r="L231" s="118">
        <f t="shared" si="108"/>
        <v>186.87418482890914</v>
      </c>
      <c r="M231" s="118">
        <f t="shared" si="108"/>
        <v>340.6725490641503</v>
      </c>
      <c r="N231" s="118">
        <f t="shared" si="108"/>
        <v>331.17601668847959</v>
      </c>
      <c r="O231" s="118">
        <f t="shared" si="108"/>
        <v>214.94356959915797</v>
      </c>
      <c r="P231" s="118">
        <f t="shared" si="108"/>
        <v>260.6854181456506</v>
      </c>
      <c r="Q231" s="118">
        <f t="shared" si="108"/>
        <v>281.49367230358899</v>
      </c>
      <c r="R231" s="118">
        <f t="shared" ref="R231:V231" si="109">R232+R235+R237+R246</f>
        <v>202.18269311990736</v>
      </c>
      <c r="S231" s="118">
        <f t="shared" si="109"/>
        <v>230.55720251682715</v>
      </c>
      <c r="T231" s="118">
        <f t="shared" si="109"/>
        <v>232.91590987473467</v>
      </c>
      <c r="U231" s="118">
        <f t="shared" si="109"/>
        <v>255.16412930462431</v>
      </c>
      <c r="V231" s="118">
        <f t="shared" si="109"/>
        <v>199.81304762021273</v>
      </c>
      <c r="W231" s="118">
        <f t="shared" ref="W231:Y231" si="110">W232+W235+W237+W246</f>
        <v>193.58898143279092</v>
      </c>
      <c r="X231" s="118">
        <f t="shared" si="110"/>
        <v>221.714952779638</v>
      </c>
      <c r="Y231" s="118">
        <f t="shared" si="110"/>
        <v>170.27993284214816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388.27102100601741</v>
      </c>
      <c r="C232" s="123">
        <f t="shared" si="111"/>
        <v>331.312629101266</v>
      </c>
      <c r="D232" s="123">
        <f t="shared" si="111"/>
        <v>159.48303802383339</v>
      </c>
      <c r="E232" s="123">
        <f t="shared" si="111"/>
        <v>194.25665056497007</v>
      </c>
      <c r="F232" s="123">
        <f t="shared" si="111"/>
        <v>430.49893905953832</v>
      </c>
      <c r="G232" s="123">
        <f t="shared" si="111"/>
        <v>256.49849956987237</v>
      </c>
      <c r="H232" s="123">
        <f t="shared" si="111"/>
        <v>245.3712644535388</v>
      </c>
      <c r="I232" s="123">
        <f t="shared" si="111"/>
        <v>312.38460298789931</v>
      </c>
      <c r="J232" s="123">
        <f t="shared" si="111"/>
        <v>287.09127989764335</v>
      </c>
      <c r="K232" s="123">
        <f t="shared" si="111"/>
        <v>111.98597268688776</v>
      </c>
      <c r="L232" s="123">
        <f t="shared" si="111"/>
        <v>143.50616305049562</v>
      </c>
      <c r="M232" s="123">
        <f t="shared" si="111"/>
        <v>297.77803374770735</v>
      </c>
      <c r="N232" s="123">
        <f t="shared" si="111"/>
        <v>283.57928346977957</v>
      </c>
      <c r="O232" s="123">
        <f t="shared" si="111"/>
        <v>172.6403729030088</v>
      </c>
      <c r="P232" s="123">
        <f t="shared" si="111"/>
        <v>217.7510964998016</v>
      </c>
      <c r="Q232" s="123">
        <f t="shared" si="111"/>
        <v>236.59553472616633</v>
      </c>
      <c r="R232" s="123">
        <f t="shared" ref="R232:V232" si="112">SUM(R233:R234)</f>
        <v>160.98211459410436</v>
      </c>
      <c r="S232" s="123">
        <f t="shared" si="112"/>
        <v>180.83476597829267</v>
      </c>
      <c r="T232" s="123">
        <f t="shared" si="112"/>
        <v>189.2161051949079</v>
      </c>
      <c r="U232" s="123">
        <f t="shared" si="112"/>
        <v>213.47851891047</v>
      </c>
      <c r="V232" s="123">
        <f t="shared" si="112"/>
        <v>160.47290295802247</v>
      </c>
      <c r="W232" s="123">
        <f t="shared" ref="W232:Y232" si="113">SUM(W233:W234)</f>
        <v>153.99207258857652</v>
      </c>
      <c r="X232" s="123">
        <f t="shared" si="113"/>
        <v>180.43601845542236</v>
      </c>
      <c r="Y232" s="123">
        <f t="shared" si="113"/>
        <v>134.10416914261032</v>
      </c>
      <c r="DA232" s="130" t="s">
        <v>2787</v>
      </c>
    </row>
    <row r="233" spans="1:105" ht="12" customHeight="1" x14ac:dyDescent="0.25">
      <c r="A233" s="97" t="s">
        <v>211</v>
      </c>
      <c r="B233" s="99">
        <v>387.60512459679961</v>
      </c>
      <c r="C233" s="99">
        <v>330.74441293381466</v>
      </c>
      <c r="D233" s="99">
        <v>159.22074429306383</v>
      </c>
      <c r="E233" s="99">
        <v>193.93599876929605</v>
      </c>
      <c r="F233" s="99">
        <v>429.69841445966307</v>
      </c>
      <c r="G233" s="99">
        <v>256.04431156193124</v>
      </c>
      <c r="H233" s="99">
        <v>244.96105665049794</v>
      </c>
      <c r="I233" s="99">
        <v>311.91332209470971</v>
      </c>
      <c r="J233" s="99">
        <v>286.58637866003397</v>
      </c>
      <c r="K233" s="99">
        <v>111.78965040724148</v>
      </c>
      <c r="L233" s="99">
        <v>143.2770593168797</v>
      </c>
      <c r="M233" s="99">
        <v>297.27664209474977</v>
      </c>
      <c r="N233" s="99">
        <v>283.17939210639645</v>
      </c>
      <c r="O233" s="99">
        <v>172.32635049797369</v>
      </c>
      <c r="P233" s="99">
        <v>217.34099076246318</v>
      </c>
      <c r="Q233" s="99">
        <v>236.19872866154316</v>
      </c>
      <c r="R233" s="99">
        <v>160.71471121738438</v>
      </c>
      <c r="S233" s="99">
        <v>180.5269140059975</v>
      </c>
      <c r="T233" s="99">
        <v>188.89041467426881</v>
      </c>
      <c r="U233" s="99">
        <v>213.0898724621303</v>
      </c>
      <c r="V233" s="99">
        <v>160.15856076862514</v>
      </c>
      <c r="W233" s="99">
        <v>153.68216924305707</v>
      </c>
      <c r="X233" s="99">
        <v>180.06001955336691</v>
      </c>
      <c r="Y233" s="99">
        <v>133.82477368691517</v>
      </c>
      <c r="DA233" s="63" t="s">
        <v>2788</v>
      </c>
    </row>
    <row r="234" spans="1:105" ht="12" customHeight="1" x14ac:dyDescent="0.25">
      <c r="A234" s="97" t="s">
        <v>53</v>
      </c>
      <c r="B234" s="99">
        <v>0.66589640921782034</v>
      </c>
      <c r="C234" s="99">
        <v>0.56821616745135151</v>
      </c>
      <c r="D234" s="99">
        <v>0.26229373076957024</v>
      </c>
      <c r="E234" s="99">
        <v>0.32065179567401458</v>
      </c>
      <c r="F234" s="99">
        <v>0.80052459987525459</v>
      </c>
      <c r="G234" s="99">
        <v>0.45418800794110298</v>
      </c>
      <c r="H234" s="99">
        <v>0.4102078030408518</v>
      </c>
      <c r="I234" s="99">
        <v>0.47128089318961469</v>
      </c>
      <c r="J234" s="99">
        <v>0.50490123760937411</v>
      </c>
      <c r="K234" s="99">
        <v>0.19632227964627999</v>
      </c>
      <c r="L234" s="99">
        <v>0.22910373361592726</v>
      </c>
      <c r="M234" s="99">
        <v>0.50139165295759436</v>
      </c>
      <c r="N234" s="99">
        <v>0.39989136338310527</v>
      </c>
      <c r="O234" s="99">
        <v>0.31402240503511447</v>
      </c>
      <c r="P234" s="99">
        <v>0.4101057373384373</v>
      </c>
      <c r="Q234" s="99">
        <v>0.39680606462317447</v>
      </c>
      <c r="R234" s="99">
        <v>0.2674033767199947</v>
      </c>
      <c r="S234" s="99">
        <v>0.3078519722951728</v>
      </c>
      <c r="T234" s="99">
        <v>0.32569052063909065</v>
      </c>
      <c r="U234" s="99">
        <v>0.38864644833969186</v>
      </c>
      <c r="V234" s="99">
        <v>0.314342189397323</v>
      </c>
      <c r="W234" s="99">
        <v>0.30990334551943322</v>
      </c>
      <c r="X234" s="99">
        <v>0.37599890205543041</v>
      </c>
      <c r="Y234" s="99">
        <v>0.27939545569515806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0.16963011240840695</v>
      </c>
      <c r="C235" s="123">
        <f t="shared" si="114"/>
        <v>0.21685378751971182</v>
      </c>
      <c r="D235" s="123">
        <f t="shared" si="114"/>
        <v>0.22948617868682222</v>
      </c>
      <c r="E235" s="123">
        <f t="shared" si="114"/>
        <v>0.28861875514597723</v>
      </c>
      <c r="F235" s="123">
        <f t="shared" si="114"/>
        <v>0.20726782096023921</v>
      </c>
      <c r="G235" s="123">
        <f t="shared" si="114"/>
        <v>0.29926071128862008</v>
      </c>
      <c r="H235" s="123">
        <f t="shared" si="114"/>
        <v>0.46040601366475248</v>
      </c>
      <c r="I235" s="123">
        <f t="shared" si="114"/>
        <v>1.0361696983555548</v>
      </c>
      <c r="J235" s="123">
        <f t="shared" si="114"/>
        <v>0.82242911604337809</v>
      </c>
      <c r="K235" s="123">
        <f t="shared" si="114"/>
        <v>1.1346406205801129</v>
      </c>
      <c r="L235" s="123">
        <f t="shared" si="114"/>
        <v>1.951908520036284</v>
      </c>
      <c r="M235" s="123">
        <f t="shared" si="114"/>
        <v>1.1754483831440568</v>
      </c>
      <c r="N235" s="123">
        <f t="shared" si="114"/>
        <v>1.9565248149467762</v>
      </c>
      <c r="O235" s="123">
        <f t="shared" si="114"/>
        <v>0.51476934867776714</v>
      </c>
      <c r="P235" s="123">
        <f t="shared" si="114"/>
        <v>0.2659251848384942</v>
      </c>
      <c r="Q235" s="123">
        <f t="shared" si="114"/>
        <v>0.47558655554678386</v>
      </c>
      <c r="R235" s="123">
        <f t="shared" si="114"/>
        <v>0.51940370304646299</v>
      </c>
      <c r="S235" s="123">
        <f t="shared" si="114"/>
        <v>0.50773893596647857</v>
      </c>
      <c r="T235" s="123">
        <f t="shared" si="114"/>
        <v>0.518295714100247</v>
      </c>
      <c r="U235" s="123">
        <f t="shared" si="114"/>
        <v>0.54192608859112212</v>
      </c>
      <c r="V235" s="123">
        <f t="shared" si="114"/>
        <v>0.70339607281215999</v>
      </c>
      <c r="W235" s="123">
        <f t="shared" si="114"/>
        <v>0.8752855327739949</v>
      </c>
      <c r="X235" s="123">
        <f t="shared" si="114"/>
        <v>0.81710697186215242</v>
      </c>
      <c r="Y235" s="123">
        <f t="shared" si="114"/>
        <v>0.88566925826085807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0.16963011240840695</v>
      </c>
      <c r="C236" s="99">
        <f>RES_hhdet_fecs!C48</f>
        <v>0.21685378751971182</v>
      </c>
      <c r="D236" s="99">
        <f>RES_hhdet_fecs!D48</f>
        <v>0.22948617868682222</v>
      </c>
      <c r="E236" s="99">
        <f>RES_hhdet_fecs!E48</f>
        <v>0.28861875514597723</v>
      </c>
      <c r="F236" s="99">
        <f>RES_hhdet_fecs!F48</f>
        <v>0.20726782096023921</v>
      </c>
      <c r="G236" s="99">
        <f>RES_hhdet_fecs!G48</f>
        <v>0.29926071128862008</v>
      </c>
      <c r="H236" s="99">
        <f>RES_hhdet_fecs!H48</f>
        <v>0.46040601366475248</v>
      </c>
      <c r="I236" s="99">
        <f>RES_hhdet_fecs!I48</f>
        <v>1.0361696983555548</v>
      </c>
      <c r="J236" s="99">
        <f>RES_hhdet_fecs!J48</f>
        <v>0.82242911604337809</v>
      </c>
      <c r="K236" s="99">
        <f>RES_hhdet_fecs!K48</f>
        <v>1.1346406205801129</v>
      </c>
      <c r="L236" s="99">
        <f>RES_hhdet_fecs!L48</f>
        <v>1.951908520036284</v>
      </c>
      <c r="M236" s="99">
        <f>RES_hhdet_fecs!M48</f>
        <v>1.1754483831440568</v>
      </c>
      <c r="N236" s="99">
        <f>RES_hhdet_fecs!N48</f>
        <v>1.9565248149467762</v>
      </c>
      <c r="O236" s="99">
        <f>RES_hhdet_fecs!O48</f>
        <v>0.51476934867776714</v>
      </c>
      <c r="P236" s="99">
        <f>RES_hhdet_fecs!P48</f>
        <v>0.2659251848384942</v>
      </c>
      <c r="Q236" s="99">
        <f>RES_hhdet_fecs!Q48</f>
        <v>0.47558655554678386</v>
      </c>
      <c r="R236" s="99">
        <f>RES_hhdet_fecs!R48</f>
        <v>0.51940370304646299</v>
      </c>
      <c r="S236" s="99">
        <f>RES_hhdet_fecs!S48</f>
        <v>0.50773893596647857</v>
      </c>
      <c r="T236" s="99">
        <f>RES_hhdet_fecs!T48</f>
        <v>0.518295714100247</v>
      </c>
      <c r="U236" s="99">
        <f>RES_hhdet_fecs!U48</f>
        <v>0.54192608859112212</v>
      </c>
      <c r="V236" s="99">
        <f>RES_hhdet_fecs!V48</f>
        <v>0.70339607281215999</v>
      </c>
      <c r="W236" s="99">
        <f>RES_hhdet_fecs!W48</f>
        <v>0.8752855327739949</v>
      </c>
      <c r="X236" s="99">
        <f>RES_hhdet_fecs!X48</f>
        <v>0.81710697186215242</v>
      </c>
      <c r="Y236" s="99">
        <f>RES_hhdet_fecs!Y48</f>
        <v>0.88566925826085807</v>
      </c>
      <c r="DA236" s="63" t="s">
        <v>2791</v>
      </c>
    </row>
    <row r="237" spans="1:105" ht="12" customHeight="1" x14ac:dyDescent="0.25">
      <c r="A237" s="121" t="s">
        <v>55</v>
      </c>
      <c r="B237" s="123">
        <v>21.869042197483299</v>
      </c>
      <c r="C237" s="123">
        <v>21.667690497215826</v>
      </c>
      <c r="D237" s="123">
        <v>23.552701290565778</v>
      </c>
      <c r="E237" s="123">
        <v>36.861151012163575</v>
      </c>
      <c r="F237" s="123">
        <v>16.227335544381944</v>
      </c>
      <c r="G237" s="123">
        <v>27.27343913985283</v>
      </c>
      <c r="H237" s="123">
        <v>44.187146918450878</v>
      </c>
      <c r="I237" s="123">
        <v>39.004509503934877</v>
      </c>
      <c r="J237" s="123">
        <v>28.632369381272749</v>
      </c>
      <c r="K237" s="123">
        <v>38.515192910398952</v>
      </c>
      <c r="L237" s="123">
        <v>29.601285779337307</v>
      </c>
      <c r="M237" s="123">
        <v>30.03913191835241</v>
      </c>
      <c r="N237" s="123">
        <v>35.439850751734717</v>
      </c>
      <c r="O237" s="123">
        <v>31.4632527655065</v>
      </c>
      <c r="P237" s="123">
        <v>32.318164761241583</v>
      </c>
      <c r="Q237" s="123">
        <v>32.830937673008528</v>
      </c>
      <c r="R237" s="123">
        <v>29.161827224675982</v>
      </c>
      <c r="S237" s="123">
        <v>36.49179732986412</v>
      </c>
      <c r="T237" s="123">
        <v>30.491396730742697</v>
      </c>
      <c r="U237" s="123">
        <v>28.118647233604275</v>
      </c>
      <c r="V237" s="123">
        <v>27.382476386279716</v>
      </c>
      <c r="W237" s="123">
        <v>27.370888525163565</v>
      </c>
      <c r="X237" s="123">
        <v>28.998599745997108</v>
      </c>
      <c r="Y237" s="123">
        <v>25.155995941601383</v>
      </c>
      <c r="DA237" s="130" t="s">
        <v>2792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21.869042197483299</v>
      </c>
      <c r="C242" s="102">
        <v>21.667690497215826</v>
      </c>
      <c r="D242" s="102">
        <v>23.552701290565778</v>
      </c>
      <c r="E242" s="102">
        <v>36.861151012163575</v>
      </c>
      <c r="F242" s="102">
        <v>16.227335544381944</v>
      </c>
      <c r="G242" s="102">
        <v>27.27343913985283</v>
      </c>
      <c r="H242" s="102">
        <v>44.187146918450878</v>
      </c>
      <c r="I242" s="102">
        <v>39.004509503934877</v>
      </c>
      <c r="J242" s="102">
        <v>28.632369381272749</v>
      </c>
      <c r="K242" s="102">
        <v>38.515192910398952</v>
      </c>
      <c r="L242" s="102">
        <v>29.601285779337307</v>
      </c>
      <c r="M242" s="102">
        <v>30.03913191835241</v>
      </c>
      <c r="N242" s="102">
        <v>35.439850751734717</v>
      </c>
      <c r="O242" s="102">
        <v>31.4632527655065</v>
      </c>
      <c r="P242" s="102">
        <v>32.318164761241583</v>
      </c>
      <c r="Q242" s="102">
        <v>32.830937673008528</v>
      </c>
      <c r="R242" s="102">
        <v>29.161827224675982</v>
      </c>
      <c r="S242" s="102">
        <v>36.49179732986412</v>
      </c>
      <c r="T242" s="102">
        <v>30.491396730742697</v>
      </c>
      <c r="U242" s="102">
        <v>28.118647233604275</v>
      </c>
      <c r="V242" s="102">
        <v>27.382476386279716</v>
      </c>
      <c r="W242" s="102">
        <v>27.370888525163565</v>
      </c>
      <c r="X242" s="102">
        <v>28.998599745997108</v>
      </c>
      <c r="Y242" s="102">
        <v>25.155995941601383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2800</v>
      </c>
    </row>
    <row r="246" spans="1:105" ht="12" customHeight="1" x14ac:dyDescent="0.25">
      <c r="A246" s="121" t="s">
        <v>54</v>
      </c>
      <c r="B246" s="123">
        <v>14.501762934714922</v>
      </c>
      <c r="C246" s="123">
        <v>15.668030262671886</v>
      </c>
      <c r="D246" s="123">
        <v>17.225111562764063</v>
      </c>
      <c r="E246" s="123">
        <v>20.251025798250705</v>
      </c>
      <c r="F246" s="123">
        <v>13.152888951863265</v>
      </c>
      <c r="G246" s="123">
        <v>28.304909394389945</v>
      </c>
      <c r="H246" s="123">
        <v>15.737950868490726</v>
      </c>
      <c r="I246" s="123">
        <v>22.373896330300791</v>
      </c>
      <c r="J246" s="123">
        <v>10.831539158732024</v>
      </c>
      <c r="K246" s="123">
        <v>15.156704276108474</v>
      </c>
      <c r="L246" s="123">
        <v>11.814827479039925</v>
      </c>
      <c r="M246" s="123">
        <v>11.679935014946516</v>
      </c>
      <c r="N246" s="123">
        <v>10.20035765201856</v>
      </c>
      <c r="O246" s="123">
        <v>10.325174581964916</v>
      </c>
      <c r="P246" s="123">
        <v>10.350231699768939</v>
      </c>
      <c r="Q246" s="123">
        <v>11.591613348867323</v>
      </c>
      <c r="R246" s="123">
        <v>11.519347598080534</v>
      </c>
      <c r="S246" s="123">
        <v>12.722900272703898</v>
      </c>
      <c r="T246" s="123">
        <v>12.69011223498382</v>
      </c>
      <c r="U246" s="123">
        <v>13.025037071958925</v>
      </c>
      <c r="V246" s="123">
        <v>11.254272203098406</v>
      </c>
      <c r="W246" s="123">
        <v>11.35073478627683</v>
      </c>
      <c r="X246" s="123">
        <v>11.463227606356387</v>
      </c>
      <c r="Y246" s="123">
        <v>10.1340984996756</v>
      </c>
      <c r="DA246" s="130" t="s">
        <v>2801</v>
      </c>
    </row>
    <row r="247" spans="1:105" ht="12" customHeight="1" x14ac:dyDescent="0.25">
      <c r="A247" s="97" t="s">
        <v>50</v>
      </c>
      <c r="B247" s="99">
        <v>14.599790952470919</v>
      </c>
      <c r="C247" s="99">
        <v>15.725983744325198</v>
      </c>
      <c r="D247" s="99">
        <v>17.382701243564654</v>
      </c>
      <c r="E247" s="99">
        <v>20.289609026111613</v>
      </c>
      <c r="F247" s="99">
        <v>13.276396958402131</v>
      </c>
      <c r="G247" s="99">
        <v>28.939441088928753</v>
      </c>
      <c r="H247" s="99">
        <v>15.526201046563076</v>
      </c>
      <c r="I247" s="99">
        <v>22.710592754792248</v>
      </c>
      <c r="J247" s="99">
        <v>10.923315047918742</v>
      </c>
      <c r="K247" s="99">
        <v>15.350572507850339</v>
      </c>
      <c r="L247" s="99">
        <v>11.913478973582976</v>
      </c>
      <c r="M247" s="99">
        <v>11.744090247332784</v>
      </c>
      <c r="N247" s="99">
        <v>10.118832024252816</v>
      </c>
      <c r="O247" s="99">
        <v>10.451316462344217</v>
      </c>
      <c r="P247" s="99">
        <v>10.39208309960094</v>
      </c>
      <c r="Q247" s="99">
        <v>11.596409500755358</v>
      </c>
      <c r="R247" s="99">
        <v>11.544765866940923</v>
      </c>
      <c r="S247" s="99">
        <v>12.769788288402752</v>
      </c>
      <c r="T247" s="99">
        <v>12.738122188374915</v>
      </c>
      <c r="U247" s="99">
        <v>13.069441772310949</v>
      </c>
      <c r="V247" s="99">
        <v>11.284203307876561</v>
      </c>
      <c r="W247" s="99">
        <v>11.382760168657301</v>
      </c>
      <c r="X247" s="99">
        <v>11.5025465643625</v>
      </c>
      <c r="Y247" s="99">
        <v>10.169854071464673</v>
      </c>
      <c r="DA247" s="63" t="s">
        <v>2802</v>
      </c>
    </row>
    <row r="248" spans="1:105" ht="12" customHeight="1" x14ac:dyDescent="0.25">
      <c r="A248" s="109" t="s">
        <v>120</v>
      </c>
      <c r="B248" s="110">
        <v>10.129769040534722</v>
      </c>
      <c r="C248" s="110">
        <v>13.083441910633708</v>
      </c>
      <c r="D248" s="110">
        <v>10.818798431385741</v>
      </c>
      <c r="E248" s="110">
        <v>19.256084097310008</v>
      </c>
      <c r="F248" s="110">
        <v>9.5128534000541976</v>
      </c>
      <c r="G248" s="110">
        <v>10.608988329084021</v>
      </c>
      <c r="H248" s="110">
        <v>20.490398742542073</v>
      </c>
      <c r="I248" s="110">
        <v>13.54161751861699</v>
      </c>
      <c r="J248" s="110">
        <v>8.1968113649577408</v>
      </c>
      <c r="K248" s="110">
        <v>8.3971272652953726</v>
      </c>
      <c r="L248" s="110">
        <v>8.4322842832199498</v>
      </c>
      <c r="M248" s="110">
        <v>9.1260474670732101</v>
      </c>
      <c r="N248" s="110">
        <v>12.840547194292869</v>
      </c>
      <c r="O248" s="110">
        <v>0.83930517744131161</v>
      </c>
      <c r="P248" s="110">
        <v>5.7366804277481531</v>
      </c>
      <c r="Q248" s="110">
        <v>11.097537254975187</v>
      </c>
      <c r="R248" s="110">
        <v>9.1107628327732524</v>
      </c>
      <c r="S248" s="110">
        <v>9.0744330202340784</v>
      </c>
      <c r="T248" s="110">
        <v>8.689416704703353</v>
      </c>
      <c r="U248" s="110">
        <v>8.5365593234373129</v>
      </c>
      <c r="V248" s="110">
        <v>8.1725050351804711</v>
      </c>
      <c r="W248" s="110">
        <v>8.0968303466862768</v>
      </c>
      <c r="X248" s="110">
        <v>8.0939472821068996</v>
      </c>
      <c r="Y248" s="110">
        <v>7.2542672055798674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173.29699471180072</v>
      </c>
      <c r="C250" s="118">
        <f t="shared" si="115"/>
        <v>151.62132867134258</v>
      </c>
      <c r="D250" s="118">
        <f t="shared" si="115"/>
        <v>86.149875788049584</v>
      </c>
      <c r="E250" s="118">
        <f t="shared" si="115"/>
        <v>111.64006471433669</v>
      </c>
      <c r="F250" s="118">
        <f t="shared" si="115"/>
        <v>199.13612030320226</v>
      </c>
      <c r="G250" s="118">
        <f t="shared" si="115"/>
        <v>142.55177368197741</v>
      </c>
      <c r="H250" s="118">
        <f t="shared" si="115"/>
        <v>141.93534994898218</v>
      </c>
      <c r="I250" s="118">
        <f t="shared" si="115"/>
        <v>173.7785799222153</v>
      </c>
      <c r="J250" s="118">
        <f t="shared" si="115"/>
        <v>150.25654343865668</v>
      </c>
      <c r="K250" s="118">
        <f t="shared" si="115"/>
        <v>82.674306834229625</v>
      </c>
      <c r="L250" s="118">
        <f t="shared" si="115"/>
        <v>91.375801913550333</v>
      </c>
      <c r="M250" s="118">
        <f t="shared" si="115"/>
        <v>157.21278843284608</v>
      </c>
      <c r="N250" s="118">
        <f t="shared" si="115"/>
        <v>155.63693821372465</v>
      </c>
      <c r="O250" s="118">
        <f t="shared" si="115"/>
        <v>109.328309526352</v>
      </c>
      <c r="P250" s="118">
        <f t="shared" si="115"/>
        <v>132.69530543819286</v>
      </c>
      <c r="Q250" s="118">
        <f t="shared" si="115"/>
        <v>145.04246631143303</v>
      </c>
      <c r="R250" s="118">
        <f t="shared" ref="R250:V250" si="116">R251+R254+R256+R265</f>
        <v>105.70404365442836</v>
      </c>
      <c r="S250" s="118">
        <f t="shared" si="116"/>
        <v>122.79295380761022</v>
      </c>
      <c r="T250" s="118">
        <f t="shared" si="116"/>
        <v>126.29415781560849</v>
      </c>
      <c r="U250" s="118">
        <f t="shared" si="116"/>
        <v>145.23490935942331</v>
      </c>
      <c r="V250" s="118">
        <f t="shared" si="116"/>
        <v>124.00379634177703</v>
      </c>
      <c r="W250" s="118">
        <f t="shared" ref="W250:Y250" si="117">W251+W254+W256+W265</f>
        <v>124.66141160433642</v>
      </c>
      <c r="X250" s="118">
        <f t="shared" si="117"/>
        <v>144.67793171087416</v>
      </c>
      <c r="Y250" s="118">
        <f t="shared" si="117"/>
        <v>112.28583962508878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152.64082895774482</v>
      </c>
      <c r="C251" s="123">
        <f t="shared" si="118"/>
        <v>130.24880255986787</v>
      </c>
      <c r="D251" s="123">
        <f t="shared" si="118"/>
        <v>62.690678544917205</v>
      </c>
      <c r="E251" s="123">
        <f t="shared" si="118"/>
        <v>78.548400997296099</v>
      </c>
      <c r="F251" s="123">
        <f t="shared" si="118"/>
        <v>181.86762660526389</v>
      </c>
      <c r="G251" s="123">
        <f t="shared" si="118"/>
        <v>109.98685505966633</v>
      </c>
      <c r="H251" s="123">
        <f t="shared" si="118"/>
        <v>106.21801642688172</v>
      </c>
      <c r="I251" s="123">
        <f t="shared" si="118"/>
        <v>135.87709980522669</v>
      </c>
      <c r="J251" s="123">
        <f t="shared" si="118"/>
        <v>125.48498658345191</v>
      </c>
      <c r="K251" s="123">
        <f t="shared" si="118"/>
        <v>48.947705409159575</v>
      </c>
      <c r="L251" s="123">
        <f t="shared" si="118"/>
        <v>62.712440328915946</v>
      </c>
      <c r="M251" s="123">
        <f t="shared" si="118"/>
        <v>130.14431782146943</v>
      </c>
      <c r="N251" s="123">
        <f t="shared" si="118"/>
        <v>123.89543005264993</v>
      </c>
      <c r="O251" s="123">
        <f t="shared" si="118"/>
        <v>82.974171055317328</v>
      </c>
      <c r="P251" s="123">
        <f t="shared" si="118"/>
        <v>106.1279004427339</v>
      </c>
      <c r="Q251" s="123">
        <f t="shared" si="118"/>
        <v>116.53128394902669</v>
      </c>
      <c r="R251" s="123">
        <f t="shared" ref="R251:V251" si="119">SUM(R252:R253)</f>
        <v>79.276951128696936</v>
      </c>
      <c r="S251" s="123">
        <f t="shared" si="119"/>
        <v>90.806240836227104</v>
      </c>
      <c r="T251" s="123">
        <f t="shared" si="119"/>
        <v>97.530565124375315</v>
      </c>
      <c r="U251" s="123">
        <f t="shared" si="119"/>
        <v>117.01721032492078</v>
      </c>
      <c r="V251" s="123">
        <f t="shared" si="119"/>
        <v>96.094150168827412</v>
      </c>
      <c r="W251" s="123">
        <f t="shared" ref="W251:Y251" si="120">SUM(W252:W253)</f>
        <v>95.651377209772079</v>
      </c>
      <c r="X251" s="123">
        <f t="shared" si="120"/>
        <v>114.38208347786534</v>
      </c>
      <c r="Y251" s="123">
        <f t="shared" si="120"/>
        <v>85.160587237110491</v>
      </c>
      <c r="DA251" s="130" t="s">
        <v>2955</v>
      </c>
    </row>
    <row r="252" spans="1:105" ht="12" customHeight="1" x14ac:dyDescent="0.25">
      <c r="A252" s="97" t="s">
        <v>211</v>
      </c>
      <c r="B252" s="99">
        <v>151.97493254852699</v>
      </c>
      <c r="C252" s="99">
        <v>129.68058639241653</v>
      </c>
      <c r="D252" s="99">
        <v>62.428384814147634</v>
      </c>
      <c r="E252" s="99">
        <v>78.227749201622089</v>
      </c>
      <c r="F252" s="99">
        <v>181.06710200538865</v>
      </c>
      <c r="G252" s="99">
        <v>109.53266705172523</v>
      </c>
      <c r="H252" s="99">
        <v>105.80780862384087</v>
      </c>
      <c r="I252" s="99">
        <v>135.40581891203709</v>
      </c>
      <c r="J252" s="99">
        <v>124.98008534584254</v>
      </c>
      <c r="K252" s="99">
        <v>48.751383129513293</v>
      </c>
      <c r="L252" s="99">
        <v>62.483336595300017</v>
      </c>
      <c r="M252" s="99">
        <v>129.64292616851182</v>
      </c>
      <c r="N252" s="99">
        <v>123.49553868926682</v>
      </c>
      <c r="O252" s="99">
        <v>82.66014865028221</v>
      </c>
      <c r="P252" s="99">
        <v>105.71779470539546</v>
      </c>
      <c r="Q252" s="99">
        <v>116.13447788440351</v>
      </c>
      <c r="R252" s="99">
        <v>79.009547751976939</v>
      </c>
      <c r="S252" s="99">
        <v>90.498388863931936</v>
      </c>
      <c r="T252" s="99">
        <v>97.204874603736229</v>
      </c>
      <c r="U252" s="99">
        <v>116.6285638765811</v>
      </c>
      <c r="V252" s="99">
        <v>95.779807979430089</v>
      </c>
      <c r="W252" s="99">
        <v>95.341473864252649</v>
      </c>
      <c r="X252" s="99">
        <v>114.00608457580991</v>
      </c>
      <c r="Y252" s="99">
        <v>84.881191781415339</v>
      </c>
      <c r="DA252" s="63" t="s">
        <v>2956</v>
      </c>
    </row>
    <row r="253" spans="1:105" ht="12" customHeight="1" x14ac:dyDescent="0.25">
      <c r="A253" s="97" t="s">
        <v>53</v>
      </c>
      <c r="B253" s="99">
        <v>0.66589640921782034</v>
      </c>
      <c r="C253" s="99">
        <v>0.56821616745135151</v>
      </c>
      <c r="D253" s="99">
        <v>0.26229373076957024</v>
      </c>
      <c r="E253" s="99">
        <v>0.32065179567401458</v>
      </c>
      <c r="F253" s="99">
        <v>0.80052459987525459</v>
      </c>
      <c r="G253" s="99">
        <v>0.45418800794110298</v>
      </c>
      <c r="H253" s="99">
        <v>0.4102078030408518</v>
      </c>
      <c r="I253" s="99">
        <v>0.47128089318961469</v>
      </c>
      <c r="J253" s="99">
        <v>0.50490123760937411</v>
      </c>
      <c r="K253" s="99">
        <v>0.19632227964627999</v>
      </c>
      <c r="L253" s="99">
        <v>0.22910373361592726</v>
      </c>
      <c r="M253" s="99">
        <v>0.50139165295759436</v>
      </c>
      <c r="N253" s="99">
        <v>0.39989136338310527</v>
      </c>
      <c r="O253" s="99">
        <v>0.31402240503511447</v>
      </c>
      <c r="P253" s="99">
        <v>0.4101057373384373</v>
      </c>
      <c r="Q253" s="99">
        <v>0.39680606462317447</v>
      </c>
      <c r="R253" s="99">
        <v>0.2674033767199947</v>
      </c>
      <c r="S253" s="99">
        <v>0.3078519722951728</v>
      </c>
      <c r="T253" s="99">
        <v>0.32569052063909065</v>
      </c>
      <c r="U253" s="99">
        <v>0.38864644833969186</v>
      </c>
      <c r="V253" s="99">
        <v>0.314342189397323</v>
      </c>
      <c r="W253" s="99">
        <v>0.30990334551943322</v>
      </c>
      <c r="X253" s="99">
        <v>0.37599890205543041</v>
      </c>
      <c r="Y253" s="99">
        <v>0.27939545569515806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0.2757839449137019</v>
      </c>
      <c r="C254" s="123">
        <f t="shared" si="121"/>
        <v>0.37438161587692836</v>
      </c>
      <c r="D254" s="123">
        <f t="shared" si="121"/>
        <v>0.42180260559646421</v>
      </c>
      <c r="E254" s="123">
        <f t="shared" si="121"/>
        <v>0.58519106937940835</v>
      </c>
      <c r="F254" s="123">
        <f t="shared" si="121"/>
        <v>0.44959895703121378</v>
      </c>
      <c r="G254" s="123">
        <f t="shared" si="121"/>
        <v>0.68335591708995491</v>
      </c>
      <c r="H254" s="123">
        <f t="shared" si="121"/>
        <v>1.0860332992983561</v>
      </c>
      <c r="I254" s="123">
        <f t="shared" si="121"/>
        <v>2.4815913698539647</v>
      </c>
      <c r="J254" s="123">
        <f t="shared" si="121"/>
        <v>1.9821632568928518</v>
      </c>
      <c r="K254" s="123">
        <f t="shared" si="121"/>
        <v>2.7504602273267116</v>
      </c>
      <c r="L254" s="123">
        <f t="shared" si="121"/>
        <v>4.7383138888200591</v>
      </c>
      <c r="M254" s="123">
        <f t="shared" si="121"/>
        <v>2.8785963082648625</v>
      </c>
      <c r="N254" s="123">
        <f t="shared" si="121"/>
        <v>4.8510114160414624</v>
      </c>
      <c r="O254" s="123">
        <f t="shared" si="121"/>
        <v>1.3123901122577903</v>
      </c>
      <c r="P254" s="123">
        <f t="shared" si="121"/>
        <v>0.78932355839894253</v>
      </c>
      <c r="Q254" s="123">
        <f t="shared" si="121"/>
        <v>1.5872692420085626</v>
      </c>
      <c r="R254" s="123">
        <f t="shared" si="121"/>
        <v>1.7704857658277149</v>
      </c>
      <c r="S254" s="123">
        <f t="shared" si="121"/>
        <v>1.7352737352179475</v>
      </c>
      <c r="T254" s="123">
        <f t="shared" si="121"/>
        <v>1.7795932974972852</v>
      </c>
      <c r="U254" s="123">
        <f t="shared" si="121"/>
        <v>1.8692177488568662</v>
      </c>
      <c r="V254" s="123">
        <f t="shared" si="121"/>
        <v>2.4391631459546494</v>
      </c>
      <c r="W254" s="123">
        <f t="shared" si="121"/>
        <v>3.0548100973104417</v>
      </c>
      <c r="X254" s="123">
        <f t="shared" si="121"/>
        <v>2.8714905375038202</v>
      </c>
      <c r="Y254" s="123">
        <f t="shared" si="121"/>
        <v>3.1319307543680592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0.2757839449137019</v>
      </c>
      <c r="C255" s="99">
        <f>RES_hhdet_tess!C48</f>
        <v>0.37438161587692836</v>
      </c>
      <c r="D255" s="99">
        <f>RES_hhdet_tess!D48</f>
        <v>0.42180260559646421</v>
      </c>
      <c r="E255" s="99">
        <f>RES_hhdet_tess!E48</f>
        <v>0.58519106937940835</v>
      </c>
      <c r="F255" s="99">
        <f>RES_hhdet_tess!F48</f>
        <v>0.44959895703121378</v>
      </c>
      <c r="G255" s="99">
        <f>RES_hhdet_tess!G48</f>
        <v>0.68335591708995491</v>
      </c>
      <c r="H255" s="99">
        <f>RES_hhdet_tess!H48</f>
        <v>1.0860332992983561</v>
      </c>
      <c r="I255" s="99">
        <f>RES_hhdet_tess!I48</f>
        <v>2.4815913698539647</v>
      </c>
      <c r="J255" s="99">
        <f>RES_hhdet_tess!J48</f>
        <v>1.9821632568928518</v>
      </c>
      <c r="K255" s="99">
        <f>RES_hhdet_tess!K48</f>
        <v>2.7504602273267116</v>
      </c>
      <c r="L255" s="99">
        <f>RES_hhdet_tess!L48</f>
        <v>4.7383138888200591</v>
      </c>
      <c r="M255" s="99">
        <f>RES_hhdet_tess!M48</f>
        <v>2.8785963082648625</v>
      </c>
      <c r="N255" s="99">
        <f>RES_hhdet_tess!N48</f>
        <v>4.8510114160414624</v>
      </c>
      <c r="O255" s="99">
        <f>RES_hhdet_tess!O48</f>
        <v>1.3123901122577903</v>
      </c>
      <c r="P255" s="99">
        <f>RES_hhdet_tess!P48</f>
        <v>0.78932355839894253</v>
      </c>
      <c r="Q255" s="99">
        <f>RES_hhdet_tess!Q48</f>
        <v>1.5872692420085626</v>
      </c>
      <c r="R255" s="99">
        <f>RES_hhdet_tess!R48</f>
        <v>1.7704857658277149</v>
      </c>
      <c r="S255" s="99">
        <f>RES_hhdet_tess!S48</f>
        <v>1.7352737352179475</v>
      </c>
      <c r="T255" s="99">
        <f>RES_hhdet_tess!T48</f>
        <v>1.7795932974972852</v>
      </c>
      <c r="U255" s="99">
        <f>RES_hhdet_tess!U48</f>
        <v>1.8692177488568662</v>
      </c>
      <c r="V255" s="99">
        <f>RES_hhdet_tess!V48</f>
        <v>2.4391631459546494</v>
      </c>
      <c r="W255" s="99">
        <f>RES_hhdet_tess!W48</f>
        <v>3.0548100973104417</v>
      </c>
      <c r="X255" s="99">
        <f>RES_hhdet_tess!X48</f>
        <v>2.8714905375038202</v>
      </c>
      <c r="Y255" s="99">
        <f>RES_hhdet_tess!Y48</f>
        <v>3.1319307543680592</v>
      </c>
      <c r="DA255" s="63" t="s">
        <v>2959</v>
      </c>
    </row>
    <row r="256" spans="1:105" ht="12" customHeight="1" x14ac:dyDescent="0.25">
      <c r="A256" s="121" t="s">
        <v>55</v>
      </c>
      <c r="B256" s="123">
        <v>12.152745511746552</v>
      </c>
      <c r="C256" s="123">
        <v>12.101137032939549</v>
      </c>
      <c r="D256" s="123">
        <v>13.251340176091094</v>
      </c>
      <c r="E256" s="123">
        <v>20.882226053635961</v>
      </c>
      <c r="F256" s="123">
        <v>9.2662807441789727</v>
      </c>
      <c r="G256" s="123">
        <v>15.650559316267104</v>
      </c>
      <c r="H256" s="123">
        <v>25.476345385138035</v>
      </c>
      <c r="I256" s="123">
        <v>22.525993735773337</v>
      </c>
      <c r="J256" s="123">
        <v>16.540967294136376</v>
      </c>
      <c r="K256" s="123">
        <v>22.258788318761383</v>
      </c>
      <c r="L256" s="123">
        <v>17.119552512213332</v>
      </c>
      <c r="M256" s="123">
        <v>17.457153503527977</v>
      </c>
      <c r="N256" s="123">
        <v>20.961676276019837</v>
      </c>
      <c r="O256" s="123">
        <v>19.098052116968631</v>
      </c>
      <c r="P256" s="123">
        <v>19.809810295007843</v>
      </c>
      <c r="Q256" s="123">
        <v>20.228880585775372</v>
      </c>
      <c r="R256" s="123">
        <v>18.004194535073985</v>
      </c>
      <c r="S256" s="123">
        <v>22.881089317795222</v>
      </c>
      <c r="T256" s="123">
        <v>19.591164771764564</v>
      </c>
      <c r="U256" s="123">
        <v>18.68826978123964</v>
      </c>
      <c r="V256" s="123">
        <v>18.783793067023431</v>
      </c>
      <c r="W256" s="123">
        <v>19.169185859855141</v>
      </c>
      <c r="X256" s="123">
        <v>20.546490715663154</v>
      </c>
      <c r="Y256" s="123">
        <v>17.904714806312541</v>
      </c>
      <c r="DA256" s="130" t="s">
        <v>2960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12.152745511746552</v>
      </c>
      <c r="C261" s="102">
        <v>12.101137032939549</v>
      </c>
      <c r="D261" s="102">
        <v>13.251340176091094</v>
      </c>
      <c r="E261" s="102">
        <v>20.882226053635961</v>
      </c>
      <c r="F261" s="102">
        <v>9.2662807441789727</v>
      </c>
      <c r="G261" s="102">
        <v>15.650559316267104</v>
      </c>
      <c r="H261" s="102">
        <v>25.476345385138035</v>
      </c>
      <c r="I261" s="102">
        <v>22.525993735773337</v>
      </c>
      <c r="J261" s="102">
        <v>16.540967294136376</v>
      </c>
      <c r="K261" s="102">
        <v>22.258788318761383</v>
      </c>
      <c r="L261" s="102">
        <v>17.119552512213332</v>
      </c>
      <c r="M261" s="102">
        <v>17.457153503527977</v>
      </c>
      <c r="N261" s="102">
        <v>20.961676276019837</v>
      </c>
      <c r="O261" s="102">
        <v>19.098052116968631</v>
      </c>
      <c r="P261" s="102">
        <v>19.809810295007843</v>
      </c>
      <c r="Q261" s="102">
        <v>20.228880585775372</v>
      </c>
      <c r="R261" s="102">
        <v>18.004194535073985</v>
      </c>
      <c r="S261" s="102">
        <v>22.881089317795222</v>
      </c>
      <c r="T261" s="102">
        <v>19.591164771764564</v>
      </c>
      <c r="U261" s="102">
        <v>18.68826978123964</v>
      </c>
      <c r="V261" s="102">
        <v>18.783793067023431</v>
      </c>
      <c r="W261" s="102">
        <v>19.169185859855141</v>
      </c>
      <c r="X261" s="102">
        <v>20.546490715663154</v>
      </c>
      <c r="Y261" s="102">
        <v>17.904714806312541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2968</v>
      </c>
    </row>
    <row r="265" spans="1:105" ht="12" customHeight="1" x14ac:dyDescent="0.25">
      <c r="A265" s="121" t="s">
        <v>54</v>
      </c>
      <c r="B265" s="123">
        <v>8.2276362973956214</v>
      </c>
      <c r="C265" s="123">
        <v>8.8970074626582214</v>
      </c>
      <c r="D265" s="123">
        <v>9.7860544614448148</v>
      </c>
      <c r="E265" s="123">
        <v>11.624246594025225</v>
      </c>
      <c r="F265" s="123">
        <v>7.5526139967281969</v>
      </c>
      <c r="G265" s="123">
        <v>16.231003388954015</v>
      </c>
      <c r="H265" s="123">
        <v>9.1549548376640626</v>
      </c>
      <c r="I265" s="123">
        <v>12.893895011361314</v>
      </c>
      <c r="J265" s="123">
        <v>6.2484263041755641</v>
      </c>
      <c r="K265" s="123">
        <v>8.7173528789819503</v>
      </c>
      <c r="L265" s="123">
        <v>6.8054951836009927</v>
      </c>
      <c r="M265" s="123">
        <v>6.7327207995838378</v>
      </c>
      <c r="N265" s="123">
        <v>5.9288204690134423</v>
      </c>
      <c r="O265" s="123">
        <v>5.94369624180825</v>
      </c>
      <c r="P265" s="123">
        <v>5.9682711420521821</v>
      </c>
      <c r="Q265" s="123">
        <v>6.6950325346224071</v>
      </c>
      <c r="R265" s="123">
        <v>6.6524122248297219</v>
      </c>
      <c r="S265" s="123">
        <v>7.3703499183699508</v>
      </c>
      <c r="T265" s="123">
        <v>7.3928346219713239</v>
      </c>
      <c r="U265" s="123">
        <v>7.6602115044060106</v>
      </c>
      <c r="V265" s="123">
        <v>6.6866899599715364</v>
      </c>
      <c r="W265" s="123">
        <v>6.7860384373987639</v>
      </c>
      <c r="X265" s="123">
        <v>6.8778669798418477</v>
      </c>
      <c r="Y265" s="123">
        <v>6.0886068272976983</v>
      </c>
      <c r="DA265" s="130" t="s">
        <v>2969</v>
      </c>
    </row>
    <row r="266" spans="1:105" ht="12" customHeight="1" x14ac:dyDescent="0.25">
      <c r="A266" s="97" t="s">
        <v>50</v>
      </c>
      <c r="B266" s="99">
        <v>8.2466241401440339</v>
      </c>
      <c r="C266" s="99">
        <v>8.8827489102860255</v>
      </c>
      <c r="D266" s="99">
        <v>9.8321621178569849</v>
      </c>
      <c r="E266" s="99">
        <v>11.523464582469048</v>
      </c>
      <c r="F266" s="99">
        <v>7.5696491838068951</v>
      </c>
      <c r="G266" s="99">
        <v>16.530365878368208</v>
      </c>
      <c r="H266" s="99">
        <v>8.8827256672235997</v>
      </c>
      <c r="I266" s="99">
        <v>13.000641867622155</v>
      </c>
      <c r="J266" s="99">
        <v>6.2532646052990755</v>
      </c>
      <c r="K266" s="99">
        <v>8.7878681660361746</v>
      </c>
      <c r="L266" s="99">
        <v>6.8206467556259529</v>
      </c>
      <c r="M266" s="99">
        <v>6.7304091939903969</v>
      </c>
      <c r="N266" s="99">
        <v>5.8132583264455935</v>
      </c>
      <c r="O266" s="99">
        <v>6.0142942624285816</v>
      </c>
      <c r="P266" s="99">
        <v>5.9828886669682211</v>
      </c>
      <c r="Q266" s="99">
        <v>6.6779618190751773</v>
      </c>
      <c r="R266" s="99">
        <v>6.6492768882832491</v>
      </c>
      <c r="S266" s="99">
        <v>7.3746919924462038</v>
      </c>
      <c r="T266" s="99">
        <v>7.3994557614699037</v>
      </c>
      <c r="U266" s="99">
        <v>7.6679467891061508</v>
      </c>
      <c r="V266" s="99">
        <v>6.6855001435264896</v>
      </c>
      <c r="W266" s="99">
        <v>6.786073435535755</v>
      </c>
      <c r="X266" s="99">
        <v>6.8779992185856607</v>
      </c>
      <c r="Y266" s="99">
        <v>6.0873940945611507</v>
      </c>
      <c r="DA266" s="63" t="s">
        <v>2970</v>
      </c>
    </row>
    <row r="267" spans="1:105" ht="12" customHeight="1" x14ac:dyDescent="0.25">
      <c r="A267" s="109" t="s">
        <v>120</v>
      </c>
      <c r="B267" s="110">
        <v>7.3807892993634496</v>
      </c>
      <c r="C267" s="110">
        <v>9.5329052090363469</v>
      </c>
      <c r="D267" s="110">
        <v>7.911692617257053</v>
      </c>
      <c r="E267" s="110">
        <v>14.223101888440153</v>
      </c>
      <c r="F267" s="110">
        <v>7.0505519172251674</v>
      </c>
      <c r="G267" s="110">
        <v>7.8823345546298818</v>
      </c>
      <c r="H267" s="110">
        <v>15.264782607703841</v>
      </c>
      <c r="I267" s="110">
        <v>10.093693024688827</v>
      </c>
      <c r="J267" s="110">
        <v>6.1095270076639316</v>
      </c>
      <c r="K267" s="110">
        <v>6.2587060496382145</v>
      </c>
      <c r="L267" s="110">
        <v>6.2859810384135146</v>
      </c>
      <c r="M267" s="110">
        <v>6.8247410529770534</v>
      </c>
      <c r="N267" s="110">
        <v>9.6712750646057408</v>
      </c>
      <c r="O267" s="110">
        <v>0.63472509115929499</v>
      </c>
      <c r="P267" s="110">
        <v>4.3568865541793462</v>
      </c>
      <c r="Q267" s="110">
        <v>8.4535741017808324</v>
      </c>
      <c r="R267" s="110">
        <v>6.9495105001459816</v>
      </c>
      <c r="S267" s="110">
        <v>7.0324828783836928</v>
      </c>
      <c r="T267" s="110">
        <v>6.8410914660981224</v>
      </c>
      <c r="U267" s="110">
        <v>6.8783201059770569</v>
      </c>
      <c r="V267" s="110">
        <v>6.809195870908451</v>
      </c>
      <c r="W267" s="110">
        <v>6.7824824894329234</v>
      </c>
      <c r="X267" s="110">
        <v>6.8665353113484215</v>
      </c>
      <c r="Y267" s="110">
        <v>6.1862829519220668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106.35760221291555</v>
      </c>
      <c r="C269" s="118">
        <f t="shared" si="122"/>
        <v>91.685708948936892</v>
      </c>
      <c r="D269" s="118">
        <f t="shared" si="122"/>
        <v>46.410558704938651</v>
      </c>
      <c r="E269" s="118">
        <f t="shared" si="122"/>
        <v>56.463391285876675</v>
      </c>
      <c r="F269" s="118">
        <f t="shared" si="122"/>
        <v>111.24642040724682</v>
      </c>
      <c r="G269" s="118">
        <f t="shared" si="122"/>
        <v>75.509050461312512</v>
      </c>
      <c r="H269" s="118">
        <f t="shared" si="122"/>
        <v>68.030272494232236</v>
      </c>
      <c r="I269" s="118">
        <f t="shared" si="122"/>
        <v>89.500730955640762</v>
      </c>
      <c r="J269" s="118">
        <f t="shared" si="122"/>
        <v>79.065029423401327</v>
      </c>
      <c r="K269" s="118">
        <f t="shared" si="122"/>
        <v>32.894016596454676</v>
      </c>
      <c r="L269" s="118">
        <f t="shared" si="122"/>
        <v>41.059983275456247</v>
      </c>
      <c r="M269" s="118">
        <f t="shared" si="122"/>
        <v>82.382431101013708</v>
      </c>
      <c r="N269" s="118">
        <f t="shared" si="122"/>
        <v>77.702622705065878</v>
      </c>
      <c r="O269" s="118">
        <f t="shared" si="122"/>
        <v>48.31274186223154</v>
      </c>
      <c r="P269" s="118">
        <f t="shared" si="122"/>
        <v>65.931019330419772</v>
      </c>
      <c r="Q269" s="118">
        <f t="shared" si="122"/>
        <v>74.819723234198463</v>
      </c>
      <c r="R269" s="118">
        <f t="shared" ref="R269:V269" si="123">R270+R273+R275+R284</f>
        <v>49.901364341448541</v>
      </c>
      <c r="S269" s="118">
        <f t="shared" si="123"/>
        <v>56.287916788844356</v>
      </c>
      <c r="T269" s="118">
        <f t="shared" si="123"/>
        <v>60.926373058145963</v>
      </c>
      <c r="U269" s="118">
        <f t="shared" si="123"/>
        <v>71.456715651323904</v>
      </c>
      <c r="V269" s="118">
        <f t="shared" si="123"/>
        <v>53.653504357398546</v>
      </c>
      <c r="W269" s="118">
        <f t="shared" ref="W269:Y269" si="124">W270+W273+W275+W284</f>
        <v>49.009379412468761</v>
      </c>
      <c r="X269" s="118">
        <f t="shared" si="124"/>
        <v>59.272173690520589</v>
      </c>
      <c r="Y269" s="118">
        <f t="shared" si="124"/>
        <v>43.052338423097424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103.11384461763357</v>
      </c>
      <c r="C270" s="123">
        <f t="shared" si="125"/>
        <v>88.191738770511932</v>
      </c>
      <c r="D270" s="123">
        <f t="shared" si="125"/>
        <v>42.55670569238724</v>
      </c>
      <c r="E270" s="123">
        <f t="shared" si="125"/>
        <v>52.026464975723478</v>
      </c>
      <c r="F270" s="123">
        <f t="shared" si="125"/>
        <v>108.3295255974256</v>
      </c>
      <c r="G270" s="123">
        <f t="shared" si="125"/>
        <v>69.162730273194754</v>
      </c>
      <c r="H270" s="123">
        <f t="shared" si="125"/>
        <v>64.653783340761223</v>
      </c>
      <c r="I270" s="123">
        <f t="shared" si="125"/>
        <v>84.531235475048248</v>
      </c>
      <c r="J270" s="123">
        <f t="shared" si="125"/>
        <v>76.667212705399152</v>
      </c>
      <c r="K270" s="123">
        <f t="shared" si="125"/>
        <v>29.504202209023575</v>
      </c>
      <c r="L270" s="123">
        <f t="shared" si="125"/>
        <v>38.430408642321147</v>
      </c>
      <c r="M270" s="123">
        <f t="shared" si="125"/>
        <v>79.780017789954741</v>
      </c>
      <c r="N270" s="123">
        <f t="shared" si="125"/>
        <v>75.472880372856963</v>
      </c>
      <c r="O270" s="123">
        <f t="shared" si="125"/>
        <v>45.969777258839471</v>
      </c>
      <c r="P270" s="123">
        <f t="shared" si="125"/>
        <v>63.591575777391121</v>
      </c>
      <c r="Q270" s="123">
        <f t="shared" si="125"/>
        <v>72.210808407977296</v>
      </c>
      <c r="R270" s="123">
        <f t="shared" ref="R270:V270" si="126">SUM(R271:R272)</f>
        <v>47.30624216200286</v>
      </c>
      <c r="S270" s="123">
        <f t="shared" si="126"/>
        <v>53.423937900895062</v>
      </c>
      <c r="T270" s="123">
        <f t="shared" si="126"/>
        <v>58.067093722399264</v>
      </c>
      <c r="U270" s="123">
        <f t="shared" si="126"/>
        <v>68.516944538379178</v>
      </c>
      <c r="V270" s="123">
        <f t="shared" si="126"/>
        <v>51.114841041085889</v>
      </c>
      <c r="W270" s="123">
        <f t="shared" ref="W270:Y270" si="127">SUM(W271:W272)</f>
        <v>46.448872479739627</v>
      </c>
      <c r="X270" s="123">
        <f t="shared" si="127"/>
        <v>56.689395814240839</v>
      </c>
      <c r="Y270" s="123">
        <f t="shared" si="127"/>
        <v>40.770485530057812</v>
      </c>
      <c r="DA270" s="130" t="s">
        <v>3123</v>
      </c>
    </row>
    <row r="271" spans="1:105" ht="12" customHeight="1" x14ac:dyDescent="0.25">
      <c r="A271" s="97" t="s">
        <v>211</v>
      </c>
      <c r="B271" s="99">
        <v>103.11384461763357</v>
      </c>
      <c r="C271" s="99">
        <v>88.191738770511932</v>
      </c>
      <c r="D271" s="99">
        <v>42.55670569238724</v>
      </c>
      <c r="E271" s="99">
        <v>52.026464975723478</v>
      </c>
      <c r="F271" s="99">
        <v>108.3295255974256</v>
      </c>
      <c r="G271" s="99">
        <v>69.162730273194754</v>
      </c>
      <c r="H271" s="99">
        <v>64.653783340761223</v>
      </c>
      <c r="I271" s="99">
        <v>84.531235475048248</v>
      </c>
      <c r="J271" s="99">
        <v>76.667212705399152</v>
      </c>
      <c r="K271" s="99">
        <v>29.504202209023575</v>
      </c>
      <c r="L271" s="99">
        <v>38.430408642321147</v>
      </c>
      <c r="M271" s="99">
        <v>79.780017789954741</v>
      </c>
      <c r="N271" s="99">
        <v>75.472880372856963</v>
      </c>
      <c r="O271" s="99">
        <v>45.969777258839471</v>
      </c>
      <c r="P271" s="99">
        <v>63.591575777391121</v>
      </c>
      <c r="Q271" s="99">
        <v>72.210808407977296</v>
      </c>
      <c r="R271" s="99">
        <v>47.30624216200286</v>
      </c>
      <c r="S271" s="99">
        <v>53.423937900895062</v>
      </c>
      <c r="T271" s="99">
        <v>58.067093722399264</v>
      </c>
      <c r="U271" s="99">
        <v>68.516944538379178</v>
      </c>
      <c r="V271" s="99">
        <v>51.114841041085889</v>
      </c>
      <c r="W271" s="99">
        <v>46.448872479739627</v>
      </c>
      <c r="X271" s="99">
        <v>56.689395814240839</v>
      </c>
      <c r="Y271" s="99">
        <v>40.770485530057812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3128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3.2437575952819739</v>
      </c>
      <c r="C284" s="123">
        <v>3.4939701784249619</v>
      </c>
      <c r="D284" s="123">
        <v>3.8538530125514137</v>
      </c>
      <c r="E284" s="123">
        <v>4.4369263101531971</v>
      </c>
      <c r="F284" s="123">
        <v>2.9168948098212093</v>
      </c>
      <c r="G284" s="123">
        <v>6.3463201881177635</v>
      </c>
      <c r="H284" s="123">
        <v>3.3764891534710202</v>
      </c>
      <c r="I284" s="123">
        <v>4.9694954805925153</v>
      </c>
      <c r="J284" s="123">
        <v>2.3978167180021788</v>
      </c>
      <c r="K284" s="123">
        <v>3.3898143874310991</v>
      </c>
      <c r="L284" s="123">
        <v>2.6295746331350975</v>
      </c>
      <c r="M284" s="123">
        <v>2.6024133110589616</v>
      </c>
      <c r="N284" s="123">
        <v>2.2297423322089185</v>
      </c>
      <c r="O284" s="123">
        <v>2.3429646033920695</v>
      </c>
      <c r="P284" s="123">
        <v>2.3394435530286573</v>
      </c>
      <c r="Q284" s="123">
        <v>2.6089148262211732</v>
      </c>
      <c r="R284" s="123">
        <v>2.5951221794456827</v>
      </c>
      <c r="S284" s="123">
        <v>2.8639788879492949</v>
      </c>
      <c r="T284" s="123">
        <v>2.8592793357467019</v>
      </c>
      <c r="U284" s="123">
        <v>2.9397711129447242</v>
      </c>
      <c r="V284" s="123">
        <v>2.5386633163126544</v>
      </c>
      <c r="W284" s="123">
        <v>2.5605069327291314</v>
      </c>
      <c r="X284" s="123">
        <v>2.5827778762797498</v>
      </c>
      <c r="Y284" s="123">
        <v>2.2818528930396162</v>
      </c>
      <c r="DA284" s="130" t="s">
        <v>3137</v>
      </c>
    </row>
    <row r="285" spans="1:105" ht="12" customHeight="1" x14ac:dyDescent="0.25">
      <c r="A285" s="97" t="s">
        <v>50</v>
      </c>
      <c r="B285" s="99">
        <v>3.316488512763295</v>
      </c>
      <c r="C285" s="99">
        <v>3.5723144673609122</v>
      </c>
      <c r="D285" s="99">
        <v>3.9486544144881472</v>
      </c>
      <c r="E285" s="99">
        <v>4.608987586371514</v>
      </c>
      <c r="F285" s="99">
        <v>3.0158663330706283</v>
      </c>
      <c r="G285" s="99">
        <v>6.5738834377610571</v>
      </c>
      <c r="H285" s="99">
        <v>3.5269318297372694</v>
      </c>
      <c r="I285" s="99">
        <v>5.1589382501786085</v>
      </c>
      <c r="J285" s="99">
        <v>2.4813402462852223</v>
      </c>
      <c r="K285" s="99">
        <v>3.4870360508832832</v>
      </c>
      <c r="L285" s="99">
        <v>2.7062658836391091</v>
      </c>
      <c r="M285" s="99">
        <v>2.6677875405841158</v>
      </c>
      <c r="N285" s="99">
        <v>2.29859388262927</v>
      </c>
      <c r="O285" s="99">
        <v>2.3741210475861125</v>
      </c>
      <c r="P285" s="99">
        <v>2.36066559690535</v>
      </c>
      <c r="Q285" s="99">
        <v>2.6342403821915883</v>
      </c>
      <c r="R285" s="99">
        <v>2.6225090143343008</v>
      </c>
      <c r="S285" s="99">
        <v>2.9007851075935696</v>
      </c>
      <c r="T285" s="99">
        <v>2.8935918363112458</v>
      </c>
      <c r="U285" s="99">
        <v>2.9688543929981557</v>
      </c>
      <c r="V285" s="99">
        <v>2.56331962341724</v>
      </c>
      <c r="W285" s="99">
        <v>2.5857077999121927</v>
      </c>
      <c r="X285" s="99">
        <v>2.6129184775605863</v>
      </c>
      <c r="Y285" s="99">
        <v>2.3101840508739149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9.4354759730553379</v>
      </c>
      <c r="F290" s="117">
        <f t="shared" si="129"/>
        <v>47.912220402279239</v>
      </c>
      <c r="G290" s="117">
        <f t="shared" si="129"/>
        <v>16.14917039990404</v>
      </c>
      <c r="H290" s="117">
        <f t="shared" si="129"/>
        <v>7.4457163694309401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2.1649022973630836</v>
      </c>
      <c r="P290" s="117">
        <f t="shared" si="129"/>
        <v>1.2013246456785567</v>
      </c>
      <c r="Q290" s="117">
        <f t="shared" si="129"/>
        <v>0.80783330747640603</v>
      </c>
      <c r="R290" s="117">
        <f t="shared" ref="R290:V290" si="130">R291+R294+R296+R305</f>
        <v>0</v>
      </c>
      <c r="S290" s="117">
        <f t="shared" si="130"/>
        <v>0.76834151910827686</v>
      </c>
      <c r="T290" s="117">
        <f t="shared" si="130"/>
        <v>1.3021756721347779</v>
      </c>
      <c r="U290" s="117">
        <f t="shared" si="130"/>
        <v>3.2488445011837279</v>
      </c>
      <c r="V290" s="117">
        <f t="shared" si="130"/>
        <v>4.097398641965996</v>
      </c>
      <c r="W290" s="117">
        <f t="shared" ref="W290:Y290" si="131">W291+W294+W296+W305</f>
        <v>2.3807137590175733</v>
      </c>
      <c r="X290" s="117">
        <f t="shared" si="131"/>
        <v>2.9871723584056555</v>
      </c>
      <c r="Y290" s="117">
        <f t="shared" si="131"/>
        <v>0.27196755571088127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7.2719020048031444</v>
      </c>
      <c r="F291" s="122">
        <f t="shared" si="132"/>
        <v>45.016414071628354</v>
      </c>
      <c r="G291" s="122">
        <f t="shared" si="132"/>
        <v>13.444985148951915</v>
      </c>
      <c r="H291" s="122">
        <f t="shared" si="132"/>
        <v>6.1037640686257966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1.7663368428396422</v>
      </c>
      <c r="P291" s="122">
        <f t="shared" si="132"/>
        <v>1.0056819245623823</v>
      </c>
      <c r="Q291" s="122">
        <f t="shared" si="132"/>
        <v>0.67420203879788176</v>
      </c>
      <c r="R291" s="122">
        <f t="shared" ref="R291:V291" si="133">SUM(R292:R293)</f>
        <v>0</v>
      </c>
      <c r="S291" s="122">
        <f t="shared" si="133"/>
        <v>0.59260529637982651</v>
      </c>
      <c r="T291" s="122">
        <f t="shared" si="133"/>
        <v>1.0375329920451488</v>
      </c>
      <c r="U291" s="122">
        <f t="shared" si="133"/>
        <v>2.6724682132565953</v>
      </c>
      <c r="V291" s="122">
        <f t="shared" si="133"/>
        <v>3.236951515567438</v>
      </c>
      <c r="W291" s="122">
        <f t="shared" ref="W291:Y291" si="134">SUM(W292:W293)</f>
        <v>1.8440011570019539</v>
      </c>
      <c r="X291" s="122">
        <f t="shared" si="134"/>
        <v>2.3360219529982205</v>
      </c>
      <c r="Y291" s="122">
        <f t="shared" si="134"/>
        <v>0.19941136824691891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</v>
      </c>
      <c r="D292" s="98">
        <v>0</v>
      </c>
      <c r="E292" s="98">
        <v>7.2585726595869531</v>
      </c>
      <c r="F292" s="98">
        <v>44.926385608558569</v>
      </c>
      <c r="G292" s="98">
        <v>13.419458562139717</v>
      </c>
      <c r="H292" s="98">
        <v>6.0927938560690569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1.7625825554856109</v>
      </c>
      <c r="P292" s="98">
        <v>1.0033577461997485</v>
      </c>
      <c r="Q292" s="98">
        <v>0.67276253535494446</v>
      </c>
      <c r="R292" s="98">
        <v>0</v>
      </c>
      <c r="S292" s="98">
        <v>0.59131283847156424</v>
      </c>
      <c r="T292" s="98">
        <v>1.0352981342218408</v>
      </c>
      <c r="U292" s="98">
        <v>2.6667384097959936</v>
      </c>
      <c r="V292" s="98">
        <v>3.2301008088594547</v>
      </c>
      <c r="W292" s="98">
        <v>1.8401237991421604</v>
      </c>
      <c r="X292" s="98">
        <v>2.3310302451390092</v>
      </c>
      <c r="Y292" s="98">
        <v>0.19898565296307955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1.3329345216190896E-2</v>
      </c>
      <c r="F293" s="98">
        <v>9.0028463069787526E-2</v>
      </c>
      <c r="G293" s="98">
        <v>2.5526586812198521E-2</v>
      </c>
      <c r="H293" s="98">
        <v>1.0970212556739642E-2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3.7542873540312056E-3</v>
      </c>
      <c r="P293" s="98">
        <v>2.3241783626338336E-3</v>
      </c>
      <c r="Q293" s="98">
        <v>1.4395034429372964E-3</v>
      </c>
      <c r="R293" s="98">
        <v>0</v>
      </c>
      <c r="S293" s="98">
        <v>1.2924579082623097E-3</v>
      </c>
      <c r="T293" s="98">
        <v>2.2348578233079893E-3</v>
      </c>
      <c r="U293" s="98">
        <v>5.7298034606019102E-3</v>
      </c>
      <c r="V293" s="98">
        <v>6.8507067079833436E-3</v>
      </c>
      <c r="W293" s="98">
        <v>3.8773578597934861E-3</v>
      </c>
      <c r="X293" s="98">
        <v>4.9917078592110614E-3</v>
      </c>
      <c r="Y293" s="98">
        <v>4.257152838393721E-4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6.323830479918395E-2</v>
      </c>
      <c r="F294" s="122">
        <f t="shared" si="135"/>
        <v>4.9019419218713306E-2</v>
      </c>
      <c r="G294" s="122">
        <f t="shared" si="135"/>
        <v>3.6682671167945095E-2</v>
      </c>
      <c r="H294" s="122">
        <f t="shared" si="135"/>
        <v>2.1313582922467149E-2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1.9240379381376645E-3</v>
      </c>
      <c r="P294" s="122">
        <f t="shared" si="135"/>
        <v>3.8313771712766933E-3</v>
      </c>
      <c r="Q294" s="122">
        <f t="shared" si="135"/>
        <v>6.4761825356309376E-3</v>
      </c>
      <c r="R294" s="122">
        <f t="shared" si="135"/>
        <v>0</v>
      </c>
      <c r="S294" s="122">
        <f t="shared" si="135"/>
        <v>5.249435075683203E-3</v>
      </c>
      <c r="T294" s="122">
        <f t="shared" si="135"/>
        <v>7.2600519331692728E-3</v>
      </c>
      <c r="U294" s="122">
        <f t="shared" si="135"/>
        <v>7.5320997446821237E-3</v>
      </c>
      <c r="V294" s="122">
        <f t="shared" si="135"/>
        <v>3.4772708709814785E-3</v>
      </c>
      <c r="W294" s="122">
        <f t="shared" si="135"/>
        <v>6.4140798034421551E-4</v>
      </c>
      <c r="X294" s="122">
        <f t="shared" si="135"/>
        <v>4.6028823169242073E-3</v>
      </c>
      <c r="Y294" s="122">
        <f t="shared" si="135"/>
        <v>5.2124071519186565E-4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6.323830479918395E-2</v>
      </c>
      <c r="F295" s="98">
        <v>4.9019419218713306E-2</v>
      </c>
      <c r="G295" s="98">
        <v>3.6682671167945095E-2</v>
      </c>
      <c r="H295" s="98">
        <v>2.1313582922467149E-2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1.9240379381376645E-3</v>
      </c>
      <c r="P295" s="98">
        <v>3.8313771712766933E-3</v>
      </c>
      <c r="Q295" s="98">
        <v>6.4761825356309376E-3</v>
      </c>
      <c r="R295" s="98">
        <v>0</v>
      </c>
      <c r="S295" s="98">
        <v>5.249435075683203E-3</v>
      </c>
      <c r="T295" s="98">
        <v>7.2600519331692728E-3</v>
      </c>
      <c r="U295" s="98">
        <v>7.5320997446821237E-3</v>
      </c>
      <c r="V295" s="98">
        <v>3.4772708709814785E-3</v>
      </c>
      <c r="W295" s="98">
        <v>6.4140798034421551E-4</v>
      </c>
      <c r="X295" s="98">
        <v>4.6028823169242073E-3</v>
      </c>
      <c r="Y295" s="98">
        <v>5.2124071519186565E-4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1.3484181027696891</v>
      </c>
      <c r="F296" s="122">
        <v>1.5593857318876041</v>
      </c>
      <c r="G296" s="122">
        <v>1.2988107285067951</v>
      </c>
      <c r="H296" s="122">
        <v>0.96539016453473425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0.29338223448335493</v>
      </c>
      <c r="P296" s="122">
        <v>0.1422459129195083</v>
      </c>
      <c r="Q296" s="122">
        <v>9.1355032253024118E-2</v>
      </c>
      <c r="R296" s="122">
        <v>0</v>
      </c>
      <c r="S296" s="122">
        <v>0.12239545250905895</v>
      </c>
      <c r="T296" s="122">
        <v>0.17534032047919201</v>
      </c>
      <c r="U296" s="122">
        <v>0.37570888991857743</v>
      </c>
      <c r="V296" s="122">
        <v>0.59120133551928822</v>
      </c>
      <c r="W296" s="122">
        <v>0.36834220028017128</v>
      </c>
      <c r="X296" s="122">
        <v>0.4493791384084232</v>
      </c>
      <c r="Y296" s="122">
        <v>4.9466548275583701E-2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1.3484181027696891</v>
      </c>
      <c r="F301" s="101">
        <v>1.5593857318876041</v>
      </c>
      <c r="G301" s="101">
        <v>1.2988107285067951</v>
      </c>
      <c r="H301" s="101">
        <v>0.96539016453473425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0.29338223448335493</v>
      </c>
      <c r="P301" s="101">
        <v>0.1422459129195083</v>
      </c>
      <c r="Q301" s="101">
        <v>9.1355032253024118E-2</v>
      </c>
      <c r="R301" s="101">
        <v>0</v>
      </c>
      <c r="S301" s="101">
        <v>0.12239545250905895</v>
      </c>
      <c r="T301" s="101">
        <v>0.17534032047919201</v>
      </c>
      <c r="U301" s="101">
        <v>0.37570888991857743</v>
      </c>
      <c r="V301" s="101">
        <v>0.59120133551928822</v>
      </c>
      <c r="W301" s="101">
        <v>0.36834220028017128</v>
      </c>
      <c r="X301" s="101">
        <v>0.4493791384084232</v>
      </c>
      <c r="Y301" s="101">
        <v>4.9466548275583701E-2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0.75191756068332016</v>
      </c>
      <c r="F305" s="122">
        <v>1.2874011795445672</v>
      </c>
      <c r="G305" s="122">
        <v>1.3686918512773856</v>
      </c>
      <c r="H305" s="122">
        <v>0.35524855334794248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0.10325918210194898</v>
      </c>
      <c r="P305" s="122">
        <v>4.9565431025389149E-2</v>
      </c>
      <c r="Q305" s="122">
        <v>3.5800053889869184E-2</v>
      </c>
      <c r="R305" s="122">
        <v>0</v>
      </c>
      <c r="S305" s="122">
        <v>4.8091335143708273E-2</v>
      </c>
      <c r="T305" s="122">
        <v>8.2042307677267876E-2</v>
      </c>
      <c r="U305" s="122">
        <v>0.19313529826387296</v>
      </c>
      <c r="V305" s="122">
        <v>0.2657685200082886</v>
      </c>
      <c r="W305" s="122">
        <v>0.16772899375510375</v>
      </c>
      <c r="X305" s="122">
        <v>0.19716838468208744</v>
      </c>
      <c r="Y305" s="122">
        <v>2.2568398473186788E-2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0.70886369291928419</v>
      </c>
      <c r="F306" s="98">
        <v>1.2665304281653582</v>
      </c>
      <c r="G306" s="98">
        <v>1.3497461780548869</v>
      </c>
      <c r="H306" s="98">
        <v>0.31536841946837313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0.10325918210194898</v>
      </c>
      <c r="P306" s="98">
        <v>4.9565431025389149E-2</v>
      </c>
      <c r="Q306" s="98">
        <v>3.5309907245408584E-2</v>
      </c>
      <c r="R306" s="98">
        <v>0</v>
      </c>
      <c r="S306" s="98">
        <v>4.7339759473898457E-2</v>
      </c>
      <c r="T306" s="98">
        <v>8.1453779065840295E-2</v>
      </c>
      <c r="U306" s="98">
        <v>0.19216793177982444</v>
      </c>
      <c r="V306" s="98">
        <v>0.26349261285180331</v>
      </c>
      <c r="W306" s="98">
        <v>0.16693508987572153</v>
      </c>
      <c r="X306" s="98">
        <v>0.19468056417457272</v>
      </c>
      <c r="Y306" s="98">
        <v>2.2176115768398629E-2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4.3053867764035941E-2</v>
      </c>
      <c r="F307" s="33">
        <v>2.0870751379209102E-2</v>
      </c>
      <c r="G307" s="33">
        <v>1.8945673222498547E-2</v>
      </c>
      <c r="H307" s="33">
        <v>3.988013387956936E-2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4.901466444605985E-4</v>
      </c>
      <c r="R307" s="33">
        <v>0</v>
      </c>
      <c r="S307" s="33">
        <v>7.5157566980981556E-4</v>
      </c>
      <c r="T307" s="33">
        <v>5.8852861142758256E-4</v>
      </c>
      <c r="U307" s="33">
        <v>9.6736648404851719E-4</v>
      </c>
      <c r="V307" s="33">
        <v>2.2759071564853019E-3</v>
      </c>
      <c r="W307" s="33">
        <v>7.9390387938221569E-4</v>
      </c>
      <c r="X307" s="33">
        <v>2.4878205075147294E-3</v>
      </c>
      <c r="Y307" s="33">
        <v>3.9228270478815821E-4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4.6210957911315438</v>
      </c>
      <c r="F309" s="117">
        <f t="shared" si="136"/>
        <v>22.208190040758584</v>
      </c>
      <c r="G309" s="117">
        <f t="shared" si="136"/>
        <v>7.8094517927551861</v>
      </c>
      <c r="H309" s="117">
        <f t="shared" si="136"/>
        <v>3.66517851434058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1.238989551747345</v>
      </c>
      <c r="P309" s="117">
        <f t="shared" si="136"/>
        <v>0.73327136293859585</v>
      </c>
      <c r="Q309" s="117">
        <f t="shared" si="136"/>
        <v>0.52551927624906325</v>
      </c>
      <c r="R309" s="117">
        <f t="shared" ref="R309:V309" si="137">R310+R313+R315+R324</f>
        <v>0</v>
      </c>
      <c r="S309" s="117">
        <f t="shared" si="137"/>
        <v>0.51050229913144396</v>
      </c>
      <c r="T309" s="117">
        <f t="shared" si="137"/>
        <v>0.86352263507663662</v>
      </c>
      <c r="U309" s="117">
        <f t="shared" si="137"/>
        <v>2.1288312238002849</v>
      </c>
      <c r="V309" s="117">
        <f t="shared" si="137"/>
        <v>2.6850788915846913</v>
      </c>
      <c r="W309" s="117">
        <f t="shared" ref="W309:Y309" si="138">W310+W313+W315+W324</f>
        <v>1.5646098584332619</v>
      </c>
      <c r="X309" s="117">
        <f t="shared" si="138"/>
        <v>1.9818914647490655</v>
      </c>
      <c r="Y309" s="117">
        <f t="shared" si="138"/>
        <v>0.18190098844477234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3.2652203018914872</v>
      </c>
      <c r="F310" s="122">
        <f t="shared" si="139"/>
        <v>20.453166471053287</v>
      </c>
      <c r="G310" s="122">
        <f t="shared" si="139"/>
        <v>6.1815568768723272</v>
      </c>
      <c r="H310" s="122">
        <f t="shared" si="139"/>
        <v>2.840594959238532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0.99199571785129947</v>
      </c>
      <c r="P310" s="122">
        <f t="shared" si="139"/>
        <v>0.60145505761896945</v>
      </c>
      <c r="Q310" s="122">
        <f t="shared" si="139"/>
        <v>0.42274349968372638</v>
      </c>
      <c r="R310" s="122">
        <f t="shared" ref="R310:V310" si="140">SUM(R311:R312)</f>
        <v>0</v>
      </c>
      <c r="S310" s="122">
        <f t="shared" si="140"/>
        <v>0.38123271783305041</v>
      </c>
      <c r="T310" s="122">
        <f t="shared" si="140"/>
        <v>0.66924559564138075</v>
      </c>
      <c r="U310" s="122">
        <f t="shared" si="140"/>
        <v>1.7251813815205197</v>
      </c>
      <c r="V310" s="122">
        <f t="shared" si="140"/>
        <v>2.0942554367955006</v>
      </c>
      <c r="W310" s="122">
        <f t="shared" ref="W310:Y310" si="141">SUM(W311:W312)</f>
        <v>1.1967428702738045</v>
      </c>
      <c r="X310" s="122">
        <f t="shared" si="141"/>
        <v>1.5185202454799294</v>
      </c>
      <c r="Y310" s="122">
        <f t="shared" si="141"/>
        <v>0.12975931722787282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0</v>
      </c>
      <c r="D311" s="98">
        <v>0</v>
      </c>
      <c r="E311" s="98">
        <v>3.2518909566752963</v>
      </c>
      <c r="F311" s="98">
        <v>20.363138007983498</v>
      </c>
      <c r="G311" s="98">
        <v>6.1560302900601291</v>
      </c>
      <c r="H311" s="98">
        <v>2.8296247466817923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0.98824143049726831</v>
      </c>
      <c r="P311" s="98">
        <v>0.59913087925633557</v>
      </c>
      <c r="Q311" s="98">
        <v>0.42130399624078907</v>
      </c>
      <c r="R311" s="98">
        <v>0</v>
      </c>
      <c r="S311" s="98">
        <v>0.37994025992478808</v>
      </c>
      <c r="T311" s="98">
        <v>0.66701073781807274</v>
      </c>
      <c r="U311" s="98">
        <v>1.7194515780599178</v>
      </c>
      <c r="V311" s="98">
        <v>2.0874047300875174</v>
      </c>
      <c r="W311" s="98">
        <v>1.1928655124140111</v>
      </c>
      <c r="X311" s="98">
        <v>1.5135285376207184</v>
      </c>
      <c r="Y311" s="98">
        <v>0.12933360194403346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1.3329345216190896E-2</v>
      </c>
      <c r="F312" s="98">
        <v>9.0028463069787526E-2</v>
      </c>
      <c r="G312" s="98">
        <v>2.5526586812198521E-2</v>
      </c>
      <c r="H312" s="98">
        <v>1.0970212556739642E-2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3.7542873540312056E-3</v>
      </c>
      <c r="P312" s="98">
        <v>2.3241783626338336E-3</v>
      </c>
      <c r="Q312" s="98">
        <v>1.4395034429372964E-3</v>
      </c>
      <c r="R312" s="98">
        <v>0</v>
      </c>
      <c r="S312" s="98">
        <v>1.2924579082623097E-3</v>
      </c>
      <c r="T312" s="98">
        <v>2.2348578233079893E-3</v>
      </c>
      <c r="U312" s="98">
        <v>5.7298034606019102E-3</v>
      </c>
      <c r="V312" s="98">
        <v>6.8507067079833436E-3</v>
      </c>
      <c r="W312" s="98">
        <v>3.8773578597934861E-3</v>
      </c>
      <c r="X312" s="98">
        <v>4.9917078592110614E-3</v>
      </c>
      <c r="Y312" s="98">
        <v>4.257152838393721E-4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0.14162135497375575</v>
      </c>
      <c r="F313" s="122">
        <f t="shared" si="142"/>
        <v>0.11380943181204181</v>
      </c>
      <c r="G313" s="122">
        <f t="shared" si="142"/>
        <v>8.8225030521619896E-2</v>
      </c>
      <c r="H313" s="122">
        <f t="shared" si="142"/>
        <v>5.3060382493185239E-2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6.1678043936321319E-3</v>
      </c>
      <c r="P313" s="122">
        <f t="shared" si="142"/>
        <v>1.2820744010718898E-2</v>
      </c>
      <c r="Q313" s="122">
        <f t="shared" si="142"/>
        <v>2.2369722964084064E-2</v>
      </c>
      <c r="R313" s="122">
        <f t="shared" si="142"/>
        <v>0</v>
      </c>
      <c r="S313" s="122">
        <f t="shared" si="142"/>
        <v>1.8268720076907833E-2</v>
      </c>
      <c r="T313" s="122">
        <f t="shared" si="142"/>
        <v>2.5286885271313998E-2</v>
      </c>
      <c r="U313" s="122">
        <f t="shared" si="142"/>
        <v>2.6258589158401676E-2</v>
      </c>
      <c r="V313" s="122">
        <f t="shared" si="142"/>
        <v>1.2154413988340978E-2</v>
      </c>
      <c r="W313" s="122">
        <f t="shared" si="142"/>
        <v>2.2612638707730152E-3</v>
      </c>
      <c r="X313" s="122">
        <f t="shared" si="142"/>
        <v>1.6403683348500397E-2</v>
      </c>
      <c r="Y313" s="122">
        <f t="shared" si="142"/>
        <v>1.8801018453283946E-3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0.14162135497375575</v>
      </c>
      <c r="F314" s="98">
        <v>0.11380943181204181</v>
      </c>
      <c r="G314" s="98">
        <v>8.8225030521619896E-2</v>
      </c>
      <c r="H314" s="98">
        <v>5.3060382493185239E-2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6.1678043936321319E-3</v>
      </c>
      <c r="P314" s="98">
        <v>1.2820744010718898E-2</v>
      </c>
      <c r="Q314" s="98">
        <v>2.2369722964084064E-2</v>
      </c>
      <c r="R314" s="98">
        <v>0</v>
      </c>
      <c r="S314" s="98">
        <v>1.8268720076907833E-2</v>
      </c>
      <c r="T314" s="98">
        <v>2.5286885271313998E-2</v>
      </c>
      <c r="U314" s="98">
        <v>2.6258589158401676E-2</v>
      </c>
      <c r="V314" s="98">
        <v>1.2154413988340978E-2</v>
      </c>
      <c r="W314" s="98">
        <v>2.2612638707730152E-3</v>
      </c>
      <c r="X314" s="98">
        <v>1.6403683348500397E-2</v>
      </c>
      <c r="Y314" s="98">
        <v>1.8801018453283946E-3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0.77682852416238057</v>
      </c>
      <c r="F315" s="122">
        <v>0.90074205010187292</v>
      </c>
      <c r="G315" s="122">
        <v>0.75236173607722745</v>
      </c>
      <c r="H315" s="122">
        <v>0.56091349223517206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0.18137370321620669</v>
      </c>
      <c r="P315" s="122">
        <v>9.0441870728215398E-2</v>
      </c>
      <c r="Q315" s="122">
        <v>5.9635739372416507E-2</v>
      </c>
      <c r="R315" s="122">
        <v>0</v>
      </c>
      <c r="S315" s="122">
        <v>8.2667290708911989E-2</v>
      </c>
      <c r="T315" s="122">
        <v>0.1203634577473951</v>
      </c>
      <c r="U315" s="122">
        <v>0.26206659824111039</v>
      </c>
      <c r="V315" s="122">
        <v>0.41880709376976705</v>
      </c>
      <c r="W315" s="122">
        <v>0.26459201976977076</v>
      </c>
      <c r="X315" s="122">
        <v>0.32772614988422188</v>
      </c>
      <c r="Y315" s="122">
        <v>3.6580826686602286E-2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0.77682852416238057</v>
      </c>
      <c r="F320" s="101">
        <v>0.90074205010187292</v>
      </c>
      <c r="G320" s="101">
        <v>0.75236173607722745</v>
      </c>
      <c r="H320" s="101">
        <v>0.56091349223517206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0.18137370321620669</v>
      </c>
      <c r="P320" s="101">
        <v>9.0441870728215398E-2</v>
      </c>
      <c r="Q320" s="101">
        <v>5.9635739372416507E-2</v>
      </c>
      <c r="R320" s="101">
        <v>0</v>
      </c>
      <c r="S320" s="101">
        <v>8.2667290708911989E-2</v>
      </c>
      <c r="T320" s="101">
        <v>0.1203634577473951</v>
      </c>
      <c r="U320" s="101">
        <v>0.26206659824111039</v>
      </c>
      <c r="V320" s="101">
        <v>0.41880709376976705</v>
      </c>
      <c r="W320" s="101">
        <v>0.26459201976977076</v>
      </c>
      <c r="X320" s="101">
        <v>0.32772614988422188</v>
      </c>
      <c r="Y320" s="101">
        <v>3.6580826686602286E-2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0.43742561010392084</v>
      </c>
      <c r="F324" s="122">
        <v>0.74047208779138374</v>
      </c>
      <c r="G324" s="122">
        <v>0.78730814928401227</v>
      </c>
      <c r="H324" s="122">
        <v>0.21060968037369054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5.9452326286206766E-2</v>
      </c>
      <c r="P324" s="122">
        <v>2.8553690580692136E-2</v>
      </c>
      <c r="Q324" s="122">
        <v>2.077031422883626E-2</v>
      </c>
      <c r="R324" s="122">
        <v>0</v>
      </c>
      <c r="S324" s="122">
        <v>2.8333570512573712E-2</v>
      </c>
      <c r="T324" s="122">
        <v>4.8626696416546801E-2</v>
      </c>
      <c r="U324" s="122">
        <v>0.1153246548802528</v>
      </c>
      <c r="V324" s="122">
        <v>0.15986194703108236</v>
      </c>
      <c r="W324" s="122">
        <v>0.10101370451891371</v>
      </c>
      <c r="X324" s="122">
        <v>0.11924138603641399</v>
      </c>
      <c r="Y324" s="122">
        <v>1.3680742684968845E-2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0.40541063649548209</v>
      </c>
      <c r="F325" s="98">
        <v>0.72492574012644584</v>
      </c>
      <c r="G325" s="98">
        <v>0.77317043632333449</v>
      </c>
      <c r="H325" s="98">
        <v>0.18079496301696577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5.9452326286206766E-2</v>
      </c>
      <c r="P325" s="98">
        <v>2.8553690580692136E-2</v>
      </c>
      <c r="Q325" s="98">
        <v>2.0387706632904276E-2</v>
      </c>
      <c r="R325" s="98">
        <v>0</v>
      </c>
      <c r="S325" s="98">
        <v>2.7727136804835236E-2</v>
      </c>
      <c r="T325" s="98">
        <v>4.8142566226934504E-2</v>
      </c>
      <c r="U325" s="98">
        <v>0.11451434834082647</v>
      </c>
      <c r="V325" s="98">
        <v>0.15792706402295795</v>
      </c>
      <c r="W325" s="98">
        <v>0.10033131865839495</v>
      </c>
      <c r="X325" s="98">
        <v>0.11708426285079067</v>
      </c>
      <c r="Y325" s="98">
        <v>1.3337981296220299E-2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3.2014973608438767E-2</v>
      </c>
      <c r="F326" s="33">
        <v>1.5546347664937924E-2</v>
      </c>
      <c r="G326" s="33">
        <v>1.4137712960677784E-2</v>
      </c>
      <c r="H326" s="33">
        <v>2.9814717356724793E-2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3.8260759593198386E-4</v>
      </c>
      <c r="R326" s="33">
        <v>0</v>
      </c>
      <c r="S326" s="33">
        <v>6.0643370773847587E-4</v>
      </c>
      <c r="T326" s="33">
        <v>4.8413018961229596E-4</v>
      </c>
      <c r="U326" s="33">
        <v>8.10306539426339E-4</v>
      </c>
      <c r="V326" s="33">
        <v>1.9348830081244207E-3</v>
      </c>
      <c r="W326" s="33">
        <v>6.8238586051875584E-4</v>
      </c>
      <c r="X326" s="33">
        <v>2.1571231856233174E-3</v>
      </c>
      <c r="Y326" s="33">
        <v>3.4276138874854602E-4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>
        <f t="shared" si="143"/>
        <v>0.48975757071798987</v>
      </c>
      <c r="F328" s="119">
        <f t="shared" si="143"/>
        <v>0.46351828102089204</v>
      </c>
      <c r="G328" s="119">
        <f t="shared" si="143"/>
        <v>0.48358222740665308</v>
      </c>
      <c r="H328" s="119">
        <f t="shared" si="143"/>
        <v>0.49225330814215551</v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>
        <f t="shared" si="143"/>
        <v>0.57230737537507892</v>
      </c>
      <c r="P328" s="119">
        <f t="shared" si="143"/>
        <v>0.61038568181910113</v>
      </c>
      <c r="Q328" s="119">
        <f t="shared" si="143"/>
        <v>0.65052934978719212</v>
      </c>
      <c r="R328" s="119" t="str">
        <f t="shared" ref="R328:V328" si="144">IF(R309=0,"",R309/R290)</f>
        <v/>
      </c>
      <c r="S328" s="119">
        <f t="shared" si="144"/>
        <v>0.66442107635146885</v>
      </c>
      <c r="T328" s="119">
        <f t="shared" si="144"/>
        <v>0.66313835648686592</v>
      </c>
      <c r="U328" s="119">
        <f t="shared" si="144"/>
        <v>0.6552579611072914</v>
      </c>
      <c r="V328" s="119">
        <f t="shared" si="144"/>
        <v>0.65531307207549339</v>
      </c>
      <c r="W328" s="119">
        <f t="shared" ref="W328:Y328" si="145">IF(W309=0,"",W309/W290)</f>
        <v>0.65720200612395951</v>
      </c>
      <c r="X328" s="119">
        <f t="shared" si="145"/>
        <v>0.66346739556965539</v>
      </c>
      <c r="Y328" s="119">
        <f t="shared" si="145"/>
        <v>0.66883341275510311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>
        <f t="shared" si="146"/>
        <v>0.44901874361546473</v>
      </c>
      <c r="F329" s="124">
        <f t="shared" si="146"/>
        <v>0.45434908339231572</v>
      </c>
      <c r="G329" s="124">
        <f t="shared" si="146"/>
        <v>0.45976673149052916</v>
      </c>
      <c r="H329" s="124">
        <f t="shared" si="146"/>
        <v>0.4653841346587409</v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>
        <f t="shared" si="146"/>
        <v>0.56161185895693755</v>
      </c>
      <c r="P329" s="124">
        <f t="shared" si="146"/>
        <v>0.59805694318379021</v>
      </c>
      <c r="Q329" s="124">
        <f t="shared" si="146"/>
        <v>0.62702791649442069</v>
      </c>
      <c r="R329" s="124" t="str">
        <f t="shared" ref="R329:V329" si="147">IF(R310=0,"",R310/R291)</f>
        <v/>
      </c>
      <c r="S329" s="124">
        <f t="shared" si="147"/>
        <v>0.64331642015683532</v>
      </c>
      <c r="T329" s="124">
        <f t="shared" si="147"/>
        <v>0.645035483953322</v>
      </c>
      <c r="U329" s="124">
        <f t="shared" si="147"/>
        <v>0.64553859722741536</v>
      </c>
      <c r="V329" s="124">
        <f t="shared" si="147"/>
        <v>0.64698387563842685</v>
      </c>
      <c r="W329" s="124">
        <f t="shared" ref="W329:Y329" si="148">IF(W310=0,"",W310/W291)</f>
        <v>0.64899247255327863</v>
      </c>
      <c r="X329" s="124">
        <f t="shared" si="148"/>
        <v>0.65004536602532781</v>
      </c>
      <c r="Y329" s="124">
        <f t="shared" si="148"/>
        <v>0.65071173408328353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>
        <f t="shared" si="149"/>
        <v>0.44800694422756443</v>
      </c>
      <c r="F330" s="111">
        <f t="shared" si="149"/>
        <v>0.45325564770347959</v>
      </c>
      <c r="G330" s="111">
        <f t="shared" si="149"/>
        <v>0.4587390960338833</v>
      </c>
      <c r="H330" s="111">
        <f t="shared" si="149"/>
        <v>0.46442154675284009</v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>
        <f t="shared" si="149"/>
        <v>0.56067809557152737</v>
      </c>
      <c r="P330" s="111">
        <f t="shared" si="149"/>
        <v>0.59712588209495976</v>
      </c>
      <c r="Q330" s="111">
        <f t="shared" si="149"/>
        <v>0.62622987176078737</v>
      </c>
      <c r="R330" s="111" t="str">
        <f t="shared" ref="R330:V330" si="150">IF(R311=0,"",R311/R292)</f>
        <v/>
      </c>
      <c r="S330" s="111">
        <f t="shared" si="150"/>
        <v>0.64253680151248582</v>
      </c>
      <c r="T330" s="111">
        <f t="shared" si="150"/>
        <v>0.64426923585583085</v>
      </c>
      <c r="U330" s="111">
        <f t="shared" si="150"/>
        <v>0.64477699490271956</v>
      </c>
      <c r="V330" s="111">
        <f t="shared" si="150"/>
        <v>0.64623516528098013</v>
      </c>
      <c r="W330" s="111">
        <f t="shared" ref="W330:Y330" si="151">IF(W311=0,"",W311/W292)</f>
        <v>0.64825285829687551</v>
      </c>
      <c r="X330" s="111">
        <f t="shared" si="151"/>
        <v>0.64929596721318394</v>
      </c>
      <c r="Y330" s="111">
        <f t="shared" si="151"/>
        <v>0.64996445732713426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2.2394868968021937</v>
      </c>
      <c r="F332" s="124">
        <f t="shared" si="155"/>
        <v>2.3217213428060104</v>
      </c>
      <c r="G332" s="124">
        <f t="shared" si="155"/>
        <v>2.405087408103332</v>
      </c>
      <c r="H332" s="124">
        <f t="shared" si="155"/>
        <v>2.4895102191970286</v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>
        <f t="shared" si="155"/>
        <v>3.2056563290026077</v>
      </c>
      <c r="P332" s="124">
        <f t="shared" si="155"/>
        <v>3.3462495174931481</v>
      </c>
      <c r="Q332" s="124">
        <f t="shared" si="155"/>
        <v>3.4541526340570803</v>
      </c>
      <c r="R332" s="124" t="str">
        <f t="shared" ref="R332:V332" si="156">IF(R313=0,"",R313/R294)</f>
        <v/>
      </c>
      <c r="S332" s="124">
        <f t="shared" si="156"/>
        <v>3.4801306833059931</v>
      </c>
      <c r="T332" s="124">
        <f t="shared" si="156"/>
        <v>3.4830171332225395</v>
      </c>
      <c r="U332" s="124">
        <f t="shared" si="156"/>
        <v>3.4862242997964792</v>
      </c>
      <c r="V332" s="124">
        <f t="shared" si="156"/>
        <v>3.4953888952891177</v>
      </c>
      <c r="W332" s="124">
        <f t="shared" ref="W332:Y332" si="157">IF(W313=0,"",W313/W294)</f>
        <v>3.5254688748329794</v>
      </c>
      <c r="X332" s="124">
        <f t="shared" si="157"/>
        <v>3.5637850848773951</v>
      </c>
      <c r="Y332" s="124">
        <f t="shared" si="157"/>
        <v>3.6069742645417486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2.2394868968021937</v>
      </c>
      <c r="F333" s="111">
        <f t="shared" si="158"/>
        <v>2.3217213428060104</v>
      </c>
      <c r="G333" s="111">
        <f t="shared" si="158"/>
        <v>2.405087408103332</v>
      </c>
      <c r="H333" s="111">
        <f t="shared" si="158"/>
        <v>2.4895102191970286</v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>
        <f t="shared" si="158"/>
        <v>3.2056563290026077</v>
      </c>
      <c r="P333" s="111">
        <f t="shared" si="158"/>
        <v>3.3462495174931481</v>
      </c>
      <c r="Q333" s="111">
        <f t="shared" si="158"/>
        <v>3.4541526340570803</v>
      </c>
      <c r="R333" s="111" t="str">
        <f t="shared" ref="R333:V333" si="159">IF(R314=0,"",R314/R295)</f>
        <v/>
      </c>
      <c r="S333" s="111">
        <f t="shared" si="159"/>
        <v>3.4801306833059931</v>
      </c>
      <c r="T333" s="111">
        <f t="shared" si="159"/>
        <v>3.4830171332225395</v>
      </c>
      <c r="U333" s="111">
        <f t="shared" si="159"/>
        <v>3.4862242997964792</v>
      </c>
      <c r="V333" s="111">
        <f t="shared" si="159"/>
        <v>3.4953888952891177</v>
      </c>
      <c r="W333" s="111">
        <f t="shared" ref="W333:Y333" si="160">IF(W314=0,"",W314/W295)</f>
        <v>3.5254688748329794</v>
      </c>
      <c r="X333" s="111">
        <f t="shared" si="160"/>
        <v>3.5637850848773951</v>
      </c>
      <c r="Y333" s="111">
        <f t="shared" si="160"/>
        <v>3.6069742645417486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>
        <f t="shared" si="161"/>
        <v>0.57610360063154942</v>
      </c>
      <c r="F334" s="124">
        <f t="shared" si="161"/>
        <v>0.57762619708694096</v>
      </c>
      <c r="G334" s="124">
        <f t="shared" si="161"/>
        <v>0.57926972696183054</v>
      </c>
      <c r="H334" s="124">
        <f t="shared" si="161"/>
        <v>0.58102258842206245</v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>
        <f t="shared" si="161"/>
        <v>0.61821638087802122</v>
      </c>
      <c r="P334" s="124">
        <f t="shared" si="161"/>
        <v>0.63581349278831722</v>
      </c>
      <c r="Q334" s="124">
        <f t="shared" si="161"/>
        <v>0.65279096182949892</v>
      </c>
      <c r="R334" s="124" t="str">
        <f t="shared" ref="R334:V334" si="162">IF(R315=0,"",R315/R296)</f>
        <v/>
      </c>
      <c r="S334" s="124">
        <f t="shared" si="162"/>
        <v>0.67541145536263669</v>
      </c>
      <c r="T334" s="124">
        <f t="shared" si="162"/>
        <v>0.68645624359788293</v>
      </c>
      <c r="U334" s="124">
        <f t="shared" si="162"/>
        <v>0.69752567818638711</v>
      </c>
      <c r="V334" s="124">
        <f t="shared" si="162"/>
        <v>0.70840011449213525</v>
      </c>
      <c r="W334" s="124">
        <f t="shared" ref="W334:Y334" si="163">IF(W315=0,"",W315/W296)</f>
        <v>0.71833208241823698</v>
      </c>
      <c r="X334" s="124">
        <f t="shared" si="163"/>
        <v>0.72928652416962969</v>
      </c>
      <c r="Y334" s="124">
        <f t="shared" si="163"/>
        <v>0.73950635251132524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>
        <f t="shared" si="176"/>
        <v>0.57610360063154942</v>
      </c>
      <c r="F339" s="112">
        <f t="shared" si="176"/>
        <v>0.57762619708694096</v>
      </c>
      <c r="G339" s="112">
        <f t="shared" si="176"/>
        <v>0.57926972696183054</v>
      </c>
      <c r="H339" s="112">
        <f t="shared" si="176"/>
        <v>0.58102258842206245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0.61821638087802122</v>
      </c>
      <c r="P339" s="112">
        <f t="shared" si="176"/>
        <v>0.63581349278831722</v>
      </c>
      <c r="Q339" s="112">
        <f t="shared" si="176"/>
        <v>0.65279096182949892</v>
      </c>
      <c r="R339" s="112" t="str">
        <f t="shared" ref="R339:V339" si="177">IF(R320=0,"",R320/R301)</f>
        <v/>
      </c>
      <c r="S339" s="112">
        <f t="shared" si="177"/>
        <v>0.67541145536263669</v>
      </c>
      <c r="T339" s="112">
        <f t="shared" si="177"/>
        <v>0.68645624359788293</v>
      </c>
      <c r="U339" s="112">
        <f t="shared" si="177"/>
        <v>0.69752567818638711</v>
      </c>
      <c r="V339" s="112">
        <f t="shared" si="177"/>
        <v>0.70840011449213525</v>
      </c>
      <c r="W339" s="112">
        <f t="shared" ref="W339:Y339" si="178">IF(W320=0,"",W320/W301)</f>
        <v>0.71833208241823698</v>
      </c>
      <c r="X339" s="112">
        <f t="shared" si="178"/>
        <v>0.72928652416962969</v>
      </c>
      <c r="Y339" s="112">
        <f t="shared" si="178"/>
        <v>0.73950635251132524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>
        <f t="shared" si="188"/>
        <v>0.5817467671674027</v>
      </c>
      <c r="F343" s="124">
        <f t="shared" si="188"/>
        <v>0.57516809799206037</v>
      </c>
      <c r="G343" s="124">
        <f t="shared" si="188"/>
        <v>0.57522673825319115</v>
      </c>
      <c r="H343" s="124">
        <f t="shared" si="188"/>
        <v>0.59285162005265724</v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>
        <f t="shared" si="188"/>
        <v>0.57575825293201333</v>
      </c>
      <c r="P343" s="124">
        <f t="shared" si="188"/>
        <v>0.57608074801298381</v>
      </c>
      <c r="Q343" s="124">
        <f t="shared" si="188"/>
        <v>0.58017550176688171</v>
      </c>
      <c r="R343" s="124" t="str">
        <f t="shared" ref="R343:V343" si="189">IF(R324=0,"",R324/R305)</f>
        <v/>
      </c>
      <c r="S343" s="124">
        <f t="shared" si="189"/>
        <v>0.58916165309002766</v>
      </c>
      <c r="T343" s="124">
        <f t="shared" si="189"/>
        <v>0.59270268954197391</v>
      </c>
      <c r="U343" s="124">
        <f t="shared" si="189"/>
        <v>0.59711847558124453</v>
      </c>
      <c r="V343" s="124">
        <f t="shared" si="189"/>
        <v>0.60150821107818453</v>
      </c>
      <c r="W343" s="124">
        <f t="shared" ref="W343:Y343" si="190">IF(W324=0,"",W324/W305)</f>
        <v>0.60224354929596069</v>
      </c>
      <c r="X343" s="124">
        <f t="shared" si="190"/>
        <v>0.6047693002540836</v>
      </c>
      <c r="Y343" s="124">
        <f t="shared" si="190"/>
        <v>0.60619023105351277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>
        <f t="shared" si="191"/>
        <v>0.57191620976650126</v>
      </c>
      <c r="F344" s="111">
        <f t="shared" si="191"/>
        <v>0.57237135721764087</v>
      </c>
      <c r="G344" s="111">
        <f t="shared" si="191"/>
        <v>0.57282654242262565</v>
      </c>
      <c r="H344" s="111">
        <f t="shared" si="191"/>
        <v>0.57328176144503551</v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>
        <f t="shared" si="191"/>
        <v>0.57575825293201333</v>
      </c>
      <c r="P344" s="111">
        <f t="shared" si="191"/>
        <v>0.57608074801298381</v>
      </c>
      <c r="Q344" s="111">
        <f t="shared" si="191"/>
        <v>0.57739337832883519</v>
      </c>
      <c r="R344" s="111" t="str">
        <f t="shared" ref="R344:V344" si="192">IF(R325=0,"",R325/R306)</f>
        <v/>
      </c>
      <c r="S344" s="111">
        <f t="shared" si="192"/>
        <v>0.58570506299515612</v>
      </c>
      <c r="T344" s="111">
        <f t="shared" si="192"/>
        <v>0.59104153028946826</v>
      </c>
      <c r="U344" s="111">
        <f t="shared" si="192"/>
        <v>0.59590769011361777</v>
      </c>
      <c r="V344" s="111">
        <f t="shared" si="192"/>
        <v>0.59936049938440283</v>
      </c>
      <c r="W344" s="111">
        <f t="shared" ref="W344:Y344" si="193">IF(W325=0,"",W325/W306)</f>
        <v>0.60101994573512851</v>
      </c>
      <c r="X344" s="111">
        <f t="shared" si="193"/>
        <v>0.60141731840164392</v>
      </c>
      <c r="Y344" s="111">
        <f t="shared" si="193"/>
        <v>0.60145705566829544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>
        <f t="shared" si="194"/>
        <v>0.74360273004744393</v>
      </c>
      <c r="F345" s="45">
        <f t="shared" si="194"/>
        <v>0.74488682187191357</v>
      </c>
      <c r="G345" s="45">
        <f t="shared" si="194"/>
        <v>0.7462238366852455</v>
      </c>
      <c r="H345" s="45">
        <f t="shared" si="194"/>
        <v>0.74760825645068629</v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>
        <f t="shared" si="194"/>
        <v>0.78059821536275065</v>
      </c>
      <c r="R345" s="45" t="str">
        <f t="shared" ref="R345:V345" si="195">IF(R326=0,"",R326/R307)</f>
        <v/>
      </c>
      <c r="S345" s="45">
        <f t="shared" si="195"/>
        <v>0.80688310185976675</v>
      </c>
      <c r="T345" s="45">
        <f t="shared" si="195"/>
        <v>0.82261113599549673</v>
      </c>
      <c r="U345" s="45">
        <f t="shared" si="195"/>
        <v>0.83764173432506372</v>
      </c>
      <c r="V345" s="45">
        <f t="shared" si="195"/>
        <v>0.85015902455022507</v>
      </c>
      <c r="W345" s="45">
        <f t="shared" ref="W345:Y345" si="196">IF(W326=0,"",W326/W307)</f>
        <v>0.85953208976603224</v>
      </c>
      <c r="X345" s="45">
        <f t="shared" si="196"/>
        <v>0.86707348022395303</v>
      </c>
      <c r="Y345" s="45">
        <f t="shared" si="196"/>
        <v>0.87376115379250574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24.519004077124311</v>
      </c>
      <c r="F347" s="117">
        <f t="shared" si="197"/>
        <v>135.06982017224036</v>
      </c>
      <c r="G347" s="117">
        <f t="shared" si="197"/>
        <v>45.723049932416806</v>
      </c>
      <c r="H347" s="117">
        <f t="shared" si="197"/>
        <v>19.535379800496539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5.7410666747176249</v>
      </c>
      <c r="P347" s="117">
        <f t="shared" si="197"/>
        <v>3.5451809118647044</v>
      </c>
      <c r="Q347" s="117">
        <f t="shared" si="197"/>
        <v>2.4853116929616319</v>
      </c>
      <c r="R347" s="117">
        <f t="shared" ref="R347:V347" si="198">R348+R351+R353+R362</f>
        <v>0</v>
      </c>
      <c r="S347" s="117">
        <f t="shared" si="198"/>
        <v>2.1601899308124941</v>
      </c>
      <c r="T347" s="117">
        <f t="shared" si="198"/>
        <v>3.9165843554369006</v>
      </c>
      <c r="U347" s="117">
        <f t="shared" si="198"/>
        <v>10.479982253817093</v>
      </c>
      <c r="V347" s="117">
        <f t="shared" si="198"/>
        <v>12.685380890916736</v>
      </c>
      <c r="W347" s="117">
        <f t="shared" ref="W347:Y347" si="199">W348+W351+W353+W362</f>
        <v>6.9091466381377975</v>
      </c>
      <c r="X347" s="117">
        <f t="shared" si="199"/>
        <v>9.0494905644120784</v>
      </c>
      <c r="Y347" s="117">
        <f t="shared" si="199"/>
        <v>0.76362170528706907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22.646277785620686</v>
      </c>
      <c r="F348" s="122">
        <f t="shared" si="200"/>
        <v>131.72381041675879</v>
      </c>
      <c r="G348" s="122">
        <f t="shared" si="200"/>
        <v>42.157194917201998</v>
      </c>
      <c r="H348" s="122">
        <f t="shared" si="200"/>
        <v>18.702217181860892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5.4682692566906033</v>
      </c>
      <c r="P348" s="122">
        <f t="shared" si="200"/>
        <v>3.4142354469493146</v>
      </c>
      <c r="Q348" s="122">
        <f t="shared" si="200"/>
        <v>2.3920274800592787</v>
      </c>
      <c r="R348" s="122">
        <f t="shared" ref="R348:V348" si="201">SUM(R349:R350)</f>
        <v>0</v>
      </c>
      <c r="S348" s="122">
        <f t="shared" si="201"/>
        <v>2.0351244025793784</v>
      </c>
      <c r="T348" s="122">
        <f t="shared" si="201"/>
        <v>3.701393994973206</v>
      </c>
      <c r="U348" s="122">
        <f t="shared" si="201"/>
        <v>9.9722994061515831</v>
      </c>
      <c r="V348" s="122">
        <f t="shared" si="201"/>
        <v>11.989267451007853</v>
      </c>
      <c r="W348" s="122">
        <f t="shared" ref="W348:Y348" si="202">SUM(W349:W350)</f>
        <v>6.4681256986997528</v>
      </c>
      <c r="X348" s="122">
        <f t="shared" si="202"/>
        <v>8.5351696665917487</v>
      </c>
      <c r="Y348" s="122">
        <f t="shared" si="202"/>
        <v>0.7050352725811172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</v>
      </c>
      <c r="D349" s="98">
        <v>0</v>
      </c>
      <c r="E349" s="98">
        <v>22.646277785620686</v>
      </c>
      <c r="F349" s="98">
        <v>131.72381041675879</v>
      </c>
      <c r="G349" s="98">
        <v>42.157194917201998</v>
      </c>
      <c r="H349" s="98">
        <v>18.702217181860892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5.4682692566906033</v>
      </c>
      <c r="P349" s="98">
        <v>3.4142354469493146</v>
      </c>
      <c r="Q349" s="98">
        <v>2.3920274800592787</v>
      </c>
      <c r="R349" s="98">
        <v>0</v>
      </c>
      <c r="S349" s="98">
        <v>2.0351244025793784</v>
      </c>
      <c r="T349" s="98">
        <v>3.701393994973206</v>
      </c>
      <c r="U349" s="98">
        <v>9.9722994061515831</v>
      </c>
      <c r="V349" s="98">
        <v>11.989267451007853</v>
      </c>
      <c r="W349" s="98">
        <v>6.4681256986997528</v>
      </c>
      <c r="X349" s="98">
        <v>8.5351696665917487</v>
      </c>
      <c r="Y349" s="98">
        <v>0.7050352725811172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1.872726291503624</v>
      </c>
      <c r="F362" s="122">
        <v>3.3460097554815578</v>
      </c>
      <c r="G362" s="122">
        <v>3.5658550152148072</v>
      </c>
      <c r="H362" s="122">
        <v>0.83316261863564667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0.27279741802702168</v>
      </c>
      <c r="P362" s="122">
        <v>0.13094546491538966</v>
      </c>
      <c r="Q362" s="122">
        <v>9.3284212902353392E-2</v>
      </c>
      <c r="R362" s="122">
        <v>0</v>
      </c>
      <c r="S362" s="122">
        <v>0.1250655282331157</v>
      </c>
      <c r="T362" s="122">
        <v>0.21519036046369477</v>
      </c>
      <c r="U362" s="122">
        <v>0.50768284766551031</v>
      </c>
      <c r="V362" s="122">
        <v>0.69611343990888397</v>
      </c>
      <c r="W362" s="122">
        <v>0.44102093943804443</v>
      </c>
      <c r="X362" s="122">
        <v>0.51432089782032986</v>
      </c>
      <c r="Y362" s="122">
        <v>5.8586432705951909E-2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1.872726291503624</v>
      </c>
      <c r="F363" s="98">
        <v>3.3460097554815578</v>
      </c>
      <c r="G363" s="98">
        <v>3.5658550152148072</v>
      </c>
      <c r="H363" s="98">
        <v>0.83316261863564667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0.27279741802702168</v>
      </c>
      <c r="P363" s="98">
        <v>0.13094546491538966</v>
      </c>
      <c r="Q363" s="98">
        <v>9.3284212902353392E-2</v>
      </c>
      <c r="R363" s="98">
        <v>0</v>
      </c>
      <c r="S363" s="98">
        <v>0.1250655282331157</v>
      </c>
      <c r="T363" s="98">
        <v>0.21519036046369477</v>
      </c>
      <c r="U363" s="98">
        <v>0.50768284766551031</v>
      </c>
      <c r="V363" s="98">
        <v>0.69611343990888397</v>
      </c>
      <c r="W363" s="98">
        <v>0.44102093943804443</v>
      </c>
      <c r="X363" s="98">
        <v>0.51432089782032986</v>
      </c>
      <c r="Y363" s="98">
        <v>5.8586432705951909E-2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9732.5574781936648</v>
      </c>
      <c r="F366" s="117">
        <f t="shared" si="204"/>
        <v>19088.076297564661</v>
      </c>
      <c r="G366" s="117">
        <f t="shared" si="204"/>
        <v>13136.661659850599</v>
      </c>
      <c r="H366" s="117">
        <f t="shared" si="204"/>
        <v>13348.802432015083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10003.10437756562</v>
      </c>
      <c r="P366" s="117">
        <f t="shared" si="204"/>
        <v>11770.350151003882</v>
      </c>
      <c r="Q366" s="117">
        <f t="shared" si="204"/>
        <v>12476.894244290306</v>
      </c>
      <c r="R366" s="117">
        <f t="shared" ref="R366:V366" si="205">R367+R370+R372+R381</f>
        <v>0</v>
      </c>
      <c r="S366" s="117">
        <f t="shared" si="205"/>
        <v>10017.726308552981</v>
      </c>
      <c r="T366" s="117">
        <f t="shared" si="205"/>
        <v>10184.467429003003</v>
      </c>
      <c r="U366" s="117">
        <f t="shared" si="205"/>
        <v>11373.889689574582</v>
      </c>
      <c r="V366" s="117">
        <f t="shared" si="205"/>
        <v>9285.4143035979232</v>
      </c>
      <c r="W366" s="117">
        <f t="shared" ref="W366:Y366" si="206">W367+W370+W372+W381</f>
        <v>8911.3939547390964</v>
      </c>
      <c r="X366" s="117">
        <f t="shared" si="206"/>
        <v>9836.01770335724</v>
      </c>
      <c r="Y366" s="117">
        <f t="shared" si="206"/>
        <v>7091.8894011604243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7500.8621122714467</v>
      </c>
      <c r="F367" s="122">
        <f t="shared" si="207"/>
        <v>17934.396261065973</v>
      </c>
      <c r="G367" s="122">
        <f t="shared" si="207"/>
        <v>10936.922241191214</v>
      </c>
      <c r="H367" s="122">
        <f t="shared" si="207"/>
        <v>10942.928336383231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8161.5007875347792</v>
      </c>
      <c r="P367" s="122">
        <f t="shared" si="207"/>
        <v>9853.480019090568</v>
      </c>
      <c r="Q367" s="122">
        <f t="shared" si="207"/>
        <v>10412.974384089461</v>
      </c>
      <c r="R367" s="122">
        <f t="shared" ref="R367:V367" si="208">SUM(R368:R369)</f>
        <v>0</v>
      </c>
      <c r="S367" s="122">
        <f t="shared" si="208"/>
        <v>7726.4569471943742</v>
      </c>
      <c r="T367" s="122">
        <f t="shared" si="208"/>
        <v>8114.666239061924</v>
      </c>
      <c r="U367" s="122">
        <f t="shared" si="208"/>
        <v>9356.0521734419654</v>
      </c>
      <c r="V367" s="122">
        <f t="shared" si="208"/>
        <v>7335.4922303291705</v>
      </c>
      <c r="W367" s="122">
        <f t="shared" ref="W367:Y367" si="209">SUM(W368:W369)</f>
        <v>6902.3924866214111</v>
      </c>
      <c r="X367" s="122">
        <f t="shared" si="209"/>
        <v>7691.9409154499726</v>
      </c>
      <c r="Y367" s="122">
        <f t="shared" si="209"/>
        <v>5199.8973379185363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0</v>
      </c>
      <c r="D368" s="98">
        <v>0</v>
      </c>
      <c r="E368" s="98">
        <v>7487.1130847890254</v>
      </c>
      <c r="F368" s="98">
        <v>17898.529207575233</v>
      </c>
      <c r="G368" s="98">
        <v>10916.157451051613</v>
      </c>
      <c r="H368" s="98">
        <v>10923.260759377699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8144.1538022636696</v>
      </c>
      <c r="P368" s="98">
        <v>9830.7081620076442</v>
      </c>
      <c r="Q368" s="98">
        <v>10390.741415907043</v>
      </c>
      <c r="R368" s="98">
        <v>0</v>
      </c>
      <c r="S368" s="98">
        <v>7709.6057302962909</v>
      </c>
      <c r="T368" s="98">
        <v>8097.1871560188356</v>
      </c>
      <c r="U368" s="98">
        <v>9335.9926869137289</v>
      </c>
      <c r="V368" s="98">
        <v>7319.9673435376963</v>
      </c>
      <c r="W368" s="98">
        <v>6887.8789134288145</v>
      </c>
      <c r="X368" s="98">
        <v>7675.5044595035897</v>
      </c>
      <c r="Y368" s="98">
        <v>5188.7962869072089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13.749027482421297</v>
      </c>
      <c r="F369" s="98">
        <v>35.867053490738179</v>
      </c>
      <c r="G369" s="98">
        <v>20.764790139600532</v>
      </c>
      <c r="H369" s="98">
        <v>19.667577005531374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17.346985271109624</v>
      </c>
      <c r="P369" s="98">
        <v>22.771857082924587</v>
      </c>
      <c r="Q369" s="98">
        <v>22.232968182418006</v>
      </c>
      <c r="R369" s="98">
        <v>0</v>
      </c>
      <c r="S369" s="98">
        <v>16.851216898083702</v>
      </c>
      <c r="T369" s="98">
        <v>17.479083043088039</v>
      </c>
      <c r="U369" s="98">
        <v>20.059486528236068</v>
      </c>
      <c r="V369" s="98">
        <v>15.524886791474335</v>
      </c>
      <c r="W369" s="98">
        <v>14.513573192596796</v>
      </c>
      <c r="X369" s="98">
        <v>16.436455946382967</v>
      </c>
      <c r="Y369" s="98">
        <v>11.101051011327124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65.229399983548504</v>
      </c>
      <c r="F370" s="122">
        <f t="shared" si="210"/>
        <v>19.529180786298838</v>
      </c>
      <c r="G370" s="122">
        <f t="shared" si="210"/>
        <v>29.839789164384239</v>
      </c>
      <c r="H370" s="122">
        <f t="shared" si="210"/>
        <v>38.211341049528741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8.890171323218528</v>
      </c>
      <c r="P370" s="122">
        <f t="shared" si="210"/>
        <v>37.539104045448987</v>
      </c>
      <c r="Q370" s="122">
        <f t="shared" si="210"/>
        <v>100.02390821963851</v>
      </c>
      <c r="R370" s="122">
        <f t="shared" si="210"/>
        <v>0</v>
      </c>
      <c r="S370" s="122">
        <f t="shared" si="210"/>
        <v>68.442746558515296</v>
      </c>
      <c r="T370" s="122">
        <f t="shared" si="210"/>
        <v>56.781710815574066</v>
      </c>
      <c r="U370" s="122">
        <f t="shared" si="210"/>
        <v>26.369151123014177</v>
      </c>
      <c r="V370" s="122">
        <f t="shared" si="210"/>
        <v>7.8800974726256028</v>
      </c>
      <c r="W370" s="122">
        <f t="shared" si="210"/>
        <v>2.4008930838117886</v>
      </c>
      <c r="X370" s="122">
        <f t="shared" si="210"/>
        <v>15.156149871412381</v>
      </c>
      <c r="Y370" s="122">
        <f t="shared" si="210"/>
        <v>13.591994434263224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65.229399983548504</v>
      </c>
      <c r="F371" s="98">
        <f>RES_hhdet_in_fech!F48</f>
        <v>19.529180786298838</v>
      </c>
      <c r="G371" s="98">
        <f>RES_hhdet_in_fech!G48</f>
        <v>29.839789164384239</v>
      </c>
      <c r="H371" s="98">
        <f>RES_hhdet_in_fech!H48</f>
        <v>38.211341049528741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8.890171323218528</v>
      </c>
      <c r="P371" s="98">
        <f>RES_hhdet_in_fech!P48</f>
        <v>37.539104045448987</v>
      </c>
      <c r="Q371" s="98">
        <f>RES_hhdet_in_fech!Q48</f>
        <v>100.02390821963851</v>
      </c>
      <c r="R371" s="98">
        <f>RES_hhdet_in_fech!R48</f>
        <v>0</v>
      </c>
      <c r="S371" s="98">
        <f>RES_hhdet_in_fech!S48</f>
        <v>68.442746558515296</v>
      </c>
      <c r="T371" s="98">
        <f>RES_hhdet_in_fech!T48</f>
        <v>56.781710815574066</v>
      </c>
      <c r="U371" s="98">
        <f>RES_hhdet_in_fech!U48</f>
        <v>26.369151123014177</v>
      </c>
      <c r="V371" s="98">
        <f>RES_hhdet_in_fech!V48</f>
        <v>7.8800974726256028</v>
      </c>
      <c r="W371" s="98">
        <f>RES_hhdet_in_fech!W48</f>
        <v>2.4008930838117886</v>
      </c>
      <c r="X371" s="98">
        <f>RES_hhdet_in_fech!X48</f>
        <v>15.156149871412381</v>
      </c>
      <c r="Y371" s="98">
        <f>RES_hhdet_in_fech!Y48</f>
        <v>13.591994434263224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1390.8738390431472</v>
      </c>
      <c r="F372" s="122">
        <v>621.25431836985592</v>
      </c>
      <c r="G372" s="122">
        <v>1056.5271576228599</v>
      </c>
      <c r="H372" s="122">
        <v>1730.7673213409832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1355.5961013275398</v>
      </c>
      <c r="P372" s="122">
        <v>1393.6983717387375</v>
      </c>
      <c r="Q372" s="122">
        <v>1410.9681608269198</v>
      </c>
      <c r="R372" s="122">
        <v>0</v>
      </c>
      <c r="S372" s="122">
        <v>1595.8061801349277</v>
      </c>
      <c r="T372" s="122">
        <v>1371.3570458460008</v>
      </c>
      <c r="U372" s="122">
        <v>1315.3204063073617</v>
      </c>
      <c r="V372" s="122">
        <v>1339.7645230103901</v>
      </c>
      <c r="W372" s="122">
        <v>1378.7640132791737</v>
      </c>
      <c r="X372" s="122">
        <v>1479.694048609842</v>
      </c>
      <c r="Y372" s="122">
        <v>1289.9012476346154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1390.8738390431472</v>
      </c>
      <c r="F377" s="101">
        <v>621.25431836985592</v>
      </c>
      <c r="G377" s="101">
        <v>1056.5271576228599</v>
      </c>
      <c r="H377" s="101">
        <v>1730.7673213409832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1355.5961013275398</v>
      </c>
      <c r="P377" s="101">
        <v>1393.6983717387375</v>
      </c>
      <c r="Q377" s="101">
        <v>1410.9681608269198</v>
      </c>
      <c r="R377" s="101">
        <v>0</v>
      </c>
      <c r="S377" s="101">
        <v>1595.8061801349277</v>
      </c>
      <c r="T377" s="101">
        <v>1371.3570458460008</v>
      </c>
      <c r="U377" s="101">
        <v>1315.3204063073617</v>
      </c>
      <c r="V377" s="101">
        <v>1339.7645230103901</v>
      </c>
      <c r="W377" s="101">
        <v>1378.7640132791737</v>
      </c>
      <c r="X377" s="101">
        <v>1479.694048609842</v>
      </c>
      <c r="Y377" s="101">
        <v>1289.9012476346154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775.59212689552214</v>
      </c>
      <c r="F381" s="122">
        <v>512.89653734253613</v>
      </c>
      <c r="G381" s="122">
        <v>1113.3724718721407</v>
      </c>
      <c r="H381" s="122">
        <v>636.89543324133979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477.11731738008217</v>
      </c>
      <c r="P381" s="122">
        <v>485.63265612912875</v>
      </c>
      <c r="Q381" s="122">
        <v>552.92779115428766</v>
      </c>
      <c r="R381" s="122">
        <v>0</v>
      </c>
      <c r="S381" s="122">
        <v>627.020434665165</v>
      </c>
      <c r="T381" s="122">
        <v>641.66243327950599</v>
      </c>
      <c r="U381" s="122">
        <v>676.14795870224043</v>
      </c>
      <c r="V381" s="122">
        <v>602.27745278573582</v>
      </c>
      <c r="W381" s="122">
        <v>627.83656175470117</v>
      </c>
      <c r="X381" s="122">
        <v>649.22658942601277</v>
      </c>
      <c r="Y381" s="122">
        <v>588.49882117300979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777.96402270937767</v>
      </c>
      <c r="F382" s="98">
        <v>516.19936497505228</v>
      </c>
      <c r="G382" s="98">
        <v>1140.064496388869</v>
      </c>
      <c r="H382" s="98">
        <v>619.65445487703653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477.11731738008217</v>
      </c>
      <c r="P382" s="98">
        <v>485.63265612912875</v>
      </c>
      <c r="Q382" s="98">
        <v>553.44234671711831</v>
      </c>
      <c r="R382" s="98">
        <v>0</v>
      </c>
      <c r="S382" s="98">
        <v>631.37775536862273</v>
      </c>
      <c r="T382" s="98">
        <v>643.98874951442735</v>
      </c>
      <c r="U382" s="98">
        <v>678.06827870126153</v>
      </c>
      <c r="V382" s="98">
        <v>604.30271888512573</v>
      </c>
      <c r="W382" s="98">
        <v>629.11701077596933</v>
      </c>
      <c r="X382" s="98">
        <v>652.86475240780874</v>
      </c>
      <c r="Y382" s="98">
        <v>592.89247445166905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738.51988509695866</v>
      </c>
      <c r="F383" s="33">
        <v>369.44724283135741</v>
      </c>
      <c r="G383" s="33">
        <v>417.30715829101911</v>
      </c>
      <c r="H383" s="33">
        <v>816.55978348484439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518.21867955243283</v>
      </c>
      <c r="R383" s="33">
        <v>0</v>
      </c>
      <c r="S383" s="33">
        <v>437.04125199440767</v>
      </c>
      <c r="T383" s="33">
        <v>427.78673443142407</v>
      </c>
      <c r="U383" s="33">
        <v>432.71046959554826</v>
      </c>
      <c r="V383" s="33">
        <v>433.91475786760759</v>
      </c>
      <c r="W383" s="33">
        <v>439.67152939119853</v>
      </c>
      <c r="X383" s="33">
        <v>452.08363284994226</v>
      </c>
      <c r="Y383" s="33">
        <v>414.74980515329821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4766.5937073933355</v>
      </c>
      <c r="F385" s="117">
        <f t="shared" si="211"/>
        <v>8847.6723134428048</v>
      </c>
      <c r="G385" s="117">
        <f t="shared" si="211"/>
        <v>6352.6561061581333</v>
      </c>
      <c r="H385" s="117">
        <f t="shared" si="211"/>
        <v>6570.9921568954751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5724.8504119275422</v>
      </c>
      <c r="P385" s="117">
        <f t="shared" si="211"/>
        <v>7184.4532021700661</v>
      </c>
      <c r="Q385" s="117">
        <f t="shared" si="211"/>
        <v>8116.5859001017334</v>
      </c>
      <c r="R385" s="117">
        <f t="shared" ref="R385:V385" si="212">R386+R389+R391+R400</f>
        <v>0</v>
      </c>
      <c r="S385" s="117">
        <f t="shared" si="212"/>
        <v>6655.9884965231986</v>
      </c>
      <c r="T385" s="117">
        <f t="shared" si="212"/>
        <v>6753.7109925630693</v>
      </c>
      <c r="U385" s="117">
        <f t="shared" si="212"/>
        <v>7452.8317678498834</v>
      </c>
      <c r="V385" s="117">
        <f t="shared" si="212"/>
        <v>6084.8533727844815</v>
      </c>
      <c r="W385" s="117">
        <f t="shared" ref="W385:Y385" si="213">W386+W389+W391+W400</f>
        <v>5856.5859844154611</v>
      </c>
      <c r="X385" s="117">
        <f t="shared" si="213"/>
        <v>6525.8770484234528</v>
      </c>
      <c r="Y385" s="117">
        <f t="shared" si="213"/>
        <v>4743.2925910598706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3368.0276816849664</v>
      </c>
      <c r="F386" s="122">
        <f t="shared" si="214"/>
        <v>8148.476502409897</v>
      </c>
      <c r="G386" s="122">
        <f t="shared" si="214"/>
        <v>5028.4329913985575</v>
      </c>
      <c r="H386" s="122">
        <f t="shared" si="214"/>
        <v>5092.6652344603253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4583.5956291659168</v>
      </c>
      <c r="P386" s="122">
        <f t="shared" si="214"/>
        <v>5892.9421399398598</v>
      </c>
      <c r="Q386" s="122">
        <f t="shared" si="214"/>
        <v>6529.2256325653889</v>
      </c>
      <c r="R386" s="122">
        <f t="shared" ref="R386:V386" si="215">SUM(R387:R388)</f>
        <v>0</v>
      </c>
      <c r="S386" s="122">
        <f t="shared" si="215"/>
        <v>4970.5566237649955</v>
      </c>
      <c r="T386" s="122">
        <f t="shared" si="215"/>
        <v>5234.2476646329915</v>
      </c>
      <c r="U386" s="122">
        <f t="shared" si="215"/>
        <v>6039.6927956302361</v>
      </c>
      <c r="V386" s="122">
        <f t="shared" si="215"/>
        <v>4745.9451928939352</v>
      </c>
      <c r="W386" s="122">
        <f t="shared" ref="W386:Y386" si="216">SUM(W387:W388)</f>
        <v>4479.6007664256022</v>
      </c>
      <c r="X386" s="122">
        <f t="shared" si="216"/>
        <v>5000.1105478288728</v>
      </c>
      <c r="Y386" s="122">
        <f t="shared" si="216"/>
        <v>3383.6342138120199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0</v>
      </c>
      <c r="D387" s="98">
        <v>0</v>
      </c>
      <c r="E387" s="98">
        <v>3354.2786542025451</v>
      </c>
      <c r="F387" s="98">
        <v>8112.6094489191591</v>
      </c>
      <c r="G387" s="98">
        <v>5007.6682012589572</v>
      </c>
      <c r="H387" s="98">
        <v>5072.9976574547936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4566.2486438948072</v>
      </c>
      <c r="P387" s="98">
        <v>5870.170282856935</v>
      </c>
      <c r="Q387" s="98">
        <v>6506.9926643829713</v>
      </c>
      <c r="R387" s="98">
        <v>0</v>
      </c>
      <c r="S387" s="98">
        <v>4953.7054068669122</v>
      </c>
      <c r="T387" s="98">
        <v>5216.7685815899031</v>
      </c>
      <c r="U387" s="98">
        <v>6019.6333091019997</v>
      </c>
      <c r="V387" s="98">
        <v>4730.4203061024609</v>
      </c>
      <c r="W387" s="98">
        <v>4465.0871932330056</v>
      </c>
      <c r="X387" s="98">
        <v>4983.6740918824898</v>
      </c>
      <c r="Y387" s="98">
        <v>3372.5331628006929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13.749027482421297</v>
      </c>
      <c r="F388" s="98">
        <v>35.867053490738179</v>
      </c>
      <c r="G388" s="98">
        <v>20.764790139600532</v>
      </c>
      <c r="H388" s="98">
        <v>19.667577005531374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17.346985271109624</v>
      </c>
      <c r="P388" s="98">
        <v>22.771857082924587</v>
      </c>
      <c r="Q388" s="98">
        <v>22.232968182418006</v>
      </c>
      <c r="R388" s="98">
        <v>0</v>
      </c>
      <c r="S388" s="98">
        <v>16.851216898083702</v>
      </c>
      <c r="T388" s="98">
        <v>17.479083043088039</v>
      </c>
      <c r="U388" s="98">
        <v>20.059486528236068</v>
      </c>
      <c r="V388" s="98">
        <v>15.524886791474335</v>
      </c>
      <c r="W388" s="98">
        <v>14.513573192596796</v>
      </c>
      <c r="X388" s="98">
        <v>16.436455946382967</v>
      </c>
      <c r="Y388" s="98">
        <v>11.101051011327124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146.08038654942609</v>
      </c>
      <c r="F389" s="122">
        <f t="shared" si="217"/>
        <v>45.341315839067079</v>
      </c>
      <c r="G389" s="122">
        <f t="shared" si="217"/>
        <v>71.767301179718785</v>
      </c>
      <c r="H389" s="122">
        <f t="shared" si="217"/>
        <v>95.127524032024724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28.498833968192965</v>
      </c>
      <c r="P389" s="122">
        <f t="shared" si="217"/>
        <v>125.61520879920876</v>
      </c>
      <c r="Q389" s="122">
        <f t="shared" si="217"/>
        <v>345.49784604554804</v>
      </c>
      <c r="R389" s="122">
        <f t="shared" si="217"/>
        <v>0</v>
      </c>
      <c r="S389" s="122">
        <f t="shared" si="217"/>
        <v>238.18970234802475</v>
      </c>
      <c r="T389" s="122">
        <f t="shared" si="217"/>
        <v>197.7716716243321</v>
      </c>
      <c r="U389" s="122">
        <f t="shared" si="217"/>
        <v>91.928775410057639</v>
      </c>
      <c r="V389" s="122">
        <f t="shared" si="217"/>
        <v>27.544005199611373</v>
      </c>
      <c r="W389" s="122">
        <f t="shared" si="217"/>
        <v>8.4642738387802261</v>
      </c>
      <c r="X389" s="122">
        <f t="shared" si="217"/>
        <v>54.013260855905898</v>
      </c>
      <c r="Y389" s="122">
        <f t="shared" si="217"/>
        <v>49.025974128182128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146.08038654942609</v>
      </c>
      <c r="F390" s="98">
        <f>RES_hhdet_in_tesh!F48</f>
        <v>45.341315839067079</v>
      </c>
      <c r="G390" s="98">
        <f>RES_hhdet_in_tesh!G48</f>
        <v>71.767301179718785</v>
      </c>
      <c r="H390" s="98">
        <f>RES_hhdet_in_tesh!H48</f>
        <v>95.127524032024724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28.498833968192965</v>
      </c>
      <c r="P390" s="98">
        <f>RES_hhdet_in_tesh!P48</f>
        <v>125.61520879920876</v>
      </c>
      <c r="Q390" s="98">
        <f>RES_hhdet_in_tesh!Q48</f>
        <v>345.49784604554804</v>
      </c>
      <c r="R390" s="98">
        <f>RES_hhdet_in_tesh!R48</f>
        <v>0</v>
      </c>
      <c r="S390" s="98">
        <f>RES_hhdet_in_tesh!S48</f>
        <v>238.18970234802475</v>
      </c>
      <c r="T390" s="98">
        <f>RES_hhdet_in_tesh!T48</f>
        <v>197.7716716243321</v>
      </c>
      <c r="U390" s="98">
        <f>RES_hhdet_in_tesh!U48</f>
        <v>91.928775410057639</v>
      </c>
      <c r="V390" s="98">
        <f>RES_hhdet_in_tesh!V48</f>
        <v>27.544005199611373</v>
      </c>
      <c r="W390" s="98">
        <f>RES_hhdet_in_tesh!W48</f>
        <v>8.4642738387802261</v>
      </c>
      <c r="X390" s="98">
        <f>RES_hhdet_in_tesh!X48</f>
        <v>54.013260855905898</v>
      </c>
      <c r="Y390" s="98">
        <f>RES_hhdet_in_tesh!Y48</f>
        <v>49.025974128182128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801.2874266969834</v>
      </c>
      <c r="F391" s="122">
        <v>358.8527693438196</v>
      </c>
      <c r="G391" s="122">
        <v>612.01419812395295</v>
      </c>
      <c r="H391" s="122">
        <v>1005.6149090018578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838.05171569506706</v>
      </c>
      <c r="P391" s="122">
        <v>886.13222962859732</v>
      </c>
      <c r="Q391" s="122">
        <v>921.06726281700401</v>
      </c>
      <c r="R391" s="122">
        <v>0</v>
      </c>
      <c r="S391" s="122">
        <v>1077.8257746016216</v>
      </c>
      <c r="T391" s="122">
        <v>941.37660632293534</v>
      </c>
      <c r="U391" s="122">
        <v>917.46975844193685</v>
      </c>
      <c r="V391" s="122">
        <v>949.08934149306117</v>
      </c>
      <c r="W391" s="122">
        <v>990.41042482215448</v>
      </c>
      <c r="X391" s="122">
        <v>1079.1209295451588</v>
      </c>
      <c r="Y391" s="122">
        <v>953.89016673808203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801.2874266969834</v>
      </c>
      <c r="F396" s="101">
        <v>358.8527693438196</v>
      </c>
      <c r="G396" s="101">
        <v>612.01419812395295</v>
      </c>
      <c r="H396" s="101">
        <v>1005.6149090018578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838.05171569506706</v>
      </c>
      <c r="P396" s="101">
        <v>886.13222962859732</v>
      </c>
      <c r="Q396" s="101">
        <v>921.06726281700401</v>
      </c>
      <c r="R396" s="101">
        <v>0</v>
      </c>
      <c r="S396" s="101">
        <v>1077.8257746016216</v>
      </c>
      <c r="T396" s="101">
        <v>941.37660632293534</v>
      </c>
      <c r="U396" s="101">
        <v>917.46975844193685</v>
      </c>
      <c r="V396" s="101">
        <v>949.08934149306117</v>
      </c>
      <c r="W396" s="101">
        <v>990.41042482215448</v>
      </c>
      <c r="X396" s="101">
        <v>1079.1209295451588</v>
      </c>
      <c r="Y396" s="101">
        <v>953.89016673808203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451.19821246196</v>
      </c>
      <c r="F400" s="122">
        <v>295.00172585002036</v>
      </c>
      <c r="G400" s="122">
        <v>640.44161545590418</v>
      </c>
      <c r="H400" s="122">
        <v>377.58448940126732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274.70423309836502</v>
      </c>
      <c r="P400" s="122">
        <v>279.76362380240062</v>
      </c>
      <c r="Q400" s="122">
        <v>320.79515867379246</v>
      </c>
      <c r="R400" s="122">
        <v>0</v>
      </c>
      <c r="S400" s="122">
        <v>369.41639580855633</v>
      </c>
      <c r="T400" s="122">
        <v>380.31504998281054</v>
      </c>
      <c r="U400" s="122">
        <v>403.74043836765202</v>
      </c>
      <c r="V400" s="122">
        <v>362.27483319787365</v>
      </c>
      <c r="W400" s="122">
        <v>378.11051932892383</v>
      </c>
      <c r="X400" s="122">
        <v>392.63231019351497</v>
      </c>
      <c r="Y400" s="122">
        <v>356.74223638158674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444.93023520264762</v>
      </c>
      <c r="F401" s="98">
        <v>295.45773112565496</v>
      </c>
      <c r="G401" s="98">
        <v>653.05920360522771</v>
      </c>
      <c r="H401" s="98">
        <v>355.23659737917086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274.70423309836502</v>
      </c>
      <c r="P401" s="98">
        <v>279.76362380240062</v>
      </c>
      <c r="Q401" s="98">
        <v>319.55394628123548</v>
      </c>
      <c r="R401" s="98">
        <v>0</v>
      </c>
      <c r="S401" s="98">
        <v>369.80114798191948</v>
      </c>
      <c r="T401" s="98">
        <v>380.6240960022082</v>
      </c>
      <c r="U401" s="98">
        <v>404.06610170018564</v>
      </c>
      <c r="V401" s="98">
        <v>362.19517937034135</v>
      </c>
      <c r="W401" s="98">
        <v>378.11187167761932</v>
      </c>
      <c r="X401" s="98">
        <v>392.64416867205756</v>
      </c>
      <c r="Y401" s="98">
        <v>356.59936201159098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549.16540275242312</v>
      </c>
      <c r="F402" s="33">
        <v>275.19638256199096</v>
      </c>
      <c r="G402" s="33">
        <v>311.40454873614135</v>
      </c>
      <c r="H402" s="33">
        <v>610.46683601885445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404.52057642627022</v>
      </c>
      <c r="R402" s="33">
        <v>0</v>
      </c>
      <c r="S402" s="33">
        <v>352.64120104992372</v>
      </c>
      <c r="T402" s="33">
        <v>351.90213157443759</v>
      </c>
      <c r="U402" s="33">
        <v>362.4563482126278</v>
      </c>
      <c r="V402" s="33">
        <v>368.89654728667233</v>
      </c>
      <c r="W402" s="33">
        <v>377.91178846824431</v>
      </c>
      <c r="X402" s="33">
        <v>391.98972888748722</v>
      </c>
      <c r="Y402" s="33">
        <v>362.3922682859627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2174.6345079489411</v>
      </c>
      <c r="F404" s="117">
        <f t="shared" si="218"/>
        <v>4626.946429577979</v>
      </c>
      <c r="G404" s="117">
        <f t="shared" si="218"/>
        <v>3198.0870065340146</v>
      </c>
      <c r="H404" s="117">
        <f t="shared" si="218"/>
        <v>3011.4659781866098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2280.9164381079163</v>
      </c>
      <c r="P404" s="117">
        <f t="shared" si="218"/>
        <v>2986.6730512760782</v>
      </c>
      <c r="Q404" s="117">
        <f t="shared" si="218"/>
        <v>3300.5467370008391</v>
      </c>
      <c r="R404" s="117">
        <f t="shared" ref="R404:V404" si="219">R405+R408+R410+R419</f>
        <v>0</v>
      </c>
      <c r="S404" s="117">
        <f t="shared" si="219"/>
        <v>2421.7375905969666</v>
      </c>
      <c r="T404" s="117">
        <f t="shared" si="219"/>
        <v>2633.8832249071293</v>
      </c>
      <c r="U404" s="117">
        <f t="shared" si="219"/>
        <v>3154.7207266156211</v>
      </c>
      <c r="V404" s="117">
        <f t="shared" si="219"/>
        <v>2471.8201268349058</v>
      </c>
      <c r="W404" s="117">
        <f t="shared" ref="W404:Y404" si="220">W405+W408+W410+W419</f>
        <v>2223.73564149913</v>
      </c>
      <c r="X404" s="117">
        <f t="shared" si="220"/>
        <v>2562.1434214077231</v>
      </c>
      <c r="Y404" s="117">
        <f t="shared" si="220"/>
        <v>1712.1562898813211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2008.5390497224555</v>
      </c>
      <c r="F405" s="122">
        <f t="shared" si="221"/>
        <v>4512.3256514373388</v>
      </c>
      <c r="G405" s="122">
        <f t="shared" si="221"/>
        <v>2948.6741915927814</v>
      </c>
      <c r="H405" s="122">
        <f t="shared" si="221"/>
        <v>2883.0302423093713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2172.5344682918567</v>
      </c>
      <c r="P405" s="122">
        <f t="shared" si="221"/>
        <v>2876.3567371097852</v>
      </c>
      <c r="Q405" s="122">
        <f t="shared" si="221"/>
        <v>3176.6633201318441</v>
      </c>
      <c r="R405" s="122">
        <f t="shared" ref="R405:V405" si="222">SUM(R406:R407)</f>
        <v>0</v>
      </c>
      <c r="S405" s="122">
        <f t="shared" si="222"/>
        <v>2281.5295993042359</v>
      </c>
      <c r="T405" s="122">
        <f t="shared" si="222"/>
        <v>2489.1687928535348</v>
      </c>
      <c r="U405" s="122">
        <f t="shared" si="222"/>
        <v>3001.8962691606212</v>
      </c>
      <c r="V405" s="122">
        <f t="shared" si="222"/>
        <v>2336.178380944632</v>
      </c>
      <c r="W405" s="122">
        <f t="shared" ref="W405:Y405" si="223">SUM(W406:W407)</f>
        <v>2081.7913417121831</v>
      </c>
      <c r="X405" s="122">
        <f t="shared" si="223"/>
        <v>2416.5259531686715</v>
      </c>
      <c r="Y405" s="122">
        <f t="shared" si="223"/>
        <v>1580.7965752939849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0</v>
      </c>
      <c r="D406" s="98">
        <v>0</v>
      </c>
      <c r="E406" s="98">
        <v>2008.5390497224555</v>
      </c>
      <c r="F406" s="98">
        <v>4512.3256514373388</v>
      </c>
      <c r="G406" s="98">
        <v>2948.6741915927814</v>
      </c>
      <c r="H406" s="98">
        <v>2883.0302423093713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2172.5344682918567</v>
      </c>
      <c r="P406" s="98">
        <v>2876.3567371097852</v>
      </c>
      <c r="Q406" s="98">
        <v>3176.6633201318441</v>
      </c>
      <c r="R406" s="98">
        <v>0</v>
      </c>
      <c r="S406" s="98">
        <v>2281.5295993042359</v>
      </c>
      <c r="T406" s="98">
        <v>2489.1687928535348</v>
      </c>
      <c r="U406" s="98">
        <v>3001.8962691606212</v>
      </c>
      <c r="V406" s="98">
        <v>2336.178380944632</v>
      </c>
      <c r="W406" s="98">
        <v>2081.7913417121831</v>
      </c>
      <c r="X406" s="98">
        <v>2416.5259531686715</v>
      </c>
      <c r="Y406" s="98">
        <v>1580.7965752939849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166.0954582264855</v>
      </c>
      <c r="F419" s="122">
        <v>114.62077814063983</v>
      </c>
      <c r="G419" s="122">
        <v>249.41281494123294</v>
      </c>
      <c r="H419" s="122">
        <v>128.43573587723859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108.38196981605947</v>
      </c>
      <c r="P419" s="122">
        <v>110.31631416629288</v>
      </c>
      <c r="Q419" s="122">
        <v>123.88341686899521</v>
      </c>
      <c r="R419" s="122">
        <v>0</v>
      </c>
      <c r="S419" s="122">
        <v>140.20799129273061</v>
      </c>
      <c r="T419" s="122">
        <v>144.71443205359435</v>
      </c>
      <c r="U419" s="122">
        <v>152.8244574550001</v>
      </c>
      <c r="V419" s="122">
        <v>135.64174589027357</v>
      </c>
      <c r="W419" s="122">
        <v>141.94429978694703</v>
      </c>
      <c r="X419" s="122">
        <v>145.6174682390515</v>
      </c>
      <c r="Y419" s="122">
        <v>131.3597145873361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176.72230739866228</v>
      </c>
      <c r="F420" s="98">
        <v>117.25984774773289</v>
      </c>
      <c r="G420" s="98">
        <v>258.97705099969551</v>
      </c>
      <c r="H420" s="98">
        <v>140.76070596986764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108.38196981605947</v>
      </c>
      <c r="P420" s="98">
        <v>110.31631416629288</v>
      </c>
      <c r="Q420" s="98">
        <v>125.71996348026063</v>
      </c>
      <c r="R420" s="98">
        <v>0</v>
      </c>
      <c r="S420" s="98">
        <v>143.42377090953636</v>
      </c>
      <c r="T420" s="98">
        <v>146.28848433969733</v>
      </c>
      <c r="U420" s="98">
        <v>154.0299901897786</v>
      </c>
      <c r="V420" s="98">
        <v>137.27340562194519</v>
      </c>
      <c r="W420" s="98">
        <v>142.91022016786923</v>
      </c>
      <c r="X420" s="98">
        <v>148.30475715695786</v>
      </c>
      <c r="Y420" s="98">
        <v>134.68145449644115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211.03016372960377</v>
      </c>
      <c r="F423" s="118">
        <f t="shared" si="225"/>
        <v>379.40938729372544</v>
      </c>
      <c r="G423" s="118">
        <f t="shared" si="225"/>
        <v>250.43006965313197</v>
      </c>
      <c r="H423" s="118">
        <f t="shared" si="225"/>
        <v>236.29731196397319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134.18772426588885</v>
      </c>
      <c r="P423" s="118">
        <f t="shared" si="225"/>
        <v>152.64151300976093</v>
      </c>
      <c r="Q423" s="118">
        <f t="shared" si="225"/>
        <v>155.56939587488066</v>
      </c>
      <c r="R423" s="118">
        <f t="shared" ref="R423:V423" si="226">R424+R427+R429+R438</f>
        <v>0</v>
      </c>
      <c r="S423" s="118">
        <f t="shared" si="226"/>
        <v>120.32841064399578</v>
      </c>
      <c r="T423" s="118">
        <f t="shared" si="226"/>
        <v>120.01680923660031</v>
      </c>
      <c r="U423" s="118">
        <f t="shared" si="226"/>
        <v>132.20961075956524</v>
      </c>
      <c r="V423" s="118">
        <f t="shared" si="226"/>
        <v>106.80392541549324</v>
      </c>
      <c r="W423" s="118">
        <f t="shared" ref="W423:Y423" si="227">W424+W427+W429+W438</f>
        <v>100.79183460005656</v>
      </c>
      <c r="X423" s="118">
        <f t="shared" si="227"/>
        <v>109.56425005225441</v>
      </c>
      <c r="Y423" s="118">
        <f t="shared" si="227"/>
        <v>78.004732971673434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162.64051491218197</v>
      </c>
      <c r="F424" s="123">
        <f t="shared" si="228"/>
        <v>356.47794941819592</v>
      </c>
      <c r="G424" s="123">
        <f t="shared" si="228"/>
        <v>208.49545109495904</v>
      </c>
      <c r="H424" s="123">
        <f t="shared" si="228"/>
        <v>193.70910342489881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109.48333396677759</v>
      </c>
      <c r="P424" s="123">
        <f t="shared" si="228"/>
        <v>127.78295286288937</v>
      </c>
      <c r="Q424" s="123">
        <f t="shared" si="228"/>
        <v>129.83520597962303</v>
      </c>
      <c r="R424" s="123">
        <f t="shared" ref="R424:V424" si="229">SUM(R425:R426)</f>
        <v>0</v>
      </c>
      <c r="S424" s="123">
        <f t="shared" si="229"/>
        <v>92.806716387468526</v>
      </c>
      <c r="T424" s="123">
        <f t="shared" si="229"/>
        <v>95.625653164616594</v>
      </c>
      <c r="U424" s="123">
        <f t="shared" si="229"/>
        <v>108.7543531594786</v>
      </c>
      <c r="V424" s="123">
        <f t="shared" si="229"/>
        <v>84.375272813667706</v>
      </c>
      <c r="W424" s="123">
        <f t="shared" ref="W424:Y424" si="230">SUM(W425:W426)</f>
        <v>78.069133223118371</v>
      </c>
      <c r="X424" s="123">
        <f t="shared" si="230"/>
        <v>85.681193676570473</v>
      </c>
      <c r="Y424" s="123">
        <f t="shared" si="230"/>
        <v>57.194434427880545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0</v>
      </c>
      <c r="D425" s="99">
        <v>0</v>
      </c>
      <c r="E425" s="99">
        <v>162.34239599254147</v>
      </c>
      <c r="F425" s="99">
        <v>355.76502808569433</v>
      </c>
      <c r="G425" s="99">
        <v>208.09960259283267</v>
      </c>
      <c r="H425" s="99">
        <v>193.36095267482813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109.25063095893688</v>
      </c>
      <c r="P425" s="99">
        <v>127.4876404316884</v>
      </c>
      <c r="Q425" s="99">
        <v>129.55799200626367</v>
      </c>
      <c r="R425" s="99">
        <v>0</v>
      </c>
      <c r="S425" s="99">
        <v>92.604307169617115</v>
      </c>
      <c r="T425" s="99">
        <v>95.419674423966981</v>
      </c>
      <c r="U425" s="99">
        <v>108.52118253990017</v>
      </c>
      <c r="V425" s="99">
        <v>84.196700399260934</v>
      </c>
      <c r="W425" s="99">
        <v>77.904978246229931</v>
      </c>
      <c r="X425" s="99">
        <v>85.498106575307148</v>
      </c>
      <c r="Y425" s="99">
        <v>57.072332337610803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0.29811891964050247</v>
      </c>
      <c r="F426" s="99">
        <v>0.71292133250161271</v>
      </c>
      <c r="G426" s="99">
        <v>0.39584850212637429</v>
      </c>
      <c r="H426" s="99">
        <v>0.34815075007069085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0.23270300784071005</v>
      </c>
      <c r="P426" s="99">
        <v>0.29531243120096901</v>
      </c>
      <c r="Q426" s="99">
        <v>0.27721397335935738</v>
      </c>
      <c r="R426" s="99">
        <v>0</v>
      </c>
      <c r="S426" s="99">
        <v>0.20240921785140545</v>
      </c>
      <c r="T426" s="99">
        <v>0.20597874064960825</v>
      </c>
      <c r="U426" s="99">
        <v>0.23317061957843097</v>
      </c>
      <c r="V426" s="99">
        <v>0.17857241440676605</v>
      </c>
      <c r="W426" s="99">
        <v>0.16415497688844566</v>
      </c>
      <c r="X426" s="99">
        <v>0.1830871012633192</v>
      </c>
      <c r="Y426" s="99">
        <v>0.1221020902697393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1.4143631814509323</v>
      </c>
      <c r="F427" s="123">
        <f t="shared" si="231"/>
        <v>0.38817712172616259</v>
      </c>
      <c r="G427" s="123">
        <f t="shared" si="231"/>
        <v>0.56884927635081561</v>
      </c>
      <c r="H427" s="123">
        <f t="shared" si="231"/>
        <v>0.6764080315464861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0.11925816358290163</v>
      </c>
      <c r="P427" s="123">
        <f t="shared" si="231"/>
        <v>0.48681862179261171</v>
      </c>
      <c r="Q427" s="123">
        <f t="shared" si="231"/>
        <v>1.2471580403027431</v>
      </c>
      <c r="R427" s="123">
        <f t="shared" si="231"/>
        <v>0</v>
      </c>
      <c r="S427" s="123">
        <f t="shared" si="231"/>
        <v>0.82210340548678396</v>
      </c>
      <c r="T427" s="123">
        <f t="shared" si="231"/>
        <v>0.66913265741060746</v>
      </c>
      <c r="U427" s="123">
        <f t="shared" si="231"/>
        <v>0.30651389288832231</v>
      </c>
      <c r="V427" s="123">
        <f t="shared" si="231"/>
        <v>9.0639503549885522E-2</v>
      </c>
      <c r="W427" s="123">
        <f t="shared" si="231"/>
        <v>2.715517009179989E-2</v>
      </c>
      <c r="X427" s="123">
        <f t="shared" si="231"/>
        <v>0.16882566140299662</v>
      </c>
      <c r="Y427" s="123">
        <f t="shared" si="231"/>
        <v>0.14950034277518348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1.4143631814509323</v>
      </c>
      <c r="F428" s="99">
        <f>RES_hhdet_in_fecs!F48</f>
        <v>0.38817712172616259</v>
      </c>
      <c r="G428" s="99">
        <f>RES_hhdet_in_fecs!G48</f>
        <v>0.56884927635081561</v>
      </c>
      <c r="H428" s="99">
        <f>RES_hhdet_in_fecs!H48</f>
        <v>0.6764080315464861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0.11925816358290163</v>
      </c>
      <c r="P428" s="99">
        <f>RES_hhdet_in_fecs!P48</f>
        <v>0.48681862179261171</v>
      </c>
      <c r="Q428" s="99">
        <f>RES_hhdet_in_fecs!Q48</f>
        <v>1.2471580403027431</v>
      </c>
      <c r="R428" s="99">
        <f>RES_hhdet_in_fecs!R48</f>
        <v>0</v>
      </c>
      <c r="S428" s="99">
        <f>RES_hhdet_in_fecs!S48</f>
        <v>0.82210340548678396</v>
      </c>
      <c r="T428" s="99">
        <f>RES_hhdet_in_fecs!T48</f>
        <v>0.66913265741060746</v>
      </c>
      <c r="U428" s="99">
        <f>RES_hhdet_in_fecs!U48</f>
        <v>0.30651389288832231</v>
      </c>
      <c r="V428" s="99">
        <f>RES_hhdet_in_fecs!V48</f>
        <v>9.0639503549885522E-2</v>
      </c>
      <c r="W428" s="99">
        <f>RES_hhdet_in_fecs!W48</f>
        <v>2.715517009179989E-2</v>
      </c>
      <c r="X428" s="99">
        <f>RES_hhdet_in_fecs!X48</f>
        <v>0.16882566140299662</v>
      </c>
      <c r="Y428" s="99">
        <f>RES_hhdet_in_fecs!Y48</f>
        <v>0.14950034277518348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30.15819168169698</v>
      </c>
      <c r="F429" s="123">
        <v>12.348531963713961</v>
      </c>
      <c r="G429" s="123">
        <v>20.14105078785499</v>
      </c>
      <c r="H429" s="123">
        <v>30.637629686322597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18.184790340568508</v>
      </c>
      <c r="P429" s="123">
        <v>18.073908202577726</v>
      </c>
      <c r="Q429" s="123">
        <v>17.592796739379661</v>
      </c>
      <c r="R429" s="123">
        <v>0</v>
      </c>
      <c r="S429" s="123">
        <v>19.168104162274567</v>
      </c>
      <c r="T429" s="123">
        <v>16.160481450199811</v>
      </c>
      <c r="U429" s="123">
        <v>15.289228547856068</v>
      </c>
      <c r="V429" s="123">
        <v>15.410417404259507</v>
      </c>
      <c r="W429" s="123">
        <v>15.594435066473645</v>
      </c>
      <c r="X429" s="123">
        <v>16.48243970599869</v>
      </c>
      <c r="Y429" s="123">
        <v>14.187813245522792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30.15819168169698</v>
      </c>
      <c r="F434" s="102">
        <v>12.348531963713961</v>
      </c>
      <c r="G434" s="102">
        <v>20.14105078785499</v>
      </c>
      <c r="H434" s="102">
        <v>30.637629686322597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18.184790340568508</v>
      </c>
      <c r="P434" s="102">
        <v>18.073908202577726</v>
      </c>
      <c r="Q434" s="102">
        <v>17.592796739379661</v>
      </c>
      <c r="R434" s="102">
        <v>0</v>
      </c>
      <c r="S434" s="102">
        <v>19.168104162274567</v>
      </c>
      <c r="T434" s="102">
        <v>16.160481450199811</v>
      </c>
      <c r="U434" s="102">
        <v>15.289228547856068</v>
      </c>
      <c r="V434" s="102">
        <v>15.410417404259507</v>
      </c>
      <c r="W434" s="102">
        <v>15.594435066473645</v>
      </c>
      <c r="X434" s="102">
        <v>16.48243970599869</v>
      </c>
      <c r="Y434" s="102">
        <v>14.187813245522792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16.817093954273876</v>
      </c>
      <c r="F438" s="123">
        <v>10.194728790089371</v>
      </c>
      <c r="G438" s="123">
        <v>21.224718493967128</v>
      </c>
      <c r="H438" s="123">
        <v>11.274170821205296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6.4003417949598473</v>
      </c>
      <c r="P438" s="123">
        <v>6.2978333225011882</v>
      </c>
      <c r="Q438" s="123">
        <v>6.8942351155752304</v>
      </c>
      <c r="R438" s="123">
        <v>0</v>
      </c>
      <c r="S438" s="123">
        <v>7.5314866887658942</v>
      </c>
      <c r="T438" s="123">
        <v>7.5615419643732968</v>
      </c>
      <c r="U438" s="123">
        <v>7.8595151593422372</v>
      </c>
      <c r="V438" s="123">
        <v>6.9275956940161549</v>
      </c>
      <c r="W438" s="123">
        <v>7.1011111403727325</v>
      </c>
      <c r="X438" s="123">
        <v>7.2317910082822561</v>
      </c>
      <c r="Y438" s="123">
        <v>6.4729849554949075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16.868523556726156</v>
      </c>
      <c r="F439" s="99">
        <v>10.2603783499955</v>
      </c>
      <c r="G439" s="99">
        <v>21.733560521872672</v>
      </c>
      <c r="H439" s="99">
        <v>10.968975140629261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6.4003417949598473</v>
      </c>
      <c r="P439" s="99">
        <v>6.2978333225011882</v>
      </c>
      <c r="Q439" s="99">
        <v>6.9006509027484091</v>
      </c>
      <c r="R439" s="99">
        <v>0</v>
      </c>
      <c r="S439" s="99">
        <v>7.5838248599999796</v>
      </c>
      <c r="T439" s="99">
        <v>7.588955970430745</v>
      </c>
      <c r="U439" s="99">
        <v>7.8818368774644991</v>
      </c>
      <c r="V439" s="99">
        <v>6.9508909786801851</v>
      </c>
      <c r="W439" s="99">
        <v>7.1155935890918611</v>
      </c>
      <c r="X439" s="99">
        <v>7.272316819712251</v>
      </c>
      <c r="Y439" s="99">
        <v>6.5213113931175606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16.013259887626646</v>
      </c>
      <c r="F440" s="110">
        <v>7.3434195177585924</v>
      </c>
      <c r="G440" s="110">
        <v>7.9553134139833679</v>
      </c>
      <c r="H440" s="110">
        <v>14.454546231996751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6.4614611080752971</v>
      </c>
      <c r="R440" s="110">
        <v>0</v>
      </c>
      <c r="S440" s="110">
        <v>5.2495424229597765</v>
      </c>
      <c r="T440" s="110">
        <v>5.0411667824667425</v>
      </c>
      <c r="U440" s="110">
        <v>5.0298081235352559</v>
      </c>
      <c r="V440" s="110">
        <v>4.9910319476015657</v>
      </c>
      <c r="W440" s="110">
        <v>4.972880819075967</v>
      </c>
      <c r="X440" s="110">
        <v>5.0357986014193798</v>
      </c>
      <c r="Y440" s="110">
        <v>4.5618940131444905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103.35362033643042</v>
      </c>
      <c r="F442" s="118">
        <f t="shared" si="232"/>
        <v>175.8631870015775</v>
      </c>
      <c r="G442" s="118">
        <f t="shared" si="232"/>
        <v>121.10353089246485</v>
      </c>
      <c r="H442" s="118">
        <f t="shared" si="232"/>
        <v>116.31813351936474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76.796624282165638</v>
      </c>
      <c r="P442" s="118">
        <f t="shared" si="232"/>
        <v>93.170193992362101</v>
      </c>
      <c r="Q442" s="118">
        <f t="shared" si="232"/>
        <v>101.2024579452724</v>
      </c>
      <c r="R442" s="118">
        <f t="shared" ref="R442:V442" si="233">R443+R446+R448+R457</f>
        <v>0</v>
      </c>
      <c r="S442" s="118">
        <f t="shared" si="233"/>
        <v>79.948732115745202</v>
      </c>
      <c r="T442" s="118">
        <f t="shared" si="233"/>
        <v>79.587749627956825</v>
      </c>
      <c r="U442" s="118">
        <f t="shared" si="233"/>
        <v>86.631399985101311</v>
      </c>
      <c r="V442" s="118">
        <f t="shared" si="233"/>
        <v>69.990008473748745</v>
      </c>
      <c r="W442" s="118">
        <f t="shared" ref="W442:Y442" si="234">W443+W446+W448+W457</f>
        <v>66.240595900071483</v>
      </c>
      <c r="X442" s="118">
        <f t="shared" si="234"/>
        <v>72.692307629711735</v>
      </c>
      <c r="Y442" s="118">
        <f t="shared" si="234"/>
        <v>52.172171764494848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73.02863966684022</v>
      </c>
      <c r="F443" s="123">
        <f t="shared" si="235"/>
        <v>161.96542956772961</v>
      </c>
      <c r="G443" s="123">
        <f t="shared" si="235"/>
        <v>95.859272080572794</v>
      </c>
      <c r="H443" s="123">
        <f t="shared" si="235"/>
        <v>90.149143472917075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61.487138713885187</v>
      </c>
      <c r="P443" s="123">
        <f t="shared" si="235"/>
        <v>76.421482180177961</v>
      </c>
      <c r="Q443" s="123">
        <f t="shared" si="235"/>
        <v>81.410298693026988</v>
      </c>
      <c r="R443" s="123">
        <f t="shared" ref="R443:V443" si="236">SUM(R444:R445)</f>
        <v>0</v>
      </c>
      <c r="S443" s="123">
        <f t="shared" si="236"/>
        <v>59.704084552896958</v>
      </c>
      <c r="T443" s="123">
        <f t="shared" si="236"/>
        <v>61.681939467390976</v>
      </c>
      <c r="U443" s="123">
        <f t="shared" si="236"/>
        <v>70.205132580944735</v>
      </c>
      <c r="V443" s="123">
        <f t="shared" si="236"/>
        <v>54.589441013036328</v>
      </c>
      <c r="W443" s="123">
        <f t="shared" ref="W443:Y443" si="237">SUM(W444:W445)</f>
        <v>50.666279800562897</v>
      </c>
      <c r="X443" s="123">
        <f t="shared" si="237"/>
        <v>55.696662904973259</v>
      </c>
      <c r="Y443" s="123">
        <f t="shared" si="237"/>
        <v>37.217089606478794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0</v>
      </c>
      <c r="D444" s="99">
        <v>0</v>
      </c>
      <c r="E444" s="99">
        <v>72.730520747199719</v>
      </c>
      <c r="F444" s="99">
        <v>161.25250823522799</v>
      </c>
      <c r="G444" s="99">
        <v>95.463423578446424</v>
      </c>
      <c r="H444" s="99">
        <v>89.800992722846388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61.254435706044475</v>
      </c>
      <c r="P444" s="99">
        <v>76.126169748976992</v>
      </c>
      <c r="Q444" s="99">
        <v>81.133084719667636</v>
      </c>
      <c r="R444" s="99">
        <v>0</v>
      </c>
      <c r="S444" s="99">
        <v>59.501675335045555</v>
      </c>
      <c r="T444" s="99">
        <v>61.47596072674137</v>
      </c>
      <c r="U444" s="99">
        <v>69.971961961366304</v>
      </c>
      <c r="V444" s="99">
        <v>54.410868598629563</v>
      </c>
      <c r="W444" s="99">
        <v>50.50212482367445</v>
      </c>
      <c r="X444" s="99">
        <v>55.513575803709941</v>
      </c>
      <c r="Y444" s="99">
        <v>37.094987516209052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0.29811891964050247</v>
      </c>
      <c r="F445" s="99">
        <v>0.71292133250161271</v>
      </c>
      <c r="G445" s="99">
        <v>0.39584850212637429</v>
      </c>
      <c r="H445" s="99">
        <v>0.34815075007069085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0.23270300784071005</v>
      </c>
      <c r="P445" s="99">
        <v>0.29531243120096901</v>
      </c>
      <c r="Q445" s="99">
        <v>0.27721397335935738</v>
      </c>
      <c r="R445" s="99">
        <v>0</v>
      </c>
      <c r="S445" s="99">
        <v>0.20240921785140545</v>
      </c>
      <c r="T445" s="99">
        <v>0.20597874064960825</v>
      </c>
      <c r="U445" s="99">
        <v>0.23317061957843097</v>
      </c>
      <c r="V445" s="99">
        <v>0.17857241440676605</v>
      </c>
      <c r="W445" s="99">
        <v>0.16415497688844566</v>
      </c>
      <c r="X445" s="99">
        <v>0.1830871012633192</v>
      </c>
      <c r="Y445" s="99">
        <v>0.1221020902697393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3.1674478121788261</v>
      </c>
      <c r="F446" s="123">
        <f t="shared" si="238"/>
        <v>0.90123910830063847</v>
      </c>
      <c r="G446" s="123">
        <f t="shared" si="238"/>
        <v>1.3681322316600393</v>
      </c>
      <c r="H446" s="123">
        <f t="shared" si="238"/>
        <v>1.6839247068819234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0.38230068687475693</v>
      </c>
      <c r="P446" s="123">
        <f t="shared" si="238"/>
        <v>1.6290165782802062</v>
      </c>
      <c r="Q446" s="123">
        <f t="shared" si="238"/>
        <v>4.3078742299971866</v>
      </c>
      <c r="R446" s="123">
        <f t="shared" si="238"/>
        <v>0</v>
      </c>
      <c r="S446" s="123">
        <f t="shared" si="238"/>
        <v>2.8610272862849055</v>
      </c>
      <c r="T446" s="123">
        <f t="shared" si="238"/>
        <v>2.3306005101598739</v>
      </c>
      <c r="U446" s="123">
        <f t="shared" si="238"/>
        <v>1.0685761816124844</v>
      </c>
      <c r="V446" s="123">
        <f t="shared" si="238"/>
        <v>0.31682031418278839</v>
      </c>
      <c r="W446" s="123">
        <f t="shared" si="238"/>
        <v>9.5734706949435908E-2</v>
      </c>
      <c r="X446" s="123">
        <f t="shared" si="238"/>
        <v>0.60165837405256073</v>
      </c>
      <c r="Y446" s="123">
        <f t="shared" si="238"/>
        <v>0.53924388893025665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3.1674478121788261</v>
      </c>
      <c r="F447" s="99">
        <f>RES_hhdet_in_tess!F48</f>
        <v>0.90123910830063847</v>
      </c>
      <c r="G447" s="99">
        <f>RES_hhdet_in_tess!G48</f>
        <v>1.3681322316600393</v>
      </c>
      <c r="H447" s="99">
        <f>RES_hhdet_in_tess!H48</f>
        <v>1.6839247068819234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0.38230068687475693</v>
      </c>
      <c r="P447" s="99">
        <f>RES_hhdet_in_tess!P48</f>
        <v>1.6290165782802062</v>
      </c>
      <c r="Q447" s="99">
        <f>RES_hhdet_in_tess!Q48</f>
        <v>4.3078742299971866</v>
      </c>
      <c r="R447" s="99">
        <f>RES_hhdet_in_tess!R48</f>
        <v>0</v>
      </c>
      <c r="S447" s="99">
        <f>RES_hhdet_in_tess!S48</f>
        <v>2.8610272862849055</v>
      </c>
      <c r="T447" s="99">
        <f>RES_hhdet_in_tess!T48</f>
        <v>2.3306005101598739</v>
      </c>
      <c r="U447" s="99">
        <f>RES_hhdet_in_tess!U48</f>
        <v>1.0685761816124844</v>
      </c>
      <c r="V447" s="99">
        <f>RES_hhdet_in_tess!V48</f>
        <v>0.31682031418278839</v>
      </c>
      <c r="W447" s="99">
        <f>RES_hhdet_in_tess!W48</f>
        <v>9.5734706949435908E-2</v>
      </c>
      <c r="X447" s="99">
        <f>RES_hhdet_in_tess!X48</f>
        <v>0.60165837405256073</v>
      </c>
      <c r="Y447" s="99">
        <f>RES_hhdet_in_tess!Y48</f>
        <v>0.53924388893025665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17.374242816362077</v>
      </c>
      <c r="F448" s="123">
        <v>7.1328355578066311</v>
      </c>
      <c r="G448" s="123">
        <v>11.667100990605123</v>
      </c>
      <c r="H448" s="123">
        <v>17.801154903463779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11.242135271371863</v>
      </c>
      <c r="P448" s="123">
        <v>11.491634702616363</v>
      </c>
      <c r="Q448" s="123">
        <v>11.484418704770521</v>
      </c>
      <c r="R448" s="123">
        <v>0</v>
      </c>
      <c r="S448" s="123">
        <v>12.946357128784481</v>
      </c>
      <c r="T448" s="123">
        <v>11.09346339103743</v>
      </c>
      <c r="U448" s="123">
        <v>10.664629511789975</v>
      </c>
      <c r="V448" s="123">
        <v>10.916741453549026</v>
      </c>
      <c r="W448" s="123">
        <v>11.201983015435991</v>
      </c>
      <c r="X448" s="123">
        <v>12.020421163023279</v>
      </c>
      <c r="Y448" s="123">
        <v>10.491978023308425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17.374242816362077</v>
      </c>
      <c r="F453" s="102">
        <v>7.1328355578066311</v>
      </c>
      <c r="G453" s="102">
        <v>11.667100990605123</v>
      </c>
      <c r="H453" s="102">
        <v>17.801154903463779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11.242135271371863</v>
      </c>
      <c r="P453" s="102">
        <v>11.491634702616363</v>
      </c>
      <c r="Q453" s="102">
        <v>11.484418704770521</v>
      </c>
      <c r="R453" s="102">
        <v>0</v>
      </c>
      <c r="S453" s="102">
        <v>12.946357128784481</v>
      </c>
      <c r="T453" s="102">
        <v>11.09346339103743</v>
      </c>
      <c r="U453" s="102">
        <v>10.664629511789975</v>
      </c>
      <c r="V453" s="102">
        <v>10.916741453549026</v>
      </c>
      <c r="W453" s="102">
        <v>11.201983015435991</v>
      </c>
      <c r="X453" s="102">
        <v>12.020421163023279</v>
      </c>
      <c r="Y453" s="102">
        <v>10.491978023308425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9.7832900410493</v>
      </c>
      <c r="F457" s="123">
        <v>5.8636827677406043</v>
      </c>
      <c r="G457" s="123">
        <v>12.209025589626892</v>
      </c>
      <c r="H457" s="123">
        <v>6.6839104361019572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3.6850496100338277</v>
      </c>
      <c r="P457" s="123">
        <v>3.6280605312875793</v>
      </c>
      <c r="Q457" s="123">
        <v>3.9998663174777156</v>
      </c>
      <c r="R457" s="123">
        <v>0</v>
      </c>
      <c r="S457" s="123">
        <v>4.4372631477788538</v>
      </c>
      <c r="T457" s="123">
        <v>4.4817462593685535</v>
      </c>
      <c r="U457" s="123">
        <v>4.6930617107541179</v>
      </c>
      <c r="V457" s="123">
        <v>4.1670056929805908</v>
      </c>
      <c r="W457" s="123">
        <v>4.276598377123161</v>
      </c>
      <c r="X457" s="123">
        <v>4.373565187662634</v>
      </c>
      <c r="Y457" s="123">
        <v>3.9238602457773704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9.6473820569197652</v>
      </c>
      <c r="F458" s="99">
        <v>5.872746681753422</v>
      </c>
      <c r="G458" s="99">
        <v>12.449560328277196</v>
      </c>
      <c r="H458" s="99">
        <v>6.28831338986675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3.6850496100338277</v>
      </c>
      <c r="P458" s="99">
        <v>3.6280605312875793</v>
      </c>
      <c r="Q458" s="99">
        <v>3.9843901374058306</v>
      </c>
      <c r="R458" s="99">
        <v>0</v>
      </c>
      <c r="S458" s="99">
        <v>4.44188461737052</v>
      </c>
      <c r="T458" s="99">
        <v>4.4853881500627839</v>
      </c>
      <c r="U458" s="99">
        <v>4.6968472075022003</v>
      </c>
      <c r="V458" s="99">
        <v>4.1660894881482964</v>
      </c>
      <c r="W458" s="99">
        <v>4.2766136727892183</v>
      </c>
      <c r="X458" s="99">
        <v>4.3736972802785141</v>
      </c>
      <c r="Y458" s="99">
        <v>3.9222887496005985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11.907503769398399</v>
      </c>
      <c r="F459" s="110">
        <v>5.4700164262553788</v>
      </c>
      <c r="G459" s="110">
        <v>5.936444497816268</v>
      </c>
      <c r="H459" s="110">
        <v>10.80633810628893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5.0438050095993985</v>
      </c>
      <c r="R459" s="110">
        <v>0</v>
      </c>
      <c r="S459" s="110">
        <v>4.2357670735822213</v>
      </c>
      <c r="T459" s="110">
        <v>4.1469199336677303</v>
      </c>
      <c r="U459" s="110">
        <v>4.2131771999203664</v>
      </c>
      <c r="V459" s="110">
        <v>4.2431708520719562</v>
      </c>
      <c r="W459" s="110">
        <v>4.274350642577784</v>
      </c>
      <c r="X459" s="110">
        <v>4.3664074190396169</v>
      </c>
      <c r="Y459" s="110">
        <v>3.9860057764042538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47.152403393736179</v>
      </c>
      <c r="F461" s="118">
        <f t="shared" si="239"/>
        <v>91.968770583290592</v>
      </c>
      <c r="G461" s="118">
        <f t="shared" si="239"/>
        <v>60.966566129267129</v>
      </c>
      <c r="H461" s="118">
        <f t="shared" si="239"/>
        <v>53.308251383643601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30.597599956749086</v>
      </c>
      <c r="P461" s="118">
        <f t="shared" si="239"/>
        <v>38.732092721419782</v>
      </c>
      <c r="Q461" s="118">
        <f t="shared" si="239"/>
        <v>41.153195008204968</v>
      </c>
      <c r="R461" s="118">
        <f t="shared" ref="R461:V461" si="240">R462+R465+R467+R476</f>
        <v>0</v>
      </c>
      <c r="S461" s="118">
        <f t="shared" si="240"/>
        <v>29.088819787835142</v>
      </c>
      <c r="T461" s="118">
        <f t="shared" si="240"/>
        <v>31.038467426873172</v>
      </c>
      <c r="U461" s="118">
        <f t="shared" si="240"/>
        <v>36.670339761013132</v>
      </c>
      <c r="V461" s="118">
        <f t="shared" si="240"/>
        <v>28.431697696536304</v>
      </c>
      <c r="W461" s="118">
        <f t="shared" ref="W461:Y461" si="241">W462+W465+W467+W476</f>
        <v>25.151440516557553</v>
      </c>
      <c r="X461" s="118">
        <f t="shared" si="241"/>
        <v>28.539936685660805</v>
      </c>
      <c r="Y461" s="118">
        <f t="shared" si="241"/>
        <v>18.83225846360634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43.550970592253847</v>
      </c>
      <c r="F462" s="123">
        <f t="shared" si="242"/>
        <v>89.690479228649551</v>
      </c>
      <c r="G462" s="123">
        <f t="shared" si="242"/>
        <v>56.211897840213616</v>
      </c>
      <c r="H462" s="123">
        <f t="shared" si="242"/>
        <v>51.034712667157784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29.143698314606006</v>
      </c>
      <c r="P462" s="123">
        <f t="shared" si="242"/>
        <v>37.301476903880413</v>
      </c>
      <c r="Q462" s="123">
        <f t="shared" si="242"/>
        <v>39.608542313080534</v>
      </c>
      <c r="R462" s="123">
        <f t="shared" ref="R462:V462" si="243">SUM(R463:R464)</f>
        <v>0</v>
      </c>
      <c r="S462" s="123">
        <f t="shared" si="243"/>
        <v>27.404704627148703</v>
      </c>
      <c r="T462" s="123">
        <f t="shared" si="243"/>
        <v>29.333109291395349</v>
      </c>
      <c r="U462" s="123">
        <f t="shared" si="243"/>
        <v>34.893914757244431</v>
      </c>
      <c r="V462" s="123">
        <f t="shared" si="243"/>
        <v>26.871501195053479</v>
      </c>
      <c r="W462" s="123">
        <f t="shared" ref="W462:Y462" si="244">SUM(W463:W464)</f>
        <v>23.545987266570954</v>
      </c>
      <c r="X462" s="123">
        <f t="shared" si="244"/>
        <v>26.917891140066263</v>
      </c>
      <c r="Y462" s="123">
        <f t="shared" si="244"/>
        <v>17.387413672605547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0</v>
      </c>
      <c r="D463" s="99">
        <v>0</v>
      </c>
      <c r="E463" s="99">
        <v>43.550970592253847</v>
      </c>
      <c r="F463" s="99">
        <v>89.690479228649551</v>
      </c>
      <c r="G463" s="99">
        <v>56.211897840213616</v>
      </c>
      <c r="H463" s="99">
        <v>51.034712667157784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29.143698314606006</v>
      </c>
      <c r="P463" s="99">
        <v>37.301476903880413</v>
      </c>
      <c r="Q463" s="99">
        <v>39.608542313080534</v>
      </c>
      <c r="R463" s="99">
        <v>0</v>
      </c>
      <c r="S463" s="99">
        <v>27.404704627148703</v>
      </c>
      <c r="T463" s="99">
        <v>29.333109291395349</v>
      </c>
      <c r="U463" s="99">
        <v>34.893914757244431</v>
      </c>
      <c r="V463" s="99">
        <v>26.871501195053479</v>
      </c>
      <c r="W463" s="99">
        <v>23.545987266570954</v>
      </c>
      <c r="X463" s="99">
        <v>26.917891140066263</v>
      </c>
      <c r="Y463" s="99">
        <v>17.387413672605547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3.6014328014823289</v>
      </c>
      <c r="F476" s="123">
        <v>2.2782913546410439</v>
      </c>
      <c r="G476" s="123">
        <v>4.7546682890535097</v>
      </c>
      <c r="H476" s="123">
        <v>2.2735387164858163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1.4539016421430788</v>
      </c>
      <c r="P476" s="123">
        <v>1.4306158175393697</v>
      </c>
      <c r="Q476" s="123">
        <v>1.5446526951244359</v>
      </c>
      <c r="R476" s="123">
        <v>0</v>
      </c>
      <c r="S476" s="123">
        <v>1.6841151606864389</v>
      </c>
      <c r="T476" s="123">
        <v>1.7053581354778238</v>
      </c>
      <c r="U476" s="123">
        <v>1.7764250037686997</v>
      </c>
      <c r="V476" s="123">
        <v>1.5601965014828256</v>
      </c>
      <c r="W476" s="123">
        <v>1.6054532499865979</v>
      </c>
      <c r="X476" s="123">
        <v>1.6220455455945406</v>
      </c>
      <c r="Y476" s="123">
        <v>1.4448447910007949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3.8318538111459151</v>
      </c>
      <c r="F477" s="99">
        <v>2.3307475459849782</v>
      </c>
      <c r="G477" s="99">
        <v>4.9369956081485968</v>
      </c>
      <c r="H477" s="99">
        <v>2.4917123929453435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1.4539016421430788</v>
      </c>
      <c r="P477" s="99">
        <v>1.4306158175393697</v>
      </c>
      <c r="Q477" s="99">
        <v>1.5675518590683291</v>
      </c>
      <c r="R477" s="99">
        <v>0</v>
      </c>
      <c r="S477" s="99">
        <v>1.7227416551975956</v>
      </c>
      <c r="T477" s="99">
        <v>1.723907238243048</v>
      </c>
      <c r="U477" s="99">
        <v>1.7904380650848359</v>
      </c>
      <c r="V477" s="99">
        <v>1.5789643947169911</v>
      </c>
      <c r="W477" s="99">
        <v>1.6163782396981077</v>
      </c>
      <c r="X477" s="99">
        <v>1.6519794887658354</v>
      </c>
      <c r="Y477" s="99">
        <v>1.4813810960605851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1848777</v>
      </c>
      <c r="C5" s="120">
        <v>1972861</v>
      </c>
      <c r="D5" s="120">
        <v>2180270</v>
      </c>
      <c r="E5" s="120">
        <v>2270460</v>
      </c>
      <c r="F5" s="120">
        <v>2307908</v>
      </c>
      <c r="G5" s="120">
        <v>2261350</v>
      </c>
      <c r="H5" s="120">
        <v>2264049</v>
      </c>
      <c r="I5" s="120">
        <v>2146228</v>
      </c>
      <c r="J5" s="120">
        <v>2084284</v>
      </c>
      <c r="K5" s="120">
        <v>2064177</v>
      </c>
      <c r="L5" s="120">
        <v>2136369</v>
      </c>
      <c r="M5" s="120">
        <v>2271132</v>
      </c>
      <c r="N5" s="120">
        <v>2384164</v>
      </c>
      <c r="O5" s="120">
        <v>2440701</v>
      </c>
      <c r="P5" s="120">
        <v>2437059</v>
      </c>
      <c r="Q5" s="120">
        <v>2483974</v>
      </c>
      <c r="R5" s="120">
        <v>2554145</v>
      </c>
      <c r="S5" s="120">
        <v>2649167</v>
      </c>
      <c r="T5" s="120">
        <v>2737342</v>
      </c>
      <c r="U5" s="120">
        <v>2830816</v>
      </c>
      <c r="V5" s="120">
        <v>2938435</v>
      </c>
      <c r="W5" s="120">
        <v>3033808</v>
      </c>
      <c r="X5" s="120">
        <v>3041875</v>
      </c>
      <c r="Y5" s="120">
        <v>3011533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1848777</v>
      </c>
      <c r="C7" s="52">
        <v>1972861</v>
      </c>
      <c r="D7" s="52">
        <v>2180270</v>
      </c>
      <c r="E7" s="52">
        <v>2270460</v>
      </c>
      <c r="F7" s="52">
        <v>2307908</v>
      </c>
      <c r="G7" s="52">
        <v>2261350</v>
      </c>
      <c r="H7" s="52">
        <v>2264049</v>
      </c>
      <c r="I7" s="52">
        <v>2146228</v>
      </c>
      <c r="J7" s="52">
        <v>2084284</v>
      </c>
      <c r="K7" s="52">
        <v>2064177</v>
      </c>
      <c r="L7" s="52">
        <v>2136369</v>
      </c>
      <c r="M7" s="52">
        <v>2271132</v>
      </c>
      <c r="N7" s="52">
        <v>2384164</v>
      </c>
      <c r="O7" s="52">
        <v>2440701</v>
      </c>
      <c r="P7" s="52">
        <v>2437059</v>
      </c>
      <c r="Q7" s="52">
        <v>2483974</v>
      </c>
      <c r="R7" s="52">
        <v>2554145</v>
      </c>
      <c r="S7" s="52">
        <v>2649167</v>
      </c>
      <c r="T7" s="52">
        <v>2737342</v>
      </c>
      <c r="U7" s="52">
        <v>2830816</v>
      </c>
      <c r="V7" s="52">
        <v>2938435</v>
      </c>
      <c r="W7" s="52">
        <v>3033808</v>
      </c>
      <c r="X7" s="52">
        <v>3041875</v>
      </c>
      <c r="Y7" s="52">
        <v>3011533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35820</v>
      </c>
      <c r="C9" s="52">
        <v>56319</v>
      </c>
      <c r="D9" s="52">
        <v>90013</v>
      </c>
      <c r="E9" s="52">
        <v>126958</v>
      </c>
      <c r="F9" s="52">
        <v>142784</v>
      </c>
      <c r="G9" s="52">
        <v>154734</v>
      </c>
      <c r="H9" s="52">
        <v>164416</v>
      </c>
      <c r="I9" s="52">
        <v>166782</v>
      </c>
      <c r="J9" s="52">
        <v>161244</v>
      </c>
      <c r="K9" s="52">
        <v>147350</v>
      </c>
      <c r="L9" s="52">
        <v>152649</v>
      </c>
      <c r="M9" s="52">
        <v>164365</v>
      </c>
      <c r="N9" s="52">
        <v>199629</v>
      </c>
      <c r="O9" s="52">
        <v>227413</v>
      </c>
      <c r="P9" s="52">
        <v>266904</v>
      </c>
      <c r="Q9" s="52">
        <v>325229</v>
      </c>
      <c r="R9" s="52">
        <v>372412</v>
      </c>
      <c r="S9" s="52">
        <v>440629</v>
      </c>
      <c r="T9" s="52">
        <v>499438</v>
      </c>
      <c r="U9" s="52">
        <v>522861</v>
      </c>
      <c r="V9" s="52">
        <v>529287</v>
      </c>
      <c r="W9" s="52">
        <v>531731</v>
      </c>
      <c r="X9" s="52">
        <v>538742</v>
      </c>
      <c r="Y9" s="52">
        <v>527135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1812812</v>
      </c>
      <c r="C11" s="52">
        <v>1931932</v>
      </c>
      <c r="D11" s="52">
        <v>2134678</v>
      </c>
      <c r="E11" s="52">
        <v>2223134</v>
      </c>
      <c r="F11" s="52">
        <v>2260822</v>
      </c>
      <c r="G11" s="52">
        <v>2238969</v>
      </c>
      <c r="H11" s="52">
        <v>2219509</v>
      </c>
      <c r="I11" s="52">
        <v>2104606</v>
      </c>
      <c r="J11" s="52">
        <v>2044336</v>
      </c>
      <c r="K11" s="52">
        <v>2024854</v>
      </c>
      <c r="L11" s="52">
        <v>2095905</v>
      </c>
      <c r="M11" s="52">
        <v>2228149</v>
      </c>
      <c r="N11" s="52">
        <v>2339024</v>
      </c>
      <c r="O11" s="52">
        <v>2394420</v>
      </c>
      <c r="P11" s="52">
        <v>2390912</v>
      </c>
      <c r="Q11" s="52">
        <v>2437203</v>
      </c>
      <c r="R11" s="52">
        <v>2506236</v>
      </c>
      <c r="S11" s="52">
        <v>2599491</v>
      </c>
      <c r="T11" s="52">
        <v>2685938</v>
      </c>
      <c r="U11" s="52">
        <v>2777994</v>
      </c>
      <c r="V11" s="52">
        <v>2881801</v>
      </c>
      <c r="W11" s="52">
        <v>2992941</v>
      </c>
      <c r="X11" s="52">
        <v>2975724</v>
      </c>
      <c r="Y11" s="52">
        <v>2956398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1088</v>
      </c>
    </row>
    <row r="13" spans="1:105" ht="12" customHeight="1" x14ac:dyDescent="0.25">
      <c r="A13" s="97" t="s">
        <v>122</v>
      </c>
      <c r="B13" s="52">
        <v>35965</v>
      </c>
      <c r="C13" s="52">
        <v>40929</v>
      </c>
      <c r="D13" s="52">
        <v>45592</v>
      </c>
      <c r="E13" s="52">
        <v>47326</v>
      </c>
      <c r="F13" s="52">
        <v>47086</v>
      </c>
      <c r="G13" s="52">
        <v>22381</v>
      </c>
      <c r="H13" s="52">
        <v>44540</v>
      </c>
      <c r="I13" s="52">
        <v>41622</v>
      </c>
      <c r="J13" s="52">
        <v>39948</v>
      </c>
      <c r="K13" s="52">
        <v>39323</v>
      </c>
      <c r="L13" s="52">
        <v>40464</v>
      </c>
      <c r="M13" s="52">
        <v>42983</v>
      </c>
      <c r="N13" s="52">
        <v>45140</v>
      </c>
      <c r="O13" s="52">
        <v>46281</v>
      </c>
      <c r="P13" s="52">
        <v>46147</v>
      </c>
      <c r="Q13" s="52">
        <v>46771</v>
      </c>
      <c r="R13" s="52">
        <v>47909</v>
      </c>
      <c r="S13" s="52">
        <v>49676</v>
      </c>
      <c r="T13" s="52">
        <v>51404</v>
      </c>
      <c r="U13" s="52">
        <v>52822</v>
      </c>
      <c r="V13" s="52">
        <v>56634</v>
      </c>
      <c r="W13" s="52">
        <v>40867</v>
      </c>
      <c r="X13" s="52">
        <v>66151</v>
      </c>
      <c r="Y13" s="52">
        <v>55135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1802952</v>
      </c>
      <c r="C16" s="52">
        <v>1938951</v>
      </c>
      <c r="D16" s="52">
        <v>2150043</v>
      </c>
      <c r="E16" s="52">
        <v>2243111</v>
      </c>
      <c r="F16" s="52">
        <v>2280666</v>
      </c>
      <c r="G16" s="52">
        <v>2234769</v>
      </c>
      <c r="H16" s="52">
        <v>2237705</v>
      </c>
      <c r="I16" s="52">
        <v>2121199</v>
      </c>
      <c r="J16" s="52">
        <v>2060125</v>
      </c>
      <c r="K16" s="52">
        <v>2040300</v>
      </c>
      <c r="L16" s="52">
        <v>2111965</v>
      </c>
      <c r="M16" s="52">
        <v>2245382</v>
      </c>
      <c r="N16" s="52">
        <v>2357378</v>
      </c>
      <c r="O16" s="52">
        <v>2413221</v>
      </c>
      <c r="P16" s="52">
        <v>2409631</v>
      </c>
      <c r="Q16" s="52">
        <v>2456174</v>
      </c>
      <c r="R16" s="52">
        <v>2525712</v>
      </c>
      <c r="S16" s="52">
        <v>2619799</v>
      </c>
      <c r="T16" s="52">
        <v>2707111</v>
      </c>
      <c r="U16" s="52">
        <v>2799797</v>
      </c>
      <c r="V16" s="52">
        <v>2907063</v>
      </c>
      <c r="W16" s="52">
        <v>3001566</v>
      </c>
      <c r="X16" s="52">
        <v>3009596</v>
      </c>
      <c r="Y16" s="52">
        <v>2981984</v>
      </c>
      <c r="DA16" s="63" t="s">
        <v>1091</v>
      </c>
    </row>
    <row r="17" spans="1:105" ht="12" customHeight="1" x14ac:dyDescent="0.25">
      <c r="A17" s="109" t="s">
        <v>120</v>
      </c>
      <c r="B17" s="36">
        <v>45825</v>
      </c>
      <c r="C17" s="36">
        <v>33910</v>
      </c>
      <c r="D17" s="36">
        <v>30227</v>
      </c>
      <c r="E17" s="36">
        <v>27349</v>
      </c>
      <c r="F17" s="36">
        <v>27242</v>
      </c>
      <c r="G17" s="36">
        <v>26581</v>
      </c>
      <c r="H17" s="36">
        <v>26344</v>
      </c>
      <c r="I17" s="36">
        <v>25029</v>
      </c>
      <c r="J17" s="36">
        <v>24159</v>
      </c>
      <c r="K17" s="36">
        <v>23877</v>
      </c>
      <c r="L17" s="36">
        <v>24404</v>
      </c>
      <c r="M17" s="36">
        <v>25750</v>
      </c>
      <c r="N17" s="36">
        <v>26786</v>
      </c>
      <c r="O17" s="36">
        <v>27480</v>
      </c>
      <c r="P17" s="36">
        <v>27428</v>
      </c>
      <c r="Q17" s="36">
        <v>27800</v>
      </c>
      <c r="R17" s="36">
        <v>28433</v>
      </c>
      <c r="S17" s="36">
        <v>29368</v>
      </c>
      <c r="T17" s="36">
        <v>30231</v>
      </c>
      <c r="U17" s="36">
        <v>31019</v>
      </c>
      <c r="V17" s="36">
        <v>31372</v>
      </c>
      <c r="W17" s="36">
        <v>32242</v>
      </c>
      <c r="X17" s="36">
        <v>32279</v>
      </c>
      <c r="Y17" s="36">
        <v>29549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144436</v>
      </c>
      <c r="D21" s="52">
        <v>144501</v>
      </c>
      <c r="E21" s="52">
        <v>144981</v>
      </c>
      <c r="F21" s="52">
        <v>146341</v>
      </c>
      <c r="G21" s="52">
        <v>148940</v>
      </c>
      <c r="H21" s="52">
        <v>153041</v>
      </c>
      <c r="I21" s="52">
        <v>158834</v>
      </c>
      <c r="J21" s="52">
        <v>166492</v>
      </c>
      <c r="K21" s="52">
        <v>176129</v>
      </c>
      <c r="L21" s="52">
        <v>187895</v>
      </c>
      <c r="M21" s="52">
        <v>202029</v>
      </c>
      <c r="N21" s="52">
        <v>218904</v>
      </c>
      <c r="O21" s="52">
        <v>210094</v>
      </c>
      <c r="P21" s="52">
        <v>118334</v>
      </c>
      <c r="Q21" s="52">
        <v>146163</v>
      </c>
      <c r="R21" s="52">
        <v>178280</v>
      </c>
      <c r="S21" s="52">
        <v>214947</v>
      </c>
      <c r="T21" s="52">
        <v>202982</v>
      </c>
      <c r="U21" s="52">
        <v>173062</v>
      </c>
      <c r="V21" s="52">
        <v>163034</v>
      </c>
      <c r="W21" s="52">
        <v>162692</v>
      </c>
      <c r="X21" s="52">
        <v>179329</v>
      </c>
      <c r="Y21" s="52">
        <v>188150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5597</v>
      </c>
      <c r="D23" s="52">
        <v>5648</v>
      </c>
      <c r="E23" s="52">
        <v>6030</v>
      </c>
      <c r="F23" s="52">
        <v>7187</v>
      </c>
      <c r="G23" s="52">
        <v>9574</v>
      </c>
      <c r="H23" s="52">
        <v>13501</v>
      </c>
      <c r="I23" s="52">
        <v>15863</v>
      </c>
      <c r="J23" s="52">
        <v>21396</v>
      </c>
      <c r="K23" s="52">
        <v>31446</v>
      </c>
      <c r="L23" s="52">
        <v>32898</v>
      </c>
      <c r="M23" s="52">
        <v>28705</v>
      </c>
      <c r="N23" s="52">
        <v>21625</v>
      </c>
      <c r="O23" s="52">
        <v>21553</v>
      </c>
      <c r="P23" s="52">
        <v>22187</v>
      </c>
      <c r="Q23" s="52">
        <v>23399</v>
      </c>
      <c r="R23" s="52">
        <v>28077</v>
      </c>
      <c r="S23" s="52">
        <v>36360</v>
      </c>
      <c r="T23" s="52">
        <v>47350</v>
      </c>
      <c r="U23" s="52">
        <v>53928</v>
      </c>
      <c r="V23" s="52">
        <v>62662</v>
      </c>
      <c r="W23" s="52">
        <v>67795</v>
      </c>
      <c r="X23" s="52">
        <v>78249</v>
      </c>
      <c r="Y23" s="52">
        <v>86209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141626</v>
      </c>
      <c r="D25" s="52">
        <v>141690</v>
      </c>
      <c r="E25" s="52">
        <v>142909</v>
      </c>
      <c r="F25" s="52">
        <v>143690</v>
      </c>
      <c r="G25" s="52">
        <v>145256</v>
      </c>
      <c r="H25" s="52">
        <v>153025</v>
      </c>
      <c r="I25" s="52">
        <v>158693</v>
      </c>
      <c r="J25" s="52">
        <v>166295</v>
      </c>
      <c r="K25" s="52">
        <v>174662</v>
      </c>
      <c r="L25" s="52">
        <v>186830</v>
      </c>
      <c r="M25" s="52">
        <v>201299</v>
      </c>
      <c r="N25" s="52">
        <v>218214</v>
      </c>
      <c r="O25" s="52">
        <v>209320</v>
      </c>
      <c r="P25" s="52">
        <v>117230</v>
      </c>
      <c r="Q25" s="52">
        <v>145753</v>
      </c>
      <c r="R25" s="52">
        <v>177624</v>
      </c>
      <c r="S25" s="52">
        <v>213992</v>
      </c>
      <c r="T25" s="52">
        <v>201904</v>
      </c>
      <c r="U25" s="52">
        <v>172106</v>
      </c>
      <c r="V25" s="52">
        <v>162127</v>
      </c>
      <c r="W25" s="52">
        <v>161774</v>
      </c>
      <c r="X25" s="52">
        <v>179020</v>
      </c>
      <c r="Y25" s="52">
        <v>187648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11354</v>
      </c>
      <c r="D27" s="52">
        <v>12046</v>
      </c>
      <c r="E27" s="52">
        <v>5369</v>
      </c>
      <c r="F27" s="52">
        <v>4199</v>
      </c>
      <c r="G27" s="52">
        <v>24705</v>
      </c>
      <c r="H27" s="52">
        <v>62</v>
      </c>
      <c r="I27" s="52">
        <v>2919</v>
      </c>
      <c r="J27" s="52">
        <v>1674</v>
      </c>
      <c r="K27" s="52">
        <v>6284</v>
      </c>
      <c r="L27" s="52">
        <v>9597</v>
      </c>
      <c r="M27" s="52">
        <v>6072</v>
      </c>
      <c r="N27" s="52">
        <v>5629</v>
      </c>
      <c r="O27" s="52">
        <v>6449</v>
      </c>
      <c r="P27" s="52">
        <v>9227</v>
      </c>
      <c r="Q27" s="52">
        <v>3319</v>
      </c>
      <c r="R27" s="52">
        <v>5311</v>
      </c>
      <c r="S27" s="52">
        <v>7943</v>
      </c>
      <c r="T27" s="52">
        <v>8867</v>
      </c>
      <c r="U27" s="52">
        <v>7877</v>
      </c>
      <c r="V27" s="52">
        <v>7527</v>
      </c>
      <c r="W27" s="52">
        <v>15767</v>
      </c>
      <c r="X27" s="52">
        <v>2423</v>
      </c>
      <c r="Y27" s="52">
        <v>11016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281711</v>
      </c>
      <c r="D30" s="52">
        <v>282527</v>
      </c>
      <c r="E30" s="52">
        <v>288387</v>
      </c>
      <c r="F30" s="52">
        <v>304706</v>
      </c>
      <c r="G30" s="52">
        <v>336099</v>
      </c>
      <c r="H30" s="52">
        <v>386545</v>
      </c>
      <c r="I30" s="52">
        <v>290735</v>
      </c>
      <c r="J30" s="52">
        <v>316712</v>
      </c>
      <c r="K30" s="52">
        <v>396178</v>
      </c>
      <c r="L30" s="52">
        <v>397426</v>
      </c>
      <c r="M30" s="52">
        <v>350253</v>
      </c>
      <c r="N30" s="52">
        <v>338099</v>
      </c>
      <c r="O30" s="52">
        <v>317682</v>
      </c>
      <c r="P30" s="52">
        <v>253094</v>
      </c>
      <c r="Q30" s="52">
        <v>289836</v>
      </c>
      <c r="R30" s="52">
        <v>370262</v>
      </c>
      <c r="S30" s="52">
        <v>442542</v>
      </c>
      <c r="T30" s="52">
        <v>463585</v>
      </c>
      <c r="U30" s="52">
        <v>433124</v>
      </c>
      <c r="V30" s="52">
        <v>394545</v>
      </c>
      <c r="W30" s="52">
        <v>360505</v>
      </c>
      <c r="X30" s="52">
        <v>368385</v>
      </c>
      <c r="Y30" s="52">
        <v>427106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45825</v>
      </c>
      <c r="D31" s="36">
        <v>33910</v>
      </c>
      <c r="E31" s="36">
        <v>30227</v>
      </c>
      <c r="F31" s="36">
        <v>27349</v>
      </c>
      <c r="G31" s="36">
        <v>27242</v>
      </c>
      <c r="H31" s="36">
        <v>26581</v>
      </c>
      <c r="I31" s="36">
        <v>4222</v>
      </c>
      <c r="J31" s="36">
        <v>3688</v>
      </c>
      <c r="K31" s="36">
        <v>4862</v>
      </c>
      <c r="L31" s="36">
        <v>85</v>
      </c>
      <c r="M31" s="36">
        <v>225</v>
      </c>
      <c r="N31" s="36">
        <v>489</v>
      </c>
      <c r="O31" s="36">
        <v>11851</v>
      </c>
      <c r="P31" s="36">
        <v>6508</v>
      </c>
      <c r="Q31" s="36">
        <v>2288</v>
      </c>
      <c r="R31" s="36">
        <v>2735</v>
      </c>
      <c r="S31" s="36">
        <v>3112</v>
      </c>
      <c r="T31" s="36">
        <v>2978</v>
      </c>
      <c r="U31" s="36">
        <v>4280</v>
      </c>
      <c r="V31" s="36">
        <v>5558</v>
      </c>
      <c r="W31" s="36">
        <v>7147</v>
      </c>
      <c r="X31" s="36">
        <v>4455</v>
      </c>
      <c r="Y31" s="36">
        <v>3600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268520</v>
      </c>
      <c r="D35" s="52">
        <v>351910</v>
      </c>
      <c r="E35" s="52">
        <v>235171</v>
      </c>
      <c r="F35" s="52">
        <v>183789</v>
      </c>
      <c r="G35" s="52">
        <v>102382</v>
      </c>
      <c r="H35" s="52">
        <v>155740</v>
      </c>
      <c r="I35" s="52">
        <v>41013</v>
      </c>
      <c r="J35" s="52">
        <v>104548</v>
      </c>
      <c r="K35" s="52">
        <v>156022</v>
      </c>
      <c r="L35" s="52">
        <v>260087</v>
      </c>
      <c r="M35" s="52">
        <v>336792</v>
      </c>
      <c r="N35" s="52">
        <v>331936</v>
      </c>
      <c r="O35" s="52">
        <v>266631</v>
      </c>
      <c r="P35" s="52">
        <v>114692</v>
      </c>
      <c r="Q35" s="52">
        <v>193078</v>
      </c>
      <c r="R35" s="52">
        <v>248451</v>
      </c>
      <c r="S35" s="52">
        <v>309969</v>
      </c>
      <c r="T35" s="52">
        <v>291157</v>
      </c>
      <c r="U35" s="52">
        <v>266536</v>
      </c>
      <c r="V35" s="52">
        <v>270653</v>
      </c>
      <c r="W35" s="52">
        <v>258065</v>
      </c>
      <c r="X35" s="52">
        <v>187396</v>
      </c>
      <c r="Y35" s="52">
        <v>157808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26096</v>
      </c>
      <c r="D37" s="52">
        <v>39342</v>
      </c>
      <c r="E37" s="52">
        <v>42975</v>
      </c>
      <c r="F37" s="52">
        <v>23013</v>
      </c>
      <c r="G37" s="52">
        <v>21524</v>
      </c>
      <c r="H37" s="52">
        <v>23183</v>
      </c>
      <c r="I37" s="52">
        <v>18229</v>
      </c>
      <c r="J37" s="52">
        <v>15858</v>
      </c>
      <c r="K37" s="52">
        <v>17552</v>
      </c>
      <c r="L37" s="52">
        <v>38197</v>
      </c>
      <c r="M37" s="52">
        <v>40421</v>
      </c>
      <c r="N37" s="52">
        <v>56889</v>
      </c>
      <c r="O37" s="52">
        <v>49337</v>
      </c>
      <c r="P37" s="52">
        <v>61678</v>
      </c>
      <c r="Q37" s="52">
        <v>81724</v>
      </c>
      <c r="R37" s="52">
        <v>75260</v>
      </c>
      <c r="S37" s="52">
        <v>104577</v>
      </c>
      <c r="T37" s="52">
        <v>106159</v>
      </c>
      <c r="U37" s="52">
        <v>77351</v>
      </c>
      <c r="V37" s="52">
        <v>69088</v>
      </c>
      <c r="W37" s="52">
        <v>70239</v>
      </c>
      <c r="X37" s="52">
        <v>85260</v>
      </c>
      <c r="Y37" s="52">
        <v>74602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260746</v>
      </c>
      <c r="D39" s="52">
        <v>344436</v>
      </c>
      <c r="E39" s="52">
        <v>231365</v>
      </c>
      <c r="F39" s="52">
        <v>181378</v>
      </c>
      <c r="G39" s="52">
        <v>123403</v>
      </c>
      <c r="H39" s="52">
        <v>133565</v>
      </c>
      <c r="I39" s="52">
        <v>43790</v>
      </c>
      <c r="J39" s="52">
        <v>106025</v>
      </c>
      <c r="K39" s="52">
        <v>155180</v>
      </c>
      <c r="L39" s="52">
        <v>257881</v>
      </c>
      <c r="M39" s="52">
        <v>333543</v>
      </c>
      <c r="N39" s="52">
        <v>329089</v>
      </c>
      <c r="O39" s="52">
        <v>264716</v>
      </c>
      <c r="P39" s="52">
        <v>113722</v>
      </c>
      <c r="Q39" s="52">
        <v>192044</v>
      </c>
      <c r="R39" s="52">
        <v>246657</v>
      </c>
      <c r="S39" s="52">
        <v>307247</v>
      </c>
      <c r="T39" s="52">
        <v>288351</v>
      </c>
      <c r="U39" s="52">
        <v>264162</v>
      </c>
      <c r="V39" s="52">
        <v>265934</v>
      </c>
      <c r="W39" s="52">
        <v>272914</v>
      </c>
      <c r="X39" s="52">
        <v>161803</v>
      </c>
      <c r="Y39" s="52">
        <v>168322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16318</v>
      </c>
      <c r="D41" s="52">
        <v>16709</v>
      </c>
      <c r="E41" s="52">
        <v>7103</v>
      </c>
      <c r="F41" s="52">
        <v>3959</v>
      </c>
      <c r="G41" s="52">
        <v>0</v>
      </c>
      <c r="H41" s="52">
        <v>22221</v>
      </c>
      <c r="I41" s="52">
        <v>1</v>
      </c>
      <c r="J41" s="52">
        <v>0</v>
      </c>
      <c r="K41" s="52">
        <v>5659</v>
      </c>
      <c r="L41" s="52">
        <v>10738</v>
      </c>
      <c r="M41" s="52">
        <v>8591</v>
      </c>
      <c r="N41" s="52">
        <v>7786</v>
      </c>
      <c r="O41" s="52">
        <v>7590</v>
      </c>
      <c r="P41" s="52">
        <v>9093</v>
      </c>
      <c r="Q41" s="52">
        <v>3943</v>
      </c>
      <c r="R41" s="52">
        <v>6449</v>
      </c>
      <c r="S41" s="52">
        <v>9710</v>
      </c>
      <c r="T41" s="52">
        <v>10595</v>
      </c>
      <c r="U41" s="52">
        <v>9295</v>
      </c>
      <c r="V41" s="52">
        <v>11339</v>
      </c>
      <c r="W41" s="52">
        <v>0</v>
      </c>
      <c r="X41" s="52">
        <v>27707</v>
      </c>
      <c r="Y41" s="52">
        <v>0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417710</v>
      </c>
      <c r="D44" s="52">
        <v>493619</v>
      </c>
      <c r="E44" s="52">
        <v>381455</v>
      </c>
      <c r="F44" s="52">
        <v>342261</v>
      </c>
      <c r="G44" s="52">
        <v>290202</v>
      </c>
      <c r="H44" s="52">
        <v>389481</v>
      </c>
      <c r="I44" s="52">
        <v>174229</v>
      </c>
      <c r="J44" s="52">
        <v>255638</v>
      </c>
      <c r="K44" s="52">
        <v>376353</v>
      </c>
      <c r="L44" s="52">
        <v>469091</v>
      </c>
      <c r="M44" s="52">
        <v>483670</v>
      </c>
      <c r="N44" s="52">
        <v>450095</v>
      </c>
      <c r="O44" s="52">
        <v>373525</v>
      </c>
      <c r="P44" s="52">
        <v>249504</v>
      </c>
      <c r="Q44" s="52">
        <v>336379</v>
      </c>
      <c r="R44" s="52">
        <v>439800</v>
      </c>
      <c r="S44" s="52">
        <v>536629</v>
      </c>
      <c r="T44" s="52">
        <v>550897</v>
      </c>
      <c r="U44" s="52">
        <v>525810</v>
      </c>
      <c r="V44" s="52">
        <v>501811</v>
      </c>
      <c r="W44" s="52">
        <v>455008</v>
      </c>
      <c r="X44" s="52">
        <v>376415</v>
      </c>
      <c r="Y44" s="52">
        <v>399494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33910</v>
      </c>
      <c r="D45" s="36">
        <v>30227</v>
      </c>
      <c r="E45" s="36">
        <v>27349</v>
      </c>
      <c r="F45" s="36">
        <v>27242</v>
      </c>
      <c r="G45" s="36">
        <v>26581</v>
      </c>
      <c r="H45" s="36">
        <v>26344</v>
      </c>
      <c r="I45" s="36">
        <v>2907</v>
      </c>
      <c r="J45" s="36">
        <v>2818</v>
      </c>
      <c r="K45" s="36">
        <v>4580</v>
      </c>
      <c r="L45" s="36">
        <v>612</v>
      </c>
      <c r="M45" s="36">
        <v>1571</v>
      </c>
      <c r="N45" s="36">
        <v>1525</v>
      </c>
      <c r="O45" s="36">
        <v>12545</v>
      </c>
      <c r="P45" s="36">
        <v>6456</v>
      </c>
      <c r="Q45" s="36">
        <v>2660</v>
      </c>
      <c r="R45" s="36">
        <v>3368</v>
      </c>
      <c r="S45" s="36">
        <v>4047</v>
      </c>
      <c r="T45" s="36">
        <v>3841</v>
      </c>
      <c r="U45" s="36">
        <v>5068</v>
      </c>
      <c r="V45" s="36">
        <v>5911</v>
      </c>
      <c r="W45" s="36">
        <v>8017</v>
      </c>
      <c r="X45" s="36">
        <v>4492</v>
      </c>
      <c r="Y45" s="36">
        <v>870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85247</v>
      </c>
      <c r="D49" s="52">
        <v>101139</v>
      </c>
      <c r="E49" s="52">
        <v>77743</v>
      </c>
      <c r="F49" s="52">
        <v>65538</v>
      </c>
      <c r="G49" s="52">
        <v>44737</v>
      </c>
      <c r="H49" s="52">
        <v>63861</v>
      </c>
      <c r="I49" s="52">
        <v>14217</v>
      </c>
      <c r="J49" s="52">
        <v>30501</v>
      </c>
      <c r="K49" s="52">
        <v>45647</v>
      </c>
      <c r="L49" s="52">
        <v>72554</v>
      </c>
      <c r="M49" s="52">
        <v>98226</v>
      </c>
      <c r="N49" s="52">
        <v>85542</v>
      </c>
      <c r="O49" s="52">
        <v>80448</v>
      </c>
      <c r="P49" s="52">
        <v>65889</v>
      </c>
      <c r="Q49" s="52">
        <v>95998</v>
      </c>
      <c r="R49" s="52">
        <v>93784</v>
      </c>
      <c r="S49" s="52">
        <v>96828</v>
      </c>
      <c r="T49" s="52">
        <v>93988</v>
      </c>
      <c r="U49" s="52">
        <v>82931</v>
      </c>
      <c r="V49" s="52">
        <v>101198</v>
      </c>
      <c r="W49" s="52">
        <v>102328</v>
      </c>
      <c r="X49" s="52">
        <v>59706</v>
      </c>
      <c r="Y49" s="52">
        <v>52051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12210</v>
      </c>
      <c r="D51" s="52">
        <v>20521</v>
      </c>
      <c r="E51" s="52">
        <v>20100</v>
      </c>
      <c r="F51" s="52">
        <v>7252</v>
      </c>
      <c r="G51" s="52">
        <v>7483</v>
      </c>
      <c r="H51" s="52">
        <v>11059</v>
      </c>
      <c r="I51" s="52">
        <v>2945</v>
      </c>
      <c r="J51" s="52">
        <v>3217</v>
      </c>
      <c r="K51" s="52">
        <v>5282</v>
      </c>
      <c r="L51" s="52">
        <v>16050</v>
      </c>
      <c r="M51" s="52">
        <v>10665</v>
      </c>
      <c r="N51" s="52">
        <v>15573</v>
      </c>
      <c r="O51" s="52">
        <v>3578</v>
      </c>
      <c r="P51" s="52">
        <v>15570</v>
      </c>
      <c r="Q51" s="52">
        <v>36356</v>
      </c>
      <c r="R51" s="52">
        <v>19310</v>
      </c>
      <c r="S51" s="52">
        <v>27283</v>
      </c>
      <c r="T51" s="52">
        <v>23217</v>
      </c>
      <c r="U51" s="52">
        <v>9855</v>
      </c>
      <c r="V51" s="52">
        <v>3543</v>
      </c>
      <c r="W51" s="52">
        <v>1107</v>
      </c>
      <c r="X51" s="52">
        <v>4474</v>
      </c>
      <c r="Y51" s="52">
        <v>3778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80067</v>
      </c>
      <c r="D53" s="52">
        <v>96337</v>
      </c>
      <c r="E53" s="52">
        <v>75395</v>
      </c>
      <c r="F53" s="52">
        <v>64126</v>
      </c>
      <c r="G53" s="52">
        <v>44737</v>
      </c>
      <c r="H53" s="52">
        <v>54749</v>
      </c>
      <c r="I53" s="52">
        <v>14217</v>
      </c>
      <c r="J53" s="52">
        <v>30501</v>
      </c>
      <c r="K53" s="52">
        <v>43991</v>
      </c>
      <c r="L53" s="52">
        <v>69559</v>
      </c>
      <c r="M53" s="52">
        <v>95720</v>
      </c>
      <c r="N53" s="52">
        <v>83535</v>
      </c>
      <c r="O53" s="52">
        <v>78158</v>
      </c>
      <c r="P53" s="52">
        <v>60671</v>
      </c>
      <c r="Q53" s="52">
        <v>94038</v>
      </c>
      <c r="R53" s="52">
        <v>91349</v>
      </c>
      <c r="S53" s="52">
        <v>93795</v>
      </c>
      <c r="T53" s="52">
        <v>90568</v>
      </c>
      <c r="U53" s="52">
        <v>80039</v>
      </c>
      <c r="V53" s="52">
        <v>96958</v>
      </c>
      <c r="W53" s="52">
        <v>102328</v>
      </c>
      <c r="X53" s="52">
        <v>50878</v>
      </c>
      <c r="Y53" s="52">
        <v>52051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5180</v>
      </c>
      <c r="D55" s="52">
        <v>4802</v>
      </c>
      <c r="E55" s="52">
        <v>2348</v>
      </c>
      <c r="F55" s="52">
        <v>1412</v>
      </c>
      <c r="G55" s="52">
        <v>0</v>
      </c>
      <c r="H55" s="52">
        <v>9112</v>
      </c>
      <c r="I55" s="52">
        <v>0</v>
      </c>
      <c r="J55" s="52">
        <v>0</v>
      </c>
      <c r="K55" s="52">
        <v>1656</v>
      </c>
      <c r="L55" s="52">
        <v>2995</v>
      </c>
      <c r="M55" s="52">
        <v>2506</v>
      </c>
      <c r="N55" s="52">
        <v>2007</v>
      </c>
      <c r="O55" s="52">
        <v>2290</v>
      </c>
      <c r="P55" s="52">
        <v>5218</v>
      </c>
      <c r="Q55" s="52">
        <v>1960</v>
      </c>
      <c r="R55" s="52">
        <v>2435</v>
      </c>
      <c r="S55" s="52">
        <v>3033</v>
      </c>
      <c r="T55" s="52">
        <v>3420</v>
      </c>
      <c r="U55" s="52">
        <v>2892</v>
      </c>
      <c r="V55" s="52">
        <v>4240</v>
      </c>
      <c r="W55" s="52">
        <v>0</v>
      </c>
      <c r="X55" s="52">
        <v>8828</v>
      </c>
      <c r="Y55" s="52">
        <v>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74482</v>
      </c>
      <c r="D58" s="52">
        <v>92452</v>
      </c>
      <c r="E58" s="52">
        <v>68702</v>
      </c>
      <c r="F58" s="52">
        <v>55824</v>
      </c>
      <c r="G58" s="52">
        <v>34995</v>
      </c>
      <c r="H58" s="52">
        <v>54230</v>
      </c>
      <c r="I58" s="52">
        <v>13638</v>
      </c>
      <c r="J58" s="52">
        <v>29933</v>
      </c>
      <c r="K58" s="52">
        <v>44710</v>
      </c>
      <c r="L58" s="52">
        <v>72412</v>
      </c>
      <c r="M58" s="52">
        <v>97813</v>
      </c>
      <c r="N58" s="52">
        <v>85185</v>
      </c>
      <c r="O58" s="52">
        <v>77138</v>
      </c>
      <c r="P58" s="52">
        <v>63313</v>
      </c>
      <c r="Q58" s="52">
        <v>94833</v>
      </c>
      <c r="R58" s="52">
        <v>92660</v>
      </c>
      <c r="S58" s="52">
        <v>95702</v>
      </c>
      <c r="T58" s="52">
        <v>92959</v>
      </c>
      <c r="U58" s="52">
        <v>81725</v>
      </c>
      <c r="V58" s="52">
        <v>99517</v>
      </c>
      <c r="W58" s="52">
        <v>99832</v>
      </c>
      <c r="X58" s="52">
        <v>58632</v>
      </c>
      <c r="Y58" s="52">
        <v>51863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10765</v>
      </c>
      <c r="D59" s="36">
        <v>8687</v>
      </c>
      <c r="E59" s="36">
        <v>9041</v>
      </c>
      <c r="F59" s="36">
        <v>9714</v>
      </c>
      <c r="G59" s="36">
        <v>9742</v>
      </c>
      <c r="H59" s="36">
        <v>9631</v>
      </c>
      <c r="I59" s="36">
        <v>579</v>
      </c>
      <c r="J59" s="36">
        <v>568</v>
      </c>
      <c r="K59" s="36">
        <v>937</v>
      </c>
      <c r="L59" s="36">
        <v>142</v>
      </c>
      <c r="M59" s="36">
        <v>413</v>
      </c>
      <c r="N59" s="36">
        <v>357</v>
      </c>
      <c r="O59" s="36">
        <v>3310</v>
      </c>
      <c r="P59" s="36">
        <v>2576</v>
      </c>
      <c r="Q59" s="36">
        <v>1165</v>
      </c>
      <c r="R59" s="36">
        <v>1124</v>
      </c>
      <c r="S59" s="36">
        <v>1126</v>
      </c>
      <c r="T59" s="36">
        <v>1029</v>
      </c>
      <c r="U59" s="36">
        <v>1206</v>
      </c>
      <c r="V59" s="36">
        <v>1681</v>
      </c>
      <c r="W59" s="36">
        <v>2496</v>
      </c>
      <c r="X59" s="36">
        <v>1074</v>
      </c>
      <c r="Y59" s="36">
        <v>188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183273</v>
      </c>
      <c r="D63" s="52">
        <v>250771</v>
      </c>
      <c r="E63" s="52">
        <v>157428</v>
      </c>
      <c r="F63" s="52">
        <v>118251</v>
      </c>
      <c r="G63" s="52">
        <v>57645</v>
      </c>
      <c r="H63" s="52">
        <v>91879</v>
      </c>
      <c r="I63" s="52">
        <v>26796</v>
      </c>
      <c r="J63" s="52">
        <v>74047</v>
      </c>
      <c r="K63" s="52">
        <v>110375</v>
      </c>
      <c r="L63" s="52">
        <v>187533</v>
      </c>
      <c r="M63" s="52">
        <v>238566</v>
      </c>
      <c r="N63" s="52">
        <v>246394</v>
      </c>
      <c r="O63" s="52">
        <v>186183</v>
      </c>
      <c r="P63" s="52">
        <v>48803</v>
      </c>
      <c r="Q63" s="52">
        <v>97080</v>
      </c>
      <c r="R63" s="52">
        <v>154667</v>
      </c>
      <c r="S63" s="52">
        <v>213141</v>
      </c>
      <c r="T63" s="52">
        <v>197169</v>
      </c>
      <c r="U63" s="52">
        <v>183605</v>
      </c>
      <c r="V63" s="52">
        <v>169455</v>
      </c>
      <c r="W63" s="52">
        <v>155737</v>
      </c>
      <c r="X63" s="52">
        <v>127690</v>
      </c>
      <c r="Y63" s="52">
        <v>105757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13886</v>
      </c>
      <c r="D65" s="52">
        <v>18821</v>
      </c>
      <c r="E65" s="52">
        <v>22875</v>
      </c>
      <c r="F65" s="52">
        <v>15761</v>
      </c>
      <c r="G65" s="52">
        <v>14041</v>
      </c>
      <c r="H65" s="52">
        <v>12124</v>
      </c>
      <c r="I65" s="52">
        <v>15284</v>
      </c>
      <c r="J65" s="52">
        <v>12641</v>
      </c>
      <c r="K65" s="52">
        <v>12270</v>
      </c>
      <c r="L65" s="52">
        <v>22147</v>
      </c>
      <c r="M65" s="52">
        <v>29756</v>
      </c>
      <c r="N65" s="52">
        <v>41316</v>
      </c>
      <c r="O65" s="52">
        <v>45759</v>
      </c>
      <c r="P65" s="52">
        <v>46108</v>
      </c>
      <c r="Q65" s="52">
        <v>45368</v>
      </c>
      <c r="R65" s="52">
        <v>55950</v>
      </c>
      <c r="S65" s="52">
        <v>77294</v>
      </c>
      <c r="T65" s="52">
        <v>82942</v>
      </c>
      <c r="U65" s="52">
        <v>67496</v>
      </c>
      <c r="V65" s="52">
        <v>65545</v>
      </c>
      <c r="W65" s="52">
        <v>69132</v>
      </c>
      <c r="X65" s="52">
        <v>80786</v>
      </c>
      <c r="Y65" s="52">
        <v>70824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180679</v>
      </c>
      <c r="D67" s="52">
        <f t="shared" si="0"/>
        <v>248099</v>
      </c>
      <c r="E67" s="52">
        <f t="shared" si="0"/>
        <v>155970</v>
      </c>
      <c r="F67" s="52">
        <f t="shared" si="0"/>
        <v>117252</v>
      </c>
      <c r="G67" s="52">
        <f t="shared" si="0"/>
        <v>78666</v>
      </c>
      <c r="H67" s="52">
        <f t="shared" si="0"/>
        <v>78816</v>
      </c>
      <c r="I67" s="52">
        <f t="shared" si="0"/>
        <v>29573</v>
      </c>
      <c r="J67" s="52">
        <f t="shared" si="0"/>
        <v>75524</v>
      </c>
      <c r="K67" s="52">
        <f t="shared" si="0"/>
        <v>111189</v>
      </c>
      <c r="L67" s="52">
        <f t="shared" si="0"/>
        <v>188322</v>
      </c>
      <c r="M67" s="52">
        <f t="shared" si="0"/>
        <v>237823</v>
      </c>
      <c r="N67" s="52">
        <f t="shared" si="0"/>
        <v>245554</v>
      </c>
      <c r="O67" s="52">
        <f t="shared" si="0"/>
        <v>186558</v>
      </c>
      <c r="P67" s="52">
        <f t="shared" si="0"/>
        <v>53051</v>
      </c>
      <c r="Q67" s="52">
        <f t="shared" si="0"/>
        <v>98006</v>
      </c>
      <c r="R67" s="52">
        <f t="shared" ref="R67:V67" si="1">R39-R53</f>
        <v>155308</v>
      </c>
      <c r="S67" s="52">
        <f t="shared" si="1"/>
        <v>213452</v>
      </c>
      <c r="T67" s="52">
        <f t="shared" si="1"/>
        <v>197783</v>
      </c>
      <c r="U67" s="52">
        <f t="shared" si="1"/>
        <v>184123</v>
      </c>
      <c r="V67" s="52">
        <f t="shared" si="1"/>
        <v>168976</v>
      </c>
      <c r="W67" s="52">
        <f t="shared" ref="W67:Y67" si="2">W39-W53</f>
        <v>170586</v>
      </c>
      <c r="X67" s="52">
        <f t="shared" si="2"/>
        <v>110925</v>
      </c>
      <c r="Y67" s="52">
        <f t="shared" si="2"/>
        <v>116271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11138</v>
      </c>
      <c r="D69" s="52">
        <f t="shared" si="6"/>
        <v>11907</v>
      </c>
      <c r="E69" s="52">
        <f t="shared" si="6"/>
        <v>4755</v>
      </c>
      <c r="F69" s="52">
        <f t="shared" si="6"/>
        <v>2547</v>
      </c>
      <c r="G69" s="52">
        <f t="shared" si="6"/>
        <v>0</v>
      </c>
      <c r="H69" s="52">
        <f t="shared" si="6"/>
        <v>13109</v>
      </c>
      <c r="I69" s="52">
        <f t="shared" si="6"/>
        <v>1</v>
      </c>
      <c r="J69" s="52">
        <f t="shared" si="6"/>
        <v>0</v>
      </c>
      <c r="K69" s="52">
        <f t="shared" si="6"/>
        <v>4003</v>
      </c>
      <c r="L69" s="52">
        <f t="shared" si="6"/>
        <v>7743</v>
      </c>
      <c r="M69" s="52">
        <f t="shared" si="6"/>
        <v>6085</v>
      </c>
      <c r="N69" s="52">
        <f t="shared" si="6"/>
        <v>5779</v>
      </c>
      <c r="O69" s="52">
        <f t="shared" si="6"/>
        <v>5300</v>
      </c>
      <c r="P69" s="52">
        <f t="shared" si="6"/>
        <v>3875</v>
      </c>
      <c r="Q69" s="52">
        <f t="shared" si="6"/>
        <v>1983</v>
      </c>
      <c r="R69" s="52">
        <f t="shared" ref="R69:V69" si="7">R41-R55</f>
        <v>4014</v>
      </c>
      <c r="S69" s="52">
        <f t="shared" si="7"/>
        <v>6677</v>
      </c>
      <c r="T69" s="52">
        <f t="shared" si="7"/>
        <v>7175</v>
      </c>
      <c r="U69" s="52">
        <f t="shared" si="7"/>
        <v>6403</v>
      </c>
      <c r="V69" s="52">
        <f t="shared" si="7"/>
        <v>7099</v>
      </c>
      <c r="W69" s="52">
        <f t="shared" ref="W69:Y69" si="8">W41-W55</f>
        <v>0</v>
      </c>
      <c r="X69" s="52">
        <f t="shared" si="8"/>
        <v>18879</v>
      </c>
      <c r="Y69" s="52">
        <f t="shared" si="8"/>
        <v>0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343228</v>
      </c>
      <c r="D72" s="52">
        <v>401167</v>
      </c>
      <c r="E72" s="52">
        <v>312753</v>
      </c>
      <c r="F72" s="52">
        <v>286437</v>
      </c>
      <c r="G72" s="52">
        <v>255207</v>
      </c>
      <c r="H72" s="52">
        <v>335251</v>
      </c>
      <c r="I72" s="52">
        <v>160591</v>
      </c>
      <c r="J72" s="52">
        <v>225705</v>
      </c>
      <c r="K72" s="52">
        <v>331643</v>
      </c>
      <c r="L72" s="52">
        <v>396679</v>
      </c>
      <c r="M72" s="52">
        <v>385857</v>
      </c>
      <c r="N72" s="52">
        <v>364910</v>
      </c>
      <c r="O72" s="52">
        <v>296387</v>
      </c>
      <c r="P72" s="52">
        <v>186191</v>
      </c>
      <c r="Q72" s="52">
        <v>241546</v>
      </c>
      <c r="R72" s="52">
        <v>347140</v>
      </c>
      <c r="S72" s="52">
        <v>440927</v>
      </c>
      <c r="T72" s="52">
        <v>457938</v>
      </c>
      <c r="U72" s="52">
        <v>444085</v>
      </c>
      <c r="V72" s="52">
        <v>402294</v>
      </c>
      <c r="W72" s="52">
        <v>355176</v>
      </c>
      <c r="X72" s="52">
        <v>317783</v>
      </c>
      <c r="Y72" s="52">
        <v>347631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23145</v>
      </c>
      <c r="D73" s="36">
        <v>21540</v>
      </c>
      <c r="E73" s="36">
        <v>18308</v>
      </c>
      <c r="F73" s="36">
        <v>17528</v>
      </c>
      <c r="G73" s="36">
        <v>16839</v>
      </c>
      <c r="H73" s="36">
        <v>16713</v>
      </c>
      <c r="I73" s="36">
        <v>2328</v>
      </c>
      <c r="J73" s="36">
        <v>2250</v>
      </c>
      <c r="K73" s="36">
        <v>3643</v>
      </c>
      <c r="L73" s="36">
        <v>470</v>
      </c>
      <c r="M73" s="36">
        <v>1158</v>
      </c>
      <c r="N73" s="36">
        <v>1168</v>
      </c>
      <c r="O73" s="36">
        <v>9235</v>
      </c>
      <c r="P73" s="36">
        <v>3880</v>
      </c>
      <c r="Q73" s="36">
        <v>1495</v>
      </c>
      <c r="R73" s="36">
        <v>2244</v>
      </c>
      <c r="S73" s="36">
        <v>2921</v>
      </c>
      <c r="T73" s="36">
        <v>2812</v>
      </c>
      <c r="U73" s="36">
        <v>3862</v>
      </c>
      <c r="V73" s="36">
        <v>4230</v>
      </c>
      <c r="W73" s="36">
        <v>5521</v>
      </c>
      <c r="X73" s="36">
        <v>3418</v>
      </c>
      <c r="Y73" s="36">
        <v>682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18403</v>
      </c>
      <c r="K79" s="52">
        <f>RES_hhdet_numvin!K64</f>
        <v>51499</v>
      </c>
      <c r="L79" s="52">
        <f>RES_hhdet_numvin!L64</f>
        <v>120583</v>
      </c>
      <c r="M79" s="52">
        <f>RES_hhdet_numvin!M64</f>
        <v>194707</v>
      </c>
      <c r="N79" s="52">
        <f>RES_hhdet_numvin!N64</f>
        <v>224074</v>
      </c>
      <c r="O79" s="52">
        <f>RES_hhdet_numvin!O64</f>
        <v>201536</v>
      </c>
      <c r="P79" s="52">
        <f>RES_hhdet_numvin!P64</f>
        <v>94279</v>
      </c>
      <c r="Q79" s="52">
        <f>RES_hhdet_numvin!Q64</f>
        <v>168945</v>
      </c>
      <c r="R79" s="52">
        <f>RES_hhdet_numvin!R64</f>
        <v>227651</v>
      </c>
      <c r="S79" s="52">
        <f>RES_hhdet_numvin!S64</f>
        <v>293626</v>
      </c>
      <c r="T79" s="52">
        <f>RES_hhdet_numvin!T64</f>
        <v>282271</v>
      </c>
      <c r="U79" s="52">
        <f>RES_hhdet_numvin!U64</f>
        <v>262369</v>
      </c>
      <c r="V79" s="52">
        <f>RES_hhdet_numvin!V64</f>
        <v>268869</v>
      </c>
      <c r="W79" s="52">
        <f>RES_hhdet_numvin!W64</f>
        <v>257562</v>
      </c>
      <c r="X79" s="52">
        <f>RES_hhdet_numvin!X64</f>
        <v>187351</v>
      </c>
      <c r="Y79" s="52">
        <f>RES_hhdet_numvin!Y64</f>
        <v>157808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24824</v>
      </c>
      <c r="S82" s="138">
        <f>RES_hhdet_numvin!S67</f>
        <v>60432</v>
      </c>
      <c r="T82" s="138">
        <f>RES_hhdet_numvin!T67</f>
        <v>80196</v>
      </c>
      <c r="U82" s="138">
        <f>RES_hhdet_numvin!U67</f>
        <v>67665</v>
      </c>
      <c r="V82" s="138">
        <f>RES_hhdet_numvin!V67</f>
        <v>65318</v>
      </c>
      <c r="W82" s="138">
        <f>RES_hhdet_numvin!W67</f>
        <v>69027</v>
      </c>
      <c r="X82" s="138">
        <f>RES_hhdet_numvin!X67</f>
        <v>85071</v>
      </c>
      <c r="Y82" s="138">
        <f>RES_hhdet_numvin!Y67</f>
        <v>74602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18403</v>
      </c>
      <c r="K84" s="138">
        <f>RES_hhdet_numvin!K69</f>
        <v>47308</v>
      </c>
      <c r="L84" s="138">
        <f>RES_hhdet_numvin!L69</f>
        <v>112178</v>
      </c>
      <c r="M84" s="138">
        <f>RES_hhdet_numvin!M69</f>
        <v>187668</v>
      </c>
      <c r="N84" s="138">
        <f>RES_hhdet_numvin!N69</f>
        <v>217689</v>
      </c>
      <c r="O84" s="138">
        <f>RES_hhdet_numvin!O69</f>
        <v>195609</v>
      </c>
      <c r="P84" s="138">
        <f>RES_hhdet_numvin!P69</f>
        <v>87405</v>
      </c>
      <c r="Q84" s="138">
        <f>RES_hhdet_numvin!Q69</f>
        <v>167707</v>
      </c>
      <c r="R84" s="138">
        <f>RES_hhdet_numvin!R69</f>
        <v>225574</v>
      </c>
      <c r="S84" s="138">
        <f>RES_hhdet_numvin!S69</f>
        <v>290881</v>
      </c>
      <c r="T84" s="138">
        <f>RES_hhdet_numvin!T69</f>
        <v>279413</v>
      </c>
      <c r="U84" s="138">
        <f>RES_hhdet_numvin!U69</f>
        <v>259995</v>
      </c>
      <c r="V84" s="138">
        <f>RES_hhdet_numvin!V69</f>
        <v>264159</v>
      </c>
      <c r="W84" s="138">
        <f>RES_hhdet_numvin!W69</f>
        <v>272324</v>
      </c>
      <c r="X84" s="138">
        <f>RES_hhdet_numvin!X69</f>
        <v>161763</v>
      </c>
      <c r="Y84" s="138">
        <f>RES_hhdet_numvin!Y69</f>
        <v>168322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0</v>
      </c>
      <c r="K85" s="138">
        <f>RES_hhdet_numvin!K70</f>
        <v>0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X85" s="138">
        <f>RES_hhdet_numvin!X70</f>
        <v>0</v>
      </c>
      <c r="Y85" s="138">
        <f>RES_hhdet_numvin!Y70</f>
        <v>0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0</v>
      </c>
      <c r="S88" s="138">
        <f>RES_hhdet_numvin!S73</f>
        <v>596</v>
      </c>
      <c r="T88" s="138">
        <f>RES_hhdet_numvin!T73</f>
        <v>8009</v>
      </c>
      <c r="U88" s="138">
        <f>RES_hhdet_numvin!U73</f>
        <v>8136</v>
      </c>
      <c r="V88" s="138">
        <f>RES_hhdet_numvin!V73</f>
        <v>10740</v>
      </c>
      <c r="W88" s="138">
        <f>RES_hhdet_numvin!W73</f>
        <v>0</v>
      </c>
      <c r="X88" s="138">
        <f>RES_hhdet_numvin!X73</f>
        <v>27654</v>
      </c>
      <c r="Y88" s="138">
        <f>RES_hhdet_numvin!Y73</f>
        <v>0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0</v>
      </c>
      <c r="S89" s="138">
        <f>RES_hhdet_numvin!S74</f>
        <v>0</v>
      </c>
      <c r="T89" s="138">
        <f>RES_hhdet_numvin!T74</f>
        <v>0</v>
      </c>
      <c r="U89" s="138">
        <f>RES_hhdet_numvin!U74</f>
        <v>0</v>
      </c>
      <c r="V89" s="138">
        <f>RES_hhdet_numvin!V74</f>
        <v>0</v>
      </c>
      <c r="W89" s="138">
        <f>RES_hhdet_numvin!W74</f>
        <v>0</v>
      </c>
      <c r="X89" s="138">
        <f>RES_hhdet_numvin!X74</f>
        <v>0</v>
      </c>
      <c r="Y89" s="138">
        <f>RES_hhdet_numvin!Y74</f>
        <v>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138374</v>
      </c>
      <c r="S93" s="138">
        <f>RES_hhdet_numvin!S78</f>
        <v>302260</v>
      </c>
      <c r="T93" s="138">
        <f>RES_hhdet_numvin!T78</f>
        <v>407214</v>
      </c>
      <c r="U93" s="138">
        <f>RES_hhdet_numvin!U78</f>
        <v>451030</v>
      </c>
      <c r="V93" s="138">
        <f>RES_hhdet_numvin!V78</f>
        <v>466096</v>
      </c>
      <c r="W93" s="138">
        <f>RES_hhdet_numvin!W78</f>
        <v>442654</v>
      </c>
      <c r="X93" s="138">
        <f>RES_hhdet_numvin!X78</f>
        <v>374862</v>
      </c>
      <c r="Y93" s="138">
        <f>RES_hhdet_numvin!Y78</f>
        <v>399494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1111</v>
      </c>
      <c r="S94" s="39">
        <f>RES_hhdet_numvin!S79</f>
        <v>2341</v>
      </c>
      <c r="T94" s="39">
        <f>RES_hhdet_numvin!T79</f>
        <v>2905</v>
      </c>
      <c r="U94" s="39">
        <f>RES_hhdet_numvin!U79</f>
        <v>4431</v>
      </c>
      <c r="V94" s="39">
        <f>RES_hhdet_numvin!V79</f>
        <v>5572</v>
      </c>
      <c r="W94" s="39">
        <f>RES_hhdet_numvin!W79</f>
        <v>7842</v>
      </c>
      <c r="X94" s="39">
        <f>RES_hhdet_numvin!X79</f>
        <v>4477</v>
      </c>
      <c r="Y94" s="39">
        <f>RES_hhdet_numvin!Y79</f>
        <v>870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2225.7889432495854</v>
      </c>
      <c r="C98" s="117">
        <f t="shared" si="12"/>
        <v>2003.7780310362248</v>
      </c>
      <c r="D98" s="117">
        <f t="shared" si="12"/>
        <v>2361.9792633997968</v>
      </c>
      <c r="E98" s="117">
        <f t="shared" si="12"/>
        <v>2575.3239990499451</v>
      </c>
      <c r="F98" s="117">
        <f t="shared" si="12"/>
        <v>2553.5111457747525</v>
      </c>
      <c r="G98" s="117">
        <f t="shared" si="12"/>
        <v>2309.4536583218128</v>
      </c>
      <c r="H98" s="117">
        <f t="shared" si="12"/>
        <v>2562.90289101084</v>
      </c>
      <c r="I98" s="117">
        <f t="shared" si="12"/>
        <v>2082.6997362926427</v>
      </c>
      <c r="J98" s="117">
        <f t="shared" si="12"/>
        <v>2200.1682433182445</v>
      </c>
      <c r="K98" s="117">
        <f t="shared" si="12"/>
        <v>2158.949400320651</v>
      </c>
      <c r="L98" s="117">
        <f t="shared" si="12"/>
        <v>2218.1204390935268</v>
      </c>
      <c r="M98" s="117">
        <f t="shared" si="12"/>
        <v>2344.2425831458854</v>
      </c>
      <c r="N98" s="117">
        <f t="shared" si="12"/>
        <v>2562.193343069106</v>
      </c>
      <c r="O98" s="117">
        <f t="shared" si="12"/>
        <v>2458.8160895697401</v>
      </c>
      <c r="P98" s="117">
        <f t="shared" si="12"/>
        <v>2187.5660345113142</v>
      </c>
      <c r="Q98" s="117">
        <f t="shared" si="12"/>
        <v>2261.8258609585941</v>
      </c>
      <c r="R98" s="117">
        <f t="shared" ref="R98:V98" si="13">R99+R102+R104+R113</f>
        <v>2306.7591064247736</v>
      </c>
      <c r="S98" s="117">
        <f t="shared" si="13"/>
        <v>2496.6251602865746</v>
      </c>
      <c r="T98" s="117">
        <f t="shared" si="13"/>
        <v>2561.9375849101348</v>
      </c>
      <c r="U98" s="117">
        <f t="shared" si="13"/>
        <v>2553.1186480640263</v>
      </c>
      <c r="V98" s="117">
        <f t="shared" si="13"/>
        <v>2770.5994622896274</v>
      </c>
      <c r="W98" s="117">
        <f t="shared" ref="W98:Y98" si="14">W99+W102+W104+W113</f>
        <v>3262.6568161944883</v>
      </c>
      <c r="X98" s="117">
        <f t="shared" si="14"/>
        <v>2736.0733612764016</v>
      </c>
      <c r="Y98" s="117">
        <f t="shared" si="14"/>
        <v>2642.7937294197382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2004.9421160439297</v>
      </c>
      <c r="C99" s="122">
        <f t="shared" si="15"/>
        <v>1679.051571349069</v>
      </c>
      <c r="D99" s="122">
        <f t="shared" si="15"/>
        <v>1936.8710261145854</v>
      </c>
      <c r="E99" s="122">
        <f t="shared" si="15"/>
        <v>2081.8972574390418</v>
      </c>
      <c r="F99" s="122">
        <f t="shared" si="15"/>
        <v>2210.8121663664488</v>
      </c>
      <c r="G99" s="122">
        <f t="shared" si="15"/>
        <v>1806.0209835156611</v>
      </c>
      <c r="H99" s="122">
        <f t="shared" si="15"/>
        <v>2067.1740510844606</v>
      </c>
      <c r="I99" s="122">
        <f t="shared" si="15"/>
        <v>1598.0453684028025</v>
      </c>
      <c r="J99" s="122">
        <f t="shared" si="15"/>
        <v>1852.0882872833406</v>
      </c>
      <c r="K99" s="122">
        <f t="shared" si="15"/>
        <v>1768.167065906475</v>
      </c>
      <c r="L99" s="122">
        <f t="shared" si="15"/>
        <v>1854.0683266529968</v>
      </c>
      <c r="M99" s="122">
        <f t="shared" si="15"/>
        <v>1943.3208083789157</v>
      </c>
      <c r="N99" s="122">
        <f t="shared" si="15"/>
        <v>2129.016635124824</v>
      </c>
      <c r="O99" s="122">
        <f t="shared" si="15"/>
        <v>2022.1326569773867</v>
      </c>
      <c r="P99" s="122">
        <f t="shared" si="15"/>
        <v>1771.8637985323496</v>
      </c>
      <c r="Q99" s="122">
        <f t="shared" si="15"/>
        <v>1803.3954914046581</v>
      </c>
      <c r="R99" s="122">
        <f t="shared" ref="R99:V99" si="16">SUM(R100:R101)</f>
        <v>1838.9518960062037</v>
      </c>
      <c r="S99" s="122">
        <f t="shared" si="16"/>
        <v>1967.7075093135732</v>
      </c>
      <c r="T99" s="122">
        <f t="shared" si="16"/>
        <v>2025.3806280049357</v>
      </c>
      <c r="U99" s="122">
        <f t="shared" si="16"/>
        <v>2018.3618740154034</v>
      </c>
      <c r="V99" s="122">
        <f t="shared" si="16"/>
        <v>2212.2832245965787</v>
      </c>
      <c r="W99" s="122">
        <f t="shared" ref="W99:Y99" si="17">SUM(W100:W101)</f>
        <v>2615.2639635288447</v>
      </c>
      <c r="X99" s="122">
        <f t="shared" si="17"/>
        <v>2164.0337288295937</v>
      </c>
      <c r="Y99" s="122">
        <f t="shared" si="17"/>
        <v>2099.4399321042079</v>
      </c>
      <c r="DA99" s="130" t="s">
        <v>1629</v>
      </c>
    </row>
    <row r="100" spans="1:105" ht="12" customHeight="1" x14ac:dyDescent="0.25">
      <c r="A100" s="97" t="s">
        <v>212</v>
      </c>
      <c r="B100" s="98">
        <v>2001.1509863263361</v>
      </c>
      <c r="C100" s="98">
        <v>1675.834789666186</v>
      </c>
      <c r="D100" s="98">
        <v>1933.2548441724143</v>
      </c>
      <c r="E100" s="98">
        <v>2078.0626554918831</v>
      </c>
      <c r="F100" s="98">
        <v>2206.3778859686331</v>
      </c>
      <c r="G100" s="98">
        <v>1802.5981135707229</v>
      </c>
      <c r="H100" s="98">
        <v>2063.4728717538369</v>
      </c>
      <c r="I100" s="98">
        <v>1595.4602729796386</v>
      </c>
      <c r="J100" s="98">
        <v>1848.5766304583256</v>
      </c>
      <c r="K100" s="98">
        <v>1764.7790689965752</v>
      </c>
      <c r="L100" s="98">
        <v>1850.7686372874919</v>
      </c>
      <c r="M100" s="98">
        <v>1939.5805150893882</v>
      </c>
      <c r="N100" s="98">
        <v>2125.4871787190204</v>
      </c>
      <c r="O100" s="98">
        <v>2018.0900602196764</v>
      </c>
      <c r="P100" s="98">
        <v>1768.1974150446165</v>
      </c>
      <c r="Q100" s="98">
        <v>1800.0294834178458</v>
      </c>
      <c r="R100" s="98">
        <v>1835.4493068699662</v>
      </c>
      <c r="S100" s="98">
        <v>1963.8024255796456</v>
      </c>
      <c r="T100" s="98">
        <v>2021.2908228607321</v>
      </c>
      <c r="U100" s="98">
        <v>2014.1976269701693</v>
      </c>
      <c r="V100" s="98">
        <v>2207.67678005466</v>
      </c>
      <c r="W100" s="98">
        <v>2609.7534077666951</v>
      </c>
      <c r="X100" s="98">
        <v>2159.3226750019194</v>
      </c>
      <c r="Y100" s="98">
        <v>2094.8045998825928</v>
      </c>
      <c r="DA100" s="63" t="s">
        <v>1630</v>
      </c>
    </row>
    <row r="101" spans="1:105" ht="12" customHeight="1" x14ac:dyDescent="0.25">
      <c r="A101" s="97" t="s">
        <v>53</v>
      </c>
      <c r="B101" s="98">
        <v>3.7911297175934777</v>
      </c>
      <c r="C101" s="98">
        <v>3.2167816828831439</v>
      </c>
      <c r="D101" s="98">
        <v>3.6161819421711283</v>
      </c>
      <c r="E101" s="98">
        <v>3.8346019471585162</v>
      </c>
      <c r="F101" s="98">
        <v>4.4342803978156242</v>
      </c>
      <c r="G101" s="98">
        <v>3.4228699449381428</v>
      </c>
      <c r="H101" s="98">
        <v>3.7011793306237335</v>
      </c>
      <c r="I101" s="98">
        <v>2.5850954231638812</v>
      </c>
      <c r="J101" s="98">
        <v>3.511656825015014</v>
      </c>
      <c r="K101" s="98">
        <v>3.3879969098998211</v>
      </c>
      <c r="L101" s="98">
        <v>3.2996893655049391</v>
      </c>
      <c r="M101" s="98">
        <v>3.7402932895275449</v>
      </c>
      <c r="N101" s="98">
        <v>3.5294564058037539</v>
      </c>
      <c r="O101" s="98">
        <v>4.0425967577103608</v>
      </c>
      <c r="P101" s="98">
        <v>3.6663834877331172</v>
      </c>
      <c r="Q101" s="98">
        <v>3.3660079868123409</v>
      </c>
      <c r="R101" s="98">
        <v>3.5025891362374182</v>
      </c>
      <c r="S101" s="98">
        <v>3.9050837339275639</v>
      </c>
      <c r="T101" s="98">
        <v>4.0898051442035666</v>
      </c>
      <c r="U101" s="98">
        <v>4.16424704523416</v>
      </c>
      <c r="V101" s="98">
        <v>4.6064445419186271</v>
      </c>
      <c r="W101" s="98">
        <v>5.5105557621496191</v>
      </c>
      <c r="X101" s="98">
        <v>4.7110538276740881</v>
      </c>
      <c r="Y101" s="98">
        <v>4.6353322216149948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1.0270718051525332</v>
      </c>
      <c r="C102" s="122">
        <f t="shared" si="18"/>
        <v>1.4193967190955925</v>
      </c>
      <c r="D102" s="122">
        <f t="shared" si="18"/>
        <v>1.9592695147135291</v>
      </c>
      <c r="E102" s="122">
        <f t="shared" si="18"/>
        <v>2.803100301094906</v>
      </c>
      <c r="F102" s="122">
        <f t="shared" si="18"/>
        <v>2.1309643803700609</v>
      </c>
      <c r="G102" s="122">
        <f t="shared" si="18"/>
        <v>2.3428920368990758</v>
      </c>
      <c r="H102" s="122">
        <f t="shared" si="18"/>
        <v>3.0230948335164354</v>
      </c>
      <c r="I102" s="122">
        <f t="shared" si="18"/>
        <v>5.9059949608524684</v>
      </c>
      <c r="J102" s="122">
        <f t="shared" si="18"/>
        <v>3.3326047868544646</v>
      </c>
      <c r="K102" s="122">
        <f t="shared" si="18"/>
        <v>2.5915796840451</v>
      </c>
      <c r="L102" s="122">
        <f t="shared" si="18"/>
        <v>4.0256020024314276</v>
      </c>
      <c r="M102" s="122">
        <f t="shared" si="18"/>
        <v>2.8774323712386565</v>
      </c>
      <c r="N102" s="122">
        <f t="shared" si="18"/>
        <v>7.576202658347218</v>
      </c>
      <c r="O102" s="122">
        <f t="shared" si="18"/>
        <v>4.2122446542426042</v>
      </c>
      <c r="P102" s="122">
        <f t="shared" si="18"/>
        <v>3.9913668038268502</v>
      </c>
      <c r="Q102" s="122">
        <f t="shared" si="18"/>
        <v>8.0542417799275121</v>
      </c>
      <c r="R102" s="122">
        <f t="shared" si="18"/>
        <v>8.7103190857254074</v>
      </c>
      <c r="S102" s="122">
        <f t="shared" si="18"/>
        <v>9.9882712405145515</v>
      </c>
      <c r="T102" s="122">
        <f t="shared" si="18"/>
        <v>10.706294887505081</v>
      </c>
      <c r="U102" s="122">
        <f t="shared" si="18"/>
        <v>10.959495273592694</v>
      </c>
      <c r="V102" s="122">
        <f t="shared" si="18"/>
        <v>11.508975070714161</v>
      </c>
      <c r="W102" s="122">
        <f t="shared" si="18"/>
        <v>12.077337380022946</v>
      </c>
      <c r="X102" s="122">
        <f t="shared" si="18"/>
        <v>11.388327213597082</v>
      </c>
      <c r="Y102" s="122">
        <f t="shared" si="18"/>
        <v>10.638698543620086</v>
      </c>
      <c r="DA102" s="130" t="s">
        <v>1632</v>
      </c>
    </row>
    <row r="103" spans="1:105" ht="12" customHeight="1" x14ac:dyDescent="0.25">
      <c r="A103" s="97" t="s">
        <v>53</v>
      </c>
      <c r="B103" s="98">
        <v>1.0270718051525332</v>
      </c>
      <c r="C103" s="98">
        <v>1.4193967190955925</v>
      </c>
      <c r="D103" s="98">
        <v>1.9592695147135291</v>
      </c>
      <c r="E103" s="98">
        <v>2.803100301094906</v>
      </c>
      <c r="F103" s="98">
        <v>2.1309643803700609</v>
      </c>
      <c r="G103" s="98">
        <v>2.3428920368990758</v>
      </c>
      <c r="H103" s="98">
        <v>3.0230948335164354</v>
      </c>
      <c r="I103" s="98">
        <v>5.9059949608524684</v>
      </c>
      <c r="J103" s="98">
        <v>3.3326047868544646</v>
      </c>
      <c r="K103" s="98">
        <v>2.5915796840451</v>
      </c>
      <c r="L103" s="98">
        <v>4.0256020024314276</v>
      </c>
      <c r="M103" s="98">
        <v>2.8774323712386565</v>
      </c>
      <c r="N103" s="98">
        <v>7.576202658347218</v>
      </c>
      <c r="O103" s="98">
        <v>4.2122446542426042</v>
      </c>
      <c r="P103" s="98">
        <v>3.9913668038268502</v>
      </c>
      <c r="Q103" s="98">
        <v>8.0542417799275121</v>
      </c>
      <c r="R103" s="98">
        <v>8.7103190857254074</v>
      </c>
      <c r="S103" s="98">
        <v>9.9882712405145515</v>
      </c>
      <c r="T103" s="98">
        <v>10.706294887505081</v>
      </c>
      <c r="U103" s="98">
        <v>10.959495273592694</v>
      </c>
      <c r="V103" s="98">
        <v>11.508975070714161</v>
      </c>
      <c r="W103" s="98">
        <v>12.077337380022946</v>
      </c>
      <c r="X103" s="98">
        <v>11.388327213597082</v>
      </c>
      <c r="Y103" s="98">
        <v>10.638698543620086</v>
      </c>
      <c r="DA103" s="63" t="s">
        <v>1633</v>
      </c>
    </row>
    <row r="104" spans="1:105" ht="12" customHeight="1" x14ac:dyDescent="0.25">
      <c r="A104" s="121" t="s">
        <v>55</v>
      </c>
      <c r="B104" s="122">
        <v>133.44333819515415</v>
      </c>
      <c r="C104" s="122">
        <v>227.77991840749931</v>
      </c>
      <c r="D104" s="122">
        <v>291.15675343869611</v>
      </c>
      <c r="E104" s="122">
        <v>329.24494791850208</v>
      </c>
      <c r="F104" s="122">
        <v>235.79548624782689</v>
      </c>
      <c r="G104" s="122">
        <v>300.44450531182548</v>
      </c>
      <c r="H104" s="122">
        <v>349.55999359832401</v>
      </c>
      <c r="I104" s="122">
        <v>322.94094715849502</v>
      </c>
      <c r="J104" s="122">
        <v>264.03209576337281</v>
      </c>
      <c r="K104" s="122">
        <v>280.66914806513518</v>
      </c>
      <c r="L104" s="122">
        <v>270.54731493921804</v>
      </c>
      <c r="M104" s="122">
        <v>298.34784084043923</v>
      </c>
      <c r="N104" s="122">
        <v>325.87380446435407</v>
      </c>
      <c r="O104" s="122">
        <v>330.98077935259454</v>
      </c>
      <c r="P104" s="122">
        <v>314.14385467426257</v>
      </c>
      <c r="Q104" s="122">
        <v>332.97334096044716</v>
      </c>
      <c r="R104" s="122">
        <v>336.42682162849331</v>
      </c>
      <c r="S104" s="122">
        <v>373.79697417785547</v>
      </c>
      <c r="T104" s="122">
        <v>372.31128290705993</v>
      </c>
      <c r="U104" s="122">
        <v>364.91794370324692</v>
      </c>
      <c r="V104" s="122">
        <v>391.4173280381346</v>
      </c>
      <c r="W104" s="122">
        <v>455.97193477052582</v>
      </c>
      <c r="X104" s="122">
        <v>396.33291929603098</v>
      </c>
      <c r="Y104" s="122">
        <v>377.94703804446095</v>
      </c>
      <c r="DA104" s="130" t="s">
        <v>1634</v>
      </c>
    </row>
    <row r="105" spans="1:105" ht="12" customHeight="1" x14ac:dyDescent="0.25">
      <c r="A105" s="97" t="s">
        <v>134</v>
      </c>
      <c r="B105" s="98">
        <v>130.86737058850062</v>
      </c>
      <c r="C105" s="98">
        <v>224.88973949244041</v>
      </c>
      <c r="D105" s="98">
        <v>287.6429621776856</v>
      </c>
      <c r="E105" s="98">
        <v>323.47333558263369</v>
      </c>
      <c r="F105" s="98">
        <v>233.22314344465707</v>
      </c>
      <c r="G105" s="98">
        <v>298.37676731875803</v>
      </c>
      <c r="H105" s="98">
        <v>342.82346195679514</v>
      </c>
      <c r="I105" s="98">
        <v>317.30045195756588</v>
      </c>
      <c r="J105" s="98">
        <v>259.99261600667222</v>
      </c>
      <c r="K105" s="98">
        <v>275.23814030158553</v>
      </c>
      <c r="L105" s="98">
        <v>266.20192533144024</v>
      </c>
      <c r="M105" s="98">
        <v>293.56897641326191</v>
      </c>
      <c r="N105" s="98">
        <v>319.76916458585413</v>
      </c>
      <c r="O105" s="98">
        <v>325.17892787735843</v>
      </c>
      <c r="P105" s="98">
        <v>308.12394154261233</v>
      </c>
      <c r="Q105" s="98">
        <v>326.65070094514891</v>
      </c>
      <c r="R105" s="98">
        <v>330.62248714575077</v>
      </c>
      <c r="S105" s="98">
        <v>366.15093962266252</v>
      </c>
      <c r="T105" s="98">
        <v>365.54434435277545</v>
      </c>
      <c r="U105" s="98">
        <v>358.2475968651089</v>
      </c>
      <c r="V105" s="98">
        <v>384.13501990032421</v>
      </c>
      <c r="W105" s="98">
        <v>450.5416486403426</v>
      </c>
      <c r="X105" s="98">
        <v>386.91620648022837</v>
      </c>
      <c r="Y105" s="98">
        <v>371.00247219352235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1638</v>
      </c>
    </row>
    <row r="109" spans="1:105" ht="12" customHeight="1" x14ac:dyDescent="0.25">
      <c r="A109" s="106" t="s">
        <v>122</v>
      </c>
      <c r="B109" s="101">
        <v>2.5759676066535242</v>
      </c>
      <c r="C109" s="101">
        <v>2.8901789150588884</v>
      </c>
      <c r="D109" s="101">
        <v>3.5137912610105166</v>
      </c>
      <c r="E109" s="101">
        <v>5.7716123358683884</v>
      </c>
      <c r="F109" s="101">
        <v>2.5723428031698203</v>
      </c>
      <c r="G109" s="101">
        <v>2.0677379930674595</v>
      </c>
      <c r="H109" s="101">
        <v>6.7365316415288872</v>
      </c>
      <c r="I109" s="101">
        <v>5.6404952009291556</v>
      </c>
      <c r="J109" s="101">
        <v>4.0394797567005938</v>
      </c>
      <c r="K109" s="101">
        <v>5.4310077635496228</v>
      </c>
      <c r="L109" s="101">
        <v>4.3453896077777951</v>
      </c>
      <c r="M109" s="101">
        <v>4.7788644271773197</v>
      </c>
      <c r="N109" s="101">
        <v>6.1046398784999569</v>
      </c>
      <c r="O109" s="101">
        <v>5.8018514752360897</v>
      </c>
      <c r="P109" s="101">
        <v>6.0199131316502195</v>
      </c>
      <c r="Q109" s="101">
        <v>6.3226400152982398</v>
      </c>
      <c r="R109" s="101">
        <v>5.8043344827425631</v>
      </c>
      <c r="S109" s="101">
        <v>7.6460345551929567</v>
      </c>
      <c r="T109" s="101">
        <v>6.7669385542844651</v>
      </c>
      <c r="U109" s="101">
        <v>6.6703468381379993</v>
      </c>
      <c r="V109" s="101">
        <v>7.282308137810384</v>
      </c>
      <c r="W109" s="101">
        <v>5.430286130183231</v>
      </c>
      <c r="X109" s="101">
        <v>9.4167128158026117</v>
      </c>
      <c r="Y109" s="101">
        <v>6.9445658509386199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1642</v>
      </c>
    </row>
    <row r="113" spans="1:105" ht="12" customHeight="1" x14ac:dyDescent="0.25">
      <c r="A113" s="121" t="s">
        <v>54</v>
      </c>
      <c r="B113" s="122">
        <v>86.3764172053491</v>
      </c>
      <c r="C113" s="122">
        <v>95.527144560560856</v>
      </c>
      <c r="D113" s="122">
        <v>131.99221433180188</v>
      </c>
      <c r="E113" s="122">
        <v>161.37869339130614</v>
      </c>
      <c r="F113" s="122">
        <v>104.7725287801066</v>
      </c>
      <c r="G113" s="122">
        <v>200.64527745742708</v>
      </c>
      <c r="H113" s="122">
        <v>143.14575149453881</v>
      </c>
      <c r="I113" s="122">
        <v>155.80742577049284</v>
      </c>
      <c r="J113" s="122">
        <v>80.715255484676732</v>
      </c>
      <c r="K113" s="122">
        <v>107.5216066649955</v>
      </c>
      <c r="L113" s="122">
        <v>89.479195498880657</v>
      </c>
      <c r="M113" s="122">
        <v>99.696501555291761</v>
      </c>
      <c r="N113" s="122">
        <v>99.726700821580792</v>
      </c>
      <c r="O113" s="122">
        <v>101.49040858551642</v>
      </c>
      <c r="P113" s="122">
        <v>97.567014500875231</v>
      </c>
      <c r="Q113" s="122">
        <v>117.40278681356148</v>
      </c>
      <c r="R113" s="122">
        <v>122.67006970435096</v>
      </c>
      <c r="S113" s="122">
        <v>145.13240555463153</v>
      </c>
      <c r="T113" s="122">
        <v>153.53937911063386</v>
      </c>
      <c r="U113" s="122">
        <v>158.87933507178332</v>
      </c>
      <c r="V113" s="122">
        <v>155.38993458419944</v>
      </c>
      <c r="W113" s="122">
        <v>179.34358051509497</v>
      </c>
      <c r="X113" s="122">
        <v>164.31838593717998</v>
      </c>
      <c r="Y113" s="122">
        <v>154.76806072744904</v>
      </c>
      <c r="DA113" s="130" t="s">
        <v>1643</v>
      </c>
    </row>
    <row r="114" spans="1:105" ht="12" customHeight="1" x14ac:dyDescent="0.25">
      <c r="A114" s="97" t="s">
        <v>175</v>
      </c>
      <c r="B114" s="98">
        <v>84.85610568189523</v>
      </c>
      <c r="C114" s="98">
        <v>94.094903343523242</v>
      </c>
      <c r="D114" s="98">
        <v>130.92936475910022</v>
      </c>
      <c r="E114" s="98">
        <v>159.64199688765035</v>
      </c>
      <c r="F114" s="98">
        <v>103.90713911637386</v>
      </c>
      <c r="G114" s="98">
        <v>199.69149916211035</v>
      </c>
      <c r="H114" s="98">
        <v>141.29609965136385</v>
      </c>
      <c r="I114" s="98">
        <v>154.62964479624449</v>
      </c>
      <c r="J114" s="98">
        <v>80.016308135174242</v>
      </c>
      <c r="K114" s="98">
        <v>106.80136335876159</v>
      </c>
      <c r="L114" s="98">
        <v>88.725912015633952</v>
      </c>
      <c r="M114" s="98">
        <v>98.81525484300694</v>
      </c>
      <c r="N114" s="98">
        <v>98.402298139663998</v>
      </c>
      <c r="O114" s="98">
        <v>101.39997149023959</v>
      </c>
      <c r="P114" s="98">
        <v>96.937456826357845</v>
      </c>
      <c r="Q114" s="98">
        <v>116.14010798438304</v>
      </c>
      <c r="R114" s="98">
        <v>121.58942696450747</v>
      </c>
      <c r="S114" s="98">
        <v>143.98498389485496</v>
      </c>
      <c r="T114" s="98">
        <v>152.37085170308791</v>
      </c>
      <c r="U114" s="98">
        <v>157.66105303488555</v>
      </c>
      <c r="V114" s="98">
        <v>154.15836341560913</v>
      </c>
      <c r="W114" s="98">
        <v>178.07923422064951</v>
      </c>
      <c r="X114" s="98">
        <v>163.02302737425731</v>
      </c>
      <c r="Y114" s="98">
        <v>153.67865449310082</v>
      </c>
      <c r="DA114" s="63" t="s">
        <v>1644</v>
      </c>
    </row>
    <row r="115" spans="1:105" ht="12" customHeight="1" x14ac:dyDescent="0.25">
      <c r="A115" s="109" t="s">
        <v>120</v>
      </c>
      <c r="B115" s="33">
        <v>1.5203115234538636</v>
      </c>
      <c r="C115" s="33">
        <v>1.4322412170376124</v>
      </c>
      <c r="D115" s="33">
        <v>1.0628495727016516</v>
      </c>
      <c r="E115" s="33">
        <v>1.7366965036557804</v>
      </c>
      <c r="F115" s="33">
        <v>0.86538966373274628</v>
      </c>
      <c r="G115" s="33">
        <v>0.95377829531673086</v>
      </c>
      <c r="H115" s="33">
        <v>1.8496518431749562</v>
      </c>
      <c r="I115" s="33">
        <v>1.1777809742483538</v>
      </c>
      <c r="J115" s="33">
        <v>0.69894734950249426</v>
      </c>
      <c r="K115" s="33">
        <v>0.72024330623391553</v>
      </c>
      <c r="L115" s="33">
        <v>0.75328348324670025</v>
      </c>
      <c r="M115" s="33">
        <v>0.88124671228481355</v>
      </c>
      <c r="N115" s="33">
        <v>1.3244026819167933</v>
      </c>
      <c r="O115" s="33">
        <v>9.0437095276828583E-2</v>
      </c>
      <c r="P115" s="33">
        <v>0.62955767451738431</v>
      </c>
      <c r="Q115" s="33">
        <v>1.2626788291784425</v>
      </c>
      <c r="R115" s="33">
        <v>1.0806427398434935</v>
      </c>
      <c r="S115" s="33">
        <v>1.1474216597765652</v>
      </c>
      <c r="T115" s="33">
        <v>1.1685274075459609</v>
      </c>
      <c r="U115" s="33">
        <v>1.2182820368977592</v>
      </c>
      <c r="V115" s="33">
        <v>1.2315711685903046</v>
      </c>
      <c r="W115" s="33">
        <v>1.2643462944454615</v>
      </c>
      <c r="X115" s="33">
        <v>1.2953585629226618</v>
      </c>
      <c r="Y115" s="33">
        <v>1.0894062343482136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981.2494009321133</v>
      </c>
      <c r="C117" s="117">
        <f t="shared" si="19"/>
        <v>900.5591334380033</v>
      </c>
      <c r="D117" s="117">
        <f t="shared" si="19"/>
        <v>1081.3673584928886</v>
      </c>
      <c r="E117" s="117">
        <f t="shared" si="19"/>
        <v>1195.4121646375715</v>
      </c>
      <c r="F117" s="117">
        <f t="shared" si="19"/>
        <v>1186.1311029301464</v>
      </c>
      <c r="G117" s="117">
        <f t="shared" si="19"/>
        <v>1095.5463605174641</v>
      </c>
      <c r="H117" s="117">
        <f t="shared" si="19"/>
        <v>1220.4584998022324</v>
      </c>
      <c r="I117" s="117">
        <f t="shared" si="19"/>
        <v>1009.3308575222488</v>
      </c>
      <c r="J117" s="117">
        <f t="shared" si="19"/>
        <v>1060.0795592566831</v>
      </c>
      <c r="K117" s="117">
        <f t="shared" si="19"/>
        <v>1056.5985094466996</v>
      </c>
      <c r="L117" s="117">
        <f t="shared" si="19"/>
        <v>1106.8633041529258</v>
      </c>
      <c r="M117" s="117">
        <f t="shared" si="19"/>
        <v>1196.9163536682634</v>
      </c>
      <c r="N117" s="117">
        <f t="shared" si="19"/>
        <v>1353.8252446048268</v>
      </c>
      <c r="O117" s="117">
        <f t="shared" si="19"/>
        <v>1328.3546054303579</v>
      </c>
      <c r="P117" s="117">
        <f t="shared" si="19"/>
        <v>1199.3178908188627</v>
      </c>
      <c r="Q117" s="117">
        <f t="shared" si="19"/>
        <v>1279.0649583166232</v>
      </c>
      <c r="R117" s="117">
        <f t="shared" ref="R117:V117" si="20">R118+R121+R123+R132</f>
        <v>1342.7134793172656</v>
      </c>
      <c r="S117" s="117">
        <f t="shared" si="20"/>
        <v>1505.5167657985844</v>
      </c>
      <c r="T117" s="117">
        <f t="shared" si="20"/>
        <v>1593.6575173863498</v>
      </c>
      <c r="U117" s="117">
        <f t="shared" si="20"/>
        <v>1629.4887319055019</v>
      </c>
      <c r="V117" s="117">
        <f t="shared" si="20"/>
        <v>1808.8192247316433</v>
      </c>
      <c r="W117" s="117">
        <f t="shared" ref="W117:Y117" si="21">W118+W121+W123+W132</f>
        <v>2169.759931674268</v>
      </c>
      <c r="X117" s="117">
        <f t="shared" si="21"/>
        <v>1854.1540009072889</v>
      </c>
      <c r="Y117" s="117">
        <f t="shared" si="21"/>
        <v>1817.3979799495933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869.02583460322842</v>
      </c>
      <c r="C118" s="122">
        <f t="shared" si="22"/>
        <v>737.36367652354397</v>
      </c>
      <c r="D118" s="122">
        <f t="shared" si="22"/>
        <v>864.30163249210625</v>
      </c>
      <c r="E118" s="122">
        <f t="shared" si="22"/>
        <v>939.34247515217919</v>
      </c>
      <c r="F118" s="122">
        <f t="shared" si="22"/>
        <v>1007.4044592491498</v>
      </c>
      <c r="G118" s="122">
        <f t="shared" si="22"/>
        <v>828.88736369018909</v>
      </c>
      <c r="H118" s="122">
        <f t="shared" si="22"/>
        <v>958.37261998615804</v>
      </c>
      <c r="I118" s="122">
        <f t="shared" si="22"/>
        <v>745.32041059841913</v>
      </c>
      <c r="J118" s="122">
        <f t="shared" si="22"/>
        <v>872.76516028986475</v>
      </c>
      <c r="K118" s="122">
        <f t="shared" si="22"/>
        <v>844.70634189715406</v>
      </c>
      <c r="L118" s="122">
        <f t="shared" si="22"/>
        <v>903.22217439323788</v>
      </c>
      <c r="M118" s="122">
        <f t="shared" si="22"/>
        <v>970.85365451616792</v>
      </c>
      <c r="N118" s="122">
        <f t="shared" si="22"/>
        <v>1093.505785045445</v>
      </c>
      <c r="O118" s="122">
        <f t="shared" si="22"/>
        <v>1068.1757400221882</v>
      </c>
      <c r="P118" s="122">
        <f t="shared" si="22"/>
        <v>948.79331436886673</v>
      </c>
      <c r="Q118" s="122">
        <f t="shared" si="22"/>
        <v>988.50614306617217</v>
      </c>
      <c r="R118" s="122">
        <f t="shared" ref="R118:V118" si="23">SUM(R119:R120)</f>
        <v>1038.4109250353977</v>
      </c>
      <c r="S118" s="122">
        <f t="shared" si="23"/>
        <v>1151.8716978972543</v>
      </c>
      <c r="T118" s="122">
        <f t="shared" si="23"/>
        <v>1224.7240299780344</v>
      </c>
      <c r="U118" s="122">
        <f t="shared" si="23"/>
        <v>1253.8094054861572</v>
      </c>
      <c r="V118" s="122">
        <f t="shared" si="23"/>
        <v>1408.1863284218553</v>
      </c>
      <c r="W118" s="122">
        <f t="shared" ref="W118:Y118" si="24">SUM(W119:W120)</f>
        <v>1700.8278725013101</v>
      </c>
      <c r="X118" s="122">
        <f t="shared" si="24"/>
        <v>1433.1428874925139</v>
      </c>
      <c r="Y118" s="122">
        <f t="shared" si="24"/>
        <v>1412.8634019822159</v>
      </c>
      <c r="DA118" s="130" t="s">
        <v>1797</v>
      </c>
    </row>
    <row r="119" spans="1:105" ht="12" customHeight="1" x14ac:dyDescent="0.25">
      <c r="A119" s="97" t="s">
        <v>212</v>
      </c>
      <c r="B119" s="98">
        <v>865.23470488563498</v>
      </c>
      <c r="C119" s="98">
        <v>734.14689484066082</v>
      </c>
      <c r="D119" s="98">
        <v>860.68545054993513</v>
      </c>
      <c r="E119" s="98">
        <v>935.5078732050207</v>
      </c>
      <c r="F119" s="98">
        <v>1002.9701788513341</v>
      </c>
      <c r="G119" s="98">
        <v>825.46449374525093</v>
      </c>
      <c r="H119" s="98">
        <v>954.6714406555343</v>
      </c>
      <c r="I119" s="98">
        <v>742.73531517525521</v>
      </c>
      <c r="J119" s="98">
        <v>869.2535034648497</v>
      </c>
      <c r="K119" s="98">
        <v>841.31834498725425</v>
      </c>
      <c r="L119" s="98">
        <v>899.92248502773293</v>
      </c>
      <c r="M119" s="98">
        <v>967.11336122664034</v>
      </c>
      <c r="N119" s="98">
        <v>1089.9763286396412</v>
      </c>
      <c r="O119" s="98">
        <v>1064.1331432644779</v>
      </c>
      <c r="P119" s="98">
        <v>945.1269308811336</v>
      </c>
      <c r="Q119" s="98">
        <v>985.14013507935988</v>
      </c>
      <c r="R119" s="98">
        <v>1034.9083358991602</v>
      </c>
      <c r="S119" s="98">
        <v>1147.9666141633268</v>
      </c>
      <c r="T119" s="98">
        <v>1220.6342248338308</v>
      </c>
      <c r="U119" s="98">
        <v>1249.6451584409231</v>
      </c>
      <c r="V119" s="98">
        <v>1403.5798838799367</v>
      </c>
      <c r="W119" s="98">
        <v>1695.3173167391606</v>
      </c>
      <c r="X119" s="98">
        <v>1428.4318336648398</v>
      </c>
      <c r="Y119" s="98">
        <v>1408.2280697606009</v>
      </c>
      <c r="DA119" s="63" t="s">
        <v>1798</v>
      </c>
    </row>
    <row r="120" spans="1:105" ht="12" customHeight="1" x14ac:dyDescent="0.25">
      <c r="A120" s="97" t="s">
        <v>53</v>
      </c>
      <c r="B120" s="98">
        <v>3.7911297175934777</v>
      </c>
      <c r="C120" s="98">
        <v>3.2167816828831439</v>
      </c>
      <c r="D120" s="98">
        <v>3.6161819421711283</v>
      </c>
      <c r="E120" s="98">
        <v>3.8346019471585162</v>
      </c>
      <c r="F120" s="98">
        <v>4.4342803978156242</v>
      </c>
      <c r="G120" s="98">
        <v>3.4228699449381428</v>
      </c>
      <c r="H120" s="98">
        <v>3.7011793306237335</v>
      </c>
      <c r="I120" s="98">
        <v>2.5850954231638812</v>
      </c>
      <c r="J120" s="98">
        <v>3.511656825015014</v>
      </c>
      <c r="K120" s="98">
        <v>3.3879969098998211</v>
      </c>
      <c r="L120" s="98">
        <v>3.2996893655049391</v>
      </c>
      <c r="M120" s="98">
        <v>3.7402932895275449</v>
      </c>
      <c r="N120" s="98">
        <v>3.5294564058037539</v>
      </c>
      <c r="O120" s="98">
        <v>4.0425967577103608</v>
      </c>
      <c r="P120" s="98">
        <v>3.6663834877331172</v>
      </c>
      <c r="Q120" s="98">
        <v>3.3660079868123409</v>
      </c>
      <c r="R120" s="98">
        <v>3.5025891362374182</v>
      </c>
      <c r="S120" s="98">
        <v>3.9050837339275639</v>
      </c>
      <c r="T120" s="98">
        <v>4.0898051442035666</v>
      </c>
      <c r="U120" s="98">
        <v>4.16424704523416</v>
      </c>
      <c r="V120" s="98">
        <v>4.6064445419186271</v>
      </c>
      <c r="W120" s="98">
        <v>5.5105557621496191</v>
      </c>
      <c r="X120" s="98">
        <v>4.7110538276740881</v>
      </c>
      <c r="Y120" s="98">
        <v>4.6353322216149948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1.6698091518836047</v>
      </c>
      <c r="C121" s="122">
        <f t="shared" si="25"/>
        <v>2.570958287674554</v>
      </c>
      <c r="D121" s="122">
        <f t="shared" si="25"/>
        <v>3.8522415087954771</v>
      </c>
      <c r="E121" s="122">
        <f t="shared" si="25"/>
        <v>5.8112476162725972</v>
      </c>
      <c r="F121" s="122">
        <f t="shared" si="25"/>
        <v>4.5455850697807954</v>
      </c>
      <c r="G121" s="122">
        <f t="shared" si="25"/>
        <v>5.1376463828118837</v>
      </c>
      <c r="H121" s="122">
        <f t="shared" si="25"/>
        <v>6.8344888490327236</v>
      </c>
      <c r="I121" s="122">
        <f t="shared" si="25"/>
        <v>13.661775815978489</v>
      </c>
      <c r="J121" s="122">
        <f t="shared" si="25"/>
        <v>7.8805658972639474</v>
      </c>
      <c r="K121" s="122">
        <f t="shared" si="25"/>
        <v>6.3411993323515707</v>
      </c>
      <c r="L121" s="122">
        <f t="shared" si="25"/>
        <v>10.412874182292976</v>
      </c>
      <c r="M121" s="122">
        <f t="shared" si="25"/>
        <v>7.8221266659789377</v>
      </c>
      <c r="N121" s="122">
        <f t="shared" si="25"/>
        <v>21.552092038639099</v>
      </c>
      <c r="O121" s="122">
        <f t="shared" si="25"/>
        <v>12.417703561327146</v>
      </c>
      <c r="P121" s="122">
        <f t="shared" si="25"/>
        <v>12.210503108423476</v>
      </c>
      <c r="Q121" s="122">
        <f t="shared" si="25"/>
        <v>25.554909094698601</v>
      </c>
      <c r="R121" s="122">
        <f t="shared" si="25"/>
        <v>28.347834148967763</v>
      </c>
      <c r="S121" s="122">
        <f t="shared" si="25"/>
        <v>33.273054644634193</v>
      </c>
      <c r="T121" s="122">
        <f t="shared" si="25"/>
        <v>36.314347776276499</v>
      </c>
      <c r="U121" s="122">
        <f t="shared" si="25"/>
        <v>37.605813358694263</v>
      </c>
      <c r="V121" s="122">
        <f t="shared" si="25"/>
        <v>39.828711445259465</v>
      </c>
      <c r="W121" s="122">
        <f t="shared" si="25"/>
        <v>42.034276599358456</v>
      </c>
      <c r="X121" s="122">
        <f t="shared" si="25"/>
        <v>39.846503404185896</v>
      </c>
      <c r="Y121" s="122">
        <f t="shared" si="25"/>
        <v>37.414152823310829</v>
      </c>
      <c r="DA121" s="130" t="s">
        <v>1800</v>
      </c>
    </row>
    <row r="122" spans="1:105" ht="12" customHeight="1" x14ac:dyDescent="0.25">
      <c r="A122" s="97" t="s">
        <v>53</v>
      </c>
      <c r="B122" s="98">
        <v>1.6698091518836047</v>
      </c>
      <c r="C122" s="98">
        <v>2.570958287674554</v>
      </c>
      <c r="D122" s="98">
        <v>3.8522415087954771</v>
      </c>
      <c r="E122" s="98">
        <v>5.8112476162725972</v>
      </c>
      <c r="F122" s="98">
        <v>4.5455850697807954</v>
      </c>
      <c r="G122" s="98">
        <v>5.1376463828118837</v>
      </c>
      <c r="H122" s="98">
        <v>6.8344888490327236</v>
      </c>
      <c r="I122" s="98">
        <v>13.661775815978489</v>
      </c>
      <c r="J122" s="98">
        <v>7.8805658972639474</v>
      </c>
      <c r="K122" s="98">
        <v>6.3411993323515707</v>
      </c>
      <c r="L122" s="98">
        <v>10.412874182292976</v>
      </c>
      <c r="M122" s="98">
        <v>7.8221266659789377</v>
      </c>
      <c r="N122" s="98">
        <v>21.552092038639099</v>
      </c>
      <c r="O122" s="98">
        <v>12.417703561327146</v>
      </c>
      <c r="P122" s="98">
        <v>12.210503108423476</v>
      </c>
      <c r="Q122" s="98">
        <v>25.554909094698601</v>
      </c>
      <c r="R122" s="98">
        <v>28.347834148967763</v>
      </c>
      <c r="S122" s="98">
        <v>33.273054644634193</v>
      </c>
      <c r="T122" s="98">
        <v>36.314347776276499</v>
      </c>
      <c r="U122" s="98">
        <v>37.605813358694263</v>
      </c>
      <c r="V122" s="98">
        <v>39.828711445259465</v>
      </c>
      <c r="W122" s="98">
        <v>42.034276599358456</v>
      </c>
      <c r="X122" s="98">
        <v>39.846503404185896</v>
      </c>
      <c r="Y122" s="98">
        <v>37.414152823310829</v>
      </c>
      <c r="DA122" s="63" t="s">
        <v>1801</v>
      </c>
    </row>
    <row r="123" spans="1:105" ht="12" customHeight="1" x14ac:dyDescent="0.25">
      <c r="A123" s="121" t="s">
        <v>55</v>
      </c>
      <c r="B123" s="122">
        <v>61.590046362609755</v>
      </c>
      <c r="C123" s="122">
        <v>106.3705606443057</v>
      </c>
      <c r="D123" s="122">
        <v>138.22170082604754</v>
      </c>
      <c r="E123" s="122">
        <v>158.31147919868843</v>
      </c>
      <c r="F123" s="122">
        <v>114.41922768060347</v>
      </c>
      <c r="G123" s="122">
        <v>146.9843207229595</v>
      </c>
      <c r="H123" s="122">
        <v>173.14765845986068</v>
      </c>
      <c r="I123" s="122">
        <v>161.03151741775142</v>
      </c>
      <c r="J123" s="122">
        <v>133.11349516047801</v>
      </c>
      <c r="K123" s="122">
        <v>143.80632806747894</v>
      </c>
      <c r="L123" s="122">
        <v>141.74514157749806</v>
      </c>
      <c r="M123" s="122">
        <v>160.80276113400743</v>
      </c>
      <c r="N123" s="122">
        <v>181.18029811564696</v>
      </c>
      <c r="O123" s="122">
        <v>189.33509404127602</v>
      </c>
      <c r="P123" s="122">
        <v>182.02016959336305</v>
      </c>
      <c r="Q123" s="122">
        <v>197.11401565835774</v>
      </c>
      <c r="R123" s="122">
        <v>204.9042789454833</v>
      </c>
      <c r="S123" s="122">
        <v>235.95112933736524</v>
      </c>
      <c r="T123" s="122">
        <v>242.73166526583017</v>
      </c>
      <c r="U123" s="122">
        <v>244.35392465900318</v>
      </c>
      <c r="V123" s="122">
        <v>268.44077274549619</v>
      </c>
      <c r="W123" s="122">
        <v>319.63332254533373</v>
      </c>
      <c r="X123" s="122">
        <v>282.36084455923827</v>
      </c>
      <c r="Y123" s="122">
        <v>273.63590897786207</v>
      </c>
      <c r="DA123" s="130" t="s">
        <v>1802</v>
      </c>
    </row>
    <row r="124" spans="1:105" ht="12" customHeight="1" x14ac:dyDescent="0.25">
      <c r="A124" s="97" t="s">
        <v>134</v>
      </c>
      <c r="B124" s="98">
        <v>60.158567174473852</v>
      </c>
      <c r="C124" s="98">
        <v>104.74466828609755</v>
      </c>
      <c r="D124" s="98">
        <v>136.22971915805726</v>
      </c>
      <c r="E124" s="98">
        <v>155.03169529627084</v>
      </c>
      <c r="F124" s="98">
        <v>112.95423348908542</v>
      </c>
      <c r="G124" s="98">
        <v>145.79416707051385</v>
      </c>
      <c r="H124" s="98">
        <v>169.25208899749992</v>
      </c>
      <c r="I124" s="98">
        <v>157.76849294678024</v>
      </c>
      <c r="J124" s="98">
        <v>130.77640769380884</v>
      </c>
      <c r="K124" s="98">
        <v>140.65498705346195</v>
      </c>
      <c r="L124" s="98">
        <v>139.20795629144891</v>
      </c>
      <c r="M124" s="98">
        <v>157.99776285845675</v>
      </c>
      <c r="N124" s="98">
        <v>177.57414373138892</v>
      </c>
      <c r="O124" s="98">
        <v>185.87570003936287</v>
      </c>
      <c r="P124" s="98">
        <v>178.37017091834932</v>
      </c>
      <c r="Q124" s="98">
        <v>193.25131799456165</v>
      </c>
      <c r="R124" s="98">
        <v>201.30865213293828</v>
      </c>
      <c r="S124" s="98">
        <v>231.10634247475713</v>
      </c>
      <c r="T124" s="98">
        <v>238.33342435610962</v>
      </c>
      <c r="U124" s="98">
        <v>239.92436704261729</v>
      </c>
      <c r="V124" s="98">
        <v>263.50276778762833</v>
      </c>
      <c r="W124" s="98">
        <v>315.87901720410019</v>
      </c>
      <c r="X124" s="98">
        <v>275.70404271265164</v>
      </c>
      <c r="Y124" s="98">
        <v>268.68308527507901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1806</v>
      </c>
    </row>
    <row r="128" spans="1:105" ht="12" customHeight="1" x14ac:dyDescent="0.25">
      <c r="A128" s="106" t="s">
        <v>122</v>
      </c>
      <c r="B128" s="101">
        <v>1.4314791881358995</v>
      </c>
      <c r="C128" s="101">
        <v>1.625892358208155</v>
      </c>
      <c r="D128" s="101">
        <v>1.9919816679902744</v>
      </c>
      <c r="E128" s="101">
        <v>3.2797839024175803</v>
      </c>
      <c r="F128" s="101">
        <v>1.4649941915180487</v>
      </c>
      <c r="G128" s="101">
        <v>1.1901536524456418</v>
      </c>
      <c r="H128" s="101">
        <v>3.895569462360764</v>
      </c>
      <c r="I128" s="101">
        <v>3.2630244709711755</v>
      </c>
      <c r="J128" s="101">
        <v>2.3370874666691868</v>
      </c>
      <c r="K128" s="101">
        <v>3.1513410140169906</v>
      </c>
      <c r="L128" s="101">
        <v>2.5371852860491457</v>
      </c>
      <c r="M128" s="101">
        <v>2.8049982755506657</v>
      </c>
      <c r="N128" s="101">
        <v>3.6061543842580424</v>
      </c>
      <c r="O128" s="101">
        <v>3.4593940019131559</v>
      </c>
      <c r="P128" s="101">
        <v>3.6499986750137348</v>
      </c>
      <c r="Q128" s="101">
        <v>3.862697663796105</v>
      </c>
      <c r="R128" s="101">
        <v>3.5956268125450244</v>
      </c>
      <c r="S128" s="101">
        <v>4.8447868626081076</v>
      </c>
      <c r="T128" s="101">
        <v>4.3982409097205606</v>
      </c>
      <c r="U128" s="101">
        <v>4.4295576163858987</v>
      </c>
      <c r="V128" s="101">
        <v>4.938004957867844</v>
      </c>
      <c r="W128" s="101">
        <v>3.7543053412335308</v>
      </c>
      <c r="X128" s="101">
        <v>6.6568018465866219</v>
      </c>
      <c r="Y128" s="101">
        <v>4.9528237027830411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1810</v>
      </c>
    </row>
    <row r="132" spans="1:105" ht="12" customHeight="1" x14ac:dyDescent="0.25">
      <c r="A132" s="121" t="s">
        <v>54</v>
      </c>
      <c r="B132" s="122">
        <v>48.963710814391547</v>
      </c>
      <c r="C132" s="122">
        <v>54.253937982479137</v>
      </c>
      <c r="D132" s="122">
        <v>74.991783665939224</v>
      </c>
      <c r="E132" s="122">
        <v>91.94696267043129</v>
      </c>
      <c r="F132" s="122">
        <v>59.761830930612298</v>
      </c>
      <c r="G132" s="122">
        <v>114.53702972150366</v>
      </c>
      <c r="H132" s="122">
        <v>82.103732507180922</v>
      </c>
      <c r="I132" s="122">
        <v>89.317153690099857</v>
      </c>
      <c r="J132" s="122">
        <v>46.320337909076329</v>
      </c>
      <c r="K132" s="122">
        <v>61.744640149715075</v>
      </c>
      <c r="L132" s="122">
        <v>51.483113999896794</v>
      </c>
      <c r="M132" s="122">
        <v>57.437811352109165</v>
      </c>
      <c r="N132" s="122">
        <v>57.587069405095733</v>
      </c>
      <c r="O132" s="122">
        <v>58.426067805566305</v>
      </c>
      <c r="P132" s="122">
        <v>56.293903748209516</v>
      </c>
      <c r="Q132" s="122">
        <v>67.889890497394831</v>
      </c>
      <c r="R132" s="122">
        <v>71.050441187416837</v>
      </c>
      <c r="S132" s="122">
        <v>84.420883919330777</v>
      </c>
      <c r="T132" s="122">
        <v>89.887474366208792</v>
      </c>
      <c r="U132" s="122">
        <v>93.719588401647115</v>
      </c>
      <c r="V132" s="122">
        <v>92.363412119032432</v>
      </c>
      <c r="W132" s="122">
        <v>107.26446002826552</v>
      </c>
      <c r="X132" s="122">
        <v>98.803765451350927</v>
      </c>
      <c r="Y132" s="122">
        <v>93.484516166204372</v>
      </c>
      <c r="DA132" s="130" t="s">
        <v>1811</v>
      </c>
    </row>
    <row r="133" spans="1:105" ht="12" customHeight="1" x14ac:dyDescent="0.25">
      <c r="A133" s="97" t="s">
        <v>175</v>
      </c>
      <c r="B133" s="98">
        <v>47.855975881926106</v>
      </c>
      <c r="C133" s="98">
        <v>53.192493009476941</v>
      </c>
      <c r="D133" s="98">
        <v>74.202802289687554</v>
      </c>
      <c r="E133" s="98">
        <v>90.655550409048999</v>
      </c>
      <c r="F133" s="98">
        <v>59.11721357431361</v>
      </c>
      <c r="G133" s="98">
        <v>113.8252976226253</v>
      </c>
      <c r="H133" s="98">
        <v>80.720917517664091</v>
      </c>
      <c r="I133" s="98">
        <v>88.436437861326908</v>
      </c>
      <c r="J133" s="98">
        <v>45.797452542883121</v>
      </c>
      <c r="K133" s="98">
        <v>61.205247374549096</v>
      </c>
      <c r="L133" s="98">
        <v>50.918877134796922</v>
      </c>
      <c r="M133" s="98">
        <v>56.777315891100599</v>
      </c>
      <c r="N133" s="98">
        <v>56.593617735700064</v>
      </c>
      <c r="O133" s="98">
        <v>58.357565788598123</v>
      </c>
      <c r="P133" s="98">
        <v>55.813428520422377</v>
      </c>
      <c r="Q133" s="98">
        <v>66.922936754948537</v>
      </c>
      <c r="R133" s="98">
        <v>70.218420878611823</v>
      </c>
      <c r="S133" s="98">
        <v>83.530396662887597</v>
      </c>
      <c r="T133" s="98">
        <v>88.972740631073208</v>
      </c>
      <c r="U133" s="98">
        <v>92.752861534475358</v>
      </c>
      <c r="V133" s="98">
        <v>91.368311303772117</v>
      </c>
      <c r="W133" s="98">
        <v>106.21677027041572</v>
      </c>
      <c r="X133" s="98">
        <v>97.71580014965194</v>
      </c>
      <c r="Y133" s="98">
        <v>92.563765595647027</v>
      </c>
      <c r="DA133" s="63" t="s">
        <v>1812</v>
      </c>
    </row>
    <row r="134" spans="1:105" ht="12" customHeight="1" x14ac:dyDescent="0.25">
      <c r="A134" s="109" t="s">
        <v>120</v>
      </c>
      <c r="B134" s="33">
        <v>1.1077349324654386</v>
      </c>
      <c r="C134" s="33">
        <v>1.061444973002198</v>
      </c>
      <c r="D134" s="33">
        <v>0.78898137625167308</v>
      </c>
      <c r="E134" s="33">
        <v>1.2914122613822889</v>
      </c>
      <c r="F134" s="33">
        <v>0.64461735629868921</v>
      </c>
      <c r="G134" s="33">
        <v>0.71173209887836408</v>
      </c>
      <c r="H134" s="33">
        <v>1.3828149895168274</v>
      </c>
      <c r="I134" s="33">
        <v>0.88071582877295373</v>
      </c>
      <c r="J134" s="33">
        <v>0.52288536619320614</v>
      </c>
      <c r="K134" s="33">
        <v>0.53939277516597917</v>
      </c>
      <c r="L134" s="33">
        <v>0.56423686509987525</v>
      </c>
      <c r="M134" s="33">
        <v>0.6604954610085686</v>
      </c>
      <c r="N134" s="33">
        <v>0.99345166939566765</v>
      </c>
      <c r="O134" s="33">
        <v>6.850201696818263E-2</v>
      </c>
      <c r="P134" s="33">
        <v>0.48047522778714014</v>
      </c>
      <c r="Q134" s="33">
        <v>0.96695374244628651</v>
      </c>
      <c r="R134" s="33">
        <v>0.83202030880502043</v>
      </c>
      <c r="S134" s="33">
        <v>0.89048725644317861</v>
      </c>
      <c r="T134" s="33">
        <v>0.91473373513558176</v>
      </c>
      <c r="U134" s="33">
        <v>0.96672686717175427</v>
      </c>
      <c r="V134" s="33">
        <v>0.99510081526031713</v>
      </c>
      <c r="W134" s="33">
        <v>1.0476897578497961</v>
      </c>
      <c r="X134" s="33">
        <v>1.0879653016989854</v>
      </c>
      <c r="Y134" s="33">
        <v>0.92075057055734322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0.44085464792520646</v>
      </c>
      <c r="C136" s="119">
        <f t="shared" si="26"/>
        <v>0.44943058536892544</v>
      </c>
      <c r="D136" s="119">
        <f t="shared" si="26"/>
        <v>0.4578225453750957</v>
      </c>
      <c r="E136" s="119">
        <f t="shared" si="26"/>
        <v>0.4641793285344164</v>
      </c>
      <c r="F136" s="119">
        <f t="shared" si="26"/>
        <v>0.46450985925509491</v>
      </c>
      <c r="G136" s="119">
        <f t="shared" si="26"/>
        <v>0.4743746888229633</v>
      </c>
      <c r="H136" s="119">
        <f t="shared" si="26"/>
        <v>0.47620161656646642</v>
      </c>
      <c r="I136" s="119">
        <f t="shared" si="26"/>
        <v>0.48462619931902967</v>
      </c>
      <c r="J136" s="119">
        <f t="shared" si="26"/>
        <v>0.48181749849179478</v>
      </c>
      <c r="K136" s="119">
        <f t="shared" si="26"/>
        <v>0.48940401719918575</v>
      </c>
      <c r="L136" s="119">
        <f t="shared" si="26"/>
        <v>0.49900955991608131</v>
      </c>
      <c r="M136" s="119">
        <f t="shared" si="26"/>
        <v>0.51057700353776814</v>
      </c>
      <c r="N136" s="119">
        <f t="shared" si="26"/>
        <v>0.52838527906842359</v>
      </c>
      <c r="O136" s="119">
        <f t="shared" si="26"/>
        <v>0.54024154594775009</v>
      </c>
      <c r="P136" s="119">
        <f t="shared" si="26"/>
        <v>0.5482430573058249</v>
      </c>
      <c r="Q136" s="119">
        <f t="shared" si="26"/>
        <v>0.56550107609722755</v>
      </c>
      <c r="R136" s="119">
        <f t="shared" ref="R136:V136" si="27">IF(R117=0,"",R117/R98)</f>
        <v>0.58207789256257703</v>
      </c>
      <c r="S136" s="119">
        <f t="shared" si="27"/>
        <v>0.60302074566362773</v>
      </c>
      <c r="T136" s="119">
        <f t="shared" si="27"/>
        <v>0.62205165604854129</v>
      </c>
      <c r="U136" s="119">
        <f t="shared" si="27"/>
        <v>0.63823462851642532</v>
      </c>
      <c r="V136" s="119">
        <f t="shared" si="27"/>
        <v>0.65286204280023663</v>
      </c>
      <c r="W136" s="119">
        <f t="shared" ref="W136:Y136" si="28">IF(W117=0,"",W117/W98)</f>
        <v>0.66502855001619265</v>
      </c>
      <c r="X136" s="119">
        <f t="shared" si="28"/>
        <v>0.67766969524615028</v>
      </c>
      <c r="Y136" s="119">
        <f t="shared" si="28"/>
        <v>0.68768060091796424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0.43344185732302082</v>
      </c>
      <c r="C137" s="124">
        <f t="shared" si="29"/>
        <v>0.43915487118188617</v>
      </c>
      <c r="D137" s="124">
        <f t="shared" si="29"/>
        <v>0.44623602750975022</v>
      </c>
      <c r="E137" s="124">
        <f t="shared" si="29"/>
        <v>0.45119540447815937</v>
      </c>
      <c r="F137" s="124">
        <f t="shared" si="29"/>
        <v>0.45567166427569289</v>
      </c>
      <c r="G137" s="124">
        <f t="shared" si="29"/>
        <v>0.4589577702893845</v>
      </c>
      <c r="H137" s="124">
        <f t="shared" si="29"/>
        <v>0.46361486565845095</v>
      </c>
      <c r="I137" s="124">
        <f t="shared" si="29"/>
        <v>0.4663950256577159</v>
      </c>
      <c r="J137" s="124">
        <f t="shared" si="29"/>
        <v>0.47123302181779053</v>
      </c>
      <c r="K137" s="124">
        <f t="shared" si="29"/>
        <v>0.47772993750684062</v>
      </c>
      <c r="L137" s="124">
        <f t="shared" si="29"/>
        <v>0.48715689783868621</v>
      </c>
      <c r="M137" s="124">
        <f t="shared" si="29"/>
        <v>0.499584860271237</v>
      </c>
      <c r="N137" s="124">
        <f t="shared" si="29"/>
        <v>0.51362012255077227</v>
      </c>
      <c r="O137" s="124">
        <f t="shared" si="29"/>
        <v>0.52824216865121998</v>
      </c>
      <c r="P137" s="124">
        <f t="shared" si="29"/>
        <v>0.53547756613954223</v>
      </c>
      <c r="Q137" s="124">
        <f t="shared" si="29"/>
        <v>0.54813608427967642</v>
      </c>
      <c r="R137" s="124">
        <f t="shared" ref="R137:V137" si="30">IF(R118=0,"",R118/R99)</f>
        <v>0.56467541499622487</v>
      </c>
      <c r="S137" s="124">
        <f t="shared" si="30"/>
        <v>0.58538766175623336</v>
      </c>
      <c r="T137" s="124">
        <f t="shared" si="30"/>
        <v>0.60468833020508672</v>
      </c>
      <c r="U137" s="124">
        <f t="shared" si="30"/>
        <v>0.62120149098525257</v>
      </c>
      <c r="V137" s="124">
        <f t="shared" si="30"/>
        <v>0.63653076277276621</v>
      </c>
      <c r="W137" s="124">
        <f t="shared" ref="W137:Y137" si="31">IF(W118=0,"",W118/W99)</f>
        <v>0.65034654100702638</v>
      </c>
      <c r="X137" s="124">
        <f t="shared" si="31"/>
        <v>0.6622553375208351</v>
      </c>
      <c r="Y137" s="124">
        <f t="shared" si="31"/>
        <v>0.67297157702728072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0.43236852731138076</v>
      </c>
      <c r="C138" s="111">
        <f t="shared" si="32"/>
        <v>0.43807832333335051</v>
      </c>
      <c r="D138" s="111">
        <f t="shared" si="32"/>
        <v>0.44520020376226005</v>
      </c>
      <c r="E138" s="111">
        <f t="shared" si="32"/>
        <v>0.45018270778923336</v>
      </c>
      <c r="F138" s="111">
        <f t="shared" si="32"/>
        <v>0.45457769733357128</v>
      </c>
      <c r="G138" s="111">
        <f t="shared" si="32"/>
        <v>0.45793041029545312</v>
      </c>
      <c r="H138" s="111">
        <f t="shared" si="32"/>
        <v>0.46265277034832875</v>
      </c>
      <c r="I138" s="111">
        <f t="shared" si="32"/>
        <v>0.46553043516912068</v>
      </c>
      <c r="J138" s="111">
        <f t="shared" si="32"/>
        <v>0.47022854727387303</v>
      </c>
      <c r="K138" s="111">
        <f t="shared" si="32"/>
        <v>0.47672729111957013</v>
      </c>
      <c r="L138" s="111">
        <f t="shared" si="32"/>
        <v>0.48624256262882748</v>
      </c>
      <c r="M138" s="111">
        <f t="shared" si="32"/>
        <v>0.4986198581099221</v>
      </c>
      <c r="N138" s="111">
        <f t="shared" si="32"/>
        <v>0.512812469325994</v>
      </c>
      <c r="O138" s="111">
        <f t="shared" si="32"/>
        <v>0.52729715300646351</v>
      </c>
      <c r="P138" s="111">
        <f t="shared" si="32"/>
        <v>0.534514372003697</v>
      </c>
      <c r="Q138" s="111">
        <f t="shared" si="32"/>
        <v>0.54729111059270164</v>
      </c>
      <c r="R138" s="111">
        <f t="shared" ref="R138:V138" si="33">IF(R119=0,"",R119/R100)</f>
        <v>0.56384468480037353</v>
      </c>
      <c r="S138" s="111">
        <f t="shared" si="33"/>
        <v>0.58456319190281436</v>
      </c>
      <c r="T138" s="111">
        <f t="shared" si="33"/>
        <v>0.60388847118311639</v>
      </c>
      <c r="U138" s="111">
        <f t="shared" si="33"/>
        <v>0.62041834510583038</v>
      </c>
      <c r="V138" s="111">
        <f t="shared" si="33"/>
        <v>0.63577236330998843</v>
      </c>
      <c r="W138" s="111">
        <f t="shared" ref="W138:Y138" si="34">IF(W119=0,"",W119/W100)</f>
        <v>0.64960823949644109</v>
      </c>
      <c r="X138" s="111">
        <f t="shared" si="34"/>
        <v>0.66151847067672276</v>
      </c>
      <c r="Y138" s="111">
        <f t="shared" si="34"/>
        <v>0.6722479365567211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1.8113035299339781</v>
      </c>
      <c r="D140" s="124">
        <f t="shared" si="38"/>
        <v>1.9661621231108297</v>
      </c>
      <c r="E140" s="124">
        <f t="shared" si="38"/>
        <v>2.0731500810023431</v>
      </c>
      <c r="F140" s="124">
        <f t="shared" si="38"/>
        <v>2.1331117083202558</v>
      </c>
      <c r="G140" s="124">
        <f t="shared" si="38"/>
        <v>2.1928651862301742</v>
      </c>
      <c r="H140" s="124">
        <f t="shared" si="38"/>
        <v>2.2607589987783845</v>
      </c>
      <c r="I140" s="124">
        <f t="shared" si="38"/>
        <v>2.3132047870908705</v>
      </c>
      <c r="J140" s="124">
        <f t="shared" si="38"/>
        <v>2.3646866044089654</v>
      </c>
      <c r="K140" s="124">
        <f t="shared" si="38"/>
        <v>2.4468471378251544</v>
      </c>
      <c r="L140" s="124">
        <f t="shared" si="38"/>
        <v>2.586662609965837</v>
      </c>
      <c r="M140" s="124">
        <f t="shared" si="38"/>
        <v>2.7184397952024586</v>
      </c>
      <c r="N140" s="124">
        <f t="shared" si="38"/>
        <v>2.8447090198799914</v>
      </c>
      <c r="O140" s="124">
        <f t="shared" si="38"/>
        <v>2.9480015005348617</v>
      </c>
      <c r="P140" s="124">
        <f t="shared" si="38"/>
        <v>3.0592285070658667</v>
      </c>
      <c r="Q140" s="124">
        <f t="shared" si="38"/>
        <v>3.1728510011191386</v>
      </c>
      <c r="R140" s="124">
        <f t="shared" ref="R140:V140" si="39">IF(R121=0,"",R121/R102)</f>
        <v>3.2545115592176859</v>
      </c>
      <c r="S140" s="124">
        <f t="shared" si="39"/>
        <v>3.331212563558708</v>
      </c>
      <c r="T140" s="124">
        <f t="shared" si="39"/>
        <v>3.3918688171626608</v>
      </c>
      <c r="U140" s="124">
        <f t="shared" si="39"/>
        <v>3.4313453694630307</v>
      </c>
      <c r="V140" s="124">
        <f t="shared" si="39"/>
        <v>3.4606653677274837</v>
      </c>
      <c r="W140" s="124">
        <f t="shared" ref="W140:Y140" si="40">IF(W121=0,"",W121/W102)</f>
        <v>3.4804257988923211</v>
      </c>
      <c r="X140" s="124">
        <f t="shared" si="40"/>
        <v>3.4988899297353524</v>
      </c>
      <c r="Y140" s="124">
        <f t="shared" si="40"/>
        <v>3.5167979118787702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1.8113035299339781</v>
      </c>
      <c r="D141" s="111">
        <f t="shared" si="41"/>
        <v>1.9661621231108297</v>
      </c>
      <c r="E141" s="111">
        <f t="shared" si="41"/>
        <v>2.0731500810023431</v>
      </c>
      <c r="F141" s="111">
        <f t="shared" si="41"/>
        <v>2.1331117083202558</v>
      </c>
      <c r="G141" s="111">
        <f t="shared" si="41"/>
        <v>2.1928651862301742</v>
      </c>
      <c r="H141" s="111">
        <f t="shared" si="41"/>
        <v>2.2607589987783845</v>
      </c>
      <c r="I141" s="111">
        <f t="shared" si="41"/>
        <v>2.3132047870908705</v>
      </c>
      <c r="J141" s="111">
        <f t="shared" si="41"/>
        <v>2.3646866044089654</v>
      </c>
      <c r="K141" s="111">
        <f t="shared" si="41"/>
        <v>2.4468471378251544</v>
      </c>
      <c r="L141" s="111">
        <f t="shared" si="41"/>
        <v>2.586662609965837</v>
      </c>
      <c r="M141" s="111">
        <f t="shared" si="41"/>
        <v>2.7184397952024586</v>
      </c>
      <c r="N141" s="111">
        <f t="shared" si="41"/>
        <v>2.8447090198799914</v>
      </c>
      <c r="O141" s="111">
        <f t="shared" si="41"/>
        <v>2.9480015005348617</v>
      </c>
      <c r="P141" s="111">
        <f t="shared" si="41"/>
        <v>3.0592285070658667</v>
      </c>
      <c r="Q141" s="111">
        <f t="shared" si="41"/>
        <v>3.1728510011191386</v>
      </c>
      <c r="R141" s="111">
        <f t="shared" ref="R141:V141" si="42">IF(R122=0,"",R122/R103)</f>
        <v>3.2545115592176859</v>
      </c>
      <c r="S141" s="111">
        <f t="shared" si="42"/>
        <v>3.331212563558708</v>
      </c>
      <c r="T141" s="111">
        <f t="shared" si="42"/>
        <v>3.3918688171626608</v>
      </c>
      <c r="U141" s="111">
        <f t="shared" si="42"/>
        <v>3.4313453694630307</v>
      </c>
      <c r="V141" s="111">
        <f t="shared" si="42"/>
        <v>3.4606653677274837</v>
      </c>
      <c r="W141" s="111">
        <f t="shared" ref="W141:Y141" si="43">IF(W122=0,"",W122/W103)</f>
        <v>3.4804257988923211</v>
      </c>
      <c r="X141" s="111">
        <f t="shared" si="43"/>
        <v>3.4988899297353524</v>
      </c>
      <c r="Y141" s="111">
        <f t="shared" si="43"/>
        <v>3.5167979118787702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0.46154455663075078</v>
      </c>
      <c r="C142" s="124">
        <f t="shared" si="44"/>
        <v>0.46698831656444922</v>
      </c>
      <c r="D142" s="124">
        <f t="shared" si="44"/>
        <v>0.47473293747641171</v>
      </c>
      <c r="E142" s="124">
        <f t="shared" si="44"/>
        <v>0.48083191617529464</v>
      </c>
      <c r="F142" s="124">
        <f t="shared" si="44"/>
        <v>0.4852477437178167</v>
      </c>
      <c r="G142" s="124">
        <f t="shared" si="44"/>
        <v>0.48922286187396685</v>
      </c>
      <c r="H142" s="124">
        <f t="shared" si="44"/>
        <v>0.49533030561507269</v>
      </c>
      <c r="I142" s="124">
        <f t="shared" si="44"/>
        <v>0.49864075409031156</v>
      </c>
      <c r="J142" s="124">
        <f t="shared" si="44"/>
        <v>0.50415649194321865</v>
      </c>
      <c r="K142" s="124">
        <f t="shared" si="44"/>
        <v>0.51236956059775285</v>
      </c>
      <c r="L142" s="124">
        <f t="shared" si="44"/>
        <v>0.52391997166685222</v>
      </c>
      <c r="M142" s="124">
        <f t="shared" si="44"/>
        <v>0.53897745893192861</v>
      </c>
      <c r="N142" s="124">
        <f t="shared" si="44"/>
        <v>0.55598300824902758</v>
      </c>
      <c r="O142" s="124">
        <f t="shared" si="44"/>
        <v>0.57204256516532326</v>
      </c>
      <c r="P142" s="124">
        <f t="shared" si="44"/>
        <v>0.57941661721220272</v>
      </c>
      <c r="Q142" s="124">
        <f t="shared" si="44"/>
        <v>0.59198137331292322</v>
      </c>
      <c r="R142" s="124">
        <f t="shared" ref="R142:V142" si="45">IF(R123=0,"",R123/R104)</f>
        <v>0.60906047250820372</v>
      </c>
      <c r="S142" s="124">
        <f t="shared" si="45"/>
        <v>0.63122803456696219</v>
      </c>
      <c r="T142" s="124">
        <f t="shared" si="45"/>
        <v>0.65195892901914354</v>
      </c>
      <c r="U142" s="124">
        <f t="shared" si="45"/>
        <v>0.66961334424736596</v>
      </c>
      <c r="V142" s="124">
        <f t="shared" si="45"/>
        <v>0.68581729401449187</v>
      </c>
      <c r="W142" s="124">
        <f t="shared" ref="W142:Y142" si="46">IF(W123=0,"",W123/W104)</f>
        <v>0.70099341246998814</v>
      </c>
      <c r="X142" s="124">
        <f t="shared" si="46"/>
        <v>0.71243348915040761</v>
      </c>
      <c r="Y142" s="124">
        <f t="shared" si="46"/>
        <v>0.72400596230012548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0.45969111249003741</v>
      </c>
      <c r="C143" s="111">
        <f t="shared" si="47"/>
        <v>0.46576010325103562</v>
      </c>
      <c r="D143" s="111">
        <f t="shared" si="47"/>
        <v>0.47360699572376158</v>
      </c>
      <c r="E143" s="111">
        <f t="shared" si="47"/>
        <v>0.47927194684232893</v>
      </c>
      <c r="F143" s="111">
        <f t="shared" si="47"/>
        <v>0.48431828771696928</v>
      </c>
      <c r="G143" s="111">
        <f t="shared" si="47"/>
        <v>0.48862439385155249</v>
      </c>
      <c r="H143" s="111">
        <f t="shared" si="47"/>
        <v>0.49370042537762537</v>
      </c>
      <c r="I143" s="111">
        <f t="shared" si="47"/>
        <v>0.49722114158185748</v>
      </c>
      <c r="J143" s="111">
        <f t="shared" si="47"/>
        <v>0.50300046863812742</v>
      </c>
      <c r="K143" s="111">
        <f t="shared" si="47"/>
        <v>0.51103014611035613</v>
      </c>
      <c r="L143" s="111">
        <f t="shared" si="47"/>
        <v>0.52294120757438234</v>
      </c>
      <c r="M143" s="111">
        <f t="shared" si="47"/>
        <v>0.53819638842232664</v>
      </c>
      <c r="N143" s="111">
        <f t="shared" si="47"/>
        <v>0.55531978501233015</v>
      </c>
      <c r="O143" s="111">
        <f t="shared" si="47"/>
        <v>0.57161053224662228</v>
      </c>
      <c r="P143" s="111">
        <f t="shared" si="47"/>
        <v>0.57889098141918138</v>
      </c>
      <c r="Q143" s="111">
        <f t="shared" si="47"/>
        <v>0.59161458229049491</v>
      </c>
      <c r="R143" s="111">
        <f t="shared" ref="R143:V143" si="48">IF(R124=0,"",R124/R105)</f>
        <v>0.60887767759182665</v>
      </c>
      <c r="S143" s="111">
        <f t="shared" si="48"/>
        <v>0.63117779436241284</v>
      </c>
      <c r="T143" s="111">
        <f t="shared" si="48"/>
        <v>0.65199592891553937</v>
      </c>
      <c r="U143" s="111">
        <f t="shared" si="48"/>
        <v>0.66971661259449033</v>
      </c>
      <c r="V143" s="111">
        <f t="shared" si="48"/>
        <v>0.68596392970368159</v>
      </c>
      <c r="W143" s="111">
        <f t="shared" ref="W143:Y143" si="49">IF(W124=0,"",W124/W105)</f>
        <v>0.70110947158241388</v>
      </c>
      <c r="X143" s="111">
        <f t="shared" si="49"/>
        <v>0.71256783276339775</v>
      </c>
      <c r="Y143" s="111">
        <f t="shared" si="49"/>
        <v>0.72420834202670359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0.55570543062672839</v>
      </c>
      <c r="C147" s="112">
        <f t="shared" si="59"/>
        <v>0.56255768448681898</v>
      </c>
      <c r="D147" s="112">
        <f t="shared" si="59"/>
        <v>0.5669038141489966</v>
      </c>
      <c r="E147" s="112">
        <f t="shared" si="59"/>
        <v>0.56826129538100878</v>
      </c>
      <c r="F147" s="112">
        <f t="shared" si="59"/>
        <v>0.56951748021794779</v>
      </c>
      <c r="G147" s="112">
        <f t="shared" si="59"/>
        <v>0.57558242699795148</v>
      </c>
      <c r="H147" s="112">
        <f t="shared" si="59"/>
        <v>0.57827524157173649</v>
      </c>
      <c r="I147" s="112">
        <f t="shared" si="59"/>
        <v>0.57849964493076056</v>
      </c>
      <c r="J147" s="112">
        <f t="shared" si="59"/>
        <v>0.57856149985464866</v>
      </c>
      <c r="K147" s="112">
        <f t="shared" si="59"/>
        <v>0.58024977153730362</v>
      </c>
      <c r="L147" s="112">
        <f t="shared" si="59"/>
        <v>0.58387981632483499</v>
      </c>
      <c r="M147" s="112">
        <f t="shared" si="59"/>
        <v>0.58695916536127046</v>
      </c>
      <c r="N147" s="112">
        <f t="shared" si="59"/>
        <v>0.59072352440618547</v>
      </c>
      <c r="O147" s="112">
        <f t="shared" si="59"/>
        <v>0.59625690465859194</v>
      </c>
      <c r="P147" s="112">
        <f t="shared" si="59"/>
        <v>0.60632082144566968</v>
      </c>
      <c r="Q147" s="112">
        <f t="shared" si="59"/>
        <v>0.61093113864618798</v>
      </c>
      <c r="R147" s="112">
        <f t="shared" ref="R147:V147" si="60">IF(R128=0,"",R128/R109)</f>
        <v>0.61947271013335559</v>
      </c>
      <c r="S147" s="112">
        <f t="shared" si="60"/>
        <v>0.63363392195470447</v>
      </c>
      <c r="T147" s="112">
        <f t="shared" si="60"/>
        <v>0.64996022565268141</v>
      </c>
      <c r="U147" s="112">
        <f t="shared" si="60"/>
        <v>0.66406706036029639</v>
      </c>
      <c r="V147" s="112">
        <f t="shared" si="60"/>
        <v>0.6780823970121902</v>
      </c>
      <c r="W147" s="112">
        <f t="shared" ref="W147:Y147" si="61">IF(W128=0,"",W128/W109)</f>
        <v>0.6913641843596281</v>
      </c>
      <c r="X147" s="112">
        <f t="shared" si="61"/>
        <v>0.70691354581988963</v>
      </c>
      <c r="Y147" s="112">
        <f t="shared" si="61"/>
        <v>0.71319414475904541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0.56686434096920768</v>
      </c>
      <c r="C151" s="124">
        <f t="shared" si="71"/>
        <v>0.56794263276742296</v>
      </c>
      <c r="D151" s="124">
        <f t="shared" si="71"/>
        <v>0.56815308422226307</v>
      </c>
      <c r="E151" s="124">
        <f t="shared" si="71"/>
        <v>0.56975899815647346</v>
      </c>
      <c r="F151" s="124">
        <f t="shared" si="71"/>
        <v>0.57039599622567683</v>
      </c>
      <c r="G151" s="124">
        <f t="shared" si="71"/>
        <v>0.57084338676152557</v>
      </c>
      <c r="H151" s="124">
        <f t="shared" si="71"/>
        <v>0.57356737206631858</v>
      </c>
      <c r="I151" s="124">
        <f t="shared" si="71"/>
        <v>0.57325350989153523</v>
      </c>
      <c r="J151" s="124">
        <f t="shared" si="71"/>
        <v>0.57387339767350354</v>
      </c>
      <c r="K151" s="124">
        <f t="shared" si="71"/>
        <v>0.57425332512089888</v>
      </c>
      <c r="L151" s="124">
        <f t="shared" si="71"/>
        <v>0.57536406885263991</v>
      </c>
      <c r="M151" s="124">
        <f t="shared" si="71"/>
        <v>0.57612664894017473</v>
      </c>
      <c r="N151" s="124">
        <f t="shared" si="71"/>
        <v>0.57744885703301962</v>
      </c>
      <c r="O151" s="124">
        <f t="shared" si="71"/>
        <v>0.57568068372033554</v>
      </c>
      <c r="P151" s="124">
        <f t="shared" si="71"/>
        <v>0.57697679934343515</v>
      </c>
      <c r="Q151" s="124">
        <f t="shared" si="71"/>
        <v>0.57826472726925682</v>
      </c>
      <c r="R151" s="124">
        <f t="shared" ref="R151:V151" si="72">IF(R132=0,"",R132/R113)</f>
        <v>0.57919948491638262</v>
      </c>
      <c r="S151" s="124">
        <f t="shared" si="72"/>
        <v>0.58168183457520528</v>
      </c>
      <c r="T151" s="124">
        <f t="shared" si="72"/>
        <v>0.58543596363926775</v>
      </c>
      <c r="U151" s="124">
        <f t="shared" si="72"/>
        <v>0.58987903215546345</v>
      </c>
      <c r="V151" s="124">
        <f t="shared" si="72"/>
        <v>0.59439765108456544</v>
      </c>
      <c r="W151" s="124">
        <f t="shared" ref="W151:Y151" si="73">IF(W132=0,"",W132/W113)</f>
        <v>0.59809478387902093</v>
      </c>
      <c r="X151" s="124">
        <f t="shared" si="73"/>
        <v>0.60129464446616621</v>
      </c>
      <c r="Y151" s="124">
        <f t="shared" si="73"/>
        <v>0.60402977026915949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0.56396620487542104</v>
      </c>
      <c r="C152" s="111">
        <f t="shared" si="74"/>
        <v>0.56530684574148404</v>
      </c>
      <c r="D152" s="111">
        <f t="shared" si="74"/>
        <v>0.5667391912136357</v>
      </c>
      <c r="E152" s="111">
        <f t="shared" si="74"/>
        <v>0.56786780531722336</v>
      </c>
      <c r="F152" s="111">
        <f t="shared" si="74"/>
        <v>0.56894275097020575</v>
      </c>
      <c r="G152" s="111">
        <f t="shared" si="74"/>
        <v>0.57000572433091645</v>
      </c>
      <c r="H152" s="111">
        <f t="shared" si="74"/>
        <v>0.57128907108431237</v>
      </c>
      <c r="I152" s="111">
        <f t="shared" si="74"/>
        <v>0.57192421270746385</v>
      </c>
      <c r="J152" s="111">
        <f t="shared" si="74"/>
        <v>0.57235148196934982</v>
      </c>
      <c r="K152" s="111">
        <f t="shared" si="74"/>
        <v>0.57307552497201375</v>
      </c>
      <c r="L152" s="111">
        <f t="shared" si="74"/>
        <v>0.57388958848712379</v>
      </c>
      <c r="M152" s="111">
        <f t="shared" si="74"/>
        <v>0.57458047324075368</v>
      </c>
      <c r="N152" s="111">
        <f t="shared" si="74"/>
        <v>0.57512495953474396</v>
      </c>
      <c r="O152" s="111">
        <f t="shared" si="74"/>
        <v>0.57551856209560592</v>
      </c>
      <c r="P152" s="111">
        <f t="shared" si="74"/>
        <v>0.57576741073783144</v>
      </c>
      <c r="Q152" s="111">
        <f t="shared" si="74"/>
        <v>0.57622588713235423</v>
      </c>
      <c r="R152" s="111">
        <f t="shared" ref="R152:V152" si="75">IF(R133=0,"",R133/R114)</f>
        <v>0.5775043326679129</v>
      </c>
      <c r="S152" s="111">
        <f t="shared" si="75"/>
        <v>0.58013269441961857</v>
      </c>
      <c r="T152" s="111">
        <f t="shared" si="75"/>
        <v>0.58392231609000134</v>
      </c>
      <c r="U152" s="111">
        <f t="shared" si="75"/>
        <v>0.58830548032653307</v>
      </c>
      <c r="V152" s="111">
        <f t="shared" si="75"/>
        <v>0.59269123827842041</v>
      </c>
      <c r="W152" s="111">
        <f t="shared" ref="W152:Y152" si="76">IF(W133=0,"",W133/W114)</f>
        <v>0.59645792354883764</v>
      </c>
      <c r="X152" s="111">
        <f t="shared" si="76"/>
        <v>0.59939875809889465</v>
      </c>
      <c r="Y152" s="111">
        <f t="shared" si="76"/>
        <v>0.60232025001105505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0.72862365072973467</v>
      </c>
      <c r="C153" s="45">
        <f t="shared" si="77"/>
        <v>0.74110768519680381</v>
      </c>
      <c r="D153" s="45">
        <f t="shared" si="77"/>
        <v>0.7423264745227921</v>
      </c>
      <c r="E153" s="45">
        <f t="shared" si="77"/>
        <v>0.74360273004744393</v>
      </c>
      <c r="F153" s="45">
        <f t="shared" si="77"/>
        <v>0.74488682187191335</v>
      </c>
      <c r="G153" s="45">
        <f t="shared" si="77"/>
        <v>0.74622383668524561</v>
      </c>
      <c r="H153" s="45">
        <f t="shared" si="77"/>
        <v>0.74760825645068629</v>
      </c>
      <c r="I153" s="45">
        <f t="shared" si="77"/>
        <v>0.74777556101635656</v>
      </c>
      <c r="J153" s="45">
        <f t="shared" si="77"/>
        <v>0.74810408332672296</v>
      </c>
      <c r="K153" s="45">
        <f t="shared" si="77"/>
        <v>0.74890355869659275</v>
      </c>
      <c r="L153" s="45">
        <f t="shared" si="77"/>
        <v>0.74903655482790898</v>
      </c>
      <c r="M153" s="45">
        <f t="shared" si="77"/>
        <v>0.74950119166526941</v>
      </c>
      <c r="N153" s="45">
        <f t="shared" si="77"/>
        <v>0.75011300034356321</v>
      </c>
      <c r="O153" s="45">
        <f t="shared" si="77"/>
        <v>0.75745485586967909</v>
      </c>
      <c r="P153" s="45">
        <f t="shared" si="77"/>
        <v>0.76319493389619941</v>
      </c>
      <c r="Q153" s="45">
        <f t="shared" si="77"/>
        <v>0.76579548187675839</v>
      </c>
      <c r="R153" s="45">
        <f t="shared" ref="R153:V153" si="78">IF(R134=0,"",R134/R115)</f>
        <v>0.76993096620028156</v>
      </c>
      <c r="S153" s="45">
        <f t="shared" si="78"/>
        <v>0.77607673591988946</v>
      </c>
      <c r="T153" s="45">
        <f t="shared" si="78"/>
        <v>0.78280896898826324</v>
      </c>
      <c r="U153" s="45">
        <f t="shared" si="78"/>
        <v>0.79351647475114506</v>
      </c>
      <c r="V153" s="45">
        <f t="shared" si="78"/>
        <v>0.80799294481645023</v>
      </c>
      <c r="W153" s="45">
        <f t="shared" ref="W153:Y153" si="79">IF(W134=0,"",W134/W115)</f>
        <v>0.82864145879377904</v>
      </c>
      <c r="X153" s="45">
        <f t="shared" si="79"/>
        <v>0.83989509379106286</v>
      </c>
      <c r="Y153" s="45">
        <f t="shared" si="79"/>
        <v>0.84518569981217684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5206.9832099999994</v>
      </c>
      <c r="C155" s="117">
        <f t="shared" si="80"/>
        <v>4685.4215100000001</v>
      </c>
      <c r="D155" s="117">
        <f t="shared" si="80"/>
        <v>5523.9594299999999</v>
      </c>
      <c r="E155" s="117">
        <f t="shared" si="80"/>
        <v>6015.6815400000014</v>
      </c>
      <c r="F155" s="117">
        <f t="shared" si="80"/>
        <v>5974.1787599999989</v>
      </c>
      <c r="G155" s="117">
        <f t="shared" si="80"/>
        <v>5403.793230000002</v>
      </c>
      <c r="H155" s="117">
        <f t="shared" si="80"/>
        <v>5983.7718600000035</v>
      </c>
      <c r="I155" s="117">
        <f t="shared" si="80"/>
        <v>4855.8757500000029</v>
      </c>
      <c r="J155" s="117">
        <f t="shared" si="80"/>
        <v>5140.5383700000011</v>
      </c>
      <c r="K155" s="117">
        <f t="shared" si="80"/>
        <v>5042.4363000000021</v>
      </c>
      <c r="L155" s="117">
        <f t="shared" si="80"/>
        <v>5180.7284100000015</v>
      </c>
      <c r="M155" s="117">
        <f t="shared" si="80"/>
        <v>5477.3066699999981</v>
      </c>
      <c r="N155" s="117">
        <f t="shared" si="80"/>
        <v>5974.5321899999972</v>
      </c>
      <c r="O155" s="117">
        <f t="shared" si="80"/>
        <v>5742.025740000001</v>
      </c>
      <c r="P155" s="117">
        <f t="shared" si="80"/>
        <v>5104.5390000000034</v>
      </c>
      <c r="Q155" s="117">
        <f t="shared" si="80"/>
        <v>5267.9246400000011</v>
      </c>
      <c r="R155" s="117">
        <f t="shared" ref="R155:V155" si="81">R156+R159+R161+R170</f>
        <v>5373.2467800000022</v>
      </c>
      <c r="S155" s="117">
        <f t="shared" si="81"/>
        <v>5810.7735298800017</v>
      </c>
      <c r="T155" s="117">
        <f t="shared" si="81"/>
        <v>5964.0738933600014</v>
      </c>
      <c r="U155" s="117">
        <f t="shared" si="81"/>
        <v>5942.7004665600016</v>
      </c>
      <c r="V155" s="117">
        <f t="shared" si="81"/>
        <v>6449.7204406800001</v>
      </c>
      <c r="W155" s="117">
        <f t="shared" ref="W155:Y155" si="82">W156+W159+W161+W170</f>
        <v>7606.2766942800017</v>
      </c>
      <c r="X155" s="117">
        <f t="shared" si="82"/>
        <v>6363.5002833599992</v>
      </c>
      <c r="Y155" s="117">
        <f t="shared" si="82"/>
        <v>6152.6344532399962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4700.2930306981698</v>
      </c>
      <c r="C156" s="122">
        <f t="shared" si="83"/>
        <v>3936.1920396270311</v>
      </c>
      <c r="D156" s="122">
        <f t="shared" si="83"/>
        <v>4540.8189250669775</v>
      </c>
      <c r="E156" s="122">
        <f t="shared" si="83"/>
        <v>4880.9427592935272</v>
      </c>
      <c r="F156" s="122">
        <f t="shared" si="83"/>
        <v>5182.3289053981189</v>
      </c>
      <c r="G156" s="122">
        <f t="shared" si="83"/>
        <v>4233.9330756447243</v>
      </c>
      <c r="H156" s="122">
        <f t="shared" si="83"/>
        <v>4846.6743511164796</v>
      </c>
      <c r="I156" s="122">
        <f t="shared" si="83"/>
        <v>3747.4087927811561</v>
      </c>
      <c r="J156" s="122">
        <f t="shared" si="83"/>
        <v>4341.9271770220375</v>
      </c>
      <c r="K156" s="122">
        <f t="shared" si="83"/>
        <v>4145.1039004079976</v>
      </c>
      <c r="L156" s="122">
        <f t="shared" si="83"/>
        <v>4347.0757512639475</v>
      </c>
      <c r="M156" s="122">
        <f t="shared" si="83"/>
        <v>4555.6766280232769</v>
      </c>
      <c r="N156" s="122">
        <f t="shared" si="83"/>
        <v>4992.3332328419065</v>
      </c>
      <c r="O156" s="122">
        <f t="shared" si="83"/>
        <v>4740.0794393756632</v>
      </c>
      <c r="P156" s="122">
        <f t="shared" si="83"/>
        <v>4153.1328938302377</v>
      </c>
      <c r="Q156" s="122">
        <f t="shared" si="83"/>
        <v>4227.8998904985228</v>
      </c>
      <c r="R156" s="122">
        <f t="shared" ref="R156:V156" si="84">SUM(R157:R158)</f>
        <v>4311.0937876397811</v>
      </c>
      <c r="S156" s="122">
        <f t="shared" si="84"/>
        <v>4612.5689254288591</v>
      </c>
      <c r="T156" s="122">
        <f t="shared" si="84"/>
        <v>4747.5973740230093</v>
      </c>
      <c r="U156" s="122">
        <f t="shared" si="84"/>
        <v>4730.936912399874</v>
      </c>
      <c r="V156" s="122">
        <f t="shared" si="84"/>
        <v>5185.3797410731295</v>
      </c>
      <c r="W156" s="122">
        <f t="shared" ref="W156:Y156" si="85">SUM(W157:W158)</f>
        <v>6129.7752334446941</v>
      </c>
      <c r="X156" s="122">
        <f t="shared" si="85"/>
        <v>5071.805870566599</v>
      </c>
      <c r="Y156" s="122">
        <f t="shared" si="85"/>
        <v>4920.2661512203149</v>
      </c>
      <c r="DA156" s="130" t="s">
        <v>2133</v>
      </c>
    </row>
    <row r="157" spans="1:105" ht="12" customHeight="1" x14ac:dyDescent="0.25">
      <c r="A157" s="97" t="s">
        <v>212</v>
      </c>
      <c r="B157" s="98">
        <v>4700.2930306981698</v>
      </c>
      <c r="C157" s="98">
        <v>3936.1920396270311</v>
      </c>
      <c r="D157" s="98">
        <v>4540.8189250669775</v>
      </c>
      <c r="E157" s="98">
        <v>4880.9427592935272</v>
      </c>
      <c r="F157" s="98">
        <v>5182.3289053981189</v>
      </c>
      <c r="G157" s="98">
        <v>4233.9330756447243</v>
      </c>
      <c r="H157" s="98">
        <v>4846.6743511164796</v>
      </c>
      <c r="I157" s="98">
        <v>3747.4087927811561</v>
      </c>
      <c r="J157" s="98">
        <v>4341.9271770220375</v>
      </c>
      <c r="K157" s="98">
        <v>4145.1039004079976</v>
      </c>
      <c r="L157" s="98">
        <v>4347.0757512639475</v>
      </c>
      <c r="M157" s="98">
        <v>4555.6766280232769</v>
      </c>
      <c r="N157" s="98">
        <v>4992.3332328419065</v>
      </c>
      <c r="O157" s="98">
        <v>4740.0794393756632</v>
      </c>
      <c r="P157" s="98">
        <v>4153.1328938302377</v>
      </c>
      <c r="Q157" s="98">
        <v>4227.8998904985228</v>
      </c>
      <c r="R157" s="98">
        <v>4311.0937876397811</v>
      </c>
      <c r="S157" s="98">
        <v>4612.5689254288591</v>
      </c>
      <c r="T157" s="98">
        <v>4747.5973740230093</v>
      </c>
      <c r="U157" s="98">
        <v>4730.936912399874</v>
      </c>
      <c r="V157" s="98">
        <v>5185.3797410731295</v>
      </c>
      <c r="W157" s="98">
        <v>6129.7752334446941</v>
      </c>
      <c r="X157" s="98">
        <v>5071.805870566599</v>
      </c>
      <c r="Y157" s="98">
        <v>4920.2661512203149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307.38059952794322</v>
      </c>
      <c r="C161" s="122">
        <v>528.21985069319862</v>
      </c>
      <c r="D161" s="122">
        <v>675.61429381954474</v>
      </c>
      <c r="E161" s="122">
        <v>759.77248855514506</v>
      </c>
      <c r="F161" s="122">
        <v>547.79330656246464</v>
      </c>
      <c r="G161" s="122">
        <v>700.82579951910884</v>
      </c>
      <c r="H161" s="122">
        <v>805.22196476211832</v>
      </c>
      <c r="I161" s="122">
        <v>745.27365159558065</v>
      </c>
      <c r="J161" s="122">
        <v>610.6693045148686</v>
      </c>
      <c r="K161" s="122">
        <v>646.47791270203459</v>
      </c>
      <c r="L161" s="122">
        <v>625.25369796847519</v>
      </c>
      <c r="M161" s="122">
        <v>689.53328524079234</v>
      </c>
      <c r="N161" s="122">
        <v>751.0721509795984</v>
      </c>
      <c r="O161" s="122">
        <v>763.77857486791459</v>
      </c>
      <c r="P161" s="122">
        <v>723.71991165079191</v>
      </c>
      <c r="Q161" s="122">
        <v>767.2354677963209</v>
      </c>
      <c r="R161" s="122">
        <v>776.56437857100639</v>
      </c>
      <c r="S161" s="122">
        <v>860.01342300082376</v>
      </c>
      <c r="T161" s="122">
        <v>858.58865518520849</v>
      </c>
      <c r="U161" s="122">
        <v>841.45009262926419</v>
      </c>
      <c r="V161" s="122">
        <v>902.25433723977812</v>
      </c>
      <c r="W161" s="122">
        <v>1058.2298815098638</v>
      </c>
      <c r="X161" s="122">
        <v>908.78677381648686</v>
      </c>
      <c r="Y161" s="122">
        <v>871.40867747529001</v>
      </c>
      <c r="DA161" s="130" t="s">
        <v>2138</v>
      </c>
    </row>
    <row r="162" spans="1:105" ht="12" customHeight="1" x14ac:dyDescent="0.25">
      <c r="A162" s="97" t="s">
        <v>134</v>
      </c>
      <c r="B162" s="98">
        <v>307.38059952794322</v>
      </c>
      <c r="C162" s="98">
        <v>528.21985069319862</v>
      </c>
      <c r="D162" s="98">
        <v>675.61429381954474</v>
      </c>
      <c r="E162" s="98">
        <v>759.77248855514506</v>
      </c>
      <c r="F162" s="98">
        <v>547.79330656246464</v>
      </c>
      <c r="G162" s="98">
        <v>700.82579951910884</v>
      </c>
      <c r="H162" s="98">
        <v>805.22196476211832</v>
      </c>
      <c r="I162" s="98">
        <v>745.27365159558065</v>
      </c>
      <c r="J162" s="98">
        <v>610.6693045148686</v>
      </c>
      <c r="K162" s="98">
        <v>646.47791270203459</v>
      </c>
      <c r="L162" s="98">
        <v>625.25369796847519</v>
      </c>
      <c r="M162" s="98">
        <v>689.53328524079234</v>
      </c>
      <c r="N162" s="98">
        <v>751.0721509795984</v>
      </c>
      <c r="O162" s="98">
        <v>763.77857486791459</v>
      </c>
      <c r="P162" s="98">
        <v>723.71991165079191</v>
      </c>
      <c r="Q162" s="98">
        <v>767.2354677963209</v>
      </c>
      <c r="R162" s="98">
        <v>776.56437857100639</v>
      </c>
      <c r="S162" s="98">
        <v>860.01342300082376</v>
      </c>
      <c r="T162" s="98">
        <v>858.58865518520849</v>
      </c>
      <c r="U162" s="98">
        <v>841.45009262926419</v>
      </c>
      <c r="V162" s="98">
        <v>902.25433723977812</v>
      </c>
      <c r="W162" s="98">
        <v>1058.2298815098638</v>
      </c>
      <c r="X162" s="98">
        <v>908.78677381648686</v>
      </c>
      <c r="Y162" s="98">
        <v>871.40867747529001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199.30957977388599</v>
      </c>
      <c r="C170" s="122">
        <v>221.00961967977</v>
      </c>
      <c r="D170" s="122">
        <v>307.52621111347787</v>
      </c>
      <c r="E170" s="122">
        <v>374.96629215132936</v>
      </c>
      <c r="F170" s="122">
        <v>244.05654803941553</v>
      </c>
      <c r="G170" s="122">
        <v>469.0343548361692</v>
      </c>
      <c r="H170" s="122">
        <v>331.87554412140526</v>
      </c>
      <c r="I170" s="122">
        <v>363.19330562326616</v>
      </c>
      <c r="J170" s="122">
        <v>187.94188846309498</v>
      </c>
      <c r="K170" s="122">
        <v>250.85448688996979</v>
      </c>
      <c r="L170" s="122">
        <v>208.39896076757856</v>
      </c>
      <c r="M170" s="122">
        <v>232.09675673592955</v>
      </c>
      <c r="N170" s="122">
        <v>231.1268061784925</v>
      </c>
      <c r="O170" s="122">
        <v>238.16772575642304</v>
      </c>
      <c r="P170" s="122">
        <v>227.68619451897385</v>
      </c>
      <c r="Q170" s="122">
        <v>272.78928170515741</v>
      </c>
      <c r="R170" s="122">
        <v>285.58861378921495</v>
      </c>
      <c r="S170" s="122">
        <v>338.19118145031911</v>
      </c>
      <c r="T170" s="122">
        <v>357.88786415178407</v>
      </c>
      <c r="U170" s="122">
        <v>370.31346153086344</v>
      </c>
      <c r="V170" s="122">
        <v>362.08636236709299</v>
      </c>
      <c r="W170" s="122">
        <v>418.27157932544367</v>
      </c>
      <c r="X170" s="122">
        <v>382.90763897691329</v>
      </c>
      <c r="Y170" s="122">
        <v>360.95962454439189</v>
      </c>
      <c r="DA170" s="130" t="s">
        <v>2147</v>
      </c>
    </row>
    <row r="171" spans="1:105" ht="12" customHeight="1" x14ac:dyDescent="0.25">
      <c r="A171" s="97" t="s">
        <v>175</v>
      </c>
      <c r="B171" s="98">
        <v>199.30957977388599</v>
      </c>
      <c r="C171" s="98">
        <v>221.00961967977</v>
      </c>
      <c r="D171" s="98">
        <v>307.52621111347787</v>
      </c>
      <c r="E171" s="98">
        <v>374.96629215132936</v>
      </c>
      <c r="F171" s="98">
        <v>244.05654803941553</v>
      </c>
      <c r="G171" s="98">
        <v>469.0343548361692</v>
      </c>
      <c r="H171" s="98">
        <v>331.87554412140526</v>
      </c>
      <c r="I171" s="98">
        <v>363.19330562326616</v>
      </c>
      <c r="J171" s="98">
        <v>187.94188846309498</v>
      </c>
      <c r="K171" s="98">
        <v>250.85448688996979</v>
      </c>
      <c r="L171" s="98">
        <v>208.39896076757856</v>
      </c>
      <c r="M171" s="98">
        <v>232.09675673592955</v>
      </c>
      <c r="N171" s="98">
        <v>231.1268061784925</v>
      </c>
      <c r="O171" s="98">
        <v>238.16772575642304</v>
      </c>
      <c r="P171" s="98">
        <v>227.68619451897385</v>
      </c>
      <c r="Q171" s="98">
        <v>272.78928170515741</v>
      </c>
      <c r="R171" s="98">
        <v>285.58861378921495</v>
      </c>
      <c r="S171" s="98">
        <v>338.19118145031911</v>
      </c>
      <c r="T171" s="98">
        <v>357.88786415178407</v>
      </c>
      <c r="U171" s="98">
        <v>370.31346153086344</v>
      </c>
      <c r="V171" s="98">
        <v>362.08636236709299</v>
      </c>
      <c r="W171" s="98">
        <v>418.27157932544367</v>
      </c>
      <c r="X171" s="98">
        <v>382.90763897691329</v>
      </c>
      <c r="Y171" s="98">
        <v>360.95962454439189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14001.648338329975</v>
      </c>
      <c r="C174" s="117">
        <f t="shared" si="87"/>
        <v>11812.255653566721</v>
      </c>
      <c r="D174" s="117">
        <f t="shared" si="87"/>
        <v>12599.273866695243</v>
      </c>
      <c r="E174" s="117">
        <f t="shared" si="87"/>
        <v>13191.607915995375</v>
      </c>
      <c r="F174" s="117">
        <f t="shared" si="87"/>
        <v>12867.642308688373</v>
      </c>
      <c r="G174" s="117">
        <f t="shared" si="87"/>
        <v>11877.39449721745</v>
      </c>
      <c r="H174" s="117">
        <f t="shared" si="87"/>
        <v>13165.157036113649</v>
      </c>
      <c r="I174" s="117">
        <f t="shared" si="87"/>
        <v>11285.752461100794</v>
      </c>
      <c r="J174" s="117">
        <f t="shared" si="87"/>
        <v>12276.617135568464</v>
      </c>
      <c r="K174" s="117">
        <f t="shared" si="87"/>
        <v>12163.967298215788</v>
      </c>
      <c r="L174" s="117">
        <f t="shared" si="87"/>
        <v>12075.03980195262</v>
      </c>
      <c r="M174" s="117">
        <f t="shared" si="87"/>
        <v>12004.384263876625</v>
      </c>
      <c r="N174" s="117">
        <f t="shared" si="87"/>
        <v>12498.430720325323</v>
      </c>
      <c r="O174" s="117">
        <f t="shared" si="87"/>
        <v>11716.318845158043</v>
      </c>
      <c r="P174" s="117">
        <f t="shared" si="87"/>
        <v>10439.383281802609</v>
      </c>
      <c r="Q174" s="117">
        <f t="shared" si="87"/>
        <v>10589.899396269224</v>
      </c>
      <c r="R174" s="117">
        <f t="shared" ref="R174:V174" si="88">R175+R178+R180+R189</f>
        <v>10503.557318680074</v>
      </c>
      <c r="S174" s="117">
        <f t="shared" si="88"/>
        <v>10960.332290917435</v>
      </c>
      <c r="T174" s="117">
        <f t="shared" si="88"/>
        <v>10884.768550113527</v>
      </c>
      <c r="U174" s="117">
        <f t="shared" si="88"/>
        <v>10489.120408032391</v>
      </c>
      <c r="V174" s="117">
        <f t="shared" si="88"/>
        <v>10965.725546567599</v>
      </c>
      <c r="W174" s="117">
        <f t="shared" ref="W174:Y174" si="89">W175+W178+W180+W189</f>
        <v>12507.284169710772</v>
      </c>
      <c r="X174" s="117">
        <f t="shared" si="89"/>
        <v>10460.828663782881</v>
      </c>
      <c r="Y174" s="117">
        <f t="shared" si="89"/>
        <v>10205.995110513999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12612.379324056335</v>
      </c>
      <c r="C175" s="122">
        <f t="shared" si="90"/>
        <v>9897.9957405968653</v>
      </c>
      <c r="D175" s="122">
        <f t="shared" si="90"/>
        <v>10331.660773075182</v>
      </c>
      <c r="E175" s="122">
        <f t="shared" si="90"/>
        <v>10664.12317504649</v>
      </c>
      <c r="F175" s="122">
        <f t="shared" si="90"/>
        <v>11140.715095593843</v>
      </c>
      <c r="G175" s="122">
        <f t="shared" si="90"/>
        <v>9288.2676446755868</v>
      </c>
      <c r="H175" s="122">
        <f t="shared" si="90"/>
        <v>10618.689884411635</v>
      </c>
      <c r="I175" s="122">
        <f t="shared" si="90"/>
        <v>8659.5029207169937</v>
      </c>
      <c r="J175" s="122">
        <f t="shared" si="90"/>
        <v>10334.381869795694</v>
      </c>
      <c r="K175" s="122">
        <f t="shared" si="90"/>
        <v>9962.218829340849</v>
      </c>
      <c r="L175" s="122">
        <f t="shared" si="90"/>
        <v>10093.207043808608</v>
      </c>
      <c r="M175" s="122">
        <f t="shared" si="90"/>
        <v>9951.3462896242017</v>
      </c>
      <c r="N175" s="122">
        <f t="shared" si="90"/>
        <v>10385.386016440858</v>
      </c>
      <c r="O175" s="122">
        <f t="shared" si="90"/>
        <v>9635.5116012354665</v>
      </c>
      <c r="P175" s="122">
        <f t="shared" si="90"/>
        <v>8455.5917509306182</v>
      </c>
      <c r="Q175" s="122">
        <f t="shared" si="90"/>
        <v>8443.522180600994</v>
      </c>
      <c r="R175" s="122">
        <f t="shared" ref="R175:V175" si="91">SUM(R176:R177)</f>
        <v>8373.4519968725926</v>
      </c>
      <c r="S175" s="122">
        <f t="shared" si="91"/>
        <v>8638.3524833718893</v>
      </c>
      <c r="T175" s="122">
        <f t="shared" si="91"/>
        <v>8605.1274205771151</v>
      </c>
      <c r="U175" s="122">
        <f t="shared" si="91"/>
        <v>8292.1491876544223</v>
      </c>
      <c r="V175" s="122">
        <f t="shared" si="91"/>
        <v>8755.971767984729</v>
      </c>
      <c r="W175" s="122">
        <f t="shared" ref="W175:Y175" si="92">SUM(W176:W177)</f>
        <v>10025.525641649196</v>
      </c>
      <c r="X175" s="122">
        <f t="shared" si="92"/>
        <v>8273.7496663367729</v>
      </c>
      <c r="Y175" s="122">
        <f t="shared" si="92"/>
        <v>8107.6602548841201</v>
      </c>
      <c r="DA175" s="130" t="s">
        <v>2301</v>
      </c>
    </row>
    <row r="176" spans="1:105" ht="12" customHeight="1" x14ac:dyDescent="0.25">
      <c r="A176" s="97" t="s">
        <v>212</v>
      </c>
      <c r="B176" s="98">
        <v>12588.530672425764</v>
      </c>
      <c r="C176" s="98">
        <v>9879.0328380041683</v>
      </c>
      <c r="D176" s="98">
        <v>10312.37132911299</v>
      </c>
      <c r="E176" s="98">
        <v>10644.481155083377</v>
      </c>
      <c r="F176" s="98">
        <v>11118.369889014293</v>
      </c>
      <c r="G176" s="98">
        <v>9270.6640108021784</v>
      </c>
      <c r="H176" s="98">
        <v>10599.677612320724</v>
      </c>
      <c r="I176" s="98">
        <v>8645.4947818932542</v>
      </c>
      <c r="J176" s="98">
        <v>10314.787338112428</v>
      </c>
      <c r="K176" s="98">
        <v>9943.1301542601104</v>
      </c>
      <c r="L176" s="98">
        <v>10075.244141650403</v>
      </c>
      <c r="M176" s="98">
        <v>9932.1930167377268</v>
      </c>
      <c r="N176" s="98">
        <v>10368.169257023512</v>
      </c>
      <c r="O176" s="98">
        <v>9616.2485287443378</v>
      </c>
      <c r="P176" s="98">
        <v>8438.0952356791058</v>
      </c>
      <c r="Q176" s="98">
        <v>8427.7624854968471</v>
      </c>
      <c r="R176" s="98">
        <v>8357.5033676231014</v>
      </c>
      <c r="S176" s="98">
        <v>8621.2089345410386</v>
      </c>
      <c r="T176" s="98">
        <v>8587.7512820357533</v>
      </c>
      <c r="U176" s="98">
        <v>8275.0409781713352</v>
      </c>
      <c r="V176" s="98">
        <v>8737.7399711192156</v>
      </c>
      <c r="W176" s="98">
        <v>10004.401113164269</v>
      </c>
      <c r="X176" s="98">
        <v>8255.7378953021816</v>
      </c>
      <c r="Y176" s="98">
        <v>8089.7594336952498</v>
      </c>
      <c r="DA176" s="63" t="s">
        <v>2302</v>
      </c>
    </row>
    <row r="177" spans="1:105" ht="12" customHeight="1" x14ac:dyDescent="0.25">
      <c r="A177" s="97" t="s">
        <v>53</v>
      </c>
      <c r="B177" s="98">
        <v>23.848651630570995</v>
      </c>
      <c r="C177" s="98">
        <v>18.962902592697088</v>
      </c>
      <c r="D177" s="98">
        <v>19.289443962192856</v>
      </c>
      <c r="E177" s="98">
        <v>19.642019963114763</v>
      </c>
      <c r="F177" s="98">
        <v>22.345206579549838</v>
      </c>
      <c r="G177" s="98">
        <v>17.603633873407745</v>
      </c>
      <c r="H177" s="98">
        <v>19.012272090910585</v>
      </c>
      <c r="I177" s="98">
        <v>14.008138823739108</v>
      </c>
      <c r="J177" s="98">
        <v>19.594531683266105</v>
      </c>
      <c r="K177" s="98">
        <v>19.088675080739161</v>
      </c>
      <c r="L177" s="98">
        <v>17.962902158205086</v>
      </c>
      <c r="M177" s="98">
        <v>19.153272886474827</v>
      </c>
      <c r="N177" s="98">
        <v>17.216759417346143</v>
      </c>
      <c r="O177" s="98">
        <v>19.263072491129186</v>
      </c>
      <c r="P177" s="98">
        <v>17.496515251512644</v>
      </c>
      <c r="Q177" s="98">
        <v>15.759695104146632</v>
      </c>
      <c r="R177" s="98">
        <v>15.948629249490992</v>
      </c>
      <c r="S177" s="98">
        <v>17.143548830850438</v>
      </c>
      <c r="T177" s="98">
        <v>17.376138541361467</v>
      </c>
      <c r="U177" s="98">
        <v>17.1082094830866</v>
      </c>
      <c r="V177" s="98">
        <v>18.23179686551298</v>
      </c>
      <c r="W177" s="98">
        <v>21.124528484927218</v>
      </c>
      <c r="X177" s="98">
        <v>18.011771034592034</v>
      </c>
      <c r="Y177" s="98">
        <v>17.900821188870381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6.4609442317402053</v>
      </c>
      <c r="C178" s="122">
        <f t="shared" si="93"/>
        <v>8.3673324390728698</v>
      </c>
      <c r="D178" s="122">
        <f t="shared" si="93"/>
        <v>10.45113882964878</v>
      </c>
      <c r="E178" s="122">
        <f t="shared" si="93"/>
        <v>14.358348749475329</v>
      </c>
      <c r="F178" s="122">
        <f t="shared" si="93"/>
        <v>10.73834647815416</v>
      </c>
      <c r="G178" s="122">
        <f t="shared" si="93"/>
        <v>12.049366258711059</v>
      </c>
      <c r="H178" s="122">
        <f t="shared" si="93"/>
        <v>15.529077733651587</v>
      </c>
      <c r="I178" s="122">
        <f t="shared" si="93"/>
        <v>32.003459741795467</v>
      </c>
      <c r="J178" s="122">
        <f t="shared" si="93"/>
        <v>18.595447487538852</v>
      </c>
      <c r="K178" s="122">
        <f t="shared" si="93"/>
        <v>14.601495765840095</v>
      </c>
      <c r="L178" s="122">
        <f t="shared" si="93"/>
        <v>21.914637072658095</v>
      </c>
      <c r="M178" s="122">
        <f t="shared" si="93"/>
        <v>14.734739538479301</v>
      </c>
      <c r="N178" s="122">
        <f t="shared" si="93"/>
        <v>36.956869123339729</v>
      </c>
      <c r="O178" s="122">
        <f t="shared" si="93"/>
        <v>20.071448870157173</v>
      </c>
      <c r="P178" s="122">
        <f t="shared" si="93"/>
        <v>19.047382902304076</v>
      </c>
      <c r="Q178" s="122">
        <f t="shared" si="93"/>
        <v>37.710069389034253</v>
      </c>
      <c r="R178" s="122">
        <f t="shared" si="93"/>
        <v>39.661417408559998</v>
      </c>
      <c r="S178" s="122">
        <f t="shared" si="93"/>
        <v>43.849102199742127</v>
      </c>
      <c r="T178" s="122">
        <f t="shared" si="93"/>
        <v>45.487268138831062</v>
      </c>
      <c r="U178" s="122">
        <f t="shared" si="93"/>
        <v>45.025508557208603</v>
      </c>
      <c r="V178" s="122">
        <f t="shared" si="93"/>
        <v>45.551247542452259</v>
      </c>
      <c r="W178" s="122">
        <f t="shared" si="93"/>
        <v>46.298062939271986</v>
      </c>
      <c r="X178" s="122">
        <f t="shared" si="93"/>
        <v>43.540988861848064</v>
      </c>
      <c r="Y178" s="122">
        <f t="shared" si="93"/>
        <v>41.084744567733971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6.4609442317402053</v>
      </c>
      <c r="C179" s="98">
        <f>RES_hhdet_fech!C67</f>
        <v>8.3673324390728698</v>
      </c>
      <c r="D179" s="98">
        <f>RES_hhdet_fech!D67</f>
        <v>10.45113882964878</v>
      </c>
      <c r="E179" s="98">
        <f>RES_hhdet_fech!E67</f>
        <v>14.358348749475329</v>
      </c>
      <c r="F179" s="98">
        <f>RES_hhdet_fech!F67</f>
        <v>10.73834647815416</v>
      </c>
      <c r="G179" s="98">
        <f>RES_hhdet_fech!G67</f>
        <v>12.049366258711059</v>
      </c>
      <c r="H179" s="98">
        <f>RES_hhdet_fech!H67</f>
        <v>15.529077733651587</v>
      </c>
      <c r="I179" s="98">
        <f>RES_hhdet_fech!I67</f>
        <v>32.003459741795467</v>
      </c>
      <c r="J179" s="98">
        <f>RES_hhdet_fech!J67</f>
        <v>18.595447487538852</v>
      </c>
      <c r="K179" s="98">
        <f>RES_hhdet_fech!K67</f>
        <v>14.601495765840095</v>
      </c>
      <c r="L179" s="98">
        <f>RES_hhdet_fech!L67</f>
        <v>21.914637072658095</v>
      </c>
      <c r="M179" s="98">
        <f>RES_hhdet_fech!M67</f>
        <v>14.734739538479301</v>
      </c>
      <c r="N179" s="98">
        <f>RES_hhdet_fech!N67</f>
        <v>36.956869123339729</v>
      </c>
      <c r="O179" s="98">
        <f>RES_hhdet_fech!O67</f>
        <v>20.071448870157173</v>
      </c>
      <c r="P179" s="98">
        <f>RES_hhdet_fech!P67</f>
        <v>19.047382902304076</v>
      </c>
      <c r="Q179" s="98">
        <f>RES_hhdet_fech!Q67</f>
        <v>37.710069389034253</v>
      </c>
      <c r="R179" s="98">
        <f>RES_hhdet_fech!R67</f>
        <v>39.661417408559998</v>
      </c>
      <c r="S179" s="98">
        <f>RES_hhdet_fech!S67</f>
        <v>43.849102199742127</v>
      </c>
      <c r="T179" s="98">
        <f>RES_hhdet_fech!T67</f>
        <v>45.487268138831062</v>
      </c>
      <c r="U179" s="98">
        <f>RES_hhdet_fech!U67</f>
        <v>45.025508557208603</v>
      </c>
      <c r="V179" s="98">
        <f>RES_hhdet_fech!V67</f>
        <v>45.551247542452259</v>
      </c>
      <c r="W179" s="98">
        <f>RES_hhdet_fech!W67</f>
        <v>46.298062939271986</v>
      </c>
      <c r="X179" s="98">
        <f>RES_hhdet_fech!X67</f>
        <v>43.540988861848064</v>
      </c>
      <c r="Y179" s="98">
        <f>RES_hhdet_fech!Y67</f>
        <v>41.084744567733971</v>
      </c>
      <c r="DA179" s="63" t="s">
        <v>2305</v>
      </c>
    </row>
    <row r="180" spans="1:105" ht="12" customHeight="1" x14ac:dyDescent="0.25">
      <c r="A180" s="121" t="s">
        <v>55</v>
      </c>
      <c r="B180" s="122">
        <v>839.4446832742093</v>
      </c>
      <c r="C180" s="122">
        <v>1342.7608184657799</v>
      </c>
      <c r="D180" s="122">
        <v>1553.0888571103744</v>
      </c>
      <c r="E180" s="122">
        <v>1686.4946945958877</v>
      </c>
      <c r="F180" s="122">
        <v>1188.2195932689808</v>
      </c>
      <c r="G180" s="122">
        <v>1545.1697423116857</v>
      </c>
      <c r="H180" s="122">
        <v>1795.6248851277107</v>
      </c>
      <c r="I180" s="122">
        <v>1749.955370749658</v>
      </c>
      <c r="J180" s="122">
        <v>1473.2604931612129</v>
      </c>
      <c r="K180" s="122">
        <v>1581.3480103680654</v>
      </c>
      <c r="L180" s="122">
        <v>1472.8098342295295</v>
      </c>
      <c r="M180" s="122">
        <v>1527.7779490466905</v>
      </c>
      <c r="N180" s="122">
        <v>1589.6189800367918</v>
      </c>
      <c r="O180" s="122">
        <v>1577.1315142127914</v>
      </c>
      <c r="P180" s="122">
        <v>1499.1401643791446</v>
      </c>
      <c r="Q180" s="122">
        <v>1558.9857041055986</v>
      </c>
      <c r="R180" s="122">
        <v>1531.8801146917567</v>
      </c>
      <c r="S180" s="122">
        <v>1640.9908509687987</v>
      </c>
      <c r="T180" s="122">
        <v>1581.8192320174485</v>
      </c>
      <c r="U180" s="122">
        <v>1499.2128366056861</v>
      </c>
      <c r="V180" s="122">
        <v>1549.1863951673274</v>
      </c>
      <c r="W180" s="122">
        <v>1747.9529361717073</v>
      </c>
      <c r="X180" s="122">
        <v>1515.2995607685523</v>
      </c>
      <c r="Y180" s="122">
        <v>1459.5636350181389</v>
      </c>
      <c r="DA180" s="130" t="s">
        <v>2306</v>
      </c>
    </row>
    <row r="181" spans="1:105" ht="12" customHeight="1" x14ac:dyDescent="0.25">
      <c r="A181" s="97" t="s">
        <v>134</v>
      </c>
      <c r="B181" s="98">
        <v>839.57273007033393</v>
      </c>
      <c r="C181" s="98">
        <v>1353.8093837138583</v>
      </c>
      <c r="D181" s="98">
        <v>1567.1158133107119</v>
      </c>
      <c r="E181" s="98">
        <v>1692.2033907205009</v>
      </c>
      <c r="F181" s="98">
        <v>1199.7340605591071</v>
      </c>
      <c r="G181" s="98">
        <v>1549.8748771944393</v>
      </c>
      <c r="H181" s="98">
        <v>1796.3598537142798</v>
      </c>
      <c r="I181" s="98">
        <v>1753.3943437709913</v>
      </c>
      <c r="J181" s="98">
        <v>1479.0690591750072</v>
      </c>
      <c r="K181" s="98">
        <v>1580.8643841518644</v>
      </c>
      <c r="L181" s="98">
        <v>1477.132022493696</v>
      </c>
      <c r="M181" s="98">
        <v>1532.30650000796</v>
      </c>
      <c r="N181" s="98">
        <v>1589.9432345001519</v>
      </c>
      <c r="O181" s="98">
        <v>1579.4350745540376</v>
      </c>
      <c r="P181" s="98">
        <v>1498.7926950638841</v>
      </c>
      <c r="Q181" s="98">
        <v>1558.7325520246288</v>
      </c>
      <c r="R181" s="98">
        <v>1534.228829808957</v>
      </c>
      <c r="S181" s="98">
        <v>1638.1420161914639</v>
      </c>
      <c r="T181" s="98">
        <v>1582.7918309442653</v>
      </c>
      <c r="U181" s="98">
        <v>1499.794294566949</v>
      </c>
      <c r="V181" s="98">
        <v>1550.2424634597496</v>
      </c>
      <c r="W181" s="98">
        <v>1750.7192335856885</v>
      </c>
      <c r="X181" s="98">
        <v>1512.1817350550843</v>
      </c>
      <c r="Y181" s="98">
        <v>1459.4647782912396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2310</v>
      </c>
    </row>
    <row r="185" spans="1:105" ht="12" customHeight="1" x14ac:dyDescent="0.25">
      <c r="A185" s="106" t="s">
        <v>122</v>
      </c>
      <c r="B185" s="101">
        <v>832.99049813375461</v>
      </c>
      <c r="C185" s="101">
        <v>821.2460793602304</v>
      </c>
      <c r="D185" s="101">
        <v>896.32813575961382</v>
      </c>
      <c r="E185" s="101">
        <v>1418.3292791731683</v>
      </c>
      <c r="F185" s="101">
        <v>635.35545174499873</v>
      </c>
      <c r="G185" s="101">
        <v>1074.4735650495757</v>
      </c>
      <c r="H185" s="101">
        <v>1759.0000671526932</v>
      </c>
      <c r="I185" s="101">
        <v>1576.0645616934814</v>
      </c>
      <c r="J185" s="101">
        <v>1176.0075490744946</v>
      </c>
      <c r="K185" s="101">
        <v>1606.2513106854033</v>
      </c>
      <c r="L185" s="101">
        <v>1248.9343895426987</v>
      </c>
      <c r="M185" s="101">
        <v>1293.0273198257969</v>
      </c>
      <c r="N185" s="101">
        <v>1572.8170533219873</v>
      </c>
      <c r="O185" s="101">
        <v>1457.9532131327269</v>
      </c>
      <c r="P185" s="101">
        <v>1517.1428201419819</v>
      </c>
      <c r="Q185" s="101">
        <v>1572.1772760453816</v>
      </c>
      <c r="R185" s="101">
        <v>1409.0131297730284</v>
      </c>
      <c r="S185" s="101">
        <v>1790.0672734699672</v>
      </c>
      <c r="T185" s="101">
        <v>1530.9994433570992</v>
      </c>
      <c r="U185" s="101">
        <v>1468.6330265333561</v>
      </c>
      <c r="V185" s="101">
        <v>1495.4487347306347</v>
      </c>
      <c r="W185" s="101">
        <v>1545.3600140463204</v>
      </c>
      <c r="X185" s="101">
        <v>1655.5512395547214</v>
      </c>
      <c r="Y185" s="101">
        <v>1464.8644390390161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2314</v>
      </c>
    </row>
    <row r="189" spans="1:105" ht="12" customHeight="1" x14ac:dyDescent="0.25">
      <c r="A189" s="121" t="s">
        <v>54</v>
      </c>
      <c r="B189" s="122">
        <v>543.36338676769014</v>
      </c>
      <c r="C189" s="122">
        <v>563.13176206500236</v>
      </c>
      <c r="D189" s="122">
        <v>704.07309768003768</v>
      </c>
      <c r="E189" s="122">
        <v>826.63169760352105</v>
      </c>
      <c r="F189" s="122">
        <v>527.96927334739507</v>
      </c>
      <c r="G189" s="122">
        <v>1031.9077439714672</v>
      </c>
      <c r="H189" s="122">
        <v>735.3131888406507</v>
      </c>
      <c r="I189" s="122">
        <v>844.29070989234674</v>
      </c>
      <c r="J189" s="122">
        <v>450.37932512401881</v>
      </c>
      <c r="K189" s="122">
        <v>605.79896274103317</v>
      </c>
      <c r="L189" s="122">
        <v>487.10828684182462</v>
      </c>
      <c r="M189" s="122">
        <v>510.52528566725459</v>
      </c>
      <c r="N189" s="122">
        <v>486.46885472433308</v>
      </c>
      <c r="O189" s="122">
        <v>483.60428083962597</v>
      </c>
      <c r="P189" s="122">
        <v>465.60398359054039</v>
      </c>
      <c r="Q189" s="122">
        <v>549.6814421735977</v>
      </c>
      <c r="R189" s="122">
        <v>558.56378970716298</v>
      </c>
      <c r="S189" s="122">
        <v>637.1398543770041</v>
      </c>
      <c r="T189" s="122">
        <v>652.33462938013281</v>
      </c>
      <c r="U189" s="122">
        <v>652.73287521507575</v>
      </c>
      <c r="V189" s="122">
        <v>615.01613587308873</v>
      </c>
      <c r="W189" s="122">
        <v>687.50752895059759</v>
      </c>
      <c r="X189" s="122">
        <v>628.23844781570688</v>
      </c>
      <c r="Y189" s="122">
        <v>597.68647604400564</v>
      </c>
      <c r="DA189" s="130" t="s">
        <v>2315</v>
      </c>
    </row>
    <row r="190" spans="1:105" ht="12" customHeight="1" x14ac:dyDescent="0.25">
      <c r="A190" s="97" t="s">
        <v>175</v>
      </c>
      <c r="B190" s="98">
        <v>547.36704531259932</v>
      </c>
      <c r="C190" s="98">
        <v>564.38957244673816</v>
      </c>
      <c r="D190" s="98">
        <v>708.22235283123894</v>
      </c>
      <c r="E190" s="98">
        <v>827.70599573689117</v>
      </c>
      <c r="F190" s="98">
        <v>529.86278039986041</v>
      </c>
      <c r="G190" s="98">
        <v>1039.2179841654074</v>
      </c>
      <c r="H190" s="98">
        <v>734.3566908709422</v>
      </c>
      <c r="I190" s="98">
        <v>847.79540673945405</v>
      </c>
      <c r="J190" s="98">
        <v>451.71514525190287</v>
      </c>
      <c r="K190" s="98">
        <v>608.78295145929383</v>
      </c>
      <c r="L190" s="98">
        <v>488.58875821418582</v>
      </c>
      <c r="M190" s="98">
        <v>511.81554578426784</v>
      </c>
      <c r="N190" s="98">
        <v>485.46254667867959</v>
      </c>
      <c r="O190" s="98">
        <v>488.67537139428441</v>
      </c>
      <c r="P190" s="98">
        <v>467.86525525715007</v>
      </c>
      <c r="Q190" s="98">
        <v>549.92417306688151</v>
      </c>
      <c r="R190" s="98">
        <v>559.87580357428794</v>
      </c>
      <c r="S190" s="98">
        <v>639.18848839058387</v>
      </c>
      <c r="T190" s="98">
        <v>654.5993146593961</v>
      </c>
      <c r="U190" s="98">
        <v>654.90392581880724</v>
      </c>
      <c r="V190" s="98">
        <v>616.72614818582679</v>
      </c>
      <c r="W190" s="98">
        <v>689.99365464099537</v>
      </c>
      <c r="X190" s="98">
        <v>629.97086930026899</v>
      </c>
      <c r="Y190" s="98">
        <v>599.36027549267953</v>
      </c>
      <c r="DA190" s="63" t="s">
        <v>2316</v>
      </c>
    </row>
    <row r="191" spans="1:105" ht="12" customHeight="1" x14ac:dyDescent="0.25">
      <c r="A191" s="109" t="s">
        <v>120</v>
      </c>
      <c r="B191" s="33">
        <v>385.84229171344094</v>
      </c>
      <c r="C191" s="33">
        <v>491.21101014884789</v>
      </c>
      <c r="D191" s="33">
        <v>408.93706059219261</v>
      </c>
      <c r="E191" s="33">
        <v>738.51988509695889</v>
      </c>
      <c r="F191" s="33">
        <v>369.44724283135741</v>
      </c>
      <c r="G191" s="33">
        <v>417.30715829101916</v>
      </c>
      <c r="H191" s="33">
        <v>816.55978348484427</v>
      </c>
      <c r="I191" s="33">
        <v>547.26887732263992</v>
      </c>
      <c r="J191" s="33">
        <v>336.46912847030126</v>
      </c>
      <c r="K191" s="33">
        <v>350.81583329147037</v>
      </c>
      <c r="L191" s="33">
        <v>358.9856953843273</v>
      </c>
      <c r="M191" s="33">
        <v>398.01550539310216</v>
      </c>
      <c r="N191" s="33">
        <v>575.03185211275684</v>
      </c>
      <c r="O191" s="33">
        <v>38.274505752165815</v>
      </c>
      <c r="P191" s="33">
        <v>266.94457323308956</v>
      </c>
      <c r="Q191" s="33">
        <v>528.23578357357155</v>
      </c>
      <c r="R191" s="33">
        <v>442.01720059015327</v>
      </c>
      <c r="S191" s="33">
        <v>454.38960444025645</v>
      </c>
      <c r="T191" s="33">
        <v>449.5376848188788</v>
      </c>
      <c r="U191" s="33">
        <v>456.77230372097551</v>
      </c>
      <c r="V191" s="33">
        <v>456.55911930081731</v>
      </c>
      <c r="W191" s="33">
        <v>456.06188835682394</v>
      </c>
      <c r="X191" s="33">
        <v>466.71272613124808</v>
      </c>
      <c r="Y191" s="33">
        <v>428.77236134792122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6172.6917485670147</v>
      </c>
      <c r="C193" s="117">
        <f t="shared" si="94"/>
        <v>5308.7889729098897</v>
      </c>
      <c r="D193" s="117">
        <f t="shared" si="94"/>
        <v>5768.2316315283397</v>
      </c>
      <c r="E193" s="117">
        <f t="shared" si="94"/>
        <v>6123.2717047360265</v>
      </c>
      <c r="F193" s="117">
        <f t="shared" si="94"/>
        <v>5977.1467177537406</v>
      </c>
      <c r="G193" s="117">
        <f t="shared" si="94"/>
        <v>5634.3353186451031</v>
      </c>
      <c r="H193" s="117">
        <f t="shared" si="94"/>
        <v>6269.2690629487088</v>
      </c>
      <c r="I193" s="117">
        <f t="shared" si="94"/>
        <v>5469.3713216786637</v>
      </c>
      <c r="J193" s="117">
        <f t="shared" si="94"/>
        <v>5915.0889582011014</v>
      </c>
      <c r="K193" s="117">
        <f t="shared" si="94"/>
        <v>5953.0944608263335</v>
      </c>
      <c r="L193" s="117">
        <f t="shared" si="94"/>
        <v>6025.5602975415413</v>
      </c>
      <c r="M193" s="117">
        <f t="shared" si="94"/>
        <v>6129.1625467660633</v>
      </c>
      <c r="N193" s="117">
        <f t="shared" si="94"/>
        <v>6603.9868040764532</v>
      </c>
      <c r="O193" s="117">
        <f t="shared" si="94"/>
        <v>6329.6422057249374</v>
      </c>
      <c r="P193" s="117">
        <f t="shared" si="94"/>
        <v>5723.3194068027788</v>
      </c>
      <c r="Q193" s="117">
        <f t="shared" si="94"/>
        <v>5988.5995043516277</v>
      </c>
      <c r="R193" s="117">
        <f t="shared" ref="R193:V193" si="95">R194+R197+R199+R208</f>
        <v>6113.8885084675294</v>
      </c>
      <c r="S193" s="117">
        <f t="shared" si="95"/>
        <v>6609.307750790168</v>
      </c>
      <c r="T193" s="117">
        <f t="shared" si="95"/>
        <v>6770.8883023032013</v>
      </c>
      <c r="U193" s="117">
        <f t="shared" si="95"/>
        <v>6694.5198670846084</v>
      </c>
      <c r="V193" s="117">
        <f t="shared" si="95"/>
        <v>7159.1059811188643</v>
      </c>
      <c r="W193" s="117">
        <f t="shared" ref="W193:Y193" si="96">W194+W197+W199+W208</f>
        <v>8317.7010560232338</v>
      </c>
      <c r="X193" s="117">
        <f t="shared" si="96"/>
        <v>7088.9865726079379</v>
      </c>
      <c r="Y193" s="117">
        <f t="shared" si="96"/>
        <v>7018.4648505640716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5466.7331194814451</v>
      </c>
      <c r="C194" s="122">
        <f t="shared" si="97"/>
        <v>4346.7530444206741</v>
      </c>
      <c r="D194" s="122">
        <f t="shared" si="97"/>
        <v>4610.3592609553843</v>
      </c>
      <c r="E194" s="122">
        <f t="shared" si="97"/>
        <v>4811.6033693700156</v>
      </c>
      <c r="F194" s="122">
        <f t="shared" si="97"/>
        <v>5076.5081888305822</v>
      </c>
      <c r="G194" s="122">
        <f t="shared" si="97"/>
        <v>4262.9226080513399</v>
      </c>
      <c r="H194" s="122">
        <f t="shared" si="97"/>
        <v>4922.9824842302514</v>
      </c>
      <c r="I194" s="122">
        <f t="shared" si="97"/>
        <v>4038.7490868908681</v>
      </c>
      <c r="J194" s="122">
        <f t="shared" si="97"/>
        <v>4869.9019971228136</v>
      </c>
      <c r="K194" s="122">
        <f t="shared" si="97"/>
        <v>4759.250178770475</v>
      </c>
      <c r="L194" s="122">
        <f t="shared" si="97"/>
        <v>4916.9754327053779</v>
      </c>
      <c r="M194" s="122">
        <f t="shared" si="97"/>
        <v>4971.5419456125983</v>
      </c>
      <c r="N194" s="122">
        <f t="shared" si="97"/>
        <v>5334.1432385014305</v>
      </c>
      <c r="O194" s="122">
        <f t="shared" si="97"/>
        <v>5089.8835443006128</v>
      </c>
      <c r="P194" s="122">
        <f t="shared" si="97"/>
        <v>4527.7796910579182</v>
      </c>
      <c r="Q194" s="122">
        <f t="shared" si="97"/>
        <v>4628.1991856032246</v>
      </c>
      <c r="R194" s="122">
        <f t="shared" ref="R194:V194" si="98">SUM(R195:R196)</f>
        <v>4728.2824812849994</v>
      </c>
      <c r="S194" s="122">
        <f t="shared" si="98"/>
        <v>5056.784961667222</v>
      </c>
      <c r="T194" s="122">
        <f t="shared" si="98"/>
        <v>5203.4201311507804</v>
      </c>
      <c r="U194" s="122">
        <f t="shared" si="98"/>
        <v>5151.0954388430782</v>
      </c>
      <c r="V194" s="122">
        <f t="shared" si="98"/>
        <v>5573.4453882921271</v>
      </c>
      <c r="W194" s="122">
        <f t="shared" ref="W194:Y194" si="99">SUM(W195:W196)</f>
        <v>6520.0659228238037</v>
      </c>
      <c r="X194" s="122">
        <f t="shared" si="99"/>
        <v>5479.3348778427571</v>
      </c>
      <c r="Y194" s="122">
        <f t="shared" si="99"/>
        <v>5456.2249077307706</v>
      </c>
      <c r="DA194" s="130" t="s">
        <v>2469</v>
      </c>
    </row>
    <row r="195" spans="1:105" ht="12" customHeight="1" x14ac:dyDescent="0.25">
      <c r="A195" s="97" t="s">
        <v>212</v>
      </c>
      <c r="B195" s="98">
        <v>5442.884467850874</v>
      </c>
      <c r="C195" s="98">
        <v>4327.7901418279771</v>
      </c>
      <c r="D195" s="98">
        <v>4591.0698169931911</v>
      </c>
      <c r="E195" s="98">
        <v>4791.9613494069008</v>
      </c>
      <c r="F195" s="98">
        <v>5054.1629822510322</v>
      </c>
      <c r="G195" s="98">
        <v>4245.3189741779324</v>
      </c>
      <c r="H195" s="98">
        <v>4903.9702121393411</v>
      </c>
      <c r="I195" s="98">
        <v>4024.740948067129</v>
      </c>
      <c r="J195" s="98">
        <v>4850.3074654395477</v>
      </c>
      <c r="K195" s="98">
        <v>4740.1615036897356</v>
      </c>
      <c r="L195" s="98">
        <v>4899.0125305471729</v>
      </c>
      <c r="M195" s="98">
        <v>4952.3886727261233</v>
      </c>
      <c r="N195" s="98">
        <v>5316.9264790840843</v>
      </c>
      <c r="O195" s="98">
        <v>5070.6204718094832</v>
      </c>
      <c r="P195" s="98">
        <v>4510.2831758064058</v>
      </c>
      <c r="Q195" s="98">
        <v>4612.4394904990777</v>
      </c>
      <c r="R195" s="98">
        <v>4712.3338520355082</v>
      </c>
      <c r="S195" s="98">
        <v>5039.6414128363713</v>
      </c>
      <c r="T195" s="98">
        <v>5186.0439926094186</v>
      </c>
      <c r="U195" s="98">
        <v>5133.9872293599919</v>
      </c>
      <c r="V195" s="98">
        <v>5555.2135914266137</v>
      </c>
      <c r="W195" s="98">
        <v>6498.9413943388763</v>
      </c>
      <c r="X195" s="98">
        <v>5461.323106808165</v>
      </c>
      <c r="Y195" s="98">
        <v>5438.3240865419002</v>
      </c>
      <c r="DA195" s="63" t="s">
        <v>2470</v>
      </c>
    </row>
    <row r="196" spans="1:105" ht="12" customHeight="1" x14ac:dyDescent="0.25">
      <c r="A196" s="97" t="s">
        <v>53</v>
      </c>
      <c r="B196" s="98">
        <v>23.848651630570995</v>
      </c>
      <c r="C196" s="98">
        <v>18.962902592697088</v>
      </c>
      <c r="D196" s="98">
        <v>19.289443962192856</v>
      </c>
      <c r="E196" s="98">
        <v>19.642019963114763</v>
      </c>
      <c r="F196" s="98">
        <v>22.345206579549838</v>
      </c>
      <c r="G196" s="98">
        <v>17.603633873407745</v>
      </c>
      <c r="H196" s="98">
        <v>19.012272090910585</v>
      </c>
      <c r="I196" s="98">
        <v>14.008138823739108</v>
      </c>
      <c r="J196" s="98">
        <v>19.594531683266105</v>
      </c>
      <c r="K196" s="98">
        <v>19.088675080739161</v>
      </c>
      <c r="L196" s="98">
        <v>17.962902158205086</v>
      </c>
      <c r="M196" s="98">
        <v>19.153272886474827</v>
      </c>
      <c r="N196" s="98">
        <v>17.216759417346143</v>
      </c>
      <c r="O196" s="98">
        <v>19.263072491129186</v>
      </c>
      <c r="P196" s="98">
        <v>17.496515251512644</v>
      </c>
      <c r="Q196" s="98">
        <v>15.759695104146632</v>
      </c>
      <c r="R196" s="98">
        <v>15.948629249490992</v>
      </c>
      <c r="S196" s="98">
        <v>17.143548830850438</v>
      </c>
      <c r="T196" s="98">
        <v>17.376138541361467</v>
      </c>
      <c r="U196" s="98">
        <v>17.1082094830866</v>
      </c>
      <c r="V196" s="98">
        <v>18.23179686551298</v>
      </c>
      <c r="W196" s="98">
        <v>21.124528484927218</v>
      </c>
      <c r="X196" s="98">
        <v>18.011771034592034</v>
      </c>
      <c r="Y196" s="98">
        <v>17.900821188870381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10.504176780869905</v>
      </c>
      <c r="C197" s="122">
        <f t="shared" si="100"/>
        <v>15.155778783023774</v>
      </c>
      <c r="D197" s="122">
        <f t="shared" si="100"/>
        <v>20.548633310228276</v>
      </c>
      <c r="E197" s="122">
        <f t="shared" si="100"/>
        <v>29.767011873034672</v>
      </c>
      <c r="F197" s="122">
        <f t="shared" si="100"/>
        <v>22.906092600550217</v>
      </c>
      <c r="G197" s="122">
        <f t="shared" si="100"/>
        <v>26.422635784864003</v>
      </c>
      <c r="H197" s="122">
        <f t="shared" si="100"/>
        <v>35.107502229081867</v>
      </c>
      <c r="I197" s="122">
        <f t="shared" si="100"/>
        <v>74.030556278191227</v>
      </c>
      <c r="J197" s="122">
        <f t="shared" si="100"/>
        <v>43.972405576773468</v>
      </c>
      <c r="K197" s="122">
        <f t="shared" si="100"/>
        <v>35.727628122611954</v>
      </c>
      <c r="L197" s="122">
        <f t="shared" si="100"/>
        <v>56.685772326815872</v>
      </c>
      <c r="M197" s="122">
        <f t="shared" si="100"/>
        <v>40.055502333345245</v>
      </c>
      <c r="N197" s="122">
        <f t="shared" si="100"/>
        <v>105.13153894168889</v>
      </c>
      <c r="O197" s="122">
        <f t="shared" si="100"/>
        <v>59.1706613871321</v>
      </c>
      <c r="P197" s="122">
        <f t="shared" si="100"/>
        <v>58.270296759727621</v>
      </c>
      <c r="Q197" s="122">
        <f t="shared" si="100"/>
        <v>119.64843141326951</v>
      </c>
      <c r="R197" s="122">
        <f t="shared" si="100"/>
        <v>129.07854141111608</v>
      </c>
      <c r="S197" s="122">
        <f t="shared" si="100"/>
        <v>146.07068014855071</v>
      </c>
      <c r="T197" s="122">
        <f t="shared" si="100"/>
        <v>154.28684637801769</v>
      </c>
      <c r="U197" s="122">
        <f t="shared" si="100"/>
        <v>154.49807029549581</v>
      </c>
      <c r="V197" s="122">
        <f t="shared" si="100"/>
        <v>157.63762482694617</v>
      </c>
      <c r="W197" s="122">
        <f t="shared" si="100"/>
        <v>161.13697269258267</v>
      </c>
      <c r="X197" s="122">
        <f t="shared" si="100"/>
        <v>152.34512745943931</v>
      </c>
      <c r="Y197" s="122">
        <f t="shared" si="100"/>
        <v>144.48674390587945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10.504176780869905</v>
      </c>
      <c r="C198" s="98">
        <f>RES_hhdet_tesh!C67</f>
        <v>15.155778783023774</v>
      </c>
      <c r="D198" s="98">
        <f>RES_hhdet_tesh!D67</f>
        <v>20.548633310228276</v>
      </c>
      <c r="E198" s="98">
        <f>RES_hhdet_tesh!E67</f>
        <v>29.767011873034672</v>
      </c>
      <c r="F198" s="98">
        <f>RES_hhdet_tesh!F67</f>
        <v>22.906092600550217</v>
      </c>
      <c r="G198" s="98">
        <f>RES_hhdet_tesh!G67</f>
        <v>26.422635784864003</v>
      </c>
      <c r="H198" s="98">
        <f>RES_hhdet_tesh!H67</f>
        <v>35.107502229081867</v>
      </c>
      <c r="I198" s="98">
        <f>RES_hhdet_tesh!I67</f>
        <v>74.030556278191227</v>
      </c>
      <c r="J198" s="98">
        <f>RES_hhdet_tesh!J67</f>
        <v>43.972405576773468</v>
      </c>
      <c r="K198" s="98">
        <f>RES_hhdet_tesh!K67</f>
        <v>35.727628122611954</v>
      </c>
      <c r="L198" s="98">
        <f>RES_hhdet_tesh!L67</f>
        <v>56.685772326815872</v>
      </c>
      <c r="M198" s="98">
        <f>RES_hhdet_tesh!M67</f>
        <v>40.055502333345245</v>
      </c>
      <c r="N198" s="98">
        <f>RES_hhdet_tesh!N67</f>
        <v>105.13153894168889</v>
      </c>
      <c r="O198" s="98">
        <f>RES_hhdet_tesh!O67</f>
        <v>59.1706613871321</v>
      </c>
      <c r="P198" s="98">
        <f>RES_hhdet_tesh!P67</f>
        <v>58.270296759727621</v>
      </c>
      <c r="Q198" s="98">
        <f>RES_hhdet_tesh!Q67</f>
        <v>119.64843141326951</v>
      </c>
      <c r="R198" s="98">
        <f>RES_hhdet_tesh!R67</f>
        <v>129.07854141111608</v>
      </c>
      <c r="S198" s="98">
        <f>RES_hhdet_tesh!S67</f>
        <v>146.07068014855071</v>
      </c>
      <c r="T198" s="98">
        <f>RES_hhdet_tesh!T67</f>
        <v>154.28684637801769</v>
      </c>
      <c r="U198" s="98">
        <f>RES_hhdet_tesh!U67</f>
        <v>154.49807029549581</v>
      </c>
      <c r="V198" s="98">
        <f>RES_hhdet_tesh!V67</f>
        <v>157.63762482694617</v>
      </c>
      <c r="W198" s="98">
        <f>RES_hhdet_tesh!W67</f>
        <v>161.13697269258267</v>
      </c>
      <c r="X198" s="98">
        <f>RES_hhdet_tesh!X67</f>
        <v>152.34512745943931</v>
      </c>
      <c r="Y198" s="98">
        <f>RES_hhdet_tesh!Y67</f>
        <v>144.48674390587945</v>
      </c>
      <c r="DA198" s="63" t="s">
        <v>2473</v>
      </c>
    </row>
    <row r="199" spans="1:105" ht="12" customHeight="1" x14ac:dyDescent="0.25">
      <c r="A199" s="121" t="s">
        <v>55</v>
      </c>
      <c r="B199" s="122">
        <v>387.44112415783599</v>
      </c>
      <c r="C199" s="122">
        <v>627.0536141640365</v>
      </c>
      <c r="D199" s="122">
        <v>737.30243529789107</v>
      </c>
      <c r="E199" s="122">
        <v>810.92047562200889</v>
      </c>
      <c r="F199" s="122">
        <v>576.58087667507471</v>
      </c>
      <c r="G199" s="122">
        <v>755.93236341478269</v>
      </c>
      <c r="H199" s="122">
        <v>889.42742312033874</v>
      </c>
      <c r="I199" s="122">
        <v>872.59906569500026</v>
      </c>
      <c r="J199" s="122">
        <v>742.75384195069341</v>
      </c>
      <c r="K199" s="122">
        <v>810.23458522441638</v>
      </c>
      <c r="L199" s="122">
        <v>771.63448662019653</v>
      </c>
      <c r="M199" s="122">
        <v>823.43787678941885</v>
      </c>
      <c r="N199" s="122">
        <v>883.80114249060637</v>
      </c>
      <c r="O199" s="122">
        <v>902.1863569933555</v>
      </c>
      <c r="P199" s="122">
        <v>868.62672277150955</v>
      </c>
      <c r="Q199" s="122">
        <v>922.8904980916468</v>
      </c>
      <c r="R199" s="122">
        <v>933.00762648008265</v>
      </c>
      <c r="S199" s="122">
        <v>1035.8394295994015</v>
      </c>
      <c r="T199" s="122">
        <v>1031.28117240798</v>
      </c>
      <c r="U199" s="122">
        <v>1003.8929212581131</v>
      </c>
      <c r="V199" s="122">
        <v>1062.4588214577218</v>
      </c>
      <c r="W199" s="122">
        <v>1225.3034935639405</v>
      </c>
      <c r="X199" s="122">
        <v>1079.5501531864199</v>
      </c>
      <c r="Y199" s="122">
        <v>1056.7327741095769</v>
      </c>
      <c r="DA199" s="130" t="s">
        <v>2474</v>
      </c>
    </row>
    <row r="200" spans="1:105" ht="12" customHeight="1" x14ac:dyDescent="0.25">
      <c r="A200" s="97" t="s">
        <v>134</v>
      </c>
      <c r="B200" s="98">
        <v>385.94412230232967</v>
      </c>
      <c r="C200" s="98">
        <v>630.55039834078764</v>
      </c>
      <c r="D200" s="98">
        <v>742.19701229328552</v>
      </c>
      <c r="E200" s="98">
        <v>811.02561352380462</v>
      </c>
      <c r="F200" s="98">
        <v>581.05314592571358</v>
      </c>
      <c r="G200" s="98">
        <v>757.30667241488209</v>
      </c>
      <c r="H200" s="98">
        <v>886.86362391002876</v>
      </c>
      <c r="I200" s="98">
        <v>871.82473725298416</v>
      </c>
      <c r="J200" s="98">
        <v>743.97242991318296</v>
      </c>
      <c r="K200" s="98">
        <v>807.86935721378563</v>
      </c>
      <c r="L200" s="98">
        <v>772.45320358964307</v>
      </c>
      <c r="M200" s="98">
        <v>824.68182426033991</v>
      </c>
      <c r="N200" s="98">
        <v>882.92693516443319</v>
      </c>
      <c r="O200" s="98">
        <v>902.82172361481696</v>
      </c>
      <c r="P200" s="98">
        <v>867.63757418943169</v>
      </c>
      <c r="Q200" s="98">
        <v>922.16890766864799</v>
      </c>
      <c r="R200" s="98">
        <v>934.15768678850361</v>
      </c>
      <c r="S200" s="98">
        <v>1033.9588646321242</v>
      </c>
      <c r="T200" s="98">
        <v>1031.9738300964339</v>
      </c>
      <c r="U200" s="98">
        <v>1004.4371545459203</v>
      </c>
      <c r="V200" s="98">
        <v>1063.4104122283661</v>
      </c>
      <c r="W200" s="98">
        <v>1227.4458367484308</v>
      </c>
      <c r="X200" s="98">
        <v>1077.532061692596</v>
      </c>
      <c r="Y200" s="98">
        <v>1056.9565673326692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2478</v>
      </c>
    </row>
    <row r="204" spans="1:105" ht="12" customHeight="1" x14ac:dyDescent="0.25">
      <c r="A204" s="106" t="s">
        <v>122</v>
      </c>
      <c r="B204" s="101">
        <v>462.89734347339106</v>
      </c>
      <c r="C204" s="101">
        <v>461.99829279876968</v>
      </c>
      <c r="D204" s="101">
        <v>508.13183889118466</v>
      </c>
      <c r="E204" s="101">
        <v>805.98163345975706</v>
      </c>
      <c r="F204" s="101">
        <v>361.84603592054765</v>
      </c>
      <c r="G204" s="101">
        <v>618.44810231637609</v>
      </c>
      <c r="H204" s="101">
        <v>1017.1861887574245</v>
      </c>
      <c r="I204" s="101">
        <v>911.75278932763376</v>
      </c>
      <c r="J204" s="101">
        <v>680.39269143292881</v>
      </c>
      <c r="K204" s="101">
        <v>932.02695605669976</v>
      </c>
      <c r="L204" s="101">
        <v>729.22758196796076</v>
      </c>
      <c r="M204" s="101">
        <v>758.95423643427046</v>
      </c>
      <c r="N204" s="101">
        <v>929.10003298451556</v>
      </c>
      <c r="O204" s="101">
        <v>869.31466999956797</v>
      </c>
      <c r="P204" s="101">
        <v>919.87528095888661</v>
      </c>
      <c r="Q204" s="101">
        <v>960.49205340806702</v>
      </c>
      <c r="R204" s="101">
        <v>872.84518211397926</v>
      </c>
      <c r="S204" s="101">
        <v>1134.2473470515397</v>
      </c>
      <c r="T204" s="101">
        <v>995.08874367850967</v>
      </c>
      <c r="U204" s="101">
        <v>975.27081667805078</v>
      </c>
      <c r="V204" s="101">
        <v>1014.0374626549957</v>
      </c>
      <c r="W204" s="101">
        <v>1068.4065656531177</v>
      </c>
      <c r="X204" s="101">
        <v>1170.3315970401416</v>
      </c>
      <c r="Y204" s="101">
        <v>1044.7327407883697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2482</v>
      </c>
    </row>
    <row r="208" spans="1:105" ht="12" customHeight="1" x14ac:dyDescent="0.25">
      <c r="A208" s="121" t="s">
        <v>54</v>
      </c>
      <c r="B208" s="122">
        <v>308.01332814686344</v>
      </c>
      <c r="C208" s="122">
        <v>319.8265355421554</v>
      </c>
      <c r="D208" s="122">
        <v>400.02130196483608</v>
      </c>
      <c r="E208" s="122">
        <v>470.98084787096712</v>
      </c>
      <c r="F208" s="122">
        <v>301.15155964753404</v>
      </c>
      <c r="G208" s="122">
        <v>589.0577113941174</v>
      </c>
      <c r="H208" s="122">
        <v>421.75165336903666</v>
      </c>
      <c r="I208" s="122">
        <v>483.99261281460377</v>
      </c>
      <c r="J208" s="122">
        <v>258.46071355082017</v>
      </c>
      <c r="K208" s="122">
        <v>347.88206870882988</v>
      </c>
      <c r="L208" s="122">
        <v>280.26460588915103</v>
      </c>
      <c r="M208" s="122">
        <v>294.12722203070081</v>
      </c>
      <c r="N208" s="122">
        <v>280.91088414272821</v>
      </c>
      <c r="O208" s="122">
        <v>278.40164304383705</v>
      </c>
      <c r="P208" s="122">
        <v>268.64269621362337</v>
      </c>
      <c r="Q208" s="122">
        <v>317.86138924348722</v>
      </c>
      <c r="R208" s="122">
        <v>323.5198592913315</v>
      </c>
      <c r="S208" s="122">
        <v>370.61267937499485</v>
      </c>
      <c r="T208" s="122">
        <v>381.90015236642267</v>
      </c>
      <c r="U208" s="122">
        <v>385.03343668792178</v>
      </c>
      <c r="V208" s="122">
        <v>365.56414654206986</v>
      </c>
      <c r="W208" s="122">
        <v>411.19466694290736</v>
      </c>
      <c r="X208" s="122">
        <v>377.75641411932151</v>
      </c>
      <c r="Y208" s="122">
        <v>361.02042481784423</v>
      </c>
      <c r="DA208" s="130" t="s">
        <v>2483</v>
      </c>
    </row>
    <row r="209" spans="1:105" ht="12" customHeight="1" x14ac:dyDescent="0.25">
      <c r="A209" s="97" t="s">
        <v>175</v>
      </c>
      <c r="B209" s="98">
        <v>308.69651521881929</v>
      </c>
      <c r="C209" s="98">
        <v>319.05328896925027</v>
      </c>
      <c r="D209" s="98">
        <v>401.37736344299452</v>
      </c>
      <c r="E209" s="98">
        <v>470.02758724701539</v>
      </c>
      <c r="F209" s="98">
        <v>301.46158791741851</v>
      </c>
      <c r="G209" s="98">
        <v>592.36019980191782</v>
      </c>
      <c r="H209" s="98">
        <v>419.5299517722101</v>
      </c>
      <c r="I209" s="98">
        <v>484.87472053646633</v>
      </c>
      <c r="J209" s="98">
        <v>258.53983281292676</v>
      </c>
      <c r="K209" s="98">
        <v>348.87860950154686</v>
      </c>
      <c r="L209" s="98">
        <v>280.39600139097394</v>
      </c>
      <c r="M209" s="98">
        <v>294.07921850869917</v>
      </c>
      <c r="N209" s="98">
        <v>279.20162751420929</v>
      </c>
      <c r="O209" s="98">
        <v>281.24174707637474</v>
      </c>
      <c r="P209" s="98">
        <v>269.38156659360379</v>
      </c>
      <c r="Q209" s="98">
        <v>316.88054448099018</v>
      </c>
      <c r="R209" s="98">
        <v>323.33070232008066</v>
      </c>
      <c r="S209" s="98">
        <v>370.81414001203251</v>
      </c>
      <c r="T209" s="98">
        <v>382.2351479268421</v>
      </c>
      <c r="U209" s="98">
        <v>385.28356864656558</v>
      </c>
      <c r="V209" s="98">
        <v>365.52818444693827</v>
      </c>
      <c r="W209" s="98">
        <v>411.55218250904187</v>
      </c>
      <c r="X209" s="98">
        <v>377.60375669706235</v>
      </c>
      <c r="Y209" s="98">
        <v>361.00683098144555</v>
      </c>
      <c r="DA209" s="63" t="s">
        <v>2484</v>
      </c>
    </row>
    <row r="210" spans="1:105" ht="12" customHeight="1" x14ac:dyDescent="0.25">
      <c r="A210" s="109" t="s">
        <v>120</v>
      </c>
      <c r="B210" s="33">
        <v>281.13381919417458</v>
      </c>
      <c r="C210" s="33">
        <v>364.04025467459638</v>
      </c>
      <c r="D210" s="33">
        <v>303.56480649111586</v>
      </c>
      <c r="E210" s="33">
        <v>549.16540275242312</v>
      </c>
      <c r="F210" s="33">
        <v>275.1963825619909</v>
      </c>
      <c r="G210" s="33">
        <v>311.40454873614135</v>
      </c>
      <c r="H210" s="33">
        <v>610.46683601885445</v>
      </c>
      <c r="I210" s="33">
        <v>409.23429176672863</v>
      </c>
      <c r="J210" s="33">
        <v>251.71392892201612</v>
      </c>
      <c r="K210" s="33">
        <v>262.72722599909275</v>
      </c>
      <c r="L210" s="33">
        <v>268.89340850317768</v>
      </c>
      <c r="M210" s="33">
        <v>298.31309559338456</v>
      </c>
      <c r="N210" s="33">
        <v>431.33886788141621</v>
      </c>
      <c r="O210" s="33">
        <v>28.991210237989957</v>
      </c>
      <c r="P210" s="33">
        <v>203.73074592257689</v>
      </c>
      <c r="Q210" s="33">
        <v>404.52057642627017</v>
      </c>
      <c r="R210" s="33">
        <v>340.32273032752039</v>
      </c>
      <c r="S210" s="33">
        <v>352.64120104992395</v>
      </c>
      <c r="T210" s="33">
        <v>351.90213157443736</v>
      </c>
      <c r="U210" s="33">
        <v>362.4563482126278</v>
      </c>
      <c r="V210" s="33">
        <v>368.89654728667244</v>
      </c>
      <c r="W210" s="33">
        <v>377.9117884682442</v>
      </c>
      <c r="X210" s="33">
        <v>391.98972888748727</v>
      </c>
      <c r="Y210" s="33">
        <v>362.39226828596236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2816.4474190234946</v>
      </c>
      <c r="C212" s="117">
        <f t="shared" si="101"/>
        <v>2374.9374689853976</v>
      </c>
      <c r="D212" s="117">
        <f t="shared" si="101"/>
        <v>2533.6125479871762</v>
      </c>
      <c r="E212" s="117">
        <f t="shared" si="101"/>
        <v>2649.5430617584111</v>
      </c>
      <c r="F212" s="117">
        <f t="shared" si="101"/>
        <v>2588.5688510980503</v>
      </c>
      <c r="G212" s="117">
        <f t="shared" si="101"/>
        <v>2389.6315165719602</v>
      </c>
      <c r="H212" s="117">
        <f t="shared" si="101"/>
        <v>2642.9515703944589</v>
      </c>
      <c r="I212" s="117">
        <f t="shared" si="101"/>
        <v>2262.5162610868942</v>
      </c>
      <c r="J212" s="117">
        <f t="shared" si="101"/>
        <v>2466.3329805343233</v>
      </c>
      <c r="K212" s="117">
        <f t="shared" si="101"/>
        <v>2442.8313560319693</v>
      </c>
      <c r="L212" s="117">
        <f t="shared" si="101"/>
        <v>2425.0157205988298</v>
      </c>
      <c r="M212" s="117">
        <f t="shared" si="101"/>
        <v>2411.7077607113979</v>
      </c>
      <c r="N212" s="117">
        <f t="shared" si="101"/>
        <v>2505.923329938711</v>
      </c>
      <c r="O212" s="117">
        <f t="shared" si="101"/>
        <v>2352.6133434615708</v>
      </c>
      <c r="P212" s="117">
        <f t="shared" si="101"/>
        <v>2094.5487983672137</v>
      </c>
      <c r="Q212" s="117">
        <f t="shared" si="101"/>
        <v>2120.7648067169789</v>
      </c>
      <c r="R212" s="117">
        <f t="shared" ref="R212:V212" si="102">R213+R216+R218+R227</f>
        <v>2103.7359977605038</v>
      </c>
      <c r="S212" s="117">
        <f t="shared" si="102"/>
        <v>2193.4342115389486</v>
      </c>
      <c r="T212" s="117">
        <f t="shared" si="102"/>
        <v>2178.7828825773327</v>
      </c>
      <c r="U212" s="117">
        <f t="shared" si="102"/>
        <v>2099.288850479862</v>
      </c>
      <c r="V212" s="117">
        <f t="shared" si="102"/>
        <v>2194.9508635310976</v>
      </c>
      <c r="W212" s="117">
        <f t="shared" ref="W212:Y212" si="103">W213+W216+W218+W227</f>
        <v>2507.1714143676863</v>
      </c>
      <c r="X212" s="117">
        <f t="shared" si="103"/>
        <v>2091.9663968309014</v>
      </c>
      <c r="Y212" s="117">
        <f t="shared" si="103"/>
        <v>2043.0240854873568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2542.3796546031076</v>
      </c>
      <c r="C213" s="122">
        <f t="shared" si="104"/>
        <v>1995.1694719633219</v>
      </c>
      <c r="D213" s="122">
        <f t="shared" si="104"/>
        <v>2082.6865136276597</v>
      </c>
      <c r="E213" s="122">
        <f t="shared" si="104"/>
        <v>2149.7594140806391</v>
      </c>
      <c r="F213" s="122">
        <f t="shared" si="104"/>
        <v>2245.465982785327</v>
      </c>
      <c r="G213" s="122">
        <f t="shared" si="104"/>
        <v>1872.3033036216084</v>
      </c>
      <c r="H213" s="122">
        <f t="shared" si="104"/>
        <v>2140.7108905842938</v>
      </c>
      <c r="I213" s="122">
        <f t="shared" si="104"/>
        <v>1746.0441261511619</v>
      </c>
      <c r="J213" s="122">
        <f t="shared" si="104"/>
        <v>2083.1744508051866</v>
      </c>
      <c r="K213" s="122">
        <f t="shared" si="104"/>
        <v>2008.114565954372</v>
      </c>
      <c r="L213" s="122">
        <f t="shared" si="104"/>
        <v>2034.7963068477156</v>
      </c>
      <c r="M213" s="122">
        <f t="shared" si="104"/>
        <v>2005.9057016603515</v>
      </c>
      <c r="N213" s="122">
        <f t="shared" si="104"/>
        <v>2093.9554631484689</v>
      </c>
      <c r="O213" s="122">
        <f t="shared" si="104"/>
        <v>1942.0975528652066</v>
      </c>
      <c r="P213" s="122">
        <f t="shared" si="104"/>
        <v>1704.1577137977529</v>
      </c>
      <c r="Q213" s="122">
        <f t="shared" si="104"/>
        <v>1702.0709115709435</v>
      </c>
      <c r="R213" s="122">
        <f t="shared" ref="R213:V213" si="105">SUM(R214:R215)</f>
        <v>1687.8813801251617</v>
      </c>
      <c r="S213" s="122">
        <f t="shared" si="105"/>
        <v>1741.1393564199082</v>
      </c>
      <c r="T213" s="122">
        <f t="shared" si="105"/>
        <v>1734.382248919941</v>
      </c>
      <c r="U213" s="122">
        <f t="shared" si="105"/>
        <v>1671.2272759514831</v>
      </c>
      <c r="V213" s="122">
        <f t="shared" si="105"/>
        <v>1764.6739645672371</v>
      </c>
      <c r="W213" s="122">
        <f t="shared" ref="W213:Y213" si="106">SUM(W214:W215)</f>
        <v>2020.4888488146562</v>
      </c>
      <c r="X213" s="122">
        <f t="shared" si="106"/>
        <v>1667.3288253352287</v>
      </c>
      <c r="Y213" s="122">
        <f t="shared" si="106"/>
        <v>1633.8078152290925</v>
      </c>
      <c r="DA213" s="130" t="s">
        <v>2637</v>
      </c>
    </row>
    <row r="214" spans="1:105" ht="12" customHeight="1" x14ac:dyDescent="0.25">
      <c r="A214" s="97" t="s">
        <v>212</v>
      </c>
      <c r="B214" s="98">
        <v>2542.3796546031076</v>
      </c>
      <c r="C214" s="98">
        <v>1995.1694719633219</v>
      </c>
      <c r="D214" s="98">
        <v>2082.6865136276597</v>
      </c>
      <c r="E214" s="98">
        <v>2149.7594140806391</v>
      </c>
      <c r="F214" s="98">
        <v>2245.465982785327</v>
      </c>
      <c r="G214" s="98">
        <v>1872.3033036216084</v>
      </c>
      <c r="H214" s="98">
        <v>2140.7108905842938</v>
      </c>
      <c r="I214" s="98">
        <v>1746.0441261511619</v>
      </c>
      <c r="J214" s="98">
        <v>2083.1744508051866</v>
      </c>
      <c r="K214" s="98">
        <v>2008.114565954372</v>
      </c>
      <c r="L214" s="98">
        <v>2034.7963068477156</v>
      </c>
      <c r="M214" s="98">
        <v>2005.9057016603515</v>
      </c>
      <c r="N214" s="98">
        <v>2093.9554631484689</v>
      </c>
      <c r="O214" s="98">
        <v>1942.0975528652066</v>
      </c>
      <c r="P214" s="98">
        <v>1704.1577137977529</v>
      </c>
      <c r="Q214" s="98">
        <v>1702.0709115709435</v>
      </c>
      <c r="R214" s="98">
        <v>1687.8813801251617</v>
      </c>
      <c r="S214" s="98">
        <v>1741.1393564199082</v>
      </c>
      <c r="T214" s="98">
        <v>1734.382248919941</v>
      </c>
      <c r="U214" s="98">
        <v>1671.2272759514831</v>
      </c>
      <c r="V214" s="98">
        <v>1764.6739645672371</v>
      </c>
      <c r="W214" s="98">
        <v>2020.4888488146562</v>
      </c>
      <c r="X214" s="98">
        <v>1667.3288253352287</v>
      </c>
      <c r="Y214" s="98">
        <v>1633.8078152290925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166.26158781072201</v>
      </c>
      <c r="C218" s="122">
        <v>267.74306486528883</v>
      </c>
      <c r="D218" s="122">
        <v>309.87643448726294</v>
      </c>
      <c r="E218" s="122">
        <v>334.63372556889135</v>
      </c>
      <c r="F218" s="122">
        <v>237.35491473770384</v>
      </c>
      <c r="G218" s="122">
        <v>309.91478520313478</v>
      </c>
      <c r="H218" s="122">
        <v>355.65571450181437</v>
      </c>
      <c r="I218" s="122">
        <v>347.24812629207179</v>
      </c>
      <c r="J218" s="122">
        <v>292.98757007915839</v>
      </c>
      <c r="K218" s="122">
        <v>313.1891851822952</v>
      </c>
      <c r="L218" s="122">
        <v>292.67120893837875</v>
      </c>
      <c r="M218" s="122">
        <v>303.60775386053842</v>
      </c>
      <c r="N218" s="122">
        <v>315.02537198766458</v>
      </c>
      <c r="O218" s="122">
        <v>312.9341016650194</v>
      </c>
      <c r="P218" s="122">
        <v>296.96446070890852</v>
      </c>
      <c r="Q218" s="122">
        <v>308.87419425337015</v>
      </c>
      <c r="R218" s="122">
        <v>304.04083502346435</v>
      </c>
      <c r="S218" s="122">
        <v>324.63541294332282</v>
      </c>
      <c r="T218" s="122">
        <v>313.65779474585509</v>
      </c>
      <c r="U218" s="122">
        <v>297.24648038914017</v>
      </c>
      <c r="V218" s="122">
        <v>307.05267846312006</v>
      </c>
      <c r="W218" s="122">
        <v>348.81241051176073</v>
      </c>
      <c r="X218" s="122">
        <v>298.75875038142158</v>
      </c>
      <c r="Y218" s="122">
        <v>289.35717373021981</v>
      </c>
      <c r="DA218" s="130" t="s">
        <v>2642</v>
      </c>
    </row>
    <row r="219" spans="1:105" ht="12" customHeight="1" x14ac:dyDescent="0.25">
      <c r="A219" s="97" t="s">
        <v>134</v>
      </c>
      <c r="B219" s="98">
        <v>169.56010856500464</v>
      </c>
      <c r="C219" s="98">
        <v>273.41534313485084</v>
      </c>
      <c r="D219" s="98">
        <v>316.49470965623141</v>
      </c>
      <c r="E219" s="98">
        <v>341.75739678991238</v>
      </c>
      <c r="F219" s="98">
        <v>242.29829087051726</v>
      </c>
      <c r="G219" s="98">
        <v>313.01273019818893</v>
      </c>
      <c r="H219" s="98">
        <v>362.79283605613597</v>
      </c>
      <c r="I219" s="98">
        <v>354.11552166798947</v>
      </c>
      <c r="J219" s="98">
        <v>298.71278719098456</v>
      </c>
      <c r="K219" s="98">
        <v>319.27137102331062</v>
      </c>
      <c r="L219" s="98">
        <v>298.32158326282689</v>
      </c>
      <c r="M219" s="98">
        <v>309.46462074160769</v>
      </c>
      <c r="N219" s="98">
        <v>321.10493563965071</v>
      </c>
      <c r="O219" s="98">
        <v>318.98270765693343</v>
      </c>
      <c r="P219" s="98">
        <v>302.69617269510206</v>
      </c>
      <c r="Q219" s="98">
        <v>314.80162620689407</v>
      </c>
      <c r="R219" s="98">
        <v>309.85285446821706</v>
      </c>
      <c r="S219" s="98">
        <v>330.83916159002808</v>
      </c>
      <c r="T219" s="98">
        <v>319.66063817750387</v>
      </c>
      <c r="U219" s="98">
        <v>302.89845573074103</v>
      </c>
      <c r="V219" s="98">
        <v>313.08696792033112</v>
      </c>
      <c r="W219" s="98">
        <v>353.57525641496568</v>
      </c>
      <c r="X219" s="98">
        <v>305.40022321172489</v>
      </c>
      <c r="Y219" s="98">
        <v>294.75350662369885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107.80617660966466</v>
      </c>
      <c r="C227" s="122">
        <v>112.02493215678651</v>
      </c>
      <c r="D227" s="122">
        <v>141.0495998722534</v>
      </c>
      <c r="E227" s="122">
        <v>165.14992210888073</v>
      </c>
      <c r="F227" s="122">
        <v>105.74795357501925</v>
      </c>
      <c r="G227" s="122">
        <v>207.41342774721701</v>
      </c>
      <c r="H227" s="122">
        <v>146.58496530835032</v>
      </c>
      <c r="I227" s="122">
        <v>169.22400864366048</v>
      </c>
      <c r="J227" s="122">
        <v>90.170959649978116</v>
      </c>
      <c r="K227" s="122">
        <v>121.52760489530201</v>
      </c>
      <c r="L227" s="122">
        <v>97.548204812735335</v>
      </c>
      <c r="M227" s="122">
        <v>102.19430519050832</v>
      </c>
      <c r="N227" s="122">
        <v>96.942494802577542</v>
      </c>
      <c r="O227" s="122">
        <v>97.581688931345141</v>
      </c>
      <c r="P227" s="122">
        <v>93.426623860552354</v>
      </c>
      <c r="Q227" s="122">
        <v>109.8197008926653</v>
      </c>
      <c r="R227" s="122">
        <v>111.81378261187794</v>
      </c>
      <c r="S227" s="122">
        <v>127.65944217571754</v>
      </c>
      <c r="T227" s="122">
        <v>130.74283891153684</v>
      </c>
      <c r="U227" s="122">
        <v>130.81509413923882</v>
      </c>
      <c r="V227" s="122">
        <v>123.22422050074034</v>
      </c>
      <c r="W227" s="122">
        <v>137.87015504126947</v>
      </c>
      <c r="X227" s="122">
        <v>125.87882111425134</v>
      </c>
      <c r="Y227" s="122">
        <v>119.85909652804465</v>
      </c>
      <c r="DA227" s="130" t="s">
        <v>2651</v>
      </c>
    </row>
    <row r="228" spans="1:105" ht="12" customHeight="1" x14ac:dyDescent="0.25">
      <c r="A228" s="97" t="s">
        <v>175</v>
      </c>
      <c r="B228" s="98">
        <v>110.54624847133256</v>
      </c>
      <c r="C228" s="98">
        <v>113.98411805134322</v>
      </c>
      <c r="D228" s="98">
        <v>143.03258637779703</v>
      </c>
      <c r="E228" s="98">
        <v>167.16350289902255</v>
      </c>
      <c r="F228" s="98">
        <v>107.01108712955582</v>
      </c>
      <c r="G228" s="98">
        <v>209.88046408204571</v>
      </c>
      <c r="H228" s="98">
        <v>148.31067728829549</v>
      </c>
      <c r="I228" s="98">
        <v>171.22076034510019</v>
      </c>
      <c r="J228" s="98">
        <v>91.228390735074314</v>
      </c>
      <c r="K228" s="98">
        <v>122.94980487671901</v>
      </c>
      <c r="L228" s="98">
        <v>98.675385608936978</v>
      </c>
      <c r="M228" s="98">
        <v>103.36626762659073</v>
      </c>
      <c r="N228" s="98">
        <v>98.044015927226127</v>
      </c>
      <c r="O228" s="98">
        <v>98.692878006789698</v>
      </c>
      <c r="P228" s="98">
        <v>94.49006695173405</v>
      </c>
      <c r="Q228" s="98">
        <v>111.06268599258742</v>
      </c>
      <c r="R228" s="98">
        <v>113.0725172898632</v>
      </c>
      <c r="S228" s="98">
        <v>129.09050711536233</v>
      </c>
      <c r="T228" s="98">
        <v>132.20287758861164</v>
      </c>
      <c r="U228" s="98">
        <v>132.26439685836633</v>
      </c>
      <c r="V228" s="98">
        <v>124.55401288760957</v>
      </c>
      <c r="W228" s="98">
        <v>139.35111849129544</v>
      </c>
      <c r="X228" s="98">
        <v>127.22891676388235</v>
      </c>
      <c r="Y228" s="98">
        <v>121.04680123850157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367.59439517171148</v>
      </c>
      <c r="C231" s="118">
        <f t="shared" si="108"/>
        <v>309.3204995997192</v>
      </c>
      <c r="D231" s="118">
        <f t="shared" si="108"/>
        <v>328.37002149934591</v>
      </c>
      <c r="E231" s="118">
        <f t="shared" si="108"/>
        <v>341.65587001871279</v>
      </c>
      <c r="F231" s="118">
        <f t="shared" si="108"/>
        <v>329.66995897649173</v>
      </c>
      <c r="G231" s="118">
        <f t="shared" si="108"/>
        <v>300.64299781219694</v>
      </c>
      <c r="H231" s="118">
        <f t="shared" si="108"/>
        <v>329.1960321106626</v>
      </c>
      <c r="I231" s="118">
        <f t="shared" si="108"/>
        <v>278.36113245346394</v>
      </c>
      <c r="J231" s="118">
        <f t="shared" si="108"/>
        <v>297.97446757800412</v>
      </c>
      <c r="K231" s="118">
        <f t="shared" si="108"/>
        <v>289.77086568564289</v>
      </c>
      <c r="L231" s="118">
        <f t="shared" si="108"/>
        <v>282.28089210400134</v>
      </c>
      <c r="M231" s="118">
        <f t="shared" si="108"/>
        <v>274.63364938246212</v>
      </c>
      <c r="N231" s="118">
        <f t="shared" si="108"/>
        <v>280.2338726530341</v>
      </c>
      <c r="O231" s="118">
        <f t="shared" si="108"/>
        <v>256.51366348616085</v>
      </c>
      <c r="P231" s="118">
        <f t="shared" si="108"/>
        <v>223.25156887068616</v>
      </c>
      <c r="Q231" s="118">
        <f t="shared" si="108"/>
        <v>221.30518073431736</v>
      </c>
      <c r="R231" s="118">
        <f t="shared" ref="R231:V231" si="109">R232+R235+R237+R246</f>
        <v>214.48635477508009</v>
      </c>
      <c r="S231" s="118">
        <f t="shared" si="109"/>
        <v>218.57442904512092</v>
      </c>
      <c r="T231" s="118">
        <f t="shared" si="109"/>
        <v>211.60342765040505</v>
      </c>
      <c r="U231" s="118">
        <f t="shared" si="109"/>
        <v>199.05163243067145</v>
      </c>
      <c r="V231" s="118">
        <f t="shared" si="109"/>
        <v>202.40843581324836</v>
      </c>
      <c r="W231" s="118">
        <f t="shared" ref="W231:Y231" si="110">W232+W235+W237+W246</f>
        <v>224.47152605442798</v>
      </c>
      <c r="X231" s="118">
        <f t="shared" si="110"/>
        <v>183.24370286357208</v>
      </c>
      <c r="Y231" s="118">
        <f t="shared" si="110"/>
        <v>174.22329085054176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331.12101070349183</v>
      </c>
      <c r="C232" s="123">
        <f t="shared" si="111"/>
        <v>259.19291601116396</v>
      </c>
      <c r="D232" s="123">
        <f t="shared" si="111"/>
        <v>269.27009493353592</v>
      </c>
      <c r="E232" s="123">
        <f t="shared" si="111"/>
        <v>276.19531330516418</v>
      </c>
      <c r="F232" s="123">
        <f t="shared" si="111"/>
        <v>285.42595453195941</v>
      </c>
      <c r="G232" s="123">
        <f t="shared" si="111"/>
        <v>235.1064983007424</v>
      </c>
      <c r="H232" s="123">
        <f t="shared" si="111"/>
        <v>265.52137331693012</v>
      </c>
      <c r="I232" s="123">
        <f t="shared" si="111"/>
        <v>213.5851417797044</v>
      </c>
      <c r="J232" s="123">
        <f t="shared" si="111"/>
        <v>250.8331001443714</v>
      </c>
      <c r="K232" s="123">
        <f t="shared" si="111"/>
        <v>237.32066221119649</v>
      </c>
      <c r="L232" s="123">
        <f t="shared" si="111"/>
        <v>235.95114676607204</v>
      </c>
      <c r="M232" s="123">
        <f t="shared" si="111"/>
        <v>227.66470047215458</v>
      </c>
      <c r="N232" s="123">
        <f t="shared" si="111"/>
        <v>232.85618870943625</v>
      </c>
      <c r="O232" s="123">
        <f t="shared" si="111"/>
        <v>210.95707730912076</v>
      </c>
      <c r="P232" s="123">
        <f t="shared" si="111"/>
        <v>180.827168920589</v>
      </c>
      <c r="Q232" s="123">
        <f t="shared" si="111"/>
        <v>176.45070385375129</v>
      </c>
      <c r="R232" s="123">
        <f t="shared" ref="R232:V232" si="112">SUM(R233:R234)</f>
        <v>170.98885084382161</v>
      </c>
      <c r="S232" s="123">
        <f t="shared" si="112"/>
        <v>172.26876994488163</v>
      </c>
      <c r="T232" s="123">
        <f t="shared" si="112"/>
        <v>167.28646541075184</v>
      </c>
      <c r="U232" s="123">
        <f t="shared" si="112"/>
        <v>157.35979452550694</v>
      </c>
      <c r="V232" s="123">
        <f t="shared" si="112"/>
        <v>161.62018117784257</v>
      </c>
      <c r="W232" s="123">
        <f t="shared" ref="W232:Y232" si="113">SUM(W233:W234)</f>
        <v>179.93075153187587</v>
      </c>
      <c r="X232" s="123">
        <f t="shared" si="113"/>
        <v>144.93235422876455</v>
      </c>
      <c r="Y232" s="123">
        <f t="shared" si="113"/>
        <v>138.40328507005472</v>
      </c>
      <c r="DA232" s="130" t="s">
        <v>2805</v>
      </c>
    </row>
    <row r="233" spans="1:105" ht="12" customHeight="1" x14ac:dyDescent="0.25">
      <c r="A233" s="97" t="s">
        <v>212</v>
      </c>
      <c r="B233" s="99">
        <v>330.49489651607848</v>
      </c>
      <c r="C233" s="99">
        <v>258.6963457814075</v>
      </c>
      <c r="D233" s="99">
        <v>268.76736158591666</v>
      </c>
      <c r="E233" s="99">
        <v>275.6865950759568</v>
      </c>
      <c r="F233" s="99">
        <v>284.85346866705254</v>
      </c>
      <c r="G233" s="99">
        <v>234.66091158041166</v>
      </c>
      <c r="H233" s="99">
        <v>265.04596960419298</v>
      </c>
      <c r="I233" s="99">
        <v>213.23963345848424</v>
      </c>
      <c r="J233" s="99">
        <v>250.35750739098614</v>
      </c>
      <c r="K233" s="99">
        <v>236.86593048039441</v>
      </c>
      <c r="L233" s="99">
        <v>235.53122400563731</v>
      </c>
      <c r="M233" s="99">
        <v>227.22651612926751</v>
      </c>
      <c r="N233" s="99">
        <v>232.47016271353164</v>
      </c>
      <c r="O233" s="99">
        <v>210.53533722505495</v>
      </c>
      <c r="P233" s="99">
        <v>180.45299696289501</v>
      </c>
      <c r="Q233" s="99">
        <v>176.12136152075712</v>
      </c>
      <c r="R233" s="99">
        <v>170.66317419470209</v>
      </c>
      <c r="S233" s="99">
        <v>171.92688784696244</v>
      </c>
      <c r="T233" s="99">
        <v>166.94866764704634</v>
      </c>
      <c r="U233" s="99">
        <v>157.03513269562018</v>
      </c>
      <c r="V233" s="99">
        <v>161.28365356095648</v>
      </c>
      <c r="W233" s="99">
        <v>179.55162405049384</v>
      </c>
      <c r="X233" s="99">
        <v>144.61683968153403</v>
      </c>
      <c r="Y233" s="99">
        <v>138.09770585483059</v>
      </c>
      <c r="DA233" s="63" t="s">
        <v>2806</v>
      </c>
    </row>
    <row r="234" spans="1:105" ht="12" customHeight="1" x14ac:dyDescent="0.25">
      <c r="A234" s="97" t="s">
        <v>53</v>
      </c>
      <c r="B234" s="99">
        <v>0.62611418741332436</v>
      </c>
      <c r="C234" s="99">
        <v>0.49657022975647741</v>
      </c>
      <c r="D234" s="99">
        <v>0.50273334761927102</v>
      </c>
      <c r="E234" s="99">
        <v>0.50871822920735532</v>
      </c>
      <c r="F234" s="99">
        <v>0.57248586490684916</v>
      </c>
      <c r="G234" s="99">
        <v>0.44558672033075164</v>
      </c>
      <c r="H234" s="99">
        <v>0.47540371273715115</v>
      </c>
      <c r="I234" s="99">
        <v>0.34550832122017139</v>
      </c>
      <c r="J234" s="99">
        <v>0.47559275338525026</v>
      </c>
      <c r="K234" s="99">
        <v>0.45473173080209478</v>
      </c>
      <c r="L234" s="99">
        <v>0.41992276043471699</v>
      </c>
      <c r="M234" s="99">
        <v>0.43818434288707686</v>
      </c>
      <c r="N234" s="99">
        <v>0.38602599590462205</v>
      </c>
      <c r="O234" s="99">
        <v>0.42174008406583119</v>
      </c>
      <c r="P234" s="99">
        <v>0.37417195769399908</v>
      </c>
      <c r="Q234" s="99">
        <v>0.32934233299417459</v>
      </c>
      <c r="R234" s="99">
        <v>0.32567664911952077</v>
      </c>
      <c r="S234" s="99">
        <v>0.34188209791918911</v>
      </c>
      <c r="T234" s="99">
        <v>0.33779776370550818</v>
      </c>
      <c r="U234" s="99">
        <v>0.32466182988675296</v>
      </c>
      <c r="V234" s="99">
        <v>0.33652761688609523</v>
      </c>
      <c r="W234" s="99">
        <v>0.37912748138203534</v>
      </c>
      <c r="X234" s="99">
        <v>0.31551454723051764</v>
      </c>
      <c r="Y234" s="99">
        <v>0.30557921522412307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0.16962337788494794</v>
      </c>
      <c r="C235" s="123">
        <f t="shared" si="114"/>
        <v>0.21911034829232237</v>
      </c>
      <c r="D235" s="123">
        <f t="shared" si="114"/>
        <v>0.27238400549861064</v>
      </c>
      <c r="E235" s="123">
        <f t="shared" si="114"/>
        <v>0.37187385838581721</v>
      </c>
      <c r="F235" s="123">
        <f t="shared" si="114"/>
        <v>0.27511724043946384</v>
      </c>
      <c r="G235" s="123">
        <f t="shared" si="114"/>
        <v>0.30499598161909119</v>
      </c>
      <c r="H235" s="123">
        <f t="shared" si="114"/>
        <v>0.38830609906383912</v>
      </c>
      <c r="I235" s="123">
        <f t="shared" si="114"/>
        <v>0.78935979916806609</v>
      </c>
      <c r="J235" s="123">
        <f t="shared" si="114"/>
        <v>0.45134327341858177</v>
      </c>
      <c r="K235" s="123">
        <f t="shared" si="114"/>
        <v>0.34783783650859945</v>
      </c>
      <c r="L235" s="123">
        <f t="shared" si="114"/>
        <v>0.51230334677696165</v>
      </c>
      <c r="M235" s="123">
        <f t="shared" si="114"/>
        <v>0.33709811375580062</v>
      </c>
      <c r="N235" s="123">
        <f t="shared" si="114"/>
        <v>0.82862935254124948</v>
      </c>
      <c r="O235" s="123">
        <f t="shared" si="114"/>
        <v>0.43943844045238861</v>
      </c>
      <c r="P235" s="123">
        <f t="shared" si="114"/>
        <v>0.40733805829627501</v>
      </c>
      <c r="Q235" s="123">
        <f t="shared" si="114"/>
        <v>0.78805599650776048</v>
      </c>
      <c r="R235" s="123">
        <f t="shared" si="114"/>
        <v>0.8099001687786237</v>
      </c>
      <c r="S235" s="123">
        <f t="shared" si="114"/>
        <v>0.87445272853561795</v>
      </c>
      <c r="T235" s="123">
        <f t="shared" si="114"/>
        <v>0.88428723204494075</v>
      </c>
      <c r="U235" s="123">
        <f t="shared" si="114"/>
        <v>0.85444733501870018</v>
      </c>
      <c r="V235" s="123">
        <f t="shared" si="114"/>
        <v>0.84079769507780477</v>
      </c>
      <c r="W235" s="123">
        <f t="shared" si="114"/>
        <v>0.83092354026067228</v>
      </c>
      <c r="X235" s="123">
        <f t="shared" si="114"/>
        <v>0.76271319240796487</v>
      </c>
      <c r="Y235" s="123">
        <f t="shared" si="114"/>
        <v>0.70134458471086225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0.16962337788494794</v>
      </c>
      <c r="C236" s="99">
        <f>RES_hhdet_fecs!C67</f>
        <v>0.21911034829232237</v>
      </c>
      <c r="D236" s="99">
        <f>RES_hhdet_fecs!D67</f>
        <v>0.27238400549861064</v>
      </c>
      <c r="E236" s="99">
        <f>RES_hhdet_fecs!E67</f>
        <v>0.37187385838581721</v>
      </c>
      <c r="F236" s="99">
        <f>RES_hhdet_fecs!F67</f>
        <v>0.27511724043946384</v>
      </c>
      <c r="G236" s="99">
        <f>RES_hhdet_fecs!G67</f>
        <v>0.30499598161909119</v>
      </c>
      <c r="H236" s="99">
        <f>RES_hhdet_fecs!H67</f>
        <v>0.38830609906383912</v>
      </c>
      <c r="I236" s="99">
        <f>RES_hhdet_fecs!I67</f>
        <v>0.78935979916806609</v>
      </c>
      <c r="J236" s="99">
        <f>RES_hhdet_fecs!J67</f>
        <v>0.45134327341858177</v>
      </c>
      <c r="K236" s="99">
        <f>RES_hhdet_fecs!K67</f>
        <v>0.34783783650859945</v>
      </c>
      <c r="L236" s="99">
        <f>RES_hhdet_fecs!L67</f>
        <v>0.51230334677696165</v>
      </c>
      <c r="M236" s="99">
        <f>RES_hhdet_fecs!M67</f>
        <v>0.33709811375580062</v>
      </c>
      <c r="N236" s="99">
        <f>RES_hhdet_fecs!N67</f>
        <v>0.82862935254124948</v>
      </c>
      <c r="O236" s="99">
        <f>RES_hhdet_fecs!O67</f>
        <v>0.43943844045238861</v>
      </c>
      <c r="P236" s="99">
        <f>RES_hhdet_fecs!P67</f>
        <v>0.40733805829627501</v>
      </c>
      <c r="Q236" s="99">
        <f>RES_hhdet_fecs!Q67</f>
        <v>0.78805599650776048</v>
      </c>
      <c r="R236" s="99">
        <f>RES_hhdet_fecs!R67</f>
        <v>0.8099001687786237</v>
      </c>
      <c r="S236" s="99">
        <f>RES_hhdet_fecs!S67</f>
        <v>0.87445272853561795</v>
      </c>
      <c r="T236" s="99">
        <f>RES_hhdet_fecs!T67</f>
        <v>0.88428723204494075</v>
      </c>
      <c r="U236" s="99">
        <f>RES_hhdet_fecs!U67</f>
        <v>0.85444733501870018</v>
      </c>
      <c r="V236" s="99">
        <f>RES_hhdet_fecs!V67</f>
        <v>0.84079769507780477</v>
      </c>
      <c r="W236" s="99">
        <f>RES_hhdet_fecs!W67</f>
        <v>0.83092354026067228</v>
      </c>
      <c r="X236" s="99">
        <f>RES_hhdet_fecs!X67</f>
        <v>0.76271319240796487</v>
      </c>
      <c r="Y236" s="99">
        <f>RES_hhdet_fecs!Y67</f>
        <v>0.70134458471086225</v>
      </c>
      <c r="DA236" s="63" t="s">
        <v>2809</v>
      </c>
    </row>
    <row r="237" spans="1:105" ht="12" customHeight="1" x14ac:dyDescent="0.25">
      <c r="A237" s="121" t="s">
        <v>55</v>
      </c>
      <c r="B237" s="123">
        <v>22.038488124541534</v>
      </c>
      <c r="C237" s="123">
        <v>35.162077370493563</v>
      </c>
      <c r="D237" s="123">
        <v>40.477556627118283</v>
      </c>
      <c r="E237" s="123">
        <v>43.679346432471945</v>
      </c>
      <c r="F237" s="123">
        <v>30.442274907156438</v>
      </c>
      <c r="G237" s="123">
        <v>39.11164721910307</v>
      </c>
      <c r="H237" s="123">
        <v>44.899774892294275</v>
      </c>
      <c r="I237" s="123">
        <v>43.162346544803036</v>
      </c>
      <c r="J237" s="123">
        <v>35.758548646234431</v>
      </c>
      <c r="K237" s="123">
        <v>37.670981077188223</v>
      </c>
      <c r="L237" s="123">
        <v>34.430203189775725</v>
      </c>
      <c r="M237" s="123">
        <v>34.952166172765395</v>
      </c>
      <c r="N237" s="123">
        <v>35.641681166744206</v>
      </c>
      <c r="O237" s="123">
        <v>34.529256830304554</v>
      </c>
      <c r="P237" s="123">
        <v>32.059881759309356</v>
      </c>
      <c r="Q237" s="123">
        <v>32.579309783703202</v>
      </c>
      <c r="R237" s="123">
        <v>31.281533654157837</v>
      </c>
      <c r="S237" s="123">
        <v>32.725160953012413</v>
      </c>
      <c r="T237" s="123">
        <v>30.751078433792912</v>
      </c>
      <c r="U237" s="123">
        <v>28.450504034528358</v>
      </c>
      <c r="V237" s="123">
        <v>28.595316716378544</v>
      </c>
      <c r="W237" s="123">
        <v>31.370972125506174</v>
      </c>
      <c r="X237" s="123">
        <v>26.54370044546377</v>
      </c>
      <c r="Y237" s="123">
        <v>24.915745789126927</v>
      </c>
      <c r="DA237" s="130" t="s">
        <v>2810</v>
      </c>
    </row>
    <row r="238" spans="1:105" ht="12" customHeight="1" x14ac:dyDescent="0.25">
      <c r="A238" s="97" t="s">
        <v>134</v>
      </c>
      <c r="B238" s="99">
        <v>22.041849820496022</v>
      </c>
      <c r="C238" s="99">
        <v>35.451399564545788</v>
      </c>
      <c r="D238" s="99">
        <v>40.843135783330666</v>
      </c>
      <c r="E238" s="99">
        <v>43.827198730201488</v>
      </c>
      <c r="F238" s="99">
        <v>30.737276420884328</v>
      </c>
      <c r="G238" s="99">
        <v>39.230744539360742</v>
      </c>
      <c r="H238" s="99">
        <v>44.918152853283331</v>
      </c>
      <c r="I238" s="99">
        <v>43.247168219564621</v>
      </c>
      <c r="J238" s="99">
        <v>35.899532465004626</v>
      </c>
      <c r="K238" s="99">
        <v>37.65946010019929</v>
      </c>
      <c r="L238" s="99">
        <v>34.531243946498783</v>
      </c>
      <c r="M238" s="99">
        <v>35.055769360531585</v>
      </c>
      <c r="N238" s="99">
        <v>35.648951446191745</v>
      </c>
      <c r="O238" s="99">
        <v>34.579690307747747</v>
      </c>
      <c r="P238" s="99">
        <v>32.052450949684655</v>
      </c>
      <c r="Q238" s="99">
        <v>32.574019472158596</v>
      </c>
      <c r="R238" s="99">
        <v>31.329495247417057</v>
      </c>
      <c r="S238" s="99">
        <v>32.66834858470348</v>
      </c>
      <c r="T238" s="99">
        <v>30.769986072085452</v>
      </c>
      <c r="U238" s="99">
        <v>28.461538339777686</v>
      </c>
      <c r="V238" s="99">
        <v>28.614809920934267</v>
      </c>
      <c r="W238" s="99">
        <v>31.420619594421975</v>
      </c>
      <c r="X238" s="99">
        <v>26.48908508496206</v>
      </c>
      <c r="Y238" s="99">
        <v>24.914058237438276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2814</v>
      </c>
    </row>
    <row r="242" spans="1:105" ht="12" customHeight="1" x14ac:dyDescent="0.25">
      <c r="A242" s="106" t="s">
        <v>122</v>
      </c>
      <c r="B242" s="102">
        <v>21.869042197483299</v>
      </c>
      <c r="C242" s="102">
        <v>21.505481680403111</v>
      </c>
      <c r="D242" s="102">
        <v>23.360654933287382</v>
      </c>
      <c r="E242" s="102">
        <v>36.73399989862861</v>
      </c>
      <c r="F242" s="102">
        <v>16.277854224377688</v>
      </c>
      <c r="G242" s="102">
        <v>27.197290932968574</v>
      </c>
      <c r="H242" s="102">
        <v>43.983967756756279</v>
      </c>
      <c r="I242" s="102">
        <v>38.87335981583086</v>
      </c>
      <c r="J242" s="102">
        <v>28.5437119553016</v>
      </c>
      <c r="K242" s="102">
        <v>38.264229210339899</v>
      </c>
      <c r="L242" s="102">
        <v>29.196617107835074</v>
      </c>
      <c r="M242" s="102">
        <v>29.581593173718165</v>
      </c>
      <c r="N242" s="102">
        <v>35.264956352510922</v>
      </c>
      <c r="O242" s="102">
        <v>31.920001907992678</v>
      </c>
      <c r="P242" s="102">
        <v>32.444877791584389</v>
      </c>
      <c r="Q242" s="102">
        <v>32.854984094011748</v>
      </c>
      <c r="R242" s="102">
        <v>28.772546373195919</v>
      </c>
      <c r="S242" s="102">
        <v>35.698090337578968</v>
      </c>
      <c r="T242" s="102">
        <v>29.763125274891163</v>
      </c>
      <c r="U242" s="102">
        <v>27.870192161127051</v>
      </c>
      <c r="V242" s="102">
        <v>27.603411917460875</v>
      </c>
      <c r="W242" s="102">
        <v>27.734983546351415</v>
      </c>
      <c r="X242" s="102">
        <v>29.000507432714063</v>
      </c>
      <c r="Y242" s="102">
        <v>25.006234125704673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2818</v>
      </c>
    </row>
    <row r="246" spans="1:105" ht="12" customHeight="1" x14ac:dyDescent="0.25">
      <c r="A246" s="121" t="s">
        <v>54</v>
      </c>
      <c r="B246" s="123">
        <v>14.265272965793194</v>
      </c>
      <c r="C246" s="123">
        <v>14.746395869769422</v>
      </c>
      <c r="D246" s="123">
        <v>18.349985933193093</v>
      </c>
      <c r="E246" s="123">
        <v>21.409336422690828</v>
      </c>
      <c r="F246" s="123">
        <v>13.526612296936451</v>
      </c>
      <c r="G246" s="123">
        <v>26.119856310732349</v>
      </c>
      <c r="H246" s="123">
        <v>18.386577802374422</v>
      </c>
      <c r="I246" s="123">
        <v>20.824284329788448</v>
      </c>
      <c r="J246" s="123">
        <v>10.931475513979702</v>
      </c>
      <c r="K246" s="123">
        <v>14.431384560749546</v>
      </c>
      <c r="L246" s="123">
        <v>11.387238801376629</v>
      </c>
      <c r="M246" s="123">
        <v>11.679684623786304</v>
      </c>
      <c r="N246" s="123">
        <v>10.9073734243124</v>
      </c>
      <c r="O246" s="123">
        <v>10.587890906283143</v>
      </c>
      <c r="P246" s="123">
        <v>9.9571801324915512</v>
      </c>
      <c r="Q246" s="123">
        <v>11.487111100355127</v>
      </c>
      <c r="R246" s="123">
        <v>11.406070108322025</v>
      </c>
      <c r="S246" s="123">
        <v>12.706045418691241</v>
      </c>
      <c r="T246" s="123">
        <v>12.681596573815344</v>
      </c>
      <c r="U246" s="123">
        <v>12.386886535617444</v>
      </c>
      <c r="V246" s="123">
        <v>11.352140223949455</v>
      </c>
      <c r="W246" s="123">
        <v>12.338878856785279</v>
      </c>
      <c r="X246" s="123">
        <v>11.004934996935773</v>
      </c>
      <c r="Y246" s="123">
        <v>10.202915406649245</v>
      </c>
      <c r="DA246" s="130" t="s">
        <v>2819</v>
      </c>
    </row>
    <row r="247" spans="1:105" ht="12" customHeight="1" x14ac:dyDescent="0.25">
      <c r="A247" s="97" t="s">
        <v>175</v>
      </c>
      <c r="B247" s="99">
        <v>14.370383621747967</v>
      </c>
      <c r="C247" s="99">
        <v>14.779333400677226</v>
      </c>
      <c r="D247" s="99">
        <v>18.458126371889946</v>
      </c>
      <c r="E247" s="99">
        <v>21.437160192602228</v>
      </c>
      <c r="F247" s="99">
        <v>13.575124089332673</v>
      </c>
      <c r="G247" s="99">
        <v>26.304894580459624</v>
      </c>
      <c r="H247" s="99">
        <v>18.362660477614359</v>
      </c>
      <c r="I247" s="99">
        <v>20.910727071345061</v>
      </c>
      <c r="J247" s="99">
        <v>10.963898150198682</v>
      </c>
      <c r="K247" s="99">
        <v>14.502469345251837</v>
      </c>
      <c r="L247" s="99">
        <v>11.421848110047973</v>
      </c>
      <c r="M247" s="99">
        <v>11.709202909505821</v>
      </c>
      <c r="N247" s="99">
        <v>10.884810463647524</v>
      </c>
      <c r="O247" s="99">
        <v>10.698915882065796</v>
      </c>
      <c r="P247" s="99">
        <v>10.005538587544489</v>
      </c>
      <c r="Q247" s="99">
        <v>11.492183632415903</v>
      </c>
      <c r="R247" s="99">
        <v>11.432861895450516</v>
      </c>
      <c r="S247" s="99">
        <v>12.74689992911623</v>
      </c>
      <c r="T247" s="99">
        <v>12.725622789479484</v>
      </c>
      <c r="U247" s="99">
        <v>12.428086478982706</v>
      </c>
      <c r="V247" s="99">
        <v>11.383704110531591</v>
      </c>
      <c r="W247" s="99">
        <v>12.383498009921512</v>
      </c>
      <c r="X247" s="99">
        <v>11.035282050496708</v>
      </c>
      <c r="Y247" s="99">
        <v>10.23148830375669</v>
      </c>
      <c r="DA247" s="63" t="s">
        <v>2820</v>
      </c>
    </row>
    <row r="248" spans="1:105" ht="12" customHeight="1" x14ac:dyDescent="0.25">
      <c r="A248" s="109" t="s">
        <v>120</v>
      </c>
      <c r="B248" s="110">
        <v>10.12976904053472</v>
      </c>
      <c r="C248" s="110">
        <v>12.863049998604248</v>
      </c>
      <c r="D248" s="110">
        <v>10.657969086099373</v>
      </c>
      <c r="E248" s="110">
        <v>19.127285731633453</v>
      </c>
      <c r="F248" s="110">
        <v>9.4652660111599332</v>
      </c>
      <c r="G248" s="110">
        <v>10.562962702509626</v>
      </c>
      <c r="H248" s="110">
        <v>20.418156803369563</v>
      </c>
      <c r="I248" s="110">
        <v>13.498292202769708</v>
      </c>
      <c r="J248" s="110">
        <v>8.1666804711125831</v>
      </c>
      <c r="K248" s="110">
        <v>8.3571589117976739</v>
      </c>
      <c r="L248" s="110">
        <v>8.3920884740501336</v>
      </c>
      <c r="M248" s="110">
        <v>9.1057107431858597</v>
      </c>
      <c r="N248" s="110">
        <v>12.893090854546116</v>
      </c>
      <c r="O248" s="110">
        <v>0.8379708523097773</v>
      </c>
      <c r="P248" s="110">
        <v>5.7087466919322081</v>
      </c>
      <c r="Q248" s="110">
        <v>11.038944864317299</v>
      </c>
      <c r="R248" s="110">
        <v>9.0261475446854824</v>
      </c>
      <c r="S248" s="110">
        <v>9.0615818679940752</v>
      </c>
      <c r="T248" s="110">
        <v>8.7391582584188328</v>
      </c>
      <c r="U248" s="110">
        <v>8.6681503470160042</v>
      </c>
      <c r="V248" s="110">
        <v>8.4272961968192401</v>
      </c>
      <c r="W248" s="110">
        <v>8.1850629333776279</v>
      </c>
      <c r="X248" s="110">
        <v>8.1754678198615363</v>
      </c>
      <c r="Y248" s="110">
        <v>7.3194363715534134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162.05569766270409</v>
      </c>
      <c r="C250" s="118">
        <f t="shared" si="115"/>
        <v>139.01809320171029</v>
      </c>
      <c r="D250" s="118">
        <f t="shared" si="115"/>
        <v>150.33519906770542</v>
      </c>
      <c r="E250" s="118">
        <f t="shared" si="115"/>
        <v>158.58959233512795</v>
      </c>
      <c r="F250" s="118">
        <f t="shared" si="115"/>
        <v>153.1349462448031</v>
      </c>
      <c r="G250" s="118">
        <f t="shared" si="115"/>
        <v>142.61742853396376</v>
      </c>
      <c r="H250" s="118">
        <f t="shared" si="115"/>
        <v>156.76368265836393</v>
      </c>
      <c r="I250" s="118">
        <f t="shared" si="115"/>
        <v>134.90109765906325</v>
      </c>
      <c r="J250" s="118">
        <f t="shared" si="115"/>
        <v>143.56931258285834</v>
      </c>
      <c r="K250" s="118">
        <f t="shared" si="115"/>
        <v>141.81502573383932</v>
      </c>
      <c r="L250" s="118">
        <f t="shared" si="115"/>
        <v>140.86086374153652</v>
      </c>
      <c r="M250" s="118">
        <f t="shared" si="115"/>
        <v>140.22162577233948</v>
      </c>
      <c r="N250" s="118">
        <f t="shared" si="115"/>
        <v>148.07145300619851</v>
      </c>
      <c r="O250" s="118">
        <f t="shared" si="115"/>
        <v>138.57933811848443</v>
      </c>
      <c r="P250" s="118">
        <f t="shared" si="115"/>
        <v>122.39612266598697</v>
      </c>
      <c r="Q250" s="118">
        <f t="shared" si="115"/>
        <v>125.14831785114792</v>
      </c>
      <c r="R250" s="118">
        <f t="shared" ref="R250:V250" si="116">R251+R254+R256+R265</f>
        <v>124.84776537090787</v>
      </c>
      <c r="S250" s="118">
        <f t="shared" si="116"/>
        <v>131.80491518579049</v>
      </c>
      <c r="T250" s="118">
        <f t="shared" si="116"/>
        <v>131.62826259548217</v>
      </c>
      <c r="U250" s="118">
        <f t="shared" si="116"/>
        <v>127.04164467997761</v>
      </c>
      <c r="V250" s="118">
        <f t="shared" si="116"/>
        <v>132.14478488503798</v>
      </c>
      <c r="W250" s="118">
        <f t="shared" ref="W250:Y250" si="117">W251+W254+W256+W265</f>
        <v>149.27997349189823</v>
      </c>
      <c r="X250" s="118">
        <f t="shared" si="117"/>
        <v>124.17870427533299</v>
      </c>
      <c r="Y250" s="118">
        <f t="shared" si="117"/>
        <v>119.80997734600581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143.52170587799736</v>
      </c>
      <c r="C251" s="123">
        <f t="shared" si="118"/>
        <v>113.82583164214016</v>
      </c>
      <c r="D251" s="123">
        <f t="shared" si="118"/>
        <v>120.15801749031438</v>
      </c>
      <c r="E251" s="123">
        <f t="shared" si="118"/>
        <v>124.61805610169552</v>
      </c>
      <c r="F251" s="123">
        <f t="shared" si="118"/>
        <v>130.06051972905618</v>
      </c>
      <c r="G251" s="123">
        <f t="shared" si="118"/>
        <v>107.9039542406537</v>
      </c>
      <c r="H251" s="123">
        <f t="shared" si="118"/>
        <v>123.09965581977596</v>
      </c>
      <c r="I251" s="123">
        <f t="shared" si="118"/>
        <v>99.615047680452136</v>
      </c>
      <c r="J251" s="123">
        <f t="shared" si="118"/>
        <v>118.20083975295661</v>
      </c>
      <c r="K251" s="123">
        <f t="shared" si="118"/>
        <v>113.37518512723693</v>
      </c>
      <c r="L251" s="123">
        <f t="shared" si="118"/>
        <v>114.9452287000402</v>
      </c>
      <c r="M251" s="123">
        <f t="shared" si="118"/>
        <v>113.73783757407435</v>
      </c>
      <c r="N251" s="123">
        <f t="shared" si="118"/>
        <v>119.59962418164642</v>
      </c>
      <c r="O251" s="123">
        <f t="shared" si="118"/>
        <v>111.43642401009303</v>
      </c>
      <c r="P251" s="123">
        <f t="shared" si="118"/>
        <v>96.828892305500901</v>
      </c>
      <c r="Q251" s="123">
        <f t="shared" si="118"/>
        <v>96.718997878788059</v>
      </c>
      <c r="R251" s="123">
        <f t="shared" ref="R251:V251" si="119">SUM(R252:R253)</f>
        <v>96.553200309962563</v>
      </c>
      <c r="S251" s="123">
        <f t="shared" si="119"/>
        <v>100.84401243165674</v>
      </c>
      <c r="T251" s="123">
        <f t="shared" si="119"/>
        <v>101.15617343513853</v>
      </c>
      <c r="U251" s="123">
        <f t="shared" si="119"/>
        <v>97.752138980377907</v>
      </c>
      <c r="V251" s="123">
        <f t="shared" si="119"/>
        <v>102.87621720460484</v>
      </c>
      <c r="W251" s="123">
        <f t="shared" ref="W251:Y251" si="120">SUM(W252:W253)</f>
        <v>117.01734187955019</v>
      </c>
      <c r="X251" s="123">
        <f t="shared" si="120"/>
        <v>95.982225167459703</v>
      </c>
      <c r="Y251" s="123">
        <f t="shared" si="120"/>
        <v>93.141477019351015</v>
      </c>
      <c r="DA251" s="130" t="s">
        <v>2973</v>
      </c>
    </row>
    <row r="252" spans="1:105" ht="12" customHeight="1" x14ac:dyDescent="0.25">
      <c r="A252" s="97" t="s">
        <v>212</v>
      </c>
      <c r="B252" s="99">
        <v>142.89559169058404</v>
      </c>
      <c r="C252" s="99">
        <v>113.32926141238369</v>
      </c>
      <c r="D252" s="99">
        <v>119.65528414269511</v>
      </c>
      <c r="E252" s="99">
        <v>124.10933787248815</v>
      </c>
      <c r="F252" s="99">
        <v>129.48803386414934</v>
      </c>
      <c r="G252" s="99">
        <v>107.45836752032295</v>
      </c>
      <c r="H252" s="99">
        <v>122.62425210703881</v>
      </c>
      <c r="I252" s="99">
        <v>99.26953935923197</v>
      </c>
      <c r="J252" s="99">
        <v>117.72524699957135</v>
      </c>
      <c r="K252" s="99">
        <v>112.92045339643484</v>
      </c>
      <c r="L252" s="99">
        <v>114.52530593960549</v>
      </c>
      <c r="M252" s="99">
        <v>113.29965323118726</v>
      </c>
      <c r="N252" s="99">
        <v>119.2135981857418</v>
      </c>
      <c r="O252" s="99">
        <v>111.0146839260272</v>
      </c>
      <c r="P252" s="99">
        <v>96.454720347806898</v>
      </c>
      <c r="Q252" s="99">
        <v>96.389655545793886</v>
      </c>
      <c r="R252" s="99">
        <v>96.227523660843048</v>
      </c>
      <c r="S252" s="99">
        <v>100.50213033373755</v>
      </c>
      <c r="T252" s="99">
        <v>100.81837567143302</v>
      </c>
      <c r="U252" s="99">
        <v>97.427477150491157</v>
      </c>
      <c r="V252" s="99">
        <v>102.53968958771874</v>
      </c>
      <c r="W252" s="99">
        <v>116.63821439816815</v>
      </c>
      <c r="X252" s="99">
        <v>95.666710620229182</v>
      </c>
      <c r="Y252" s="99">
        <v>92.835897804126887</v>
      </c>
      <c r="DA252" s="63" t="s">
        <v>2974</v>
      </c>
    </row>
    <row r="253" spans="1:105" ht="12" customHeight="1" x14ac:dyDescent="0.25">
      <c r="A253" s="97" t="s">
        <v>53</v>
      </c>
      <c r="B253" s="99">
        <v>0.62611418741332436</v>
      </c>
      <c r="C253" s="99">
        <v>0.49657022975647741</v>
      </c>
      <c r="D253" s="99">
        <v>0.50273334761927102</v>
      </c>
      <c r="E253" s="99">
        <v>0.50871822920735532</v>
      </c>
      <c r="F253" s="99">
        <v>0.57248586490684916</v>
      </c>
      <c r="G253" s="99">
        <v>0.44558672033075164</v>
      </c>
      <c r="H253" s="99">
        <v>0.47540371273715115</v>
      </c>
      <c r="I253" s="99">
        <v>0.34550832122017139</v>
      </c>
      <c r="J253" s="99">
        <v>0.47559275338525026</v>
      </c>
      <c r="K253" s="99">
        <v>0.45473173080209478</v>
      </c>
      <c r="L253" s="99">
        <v>0.41992276043471699</v>
      </c>
      <c r="M253" s="99">
        <v>0.43818434288707686</v>
      </c>
      <c r="N253" s="99">
        <v>0.38602599590462205</v>
      </c>
      <c r="O253" s="99">
        <v>0.42174008406583119</v>
      </c>
      <c r="P253" s="99">
        <v>0.37417195769399908</v>
      </c>
      <c r="Q253" s="99">
        <v>0.32934233299417459</v>
      </c>
      <c r="R253" s="99">
        <v>0.32567664911952077</v>
      </c>
      <c r="S253" s="99">
        <v>0.34188209791918911</v>
      </c>
      <c r="T253" s="99">
        <v>0.33779776370550818</v>
      </c>
      <c r="U253" s="99">
        <v>0.32466182988675296</v>
      </c>
      <c r="V253" s="99">
        <v>0.33652761688609523</v>
      </c>
      <c r="W253" s="99">
        <v>0.37912748138203534</v>
      </c>
      <c r="X253" s="99">
        <v>0.31551454723051764</v>
      </c>
      <c r="Y253" s="99">
        <v>0.30557921522412307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0.27577299595292903</v>
      </c>
      <c r="C254" s="123">
        <f t="shared" si="121"/>
        <v>0.39687534730694696</v>
      </c>
      <c r="D254" s="123">
        <f t="shared" si="121"/>
        <v>0.5355511145525802</v>
      </c>
      <c r="E254" s="123">
        <f t="shared" si="121"/>
        <v>0.77095031963521088</v>
      </c>
      <c r="F254" s="123">
        <f t="shared" si="121"/>
        <v>0.58685580674217908</v>
      </c>
      <c r="G254" s="123">
        <f t="shared" si="121"/>
        <v>0.66881507003260321</v>
      </c>
      <c r="H254" s="123">
        <f t="shared" si="121"/>
        <v>0.87786650773910513</v>
      </c>
      <c r="I254" s="123">
        <f t="shared" si="121"/>
        <v>1.8259508661726584</v>
      </c>
      <c r="J254" s="123">
        <f t="shared" si="121"/>
        <v>1.0672853926430133</v>
      </c>
      <c r="K254" s="123">
        <f t="shared" si="121"/>
        <v>0.85110601468836067</v>
      </c>
      <c r="L254" s="123">
        <f t="shared" si="121"/>
        <v>1.3251559120683287</v>
      </c>
      <c r="M254" s="123">
        <f t="shared" si="121"/>
        <v>0.91638092732145382</v>
      </c>
      <c r="N254" s="123">
        <f t="shared" si="121"/>
        <v>2.3572093933114098</v>
      </c>
      <c r="O254" s="123">
        <f t="shared" si="121"/>
        <v>1.2954651818463412</v>
      </c>
      <c r="P254" s="123">
        <f t="shared" si="121"/>
        <v>1.2461401999528225</v>
      </c>
      <c r="Q254" s="123">
        <f t="shared" si="121"/>
        <v>2.5003842574575881</v>
      </c>
      <c r="R254" s="123">
        <f t="shared" si="121"/>
        <v>2.6358294611023854</v>
      </c>
      <c r="S254" s="123">
        <f t="shared" si="121"/>
        <v>2.9129879155360419</v>
      </c>
      <c r="T254" s="123">
        <f t="shared" si="121"/>
        <v>2.9993862877883162</v>
      </c>
      <c r="U254" s="123">
        <f t="shared" si="121"/>
        <v>2.9319039064664438</v>
      </c>
      <c r="V254" s="123">
        <f t="shared" si="121"/>
        <v>2.9097194646208515</v>
      </c>
      <c r="W254" s="123">
        <f t="shared" si="121"/>
        <v>2.8919677264301864</v>
      </c>
      <c r="X254" s="123">
        <f t="shared" si="121"/>
        <v>2.6686495081925301</v>
      </c>
      <c r="Y254" s="123">
        <f t="shared" si="121"/>
        <v>2.4664871710186431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0.27577299595292903</v>
      </c>
      <c r="C255" s="99">
        <f>RES_hhdet_tess!C67</f>
        <v>0.39687534730694696</v>
      </c>
      <c r="D255" s="99">
        <f>RES_hhdet_tess!D67</f>
        <v>0.5355511145525802</v>
      </c>
      <c r="E255" s="99">
        <f>RES_hhdet_tess!E67</f>
        <v>0.77095031963521088</v>
      </c>
      <c r="F255" s="99">
        <f>RES_hhdet_tess!F67</f>
        <v>0.58685580674217908</v>
      </c>
      <c r="G255" s="99">
        <f>RES_hhdet_tess!G67</f>
        <v>0.66881507003260321</v>
      </c>
      <c r="H255" s="99">
        <f>RES_hhdet_tess!H67</f>
        <v>0.87786650773910513</v>
      </c>
      <c r="I255" s="99">
        <f>RES_hhdet_tess!I67</f>
        <v>1.8259508661726584</v>
      </c>
      <c r="J255" s="99">
        <f>RES_hhdet_tess!J67</f>
        <v>1.0672853926430133</v>
      </c>
      <c r="K255" s="99">
        <f>RES_hhdet_tess!K67</f>
        <v>0.85110601468836067</v>
      </c>
      <c r="L255" s="99">
        <f>RES_hhdet_tess!L67</f>
        <v>1.3251559120683287</v>
      </c>
      <c r="M255" s="99">
        <f>RES_hhdet_tess!M67</f>
        <v>0.91638092732145382</v>
      </c>
      <c r="N255" s="99">
        <f>RES_hhdet_tess!N67</f>
        <v>2.3572093933114098</v>
      </c>
      <c r="O255" s="99">
        <f>RES_hhdet_tess!O67</f>
        <v>1.2954651818463412</v>
      </c>
      <c r="P255" s="99">
        <f>RES_hhdet_tess!P67</f>
        <v>1.2461401999528225</v>
      </c>
      <c r="Q255" s="99">
        <f>RES_hhdet_tess!Q67</f>
        <v>2.5003842574575881</v>
      </c>
      <c r="R255" s="99">
        <f>RES_hhdet_tess!R67</f>
        <v>2.6358294611023854</v>
      </c>
      <c r="S255" s="99">
        <f>RES_hhdet_tess!S67</f>
        <v>2.9129879155360419</v>
      </c>
      <c r="T255" s="99">
        <f>RES_hhdet_tess!T67</f>
        <v>2.9993862877883162</v>
      </c>
      <c r="U255" s="99">
        <f>RES_hhdet_tess!U67</f>
        <v>2.9319039064664438</v>
      </c>
      <c r="V255" s="99">
        <f>RES_hhdet_tess!V67</f>
        <v>2.9097194646208515</v>
      </c>
      <c r="W255" s="99">
        <f>RES_hhdet_tess!W67</f>
        <v>2.8919677264301864</v>
      </c>
      <c r="X255" s="99">
        <f>RES_hhdet_tess!X67</f>
        <v>2.6686495081925301</v>
      </c>
      <c r="Y255" s="99">
        <f>RES_hhdet_tess!Y67</f>
        <v>2.4664871710186431</v>
      </c>
      <c r="DA255" s="63" t="s">
        <v>2977</v>
      </c>
    </row>
    <row r="256" spans="1:105" ht="12" customHeight="1" x14ac:dyDescent="0.25">
      <c r="A256" s="121" t="s">
        <v>55</v>
      </c>
      <c r="B256" s="123">
        <v>10.171744230253589</v>
      </c>
      <c r="C256" s="123">
        <v>16.420279318155703</v>
      </c>
      <c r="D256" s="123">
        <v>19.216029359459657</v>
      </c>
      <c r="E256" s="123">
        <v>21.00242384241</v>
      </c>
      <c r="F256" s="123">
        <v>14.772045212335167</v>
      </c>
      <c r="G256" s="123">
        <v>19.13431198513458</v>
      </c>
      <c r="H256" s="123">
        <v>22.24021921944809</v>
      </c>
      <c r="I256" s="123">
        <v>21.522505029407942</v>
      </c>
      <c r="J256" s="123">
        <v>18.027904442466482</v>
      </c>
      <c r="K256" s="123">
        <v>19.301464021805192</v>
      </c>
      <c r="L256" s="123">
        <v>18.038671079671264</v>
      </c>
      <c r="M256" s="123">
        <v>18.838429707963609</v>
      </c>
      <c r="N256" s="123">
        <v>19.816169114139157</v>
      </c>
      <c r="O256" s="123">
        <v>19.752204650459674</v>
      </c>
      <c r="P256" s="123">
        <v>18.57602823720223</v>
      </c>
      <c r="Q256" s="123">
        <v>19.286344547343774</v>
      </c>
      <c r="R256" s="123">
        <v>19.05234566818265</v>
      </c>
      <c r="S256" s="123">
        <v>20.657039029257518</v>
      </c>
      <c r="T256" s="123">
        <v>20.048440161879313</v>
      </c>
      <c r="U256" s="123">
        <v>19.050837152083709</v>
      </c>
      <c r="V256" s="123">
        <v>19.611162731914099</v>
      </c>
      <c r="W256" s="123">
        <v>21.990844802759451</v>
      </c>
      <c r="X256" s="123">
        <v>18.910621123324987</v>
      </c>
      <c r="Y256" s="123">
        <v>18.039148506482142</v>
      </c>
      <c r="DA256" s="130" t="s">
        <v>2978</v>
      </c>
    </row>
    <row r="257" spans="1:105" ht="12" customHeight="1" x14ac:dyDescent="0.25">
      <c r="A257" s="97" t="s">
        <v>134</v>
      </c>
      <c r="B257" s="99">
        <v>10.132442465322146</v>
      </c>
      <c r="C257" s="99">
        <v>16.511847521576566</v>
      </c>
      <c r="D257" s="99">
        <v>19.3435948342809</v>
      </c>
      <c r="E257" s="99">
        <v>21.00514686006931</v>
      </c>
      <c r="F257" s="99">
        <v>14.886625085245875</v>
      </c>
      <c r="G257" s="99">
        <v>19.169098770890241</v>
      </c>
      <c r="H257" s="99">
        <v>22.176111170843175</v>
      </c>
      <c r="I257" s="99">
        <v>21.503406352314549</v>
      </c>
      <c r="J257" s="99">
        <v>18.057481653787001</v>
      </c>
      <c r="K257" s="99">
        <v>19.245119397441975</v>
      </c>
      <c r="L257" s="99">
        <v>18.057810408427653</v>
      </c>
      <c r="M257" s="99">
        <v>18.866888463204155</v>
      </c>
      <c r="N257" s="99">
        <v>19.796568053014198</v>
      </c>
      <c r="O257" s="99">
        <v>19.766115181735053</v>
      </c>
      <c r="P257" s="99">
        <v>18.554874787153121</v>
      </c>
      <c r="Q257" s="99">
        <v>19.271264923543555</v>
      </c>
      <c r="R257" s="99">
        <v>19.075830306371468</v>
      </c>
      <c r="S257" s="99">
        <v>20.619536205155597</v>
      </c>
      <c r="T257" s="99">
        <v>20.061905651787569</v>
      </c>
      <c r="U257" s="99">
        <v>19.061165046144126</v>
      </c>
      <c r="V257" s="99">
        <v>19.628727461087969</v>
      </c>
      <c r="W257" s="99">
        <v>22.029294000637233</v>
      </c>
      <c r="X257" s="99">
        <v>18.87526995087666</v>
      </c>
      <c r="Y257" s="99">
        <v>18.042968809291914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2982</v>
      </c>
    </row>
    <row r="261" spans="1:105" ht="12" customHeight="1" x14ac:dyDescent="0.25">
      <c r="A261" s="106" t="s">
        <v>122</v>
      </c>
      <c r="B261" s="102">
        <v>12.152745511746552</v>
      </c>
      <c r="C261" s="102">
        <v>12.098073977901283</v>
      </c>
      <c r="D261" s="102">
        <v>13.24324438269919</v>
      </c>
      <c r="E261" s="102">
        <v>20.874510366920539</v>
      </c>
      <c r="F261" s="102">
        <v>9.2705225212226594</v>
      </c>
      <c r="G261" s="102">
        <v>15.654282722967434</v>
      </c>
      <c r="H261" s="102">
        <v>25.434839579821709</v>
      </c>
      <c r="I261" s="102">
        <v>22.488224850723846</v>
      </c>
      <c r="J261" s="102">
        <v>16.514292800278355</v>
      </c>
      <c r="K261" s="102">
        <v>22.202810257350745</v>
      </c>
      <c r="L261" s="102">
        <v>17.047315434229276</v>
      </c>
      <c r="M261" s="102">
        <v>17.363187239302274</v>
      </c>
      <c r="N261" s="102">
        <v>20.83183930458555</v>
      </c>
      <c r="O261" s="102">
        <v>19.032521534356061</v>
      </c>
      <c r="P261" s="102">
        <v>19.672004954297815</v>
      </c>
      <c r="Q261" s="102">
        <v>20.072132842756989</v>
      </c>
      <c r="R261" s="102">
        <v>17.823807279241326</v>
      </c>
      <c r="S261" s="102">
        <v>22.619520986893498</v>
      </c>
      <c r="T261" s="102">
        <v>19.344847619797282</v>
      </c>
      <c r="U261" s="102">
        <v>18.507676580116211</v>
      </c>
      <c r="V261" s="102">
        <v>18.717387718706728</v>
      </c>
      <c r="W261" s="102">
        <v>19.174974277750952</v>
      </c>
      <c r="X261" s="102">
        <v>20.500851539835963</v>
      </c>
      <c r="Y261" s="102">
        <v>17.834299760926395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2986</v>
      </c>
    </row>
    <row r="265" spans="1:105" ht="12" customHeight="1" x14ac:dyDescent="0.25">
      <c r="A265" s="121" t="s">
        <v>54</v>
      </c>
      <c r="B265" s="123">
        <v>8.0864745585002158</v>
      </c>
      <c r="C265" s="123">
        <v>8.3751068941074962</v>
      </c>
      <c r="D265" s="123">
        <v>10.425601103378797</v>
      </c>
      <c r="E265" s="123">
        <v>12.198162071387225</v>
      </c>
      <c r="F265" s="123">
        <v>7.7155254966695566</v>
      </c>
      <c r="G265" s="123">
        <v>14.910347238142856</v>
      </c>
      <c r="H265" s="123">
        <v>10.545941111400802</v>
      </c>
      <c r="I265" s="123">
        <v>11.937594083030525</v>
      </c>
      <c r="J265" s="123">
        <v>6.2732829947922397</v>
      </c>
      <c r="K265" s="123">
        <v>8.2872705701088307</v>
      </c>
      <c r="L265" s="123">
        <v>6.5518080497567146</v>
      </c>
      <c r="M265" s="123">
        <v>6.7289775629800888</v>
      </c>
      <c r="N265" s="123">
        <v>6.2984503171015289</v>
      </c>
      <c r="O265" s="123">
        <v>6.0952442760854035</v>
      </c>
      <c r="P265" s="123">
        <v>5.7450619233310185</v>
      </c>
      <c r="Q265" s="123">
        <v>6.6425911675585105</v>
      </c>
      <c r="R265" s="123">
        <v>6.6063899316602654</v>
      </c>
      <c r="S265" s="123">
        <v>7.3908758093402032</v>
      </c>
      <c r="T265" s="123">
        <v>7.4242627106760235</v>
      </c>
      <c r="U265" s="123">
        <v>7.3067646410495595</v>
      </c>
      <c r="V265" s="123">
        <v>6.7476854838981675</v>
      </c>
      <c r="W265" s="123">
        <v>7.3798190831584112</v>
      </c>
      <c r="X265" s="123">
        <v>6.6172084763557644</v>
      </c>
      <c r="Y265" s="123">
        <v>6.1628646491540122</v>
      </c>
      <c r="DA265" s="130" t="s">
        <v>2987</v>
      </c>
    </row>
    <row r="266" spans="1:105" ht="12" customHeight="1" x14ac:dyDescent="0.25">
      <c r="A266" s="97" t="s">
        <v>175</v>
      </c>
      <c r="B266" s="99">
        <v>8.1044107137611103</v>
      </c>
      <c r="C266" s="99">
        <v>8.3548583468986024</v>
      </c>
      <c r="D266" s="99">
        <v>10.460943611323989</v>
      </c>
      <c r="E266" s="99">
        <v>12.173473110806771</v>
      </c>
      <c r="F266" s="99">
        <v>7.723468444146838</v>
      </c>
      <c r="G266" s="99">
        <v>14.993940488783284</v>
      </c>
      <c r="H266" s="99">
        <v>10.490387246892922</v>
      </c>
      <c r="I266" s="99">
        <v>11.959351117419676</v>
      </c>
      <c r="J266" s="99">
        <v>6.2752033544272301</v>
      </c>
      <c r="K266" s="99">
        <v>8.3110102334207347</v>
      </c>
      <c r="L266" s="99">
        <v>6.5548797116378639</v>
      </c>
      <c r="M266" s="99">
        <v>6.727879349015863</v>
      </c>
      <c r="N266" s="99">
        <v>6.2601261774486385</v>
      </c>
      <c r="O266" s="99">
        <v>6.1574246844283476</v>
      </c>
      <c r="P266" s="99">
        <v>5.7608630455879482</v>
      </c>
      <c r="Q266" s="99">
        <v>6.6220937086767773</v>
      </c>
      <c r="R266" s="99">
        <v>6.6025272794165604</v>
      </c>
      <c r="S266" s="99">
        <v>7.3948934013754437</v>
      </c>
      <c r="T266" s="99">
        <v>7.4307751329205631</v>
      </c>
      <c r="U266" s="99">
        <v>7.3115113855576119</v>
      </c>
      <c r="V266" s="99">
        <v>6.7470216854661134</v>
      </c>
      <c r="W266" s="99">
        <v>7.3862355092689471</v>
      </c>
      <c r="X266" s="99">
        <v>6.6145343563387504</v>
      </c>
      <c r="Y266" s="99">
        <v>6.1626325931039139</v>
      </c>
      <c r="DA266" s="63" t="s">
        <v>2988</v>
      </c>
    </row>
    <row r="267" spans="1:105" ht="12" customHeight="1" x14ac:dyDescent="0.25">
      <c r="A267" s="109" t="s">
        <v>120</v>
      </c>
      <c r="B267" s="110">
        <v>7.3807892993634487</v>
      </c>
      <c r="C267" s="110">
        <v>9.5329052090363451</v>
      </c>
      <c r="D267" s="110">
        <v>7.9116926172570539</v>
      </c>
      <c r="E267" s="110">
        <v>14.223101888440153</v>
      </c>
      <c r="F267" s="110">
        <v>7.0505519172251656</v>
      </c>
      <c r="G267" s="110">
        <v>7.8823345546298818</v>
      </c>
      <c r="H267" s="110">
        <v>15.264782607703841</v>
      </c>
      <c r="I267" s="110">
        <v>10.093693024688829</v>
      </c>
      <c r="J267" s="110">
        <v>6.109527007663929</v>
      </c>
      <c r="K267" s="110">
        <v>6.2587060496382216</v>
      </c>
      <c r="L267" s="110">
        <v>6.2859810384135146</v>
      </c>
      <c r="M267" s="110">
        <v>6.824741052977048</v>
      </c>
      <c r="N267" s="110">
        <v>9.6712750646057444</v>
      </c>
      <c r="O267" s="110">
        <v>0.63472509115929443</v>
      </c>
      <c r="P267" s="110">
        <v>4.3568865541793471</v>
      </c>
      <c r="Q267" s="110">
        <v>8.4535741017808306</v>
      </c>
      <c r="R267" s="110">
        <v>6.9495105001459931</v>
      </c>
      <c r="S267" s="110">
        <v>7.0324828783836972</v>
      </c>
      <c r="T267" s="110">
        <v>6.8410914660981126</v>
      </c>
      <c r="U267" s="110">
        <v>6.8783201059770542</v>
      </c>
      <c r="V267" s="110">
        <v>6.8091958709084501</v>
      </c>
      <c r="W267" s="110">
        <v>6.782482489432927</v>
      </c>
      <c r="X267" s="110">
        <v>6.8665353113484224</v>
      </c>
      <c r="Y267" s="110">
        <v>6.1862829519220721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73.94202886060728</v>
      </c>
      <c r="C269" s="118">
        <f t="shared" si="122"/>
        <v>62.191072219372245</v>
      </c>
      <c r="D269" s="118">
        <f t="shared" si="122"/>
        <v>66.032567880976075</v>
      </c>
      <c r="E269" s="118">
        <f t="shared" si="122"/>
        <v>68.621804535251712</v>
      </c>
      <c r="F269" s="118">
        <f t="shared" si="122"/>
        <v>66.319327696349745</v>
      </c>
      <c r="G269" s="118">
        <f t="shared" si="122"/>
        <v>60.486833452994112</v>
      </c>
      <c r="H269" s="118">
        <f t="shared" si="122"/>
        <v>66.08726106706122</v>
      </c>
      <c r="I269" s="118">
        <f t="shared" si="122"/>
        <v>55.804572251719911</v>
      </c>
      <c r="J269" s="118">
        <f t="shared" si="122"/>
        <v>59.862114182544907</v>
      </c>
      <c r="K269" s="118">
        <f t="shared" si="122"/>
        <v>58.193296595367023</v>
      </c>
      <c r="L269" s="118">
        <f t="shared" si="122"/>
        <v>56.690132057881165</v>
      </c>
      <c r="M269" s="118">
        <f t="shared" si="122"/>
        <v>55.174516993867528</v>
      </c>
      <c r="N269" s="118">
        <f t="shared" si="122"/>
        <v>56.186621747504724</v>
      </c>
      <c r="O269" s="118">
        <f t="shared" si="122"/>
        <v>51.507429549610642</v>
      </c>
      <c r="P269" s="118">
        <f t="shared" si="122"/>
        <v>44.793000955028333</v>
      </c>
      <c r="Q269" s="118">
        <f t="shared" si="122"/>
        <v>44.319234893848552</v>
      </c>
      <c r="R269" s="118">
        <f t="shared" ref="R269:V269" si="123">R270+R273+R275+R284</f>
        <v>42.959033009349014</v>
      </c>
      <c r="S269" s="118">
        <f t="shared" si="123"/>
        <v>43.742161981024211</v>
      </c>
      <c r="T269" s="118">
        <f t="shared" si="123"/>
        <v>42.356245237257262</v>
      </c>
      <c r="U269" s="118">
        <f t="shared" si="123"/>
        <v>39.838123348410498</v>
      </c>
      <c r="V269" s="118">
        <f t="shared" si="123"/>
        <v>40.515018280147657</v>
      </c>
      <c r="W269" s="118">
        <f t="shared" ref="W269:Y269" si="124">W270+W273+W275+W284</f>
        <v>44.996866292210221</v>
      </c>
      <c r="X269" s="118">
        <f t="shared" si="124"/>
        <v>36.645248779252505</v>
      </c>
      <c r="Y269" s="118">
        <f t="shared" si="124"/>
        <v>34.875813245671814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66.746749300387208</v>
      </c>
      <c r="C270" s="123">
        <f t="shared" si="125"/>
        <v>52.246313994013065</v>
      </c>
      <c r="D270" s="123">
        <f t="shared" si="125"/>
        <v>54.280256345891736</v>
      </c>
      <c r="E270" s="123">
        <f t="shared" si="125"/>
        <v>55.677664741540241</v>
      </c>
      <c r="F270" s="123">
        <f t="shared" si="125"/>
        <v>57.529006531997943</v>
      </c>
      <c r="G270" s="123">
        <f t="shared" si="125"/>
        <v>47.392117702779949</v>
      </c>
      <c r="H270" s="123">
        <f t="shared" si="125"/>
        <v>53.528684021262826</v>
      </c>
      <c r="I270" s="123">
        <f t="shared" si="125"/>
        <v>43.065876373275486</v>
      </c>
      <c r="J270" s="123">
        <f t="shared" si="125"/>
        <v>50.562202192683571</v>
      </c>
      <c r="K270" s="123">
        <f t="shared" si="125"/>
        <v>47.837443319820458</v>
      </c>
      <c r="L270" s="123">
        <f t="shared" si="125"/>
        <v>47.567886000178518</v>
      </c>
      <c r="M270" s="123">
        <f t="shared" si="125"/>
        <v>45.890667197466868</v>
      </c>
      <c r="N270" s="123">
        <f t="shared" si="125"/>
        <v>46.949674061624862</v>
      </c>
      <c r="O270" s="123">
        <f t="shared" si="125"/>
        <v>42.519716705972101</v>
      </c>
      <c r="P270" s="123">
        <f t="shared" si="125"/>
        <v>36.44428726662629</v>
      </c>
      <c r="Q270" s="123">
        <f t="shared" si="125"/>
        <v>35.569470172732117</v>
      </c>
      <c r="R270" s="123">
        <f t="shared" ref="R270:V270" si="126">SUM(R271:R272)</f>
        <v>34.467134660362042</v>
      </c>
      <c r="S270" s="123">
        <f t="shared" si="126"/>
        <v>34.722354269572534</v>
      </c>
      <c r="T270" s="123">
        <f t="shared" si="126"/>
        <v>33.716952917997489</v>
      </c>
      <c r="U270" s="123">
        <f t="shared" si="126"/>
        <v>31.714815399207456</v>
      </c>
      <c r="V270" s="123">
        <f t="shared" si="126"/>
        <v>32.57284667317078</v>
      </c>
      <c r="W270" s="123">
        <f t="shared" ref="W270:Y270" si="127">SUM(W271:W272)</f>
        <v>36.262245993237741</v>
      </c>
      <c r="X270" s="123">
        <f t="shared" si="127"/>
        <v>29.206816942082614</v>
      </c>
      <c r="Y270" s="123">
        <f t="shared" si="127"/>
        <v>27.890212674441582</v>
      </c>
      <c r="DA270" s="130" t="s">
        <v>3141</v>
      </c>
    </row>
    <row r="271" spans="1:105" ht="12" customHeight="1" x14ac:dyDescent="0.25">
      <c r="A271" s="97" t="s">
        <v>212</v>
      </c>
      <c r="B271" s="99">
        <v>66.746749300387208</v>
      </c>
      <c r="C271" s="99">
        <v>52.246313994013065</v>
      </c>
      <c r="D271" s="99">
        <v>54.280256345891736</v>
      </c>
      <c r="E271" s="99">
        <v>55.677664741540241</v>
      </c>
      <c r="F271" s="99">
        <v>57.529006531997943</v>
      </c>
      <c r="G271" s="99">
        <v>47.392117702779949</v>
      </c>
      <c r="H271" s="99">
        <v>53.528684021262826</v>
      </c>
      <c r="I271" s="99">
        <v>43.065876373275486</v>
      </c>
      <c r="J271" s="99">
        <v>50.562202192683571</v>
      </c>
      <c r="K271" s="99">
        <v>47.837443319820458</v>
      </c>
      <c r="L271" s="99">
        <v>47.567886000178518</v>
      </c>
      <c r="M271" s="99">
        <v>45.890667197466868</v>
      </c>
      <c r="N271" s="99">
        <v>46.949674061624862</v>
      </c>
      <c r="O271" s="99">
        <v>42.519716705972101</v>
      </c>
      <c r="P271" s="99">
        <v>36.44428726662629</v>
      </c>
      <c r="Q271" s="99">
        <v>35.569470172732117</v>
      </c>
      <c r="R271" s="99">
        <v>34.467134660362042</v>
      </c>
      <c r="S271" s="99">
        <v>34.722354269572534</v>
      </c>
      <c r="T271" s="99">
        <v>33.716952917997489</v>
      </c>
      <c r="U271" s="99">
        <v>31.714815399207456</v>
      </c>
      <c r="V271" s="99">
        <v>32.57284667317078</v>
      </c>
      <c r="W271" s="99">
        <v>36.262245993237741</v>
      </c>
      <c r="X271" s="99">
        <v>29.206816942082614</v>
      </c>
      <c r="Y271" s="99">
        <v>27.890212674441582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4.36497377557051</v>
      </c>
      <c r="C275" s="123">
        <v>7.0112280852543272</v>
      </c>
      <c r="D275" s="123">
        <v>8.076190146457467</v>
      </c>
      <c r="E275" s="123">
        <v>8.6668416295342841</v>
      </c>
      <c r="F275" s="123">
        <v>6.0810506794716455</v>
      </c>
      <c r="G275" s="123">
        <v>7.8446253605217535</v>
      </c>
      <c r="H275" s="123">
        <v>8.8932057316379787</v>
      </c>
      <c r="I275" s="123">
        <v>8.5648149744706057</v>
      </c>
      <c r="J275" s="123">
        <v>7.1113087780812227</v>
      </c>
      <c r="K275" s="123">
        <v>7.460814312363901</v>
      </c>
      <c r="L275" s="123">
        <v>6.8418399696639183</v>
      </c>
      <c r="M275" s="123">
        <v>6.9458710743240912</v>
      </c>
      <c r="N275" s="123">
        <v>7.0633491477054839</v>
      </c>
      <c r="O275" s="123">
        <v>6.8512878412333826</v>
      </c>
      <c r="P275" s="123">
        <v>6.3507373915150653</v>
      </c>
      <c r="Q275" s="123">
        <v>6.4547789195702903</v>
      </c>
      <c r="R275" s="123">
        <v>6.2086213678271536</v>
      </c>
      <c r="S275" s="123">
        <v>6.4739825534955919</v>
      </c>
      <c r="T275" s="123">
        <v>6.0976091656811482</v>
      </c>
      <c r="U275" s="123">
        <v>5.6408349655725676</v>
      </c>
      <c r="V275" s="123">
        <v>5.6676644054293464</v>
      </c>
      <c r="W275" s="123">
        <v>6.2602282823249515</v>
      </c>
      <c r="X275" s="123">
        <v>5.2333960761945981</v>
      </c>
      <c r="Y275" s="123">
        <v>4.9395241221070814</v>
      </c>
      <c r="DA275" s="130" t="s">
        <v>3146</v>
      </c>
    </row>
    <row r="276" spans="1:105" ht="12" customHeight="1" x14ac:dyDescent="0.25">
      <c r="A276" s="97" t="s">
        <v>134</v>
      </c>
      <c r="B276" s="99">
        <v>4.451571989747376</v>
      </c>
      <c r="C276" s="99">
        <v>7.1597646560556676</v>
      </c>
      <c r="D276" s="99">
        <v>8.2486797028014625</v>
      </c>
      <c r="E276" s="99">
        <v>8.851341055551492</v>
      </c>
      <c r="F276" s="99">
        <v>6.2077003459617988</v>
      </c>
      <c r="G276" s="99">
        <v>7.9230411671692949</v>
      </c>
      <c r="H276" s="99">
        <v>9.0716701502491013</v>
      </c>
      <c r="I276" s="99">
        <v>8.7341980936232719</v>
      </c>
      <c r="J276" s="99">
        <v>7.2502695766323368</v>
      </c>
      <c r="K276" s="99">
        <v>7.6057045618362507</v>
      </c>
      <c r="L276" s="99">
        <v>6.9739300274348954</v>
      </c>
      <c r="M276" s="99">
        <v>7.0798631800529606</v>
      </c>
      <c r="N276" s="99">
        <v>7.1996622340728855</v>
      </c>
      <c r="O276" s="99">
        <v>6.9837142545527344</v>
      </c>
      <c r="P276" s="99">
        <v>6.4733129937983138</v>
      </c>
      <c r="Q276" s="99">
        <v>6.5786489725971506</v>
      </c>
      <c r="R276" s="99">
        <v>6.3273048601683506</v>
      </c>
      <c r="S276" s="99">
        <v>6.5976996801667163</v>
      </c>
      <c r="T276" s="99">
        <v>6.2143063871183788</v>
      </c>
      <c r="U276" s="99">
        <v>5.748092283101502</v>
      </c>
      <c r="V276" s="99">
        <v>5.7790470116318859</v>
      </c>
      <c r="W276" s="99">
        <v>6.3457083332894619</v>
      </c>
      <c r="X276" s="99">
        <v>5.3497356237589386</v>
      </c>
      <c r="Y276" s="99">
        <v>5.0316432016330364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2.8303057846495716</v>
      </c>
      <c r="C284" s="123">
        <v>2.9335301401048479</v>
      </c>
      <c r="D284" s="123">
        <v>3.6761213886268727</v>
      </c>
      <c r="E284" s="123">
        <v>4.2772981641771883</v>
      </c>
      <c r="F284" s="123">
        <v>2.7092704848801552</v>
      </c>
      <c r="G284" s="123">
        <v>5.2500903896924083</v>
      </c>
      <c r="H284" s="123">
        <v>3.6653713141604114</v>
      </c>
      <c r="I284" s="123">
        <v>4.1738809039738163</v>
      </c>
      <c r="J284" s="123">
        <v>2.1886032117801135</v>
      </c>
      <c r="K284" s="123">
        <v>2.8950389631826612</v>
      </c>
      <c r="L284" s="123">
        <v>2.2804060880387325</v>
      </c>
      <c r="M284" s="123">
        <v>2.337978722076572</v>
      </c>
      <c r="N284" s="123">
        <v>2.1735985381743843</v>
      </c>
      <c r="O284" s="123">
        <v>2.1364250024051521</v>
      </c>
      <c r="P284" s="123">
        <v>1.9979762968869776</v>
      </c>
      <c r="Q284" s="123">
        <v>2.2949858015461455</v>
      </c>
      <c r="R284" s="123">
        <v>2.2832769811598168</v>
      </c>
      <c r="S284" s="123">
        <v>2.545825157956088</v>
      </c>
      <c r="T284" s="123">
        <v>2.5416831535786213</v>
      </c>
      <c r="U284" s="123">
        <v>2.4824729836304722</v>
      </c>
      <c r="V284" s="123">
        <v>2.2745072015475252</v>
      </c>
      <c r="W284" s="123">
        <v>2.4743920166475282</v>
      </c>
      <c r="X284" s="123">
        <v>2.20503576097529</v>
      </c>
      <c r="Y284" s="123">
        <v>2.0460764491231469</v>
      </c>
      <c r="DA284" s="130" t="s">
        <v>3155</v>
      </c>
    </row>
    <row r="285" spans="1:105" ht="12" customHeight="1" x14ac:dyDescent="0.25">
      <c r="A285" s="97" t="s">
        <v>175</v>
      </c>
      <c r="B285" s="99">
        <v>2.9022426762482199</v>
      </c>
      <c r="C285" s="99">
        <v>2.9848341736007717</v>
      </c>
      <c r="D285" s="99">
        <v>3.7278032020668936</v>
      </c>
      <c r="E285" s="99">
        <v>4.3294488724979461</v>
      </c>
      <c r="F285" s="99">
        <v>2.7416320610816269</v>
      </c>
      <c r="G285" s="99">
        <v>5.3125365094696271</v>
      </c>
      <c r="H285" s="99">
        <v>3.708522910058996</v>
      </c>
      <c r="I285" s="99">
        <v>4.22313043932885</v>
      </c>
      <c r="J285" s="99">
        <v>2.2142688704141262</v>
      </c>
      <c r="K285" s="99">
        <v>2.9289187089670619</v>
      </c>
      <c r="L285" s="99">
        <v>2.306756444305289</v>
      </c>
      <c r="M285" s="99">
        <v>2.3647906196037956</v>
      </c>
      <c r="N285" s="99">
        <v>2.1982963212382538</v>
      </c>
      <c r="O285" s="99">
        <v>2.1607530515420086</v>
      </c>
      <c r="P285" s="99">
        <v>2.0207185731404858</v>
      </c>
      <c r="Q285" s="99">
        <v>2.3209614064027164</v>
      </c>
      <c r="R285" s="99">
        <v>2.3089807884051865</v>
      </c>
      <c r="S285" s="99">
        <v>2.5743639096843141</v>
      </c>
      <c r="T285" s="99">
        <v>2.5700667785632767</v>
      </c>
      <c r="U285" s="99">
        <v>2.5099763452953474</v>
      </c>
      <c r="V285" s="99">
        <v>2.2990528821629601</v>
      </c>
      <c r="W285" s="99">
        <v>2.5009712580837489</v>
      </c>
      <c r="X285" s="99">
        <v>2.2286855629183155</v>
      </c>
      <c r="Y285" s="99">
        <v>2.0663513778267011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83.900455661354414</v>
      </c>
      <c r="D290" s="117">
        <f t="shared" si="129"/>
        <v>110.23352152487159</v>
      </c>
      <c r="E290" s="117">
        <f t="shared" si="129"/>
        <v>89.053199758339176</v>
      </c>
      <c r="F290" s="117">
        <f t="shared" si="129"/>
        <v>76.384729050546412</v>
      </c>
      <c r="G290" s="117">
        <f t="shared" si="129"/>
        <v>47.62704055609106</v>
      </c>
      <c r="H290" s="117">
        <f t="shared" si="129"/>
        <v>78.47566230057862</v>
      </c>
      <c r="I290" s="117">
        <f t="shared" si="129"/>
        <v>14.953675649297981</v>
      </c>
      <c r="J290" s="117">
        <f t="shared" si="129"/>
        <v>36.054522411583115</v>
      </c>
      <c r="K290" s="117">
        <f t="shared" si="129"/>
        <v>53.107459670290872</v>
      </c>
      <c r="L290" s="117">
        <f t="shared" si="129"/>
        <v>84.81384847703238</v>
      </c>
      <c r="M290" s="117">
        <f t="shared" si="129"/>
        <v>112.38353332534041</v>
      </c>
      <c r="N290" s="117">
        <f t="shared" si="129"/>
        <v>98.43617064556345</v>
      </c>
      <c r="O290" s="117">
        <f t="shared" si="129"/>
        <v>82.182457990593321</v>
      </c>
      <c r="P290" s="117">
        <f t="shared" si="129"/>
        <v>56.429114395620125</v>
      </c>
      <c r="Q290" s="117">
        <f t="shared" si="129"/>
        <v>80.193457038872097</v>
      </c>
      <c r="R290" s="117">
        <f t="shared" ref="R290:V290" si="130">R291+R294+R296+R305</f>
        <v>75.02588181336634</v>
      </c>
      <c r="S290" s="117">
        <f t="shared" si="130"/>
        <v>79.538295139361338</v>
      </c>
      <c r="T290" s="117">
        <f t="shared" si="130"/>
        <v>74.91139879124934</v>
      </c>
      <c r="U290" s="117">
        <f t="shared" si="130"/>
        <v>61.453496014381784</v>
      </c>
      <c r="V290" s="117">
        <f t="shared" si="130"/>
        <v>74.992661109072756</v>
      </c>
      <c r="W290" s="117">
        <f t="shared" ref="W290:Y290" si="131">W291+W294+W296+W305</f>
        <v>81.904553812595353</v>
      </c>
      <c r="X290" s="117">
        <f t="shared" si="131"/>
        <v>37.820216508145059</v>
      </c>
      <c r="Y290" s="117">
        <f t="shared" si="131"/>
        <v>29.59431711470901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70.707258757631877</v>
      </c>
      <c r="D291" s="122">
        <f t="shared" si="132"/>
        <v>91.667845546228861</v>
      </c>
      <c r="E291" s="122">
        <f t="shared" si="132"/>
        <v>72.921286151442843</v>
      </c>
      <c r="F291" s="122">
        <f t="shared" si="132"/>
        <v>67.379411333085386</v>
      </c>
      <c r="G291" s="122">
        <f t="shared" si="132"/>
        <v>38.704475710164957</v>
      </c>
      <c r="H291" s="122">
        <f t="shared" si="132"/>
        <v>65.294725046751054</v>
      </c>
      <c r="I291" s="122">
        <f t="shared" si="132"/>
        <v>11.943032791470699</v>
      </c>
      <c r="J291" s="122">
        <f t="shared" si="132"/>
        <v>31.425036145753126</v>
      </c>
      <c r="K291" s="122">
        <f t="shared" si="132"/>
        <v>45.236638016925262</v>
      </c>
      <c r="L291" s="122">
        <f t="shared" si="132"/>
        <v>73.355272399661871</v>
      </c>
      <c r="M291" s="122">
        <f t="shared" si="132"/>
        <v>96.675233109535327</v>
      </c>
      <c r="N291" s="122">
        <f t="shared" si="132"/>
        <v>84.241662567860956</v>
      </c>
      <c r="O291" s="122">
        <f t="shared" si="132"/>
        <v>69.715451570236041</v>
      </c>
      <c r="P291" s="122">
        <f t="shared" si="132"/>
        <v>46.739068768214111</v>
      </c>
      <c r="Q291" s="122">
        <f t="shared" si="132"/>
        <v>64.814092400460154</v>
      </c>
      <c r="R291" s="122">
        <f t="shared" ref="R291:V291" si="133">SUM(R292:R293)</f>
        <v>60.547322531521722</v>
      </c>
      <c r="S291" s="122">
        <f t="shared" si="133"/>
        <v>62.999389601489916</v>
      </c>
      <c r="T291" s="122">
        <f t="shared" si="133"/>
        <v>59.163740578801004</v>
      </c>
      <c r="U291" s="122">
        <f t="shared" si="133"/>
        <v>48.212669037187368</v>
      </c>
      <c r="V291" s="122">
        <f t="shared" si="133"/>
        <v>58.911706118646833</v>
      </c>
      <c r="W291" s="122">
        <f t="shared" ref="W291:Y291" si="134">SUM(W292:W293)</f>
        <v>63.629978009442766</v>
      </c>
      <c r="X291" s="122">
        <f t="shared" si="134"/>
        <v>28.128051570883816</v>
      </c>
      <c r="Y291" s="122">
        <f t="shared" si="134"/>
        <v>21.604717629483158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70.559698713842238</v>
      </c>
      <c r="D292" s="98">
        <v>91.482514364956657</v>
      </c>
      <c r="E292" s="98">
        <v>72.775898825931577</v>
      </c>
      <c r="F292" s="98">
        <v>67.232998520059994</v>
      </c>
      <c r="G292" s="98">
        <v>38.624711677609334</v>
      </c>
      <c r="H292" s="98">
        <v>65.167460080592278</v>
      </c>
      <c r="I292" s="98">
        <v>11.921881851469982</v>
      </c>
      <c r="J292" s="98">
        <v>31.359621056221652</v>
      </c>
      <c r="K292" s="98">
        <v>45.141416455162414</v>
      </c>
      <c r="L292" s="98">
        <v>73.212407529423345</v>
      </c>
      <c r="M292" s="98">
        <v>96.470883242012306</v>
      </c>
      <c r="N292" s="98">
        <v>84.085842287098217</v>
      </c>
      <c r="O292" s="98">
        <v>69.555005046409988</v>
      </c>
      <c r="P292" s="98">
        <v>46.621809290235078</v>
      </c>
      <c r="Q292" s="98">
        <v>64.663176642530402</v>
      </c>
      <c r="R292" s="98">
        <v>60.404073705075412</v>
      </c>
      <c r="S292" s="98">
        <v>62.846695807605364</v>
      </c>
      <c r="T292" s="98">
        <v>59.020324553517938</v>
      </c>
      <c r="U292" s="98">
        <v>48.094897125353015</v>
      </c>
      <c r="V292" s="98">
        <v>58.768286159424683</v>
      </c>
      <c r="W292" s="98">
        <v>63.475193769437972</v>
      </c>
      <c r="X292" s="98">
        <v>28.058283892765083</v>
      </c>
      <c r="Y292" s="98">
        <v>21.551048188361129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0.14756004378963894</v>
      </c>
      <c r="D293" s="98">
        <v>0.18533118127220888</v>
      </c>
      <c r="E293" s="98">
        <v>0.14538732551126418</v>
      </c>
      <c r="F293" s="98">
        <v>0.1464128130253948</v>
      </c>
      <c r="G293" s="98">
        <v>7.9764032555624684E-2</v>
      </c>
      <c r="H293" s="98">
        <v>0.12726496615878058</v>
      </c>
      <c r="I293" s="98">
        <v>2.1150940000718228E-2</v>
      </c>
      <c r="J293" s="98">
        <v>6.5415089531473042E-2</v>
      </c>
      <c r="K293" s="98">
        <v>9.5221561762848891E-2</v>
      </c>
      <c r="L293" s="98">
        <v>0.14286487023852668</v>
      </c>
      <c r="M293" s="98">
        <v>0.2043498675230212</v>
      </c>
      <c r="N293" s="98">
        <v>0.15582028076274437</v>
      </c>
      <c r="O293" s="98">
        <v>0.16044652382605523</v>
      </c>
      <c r="P293" s="98">
        <v>0.11725947797903595</v>
      </c>
      <c r="Q293" s="98">
        <v>0.15091575792975429</v>
      </c>
      <c r="R293" s="98">
        <v>0.14324882644631043</v>
      </c>
      <c r="S293" s="98">
        <v>0.15269379388455304</v>
      </c>
      <c r="T293" s="98">
        <v>0.14341602528306871</v>
      </c>
      <c r="U293" s="98">
        <v>0.11777191183435226</v>
      </c>
      <c r="V293" s="98">
        <v>0.14341995922214767</v>
      </c>
      <c r="W293" s="98">
        <v>0.15478424000479582</v>
      </c>
      <c r="X293" s="98">
        <v>6.9767678118733786E-2</v>
      </c>
      <c r="Y293" s="98">
        <v>5.3669441122029787E-2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0.28211205375499732</v>
      </c>
      <c r="D294" s="122">
        <f t="shared" si="135"/>
        <v>0.43909503341435691</v>
      </c>
      <c r="E294" s="122">
        <f t="shared" si="135"/>
        <v>0.43605143274908997</v>
      </c>
      <c r="F294" s="122">
        <f t="shared" si="135"/>
        <v>0.11005846073501825</v>
      </c>
      <c r="G294" s="122">
        <f t="shared" si="135"/>
        <v>0.11480402691331373</v>
      </c>
      <c r="H294" s="122">
        <f t="shared" si="135"/>
        <v>0.20989039495954073</v>
      </c>
      <c r="I294" s="122">
        <f t="shared" si="135"/>
        <v>0.10667472796223067</v>
      </c>
      <c r="J294" s="122">
        <f t="shared" si="135"/>
        <v>6.8601459600634088E-2</v>
      </c>
      <c r="K294" s="122">
        <f t="shared" si="135"/>
        <v>9.3921198371389625E-2</v>
      </c>
      <c r="L294" s="122">
        <f t="shared" si="135"/>
        <v>0.42426693794479142</v>
      </c>
      <c r="M294" s="122">
        <f t="shared" si="135"/>
        <v>0.18402535307008985</v>
      </c>
      <c r="N294" s="122">
        <f t="shared" si="135"/>
        <v>0.56390924308049939</v>
      </c>
      <c r="O294" s="122">
        <f t="shared" si="135"/>
        <v>6.146614055943362E-2</v>
      </c>
      <c r="P294" s="122">
        <f t="shared" si="135"/>
        <v>0.21305193770277903</v>
      </c>
      <c r="Q294" s="122">
        <f t="shared" si="135"/>
        <v>0.82613365707157316</v>
      </c>
      <c r="R294" s="122">
        <f t="shared" si="135"/>
        <v>0.41354429968834661</v>
      </c>
      <c r="S294" s="122">
        <f t="shared" si="135"/>
        <v>0.57059895286798734</v>
      </c>
      <c r="T294" s="122">
        <f t="shared" si="135"/>
        <v>0.45928235894384473</v>
      </c>
      <c r="U294" s="122">
        <f t="shared" si="135"/>
        <v>0.18792112147808188</v>
      </c>
      <c r="V294" s="122">
        <f t="shared" si="135"/>
        <v>6.8444281643818758E-2</v>
      </c>
      <c r="W294" s="122">
        <f t="shared" si="135"/>
        <v>2.1516322249728683E-2</v>
      </c>
      <c r="X294" s="122">
        <f t="shared" si="135"/>
        <v>7.7710549003467563E-2</v>
      </c>
      <c r="Y294" s="122">
        <f t="shared" si="135"/>
        <v>5.9674164302874796E-2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0.28211205375499732</v>
      </c>
      <c r="D295" s="98">
        <v>0.43909503341435691</v>
      </c>
      <c r="E295" s="98">
        <v>0.43605143274908997</v>
      </c>
      <c r="F295" s="98">
        <v>0.11005846073501825</v>
      </c>
      <c r="G295" s="98">
        <v>0.11480402691331373</v>
      </c>
      <c r="H295" s="98">
        <v>0.20989039495954073</v>
      </c>
      <c r="I295" s="98">
        <v>0.10667472796223067</v>
      </c>
      <c r="J295" s="98">
        <v>6.8601459600634088E-2</v>
      </c>
      <c r="K295" s="98">
        <v>9.3921198371389625E-2</v>
      </c>
      <c r="L295" s="98">
        <v>0.42426693794479142</v>
      </c>
      <c r="M295" s="98">
        <v>0.18402535307008985</v>
      </c>
      <c r="N295" s="98">
        <v>0.56390924308049939</v>
      </c>
      <c r="O295" s="98">
        <v>6.146614055943362E-2</v>
      </c>
      <c r="P295" s="98">
        <v>0.21305193770277903</v>
      </c>
      <c r="Q295" s="98">
        <v>0.82613365707157316</v>
      </c>
      <c r="R295" s="98">
        <v>0.41354429968834661</v>
      </c>
      <c r="S295" s="98">
        <v>0.57059895286798734</v>
      </c>
      <c r="T295" s="98">
        <v>0.45928235894384473</v>
      </c>
      <c r="U295" s="98">
        <v>0.18792112147808188</v>
      </c>
      <c r="V295" s="98">
        <v>6.8444281643818758E-2</v>
      </c>
      <c r="W295" s="98">
        <v>2.1516322249728683E-2</v>
      </c>
      <c r="X295" s="98">
        <v>7.7710549003467563E-2</v>
      </c>
      <c r="Y295" s="98">
        <v>5.9674164302874796E-2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8.873180733999817</v>
      </c>
      <c r="D296" s="122">
        <v>12.231446445854715</v>
      </c>
      <c r="E296" s="122">
        <v>10.262502074815933</v>
      </c>
      <c r="F296" s="122">
        <v>6.0568679322007091</v>
      </c>
      <c r="G296" s="122">
        <v>5.3451504591465193</v>
      </c>
      <c r="H296" s="122">
        <v>8.8816837457295996</v>
      </c>
      <c r="I296" s="122">
        <v>1.885722769483521</v>
      </c>
      <c r="J296" s="122">
        <v>3.3858581999379327</v>
      </c>
      <c r="K296" s="122">
        <v>5.4157691057198676</v>
      </c>
      <c r="L296" s="122">
        <v>7.9962178044844343</v>
      </c>
      <c r="M296" s="122">
        <v>11.215668301140873</v>
      </c>
      <c r="N296" s="122">
        <v>10.063763572476793</v>
      </c>
      <c r="O296" s="122">
        <v>9.1579770760270325</v>
      </c>
      <c r="P296" s="122">
        <v>6.8757192114807513</v>
      </c>
      <c r="Q296" s="122">
        <v>10.033961335887341</v>
      </c>
      <c r="R296" s="122">
        <v>9.6032831719418486</v>
      </c>
      <c r="S296" s="122">
        <v>10.745384484088284</v>
      </c>
      <c r="T296" s="122">
        <v>10.122704583646208</v>
      </c>
      <c r="U296" s="122">
        <v>8.5108253336731874</v>
      </c>
      <c r="V296" s="122">
        <v>10.792061242908503</v>
      </c>
      <c r="W296" s="122">
        <v>12.353443465504487</v>
      </c>
      <c r="X296" s="122">
        <v>6.4465501224237745</v>
      </c>
      <c r="Y296" s="122">
        <v>5.2796927843754728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8.5148320323089539</v>
      </c>
      <c r="D297" s="98">
        <v>11.867630439723602</v>
      </c>
      <c r="E297" s="98">
        <v>9.9816962472945825</v>
      </c>
      <c r="F297" s="98">
        <v>5.9814413545963898</v>
      </c>
      <c r="G297" s="98">
        <v>5.3451504591465193</v>
      </c>
      <c r="H297" s="98">
        <v>7.5256431754751683</v>
      </c>
      <c r="I297" s="98">
        <v>1.885722769483521</v>
      </c>
      <c r="J297" s="98">
        <v>3.3858581999379327</v>
      </c>
      <c r="K297" s="98">
        <v>5.1947349245420105</v>
      </c>
      <c r="L297" s="98">
        <v>7.6857944662810249</v>
      </c>
      <c r="M297" s="98">
        <v>10.9487542798592</v>
      </c>
      <c r="N297" s="98">
        <v>9.8070397640803169</v>
      </c>
      <c r="O297" s="98">
        <v>8.8910540259805959</v>
      </c>
      <c r="P297" s="98">
        <v>6.2504124097840412</v>
      </c>
      <c r="Q297" s="98">
        <v>9.7961713448967327</v>
      </c>
      <c r="R297" s="98">
        <v>9.3406687920878984</v>
      </c>
      <c r="S297" s="98">
        <v>10.329212502630911</v>
      </c>
      <c r="T297" s="98">
        <v>9.7194336380921822</v>
      </c>
      <c r="U297" s="98">
        <v>8.1837482386567739</v>
      </c>
      <c r="V297" s="98">
        <v>10.303617427124834</v>
      </c>
      <c r="W297" s="98">
        <v>12.353443465504487</v>
      </c>
      <c r="X297" s="98">
        <v>5.3233567379759945</v>
      </c>
      <c r="Y297" s="98">
        <v>5.2796927843754728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0.3583487016908628</v>
      </c>
      <c r="D301" s="101">
        <v>0.36381600613111298</v>
      </c>
      <c r="E301" s="101">
        <v>0.28080582752135075</v>
      </c>
      <c r="F301" s="101">
        <v>7.5426577604319589E-2</v>
      </c>
      <c r="G301" s="101">
        <v>0</v>
      </c>
      <c r="H301" s="101">
        <v>1.3560405702544316</v>
      </c>
      <c r="I301" s="101">
        <v>0</v>
      </c>
      <c r="J301" s="101">
        <v>0</v>
      </c>
      <c r="K301" s="101">
        <v>0.22103418117785667</v>
      </c>
      <c r="L301" s="101">
        <v>0.31042333820340906</v>
      </c>
      <c r="M301" s="101">
        <v>0.26691402128167391</v>
      </c>
      <c r="N301" s="101">
        <v>0.25672380839647524</v>
      </c>
      <c r="O301" s="101">
        <v>0.26692305004643735</v>
      </c>
      <c r="P301" s="101">
        <v>0.62530680169670971</v>
      </c>
      <c r="Q301" s="101">
        <v>0.23778999099060727</v>
      </c>
      <c r="R301" s="101">
        <v>0.26261437985395042</v>
      </c>
      <c r="S301" s="101">
        <v>0.41617198145737194</v>
      </c>
      <c r="T301" s="101">
        <v>0.40327094555402593</v>
      </c>
      <c r="U301" s="101">
        <v>0.32707709501641358</v>
      </c>
      <c r="V301" s="101">
        <v>0.48844381578366758</v>
      </c>
      <c r="W301" s="101">
        <v>0</v>
      </c>
      <c r="X301" s="101">
        <v>1.1231933844477802</v>
      </c>
      <c r="Y301" s="101">
        <v>0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4.0379041159677174</v>
      </c>
      <c r="D305" s="122">
        <v>5.8951344993736541</v>
      </c>
      <c r="E305" s="122">
        <v>5.4333600993313107</v>
      </c>
      <c r="F305" s="122">
        <v>2.8383913245253094</v>
      </c>
      <c r="G305" s="122">
        <v>3.462610359866277</v>
      </c>
      <c r="H305" s="122">
        <v>4.0893631131384112</v>
      </c>
      <c r="I305" s="122">
        <v>1.0182453603815302</v>
      </c>
      <c r="J305" s="122">
        <v>1.1750266062914252</v>
      </c>
      <c r="K305" s="122">
        <v>2.3611313492743546</v>
      </c>
      <c r="L305" s="122">
        <v>3.0380913349412788</v>
      </c>
      <c r="M305" s="122">
        <v>4.3086065615941314</v>
      </c>
      <c r="N305" s="122">
        <v>3.5668352621452009</v>
      </c>
      <c r="O305" s="122">
        <v>3.2475632037708047</v>
      </c>
      <c r="P305" s="122">
        <v>2.6012744782224875</v>
      </c>
      <c r="Q305" s="122">
        <v>4.5192696454530257</v>
      </c>
      <c r="R305" s="122">
        <v>4.4617318102144132</v>
      </c>
      <c r="S305" s="122">
        <v>5.2229221009151496</v>
      </c>
      <c r="T305" s="122">
        <v>5.1656712698582847</v>
      </c>
      <c r="U305" s="122">
        <v>4.5420805220431468</v>
      </c>
      <c r="V305" s="122">
        <v>5.2204494658735943</v>
      </c>
      <c r="W305" s="122">
        <v>5.8996160153983608</v>
      </c>
      <c r="X305" s="122">
        <v>3.1679042658340006</v>
      </c>
      <c r="Y305" s="122">
        <v>2.6502325365475023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3.5832277166338953</v>
      </c>
      <c r="D306" s="98">
        <v>5.5896799640886687</v>
      </c>
      <c r="E306" s="98">
        <v>4.8592450278642767</v>
      </c>
      <c r="F306" s="98">
        <v>2.5298091648637611</v>
      </c>
      <c r="G306" s="98">
        <v>3.1130483361284345</v>
      </c>
      <c r="H306" s="98">
        <v>3.4131561247684594</v>
      </c>
      <c r="I306" s="98">
        <v>0.99104595758008085</v>
      </c>
      <c r="J306" s="98">
        <v>1.1586483229617524</v>
      </c>
      <c r="K306" s="98">
        <v>2.3329941465565902</v>
      </c>
      <c r="L306" s="98">
        <v>3.0337377980417859</v>
      </c>
      <c r="M306" s="98">
        <v>4.2946080638023441</v>
      </c>
      <c r="N306" s="98">
        <v>3.549422010311766</v>
      </c>
      <c r="O306" s="98">
        <v>3.2367828469093225</v>
      </c>
      <c r="P306" s="98">
        <v>2.5428230462254149</v>
      </c>
      <c r="Q306" s="98">
        <v>4.4673586599260622</v>
      </c>
      <c r="R306" s="98">
        <v>4.4202170607713658</v>
      </c>
      <c r="S306" s="98">
        <v>5.1806083907048572</v>
      </c>
      <c r="T306" s="98">
        <v>5.1278215235358484</v>
      </c>
      <c r="U306" s="98">
        <v>4.4972095997445889</v>
      </c>
      <c r="V306" s="98">
        <v>5.1577314342334013</v>
      </c>
      <c r="W306" s="98">
        <v>5.8052548685917893</v>
      </c>
      <c r="X306" s="98">
        <v>3.1261555279422693</v>
      </c>
      <c r="Y306" s="98">
        <v>2.6435280685020319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0.45467639933382187</v>
      </c>
      <c r="D307" s="33">
        <v>0.30545453528498517</v>
      </c>
      <c r="E307" s="33">
        <v>0.57411507146703389</v>
      </c>
      <c r="F307" s="33">
        <v>0.30858215966154823</v>
      </c>
      <c r="G307" s="33">
        <v>0.34956202373784256</v>
      </c>
      <c r="H307" s="33">
        <v>0.67620698836995163</v>
      </c>
      <c r="I307" s="33">
        <v>2.7199402801449394E-2</v>
      </c>
      <c r="J307" s="33">
        <v>1.6378283329672932E-2</v>
      </c>
      <c r="K307" s="33">
        <v>2.8137202717764379E-2</v>
      </c>
      <c r="L307" s="33">
        <v>4.353536899493137E-3</v>
      </c>
      <c r="M307" s="33">
        <v>1.3998497791787115E-2</v>
      </c>
      <c r="N307" s="33">
        <v>1.741325183343468E-2</v>
      </c>
      <c r="O307" s="33">
        <v>1.0780356861482364E-2</v>
      </c>
      <c r="P307" s="33">
        <v>5.8451431997072645E-2</v>
      </c>
      <c r="Q307" s="33">
        <v>5.1910985526963389E-2</v>
      </c>
      <c r="R307" s="33">
        <v>4.1514749443047103E-2</v>
      </c>
      <c r="S307" s="33">
        <v>4.2313710210292614E-2</v>
      </c>
      <c r="T307" s="33">
        <v>3.7849746322436408E-2</v>
      </c>
      <c r="U307" s="33">
        <v>4.4870922298558137E-2</v>
      </c>
      <c r="V307" s="33">
        <v>6.2718031640193322E-2</v>
      </c>
      <c r="W307" s="33">
        <v>9.4361146806571913E-2</v>
      </c>
      <c r="X307" s="33">
        <v>4.1748737891731558E-2</v>
      </c>
      <c r="Y307" s="33">
        <v>6.7044680454703392E-3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41.328812778364039</v>
      </c>
      <c r="D309" s="117">
        <f t="shared" si="136"/>
        <v>54.993626372005103</v>
      </c>
      <c r="E309" s="117">
        <f t="shared" si="136"/>
        <v>45.181782816884457</v>
      </c>
      <c r="F309" s="117">
        <f t="shared" si="136"/>
        <v>38.415071948161483</v>
      </c>
      <c r="G309" s="117">
        <f t="shared" si="136"/>
        <v>24.5153881874989</v>
      </c>
      <c r="H309" s="117">
        <f t="shared" si="136"/>
        <v>40.841919047067101</v>
      </c>
      <c r="I309" s="117">
        <f t="shared" si="136"/>
        <v>8.0090423636914405</v>
      </c>
      <c r="J309" s="117">
        <f t="shared" si="136"/>
        <v>19.028971231078987</v>
      </c>
      <c r="K309" s="117">
        <f t="shared" si="136"/>
        <v>28.473725873381824</v>
      </c>
      <c r="L309" s="117">
        <f t="shared" si="136"/>
        <v>46.737783422371997</v>
      </c>
      <c r="M309" s="117">
        <f t="shared" si="136"/>
        <v>62.806038245528541</v>
      </c>
      <c r="N309" s="117">
        <f t="shared" si="136"/>
        <v>58.343049995743208</v>
      </c>
      <c r="O309" s="117">
        <f t="shared" si="136"/>
        <v>50.464067991902979</v>
      </c>
      <c r="P309" s="117">
        <f t="shared" si="136"/>
        <v>37.298830618918629</v>
      </c>
      <c r="Q309" s="117">
        <f t="shared" si="136"/>
        <v>57.059842382704957</v>
      </c>
      <c r="R309" s="117">
        <f t="shared" ref="R309:V309" si="137">R310+R313+R315+R324</f>
        <v>53.651513855286275</v>
      </c>
      <c r="S309" s="117">
        <f t="shared" si="137"/>
        <v>58.263862568082679</v>
      </c>
      <c r="T309" s="117">
        <f t="shared" si="137"/>
        <v>55.454838219702225</v>
      </c>
      <c r="U309" s="117">
        <f t="shared" si="137"/>
        <v>45.537169250594069</v>
      </c>
      <c r="V309" s="117">
        <f t="shared" si="137"/>
        <v>55.827803961329089</v>
      </c>
      <c r="W309" s="117">
        <f t="shared" ref="W309:Y309" si="138">W310+W313+W315+W324</f>
        <v>61.394891805217192</v>
      </c>
      <c r="X309" s="117">
        <f t="shared" si="138"/>
        <v>28.553336157017814</v>
      </c>
      <c r="Y309" s="117">
        <f t="shared" si="138"/>
        <v>22.455944016390916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33.824308617420051</v>
      </c>
      <c r="D310" s="122">
        <f t="shared" si="139"/>
        <v>44.295902442643282</v>
      </c>
      <c r="E310" s="122">
        <f t="shared" si="139"/>
        <v>35.614776209745905</v>
      </c>
      <c r="F310" s="122">
        <f t="shared" si="139"/>
        <v>33.262876385907695</v>
      </c>
      <c r="G310" s="122">
        <f t="shared" si="139"/>
        <v>19.315778783854721</v>
      </c>
      <c r="H310" s="122">
        <f t="shared" si="139"/>
        <v>32.953620496277331</v>
      </c>
      <c r="I310" s="122">
        <f t="shared" si="139"/>
        <v>6.0981220053316658</v>
      </c>
      <c r="J310" s="122">
        <f t="shared" si="139"/>
        <v>16.257856033545597</v>
      </c>
      <c r="K310" s="122">
        <f t="shared" si="139"/>
        <v>23.740947599863187</v>
      </c>
      <c r="L310" s="122">
        <f t="shared" si="139"/>
        <v>39.10632318612317</v>
      </c>
      <c r="M310" s="122">
        <f t="shared" si="139"/>
        <v>53.042315221670727</v>
      </c>
      <c r="N310" s="122">
        <f t="shared" si="139"/>
        <v>48.276663273494663</v>
      </c>
      <c r="O310" s="122">
        <f t="shared" si="139"/>
        <v>42.394800815838224</v>
      </c>
      <c r="P310" s="122">
        <f t="shared" si="139"/>
        <v>30.344618648083731</v>
      </c>
      <c r="Q310" s="122">
        <f t="shared" si="139"/>
        <v>44.319904879467124</v>
      </c>
      <c r="R310" s="122">
        <f t="shared" ref="R310:V310" si="140">SUM(R311:R312)</f>
        <v>42.468911023957823</v>
      </c>
      <c r="S310" s="122">
        <f t="shared" si="140"/>
        <v>45.039664090192879</v>
      </c>
      <c r="T310" s="122">
        <f t="shared" si="140"/>
        <v>42.947046681930864</v>
      </c>
      <c r="U310" s="122">
        <f t="shared" si="140"/>
        <v>35.459839235281038</v>
      </c>
      <c r="V310" s="122">
        <f t="shared" si="140"/>
        <v>43.843364217585787</v>
      </c>
      <c r="W310" s="122">
        <f t="shared" ref="W310:Y310" si="141">SUM(W311:W312)</f>
        <v>47.774010641967102</v>
      </c>
      <c r="X310" s="122">
        <f t="shared" si="141"/>
        <v>21.223924695017853</v>
      </c>
      <c r="Y310" s="122">
        <f t="shared" si="141"/>
        <v>16.358609381343598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33.676748573630412</v>
      </c>
      <c r="D311" s="98">
        <v>44.110571261371071</v>
      </c>
      <c r="E311" s="98">
        <v>35.46938888423464</v>
      </c>
      <c r="F311" s="98">
        <v>33.116463572882303</v>
      </c>
      <c r="G311" s="98">
        <v>19.236014751299098</v>
      </c>
      <c r="H311" s="98">
        <v>32.826355530118548</v>
      </c>
      <c r="I311" s="98">
        <v>6.0769710653309472</v>
      </c>
      <c r="J311" s="98">
        <v>16.192440944014123</v>
      </c>
      <c r="K311" s="98">
        <v>23.645726038100339</v>
      </c>
      <c r="L311" s="98">
        <v>38.963458315884644</v>
      </c>
      <c r="M311" s="98">
        <v>52.837965354147705</v>
      </c>
      <c r="N311" s="98">
        <v>48.120842992731916</v>
      </c>
      <c r="O311" s="98">
        <v>42.234354292012171</v>
      </c>
      <c r="P311" s="98">
        <v>30.227359170104695</v>
      </c>
      <c r="Q311" s="98">
        <v>44.168989121537372</v>
      </c>
      <c r="R311" s="98">
        <v>42.325662197511512</v>
      </c>
      <c r="S311" s="98">
        <v>44.886970296308327</v>
      </c>
      <c r="T311" s="98">
        <v>42.803630656647798</v>
      </c>
      <c r="U311" s="98">
        <v>35.342067323446685</v>
      </c>
      <c r="V311" s="98">
        <v>43.699944258363637</v>
      </c>
      <c r="W311" s="98">
        <v>47.619226401962308</v>
      </c>
      <c r="X311" s="98">
        <v>21.15415701689912</v>
      </c>
      <c r="Y311" s="98">
        <v>16.304939940221569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0.14756004378963894</v>
      </c>
      <c r="D312" s="98">
        <v>0.18533118127220888</v>
      </c>
      <c r="E312" s="98">
        <v>0.14538732551126418</v>
      </c>
      <c r="F312" s="98">
        <v>0.1464128130253948</v>
      </c>
      <c r="G312" s="98">
        <v>7.9764032555624684E-2</v>
      </c>
      <c r="H312" s="98">
        <v>0.12726496615878058</v>
      </c>
      <c r="I312" s="98">
        <v>2.1150940000718228E-2</v>
      </c>
      <c r="J312" s="98">
        <v>6.5415089531473042E-2</v>
      </c>
      <c r="K312" s="98">
        <v>9.5221561762848891E-2</v>
      </c>
      <c r="L312" s="98">
        <v>0.14286487023852668</v>
      </c>
      <c r="M312" s="98">
        <v>0.2043498675230212</v>
      </c>
      <c r="N312" s="98">
        <v>0.15582028076274437</v>
      </c>
      <c r="O312" s="98">
        <v>0.16044652382605523</v>
      </c>
      <c r="P312" s="98">
        <v>0.11725947797903595</v>
      </c>
      <c r="Q312" s="98">
        <v>0.15091575792975429</v>
      </c>
      <c r="R312" s="98">
        <v>0.14324882644631043</v>
      </c>
      <c r="S312" s="98">
        <v>0.15269379388455304</v>
      </c>
      <c r="T312" s="98">
        <v>0.14341602528306871</v>
      </c>
      <c r="U312" s="98">
        <v>0.11777191183435226</v>
      </c>
      <c r="V312" s="98">
        <v>0.14341995922214767</v>
      </c>
      <c r="W312" s="98">
        <v>0.15478424000479582</v>
      </c>
      <c r="X312" s="98">
        <v>6.9767678118733786E-2</v>
      </c>
      <c r="Y312" s="98">
        <v>5.3669441122029787E-2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0.58609721043700447</v>
      </c>
      <c r="D313" s="122">
        <f t="shared" si="142"/>
        <v>0.94752653574321066</v>
      </c>
      <c r="E313" s="122">
        <f t="shared" si="142"/>
        <v>0.97653146997341</v>
      </c>
      <c r="F313" s="122">
        <f t="shared" si="142"/>
        <v>0.25552507724486917</v>
      </c>
      <c r="G313" s="122">
        <f t="shared" si="142"/>
        <v>0.2761137195287669</v>
      </c>
      <c r="H313" s="122">
        <f t="shared" si="142"/>
        <v>0.5225242831630772</v>
      </c>
      <c r="I313" s="122">
        <f t="shared" si="142"/>
        <v>0.2746969869165653</v>
      </c>
      <c r="J313" s="122">
        <f t="shared" si="142"/>
        <v>0.18263583145461448</v>
      </c>
      <c r="K313" s="122">
        <f t="shared" si="142"/>
        <v>0.25841625043946942</v>
      </c>
      <c r="L313" s="122">
        <f t="shared" si="142"/>
        <v>1.206005787847046</v>
      </c>
      <c r="M313" s="122">
        <f t="shared" si="142"/>
        <v>0.54232504477757826</v>
      </c>
      <c r="N313" s="122">
        <f t="shared" si="142"/>
        <v>1.7301387190095272</v>
      </c>
      <c r="O313" s="122">
        <f t="shared" si="142"/>
        <v>0.19703932250371226</v>
      </c>
      <c r="P313" s="122">
        <f t="shared" si="142"/>
        <v>0.71292494373890458</v>
      </c>
      <c r="Q313" s="122">
        <f t="shared" si="142"/>
        <v>2.8535917476569832</v>
      </c>
      <c r="R313" s="122">
        <f t="shared" si="142"/>
        <v>1.4381138988333131</v>
      </c>
      <c r="S313" s="122">
        <f t="shared" si="142"/>
        <v>1.985758923738153</v>
      </c>
      <c r="T313" s="122">
        <f t="shared" si="142"/>
        <v>1.5996883251882754</v>
      </c>
      <c r="U313" s="122">
        <f t="shared" si="142"/>
        <v>0.65513518014189509</v>
      </c>
      <c r="V313" s="122">
        <f t="shared" si="142"/>
        <v>0.23923938200384487</v>
      </c>
      <c r="W313" s="122">
        <f t="shared" si="142"/>
        <v>7.5855124392294776E-2</v>
      </c>
      <c r="X313" s="122">
        <f t="shared" si="142"/>
        <v>0.27694369547619163</v>
      </c>
      <c r="Y313" s="122">
        <f t="shared" si="142"/>
        <v>0.21524317489850528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0.58609721043700447</v>
      </c>
      <c r="D314" s="98">
        <v>0.94752653574321066</v>
      </c>
      <c r="E314" s="98">
        <v>0.97653146997341</v>
      </c>
      <c r="F314" s="98">
        <v>0.25552507724486917</v>
      </c>
      <c r="G314" s="98">
        <v>0.2761137195287669</v>
      </c>
      <c r="H314" s="98">
        <v>0.5225242831630772</v>
      </c>
      <c r="I314" s="98">
        <v>0.2746969869165653</v>
      </c>
      <c r="J314" s="98">
        <v>0.18263583145461448</v>
      </c>
      <c r="K314" s="98">
        <v>0.25841625043946942</v>
      </c>
      <c r="L314" s="98">
        <v>1.206005787847046</v>
      </c>
      <c r="M314" s="98">
        <v>0.54232504477757826</v>
      </c>
      <c r="N314" s="98">
        <v>1.7301387190095272</v>
      </c>
      <c r="O314" s="98">
        <v>0.19703932250371226</v>
      </c>
      <c r="P314" s="98">
        <v>0.71292494373890458</v>
      </c>
      <c r="Q314" s="98">
        <v>2.8535917476569832</v>
      </c>
      <c r="R314" s="98">
        <v>1.4381138988333131</v>
      </c>
      <c r="S314" s="98">
        <v>1.985758923738153</v>
      </c>
      <c r="T314" s="98">
        <v>1.5996883251882754</v>
      </c>
      <c r="U314" s="98">
        <v>0.65513518014189509</v>
      </c>
      <c r="V314" s="98">
        <v>0.23923938200384487</v>
      </c>
      <c r="W314" s="98">
        <v>7.5855124392294776E-2</v>
      </c>
      <c r="X314" s="98">
        <v>0.27694369547619163</v>
      </c>
      <c r="Y314" s="98">
        <v>0.21524317489850528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4.538130045040111</v>
      </c>
      <c r="D315" s="122">
        <v>6.3327246955085457</v>
      </c>
      <c r="E315" s="122">
        <v>5.3869635545916994</v>
      </c>
      <c r="F315" s="122">
        <v>3.2197960788086464</v>
      </c>
      <c r="G315" s="122">
        <v>2.8802155202413275</v>
      </c>
      <c r="H315" s="122">
        <v>4.9039930653649098</v>
      </c>
      <c r="I315" s="122">
        <v>1.0472579291724204</v>
      </c>
      <c r="J315" s="122">
        <v>1.9107625709612308</v>
      </c>
      <c r="K315" s="122">
        <v>3.1119769808112987</v>
      </c>
      <c r="L315" s="122">
        <v>4.6763385312280379</v>
      </c>
      <c r="M315" s="122">
        <v>6.7374793283088321</v>
      </c>
      <c r="N315" s="122">
        <v>6.277969532419446</v>
      </c>
      <c r="O315" s="122">
        <v>5.9985918439423731</v>
      </c>
      <c r="P315" s="122">
        <v>4.7296648837393844</v>
      </c>
      <c r="Q315" s="122">
        <v>7.2619262245144398</v>
      </c>
      <c r="R315" s="122">
        <v>7.1355168236501809</v>
      </c>
      <c r="S315" s="122">
        <v>8.1529082712785836</v>
      </c>
      <c r="T315" s="122">
        <v>7.8217485771986137</v>
      </c>
      <c r="U315" s="122">
        <v>6.6771886439772299</v>
      </c>
      <c r="V315" s="122">
        <v>8.5640839879135822</v>
      </c>
      <c r="W315" s="122">
        <v>9.9311528395233388</v>
      </c>
      <c r="X315" s="122">
        <v>5.1126001455876287</v>
      </c>
      <c r="Y315" s="122">
        <v>4.2663539690371675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4.3327156380440037</v>
      </c>
      <c r="D316" s="98">
        <v>6.1236763254391624</v>
      </c>
      <c r="E316" s="98">
        <v>5.2251903062783276</v>
      </c>
      <c r="F316" s="98">
        <v>3.1762277116277802</v>
      </c>
      <c r="G316" s="98">
        <v>2.8802155202413275</v>
      </c>
      <c r="H316" s="98">
        <v>4.11610286323035</v>
      </c>
      <c r="I316" s="98">
        <v>1.0472579291724204</v>
      </c>
      <c r="J316" s="98">
        <v>1.9107625709612308</v>
      </c>
      <c r="K316" s="98">
        <v>2.9821167091046012</v>
      </c>
      <c r="L316" s="98">
        <v>4.4930798211287488</v>
      </c>
      <c r="M316" s="98">
        <v>6.578465890856763</v>
      </c>
      <c r="N316" s="98">
        <v>6.1227423293621559</v>
      </c>
      <c r="O316" s="98">
        <v>5.833575641969742</v>
      </c>
      <c r="P316" s="98">
        <v>4.332086382088308</v>
      </c>
      <c r="Q316" s="98">
        <v>7.1066990675822534</v>
      </c>
      <c r="R316" s="98">
        <v>6.961067269007942</v>
      </c>
      <c r="S316" s="98">
        <v>7.8718209476013072</v>
      </c>
      <c r="T316" s="98">
        <v>7.5449207187614311</v>
      </c>
      <c r="U316" s="98">
        <v>6.449043971456673</v>
      </c>
      <c r="V316" s="98">
        <v>8.2180703328894573</v>
      </c>
      <c r="W316" s="98">
        <v>9.9311528395233388</v>
      </c>
      <c r="X316" s="98">
        <v>4.2934703462733843</v>
      </c>
      <c r="Y316" s="98">
        <v>4.2663539690371675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0.20541440699610758</v>
      </c>
      <c r="D320" s="101">
        <v>0.20904837006938304</v>
      </c>
      <c r="E320" s="101">
        <v>0.161773248313372</v>
      </c>
      <c r="F320" s="101">
        <v>4.3568367180866152E-2</v>
      </c>
      <c r="G320" s="101">
        <v>0</v>
      </c>
      <c r="H320" s="101">
        <v>0.78789020213455951</v>
      </c>
      <c r="I320" s="101">
        <v>0</v>
      </c>
      <c r="J320" s="101">
        <v>0</v>
      </c>
      <c r="K320" s="101">
        <v>0.12986027170669759</v>
      </c>
      <c r="L320" s="101">
        <v>0.18325871009928904</v>
      </c>
      <c r="M320" s="101">
        <v>0.159013437452069</v>
      </c>
      <c r="N320" s="101">
        <v>0.15522720305729024</v>
      </c>
      <c r="O320" s="101">
        <v>0.16501620197263142</v>
      </c>
      <c r="P320" s="101">
        <v>0.39757850165107667</v>
      </c>
      <c r="Q320" s="101">
        <v>0.15522715693218639</v>
      </c>
      <c r="R320" s="101">
        <v>0.17444955464223885</v>
      </c>
      <c r="S320" s="101">
        <v>0.28108732367727585</v>
      </c>
      <c r="T320" s="101">
        <v>0.27682785843718299</v>
      </c>
      <c r="U320" s="101">
        <v>0.22814467252055726</v>
      </c>
      <c r="V320" s="101">
        <v>0.34601365502412551</v>
      </c>
      <c r="W320" s="101">
        <v>0</v>
      </c>
      <c r="X320" s="101">
        <v>0.81912979931424423</v>
      </c>
      <c r="Y320" s="101">
        <v>0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2.3802769054668729</v>
      </c>
      <c r="D324" s="122">
        <v>3.4174726981100649</v>
      </c>
      <c r="E324" s="122">
        <v>3.2035115825734399</v>
      </c>
      <c r="F324" s="122">
        <v>1.6768744062002714</v>
      </c>
      <c r="G324" s="122">
        <v>2.0432801638740847</v>
      </c>
      <c r="H324" s="122">
        <v>2.4617812022617831</v>
      </c>
      <c r="I324" s="122">
        <v>0.5889654422707884</v>
      </c>
      <c r="J324" s="122">
        <v>0.67771679511754457</v>
      </c>
      <c r="K324" s="122">
        <v>1.3623850422678672</v>
      </c>
      <c r="L324" s="122">
        <v>1.7491159171737414</v>
      </c>
      <c r="M324" s="122">
        <v>2.4839186507714048</v>
      </c>
      <c r="N324" s="122">
        <v>2.0582784708195705</v>
      </c>
      <c r="O324" s="122">
        <v>1.8736360096186742</v>
      </c>
      <c r="P324" s="122">
        <v>1.5116221433566146</v>
      </c>
      <c r="Q324" s="122">
        <v>2.6244195310664065</v>
      </c>
      <c r="R324" s="122">
        <v>2.608972108844958</v>
      </c>
      <c r="S324" s="122">
        <v>3.085531282873061</v>
      </c>
      <c r="T324" s="122">
        <v>3.0863546353844735</v>
      </c>
      <c r="U324" s="122">
        <v>2.745006191193903</v>
      </c>
      <c r="V324" s="122">
        <v>3.1811163738258705</v>
      </c>
      <c r="W324" s="122">
        <v>3.6138731993344573</v>
      </c>
      <c r="X324" s="122">
        <v>1.9398676209361396</v>
      </c>
      <c r="Y324" s="122">
        <v>1.6157374911116458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2.0433127316429665</v>
      </c>
      <c r="D325" s="98">
        <v>3.1907257098049642</v>
      </c>
      <c r="E325" s="98">
        <v>2.7765980480691703</v>
      </c>
      <c r="F325" s="98">
        <v>1.4470156220036092</v>
      </c>
      <c r="G325" s="98">
        <v>1.7824286493609731</v>
      </c>
      <c r="H325" s="98">
        <v>1.956243274686754</v>
      </c>
      <c r="I325" s="98">
        <v>0.56859169722066494</v>
      </c>
      <c r="J325" s="98">
        <v>0.66542328594921218</v>
      </c>
      <c r="K325" s="98">
        <v>1.3412177670519472</v>
      </c>
      <c r="L325" s="98">
        <v>1.7458327818334618</v>
      </c>
      <c r="M325" s="98">
        <v>2.4733250730861025</v>
      </c>
      <c r="N325" s="98">
        <v>2.0450378882027462</v>
      </c>
      <c r="O325" s="98">
        <v>1.8653848569198137</v>
      </c>
      <c r="P325" s="98">
        <v>1.4664965714308573</v>
      </c>
      <c r="Q325" s="98">
        <v>2.5838979084063372</v>
      </c>
      <c r="R325" s="98">
        <v>2.576081072827062</v>
      </c>
      <c r="S325" s="98">
        <v>3.0513890651273847</v>
      </c>
      <c r="T325" s="98">
        <v>3.0552190125650327</v>
      </c>
      <c r="U325" s="98">
        <v>2.7074204340189736</v>
      </c>
      <c r="V325" s="98">
        <v>3.1277960732249337</v>
      </c>
      <c r="W325" s="98">
        <v>3.5327667656270854</v>
      </c>
      <c r="X325" s="98">
        <v>1.9036683974773982</v>
      </c>
      <c r="Y325" s="98">
        <v>1.6098793873766706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0.33696417382390631</v>
      </c>
      <c r="D326" s="33">
        <v>0.22674698830510084</v>
      </c>
      <c r="E326" s="33">
        <v>0.42691353450426978</v>
      </c>
      <c r="F326" s="33">
        <v>0.22985878419666206</v>
      </c>
      <c r="G326" s="33">
        <v>0.26085151451311173</v>
      </c>
      <c r="H326" s="33">
        <v>0.50553792757502902</v>
      </c>
      <c r="I326" s="33">
        <v>2.037374505012346E-2</v>
      </c>
      <c r="J326" s="33">
        <v>1.2293509168332339E-2</v>
      </c>
      <c r="K326" s="33">
        <v>2.1167275215920014E-2</v>
      </c>
      <c r="L326" s="33">
        <v>3.2831353402795571E-3</v>
      </c>
      <c r="M326" s="33">
        <v>1.0593577685302478E-2</v>
      </c>
      <c r="N326" s="33">
        <v>1.3240582616824207E-2</v>
      </c>
      <c r="O326" s="33">
        <v>8.2511526988604273E-3</v>
      </c>
      <c r="P326" s="33">
        <v>4.5125571925757349E-2</v>
      </c>
      <c r="Q326" s="33">
        <v>4.0521622660069201E-2</v>
      </c>
      <c r="R326" s="33">
        <v>3.2891036017896169E-2</v>
      </c>
      <c r="S326" s="33">
        <v>3.414221774567619E-2</v>
      </c>
      <c r="T326" s="33">
        <v>3.1135622819440788E-2</v>
      </c>
      <c r="U326" s="33">
        <v>3.7585757174929416E-2</v>
      </c>
      <c r="V326" s="33">
        <v>5.3320300600936905E-2</v>
      </c>
      <c r="W326" s="33">
        <v>8.1106433707372111E-2</v>
      </c>
      <c r="X326" s="33">
        <v>3.6199223458741298E-2</v>
      </c>
      <c r="Y326" s="33">
        <v>5.8581037349751492E-3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0.49259342458375466</v>
      </c>
      <c r="D328" s="119">
        <f t="shared" si="143"/>
        <v>0.49888296782387642</v>
      </c>
      <c r="E328" s="119">
        <f t="shared" si="143"/>
        <v>0.50735720826980746</v>
      </c>
      <c r="F328" s="119">
        <f t="shared" si="143"/>
        <v>0.50291560139908209</v>
      </c>
      <c r="G328" s="119">
        <f t="shared" si="143"/>
        <v>0.51473675250988504</v>
      </c>
      <c r="H328" s="119">
        <f t="shared" si="143"/>
        <v>0.52044057800536669</v>
      </c>
      <c r="I328" s="119">
        <f t="shared" si="143"/>
        <v>0.5355902155111566</v>
      </c>
      <c r="J328" s="119">
        <f t="shared" si="143"/>
        <v>0.5277832005053994</v>
      </c>
      <c r="K328" s="119">
        <f t="shared" si="143"/>
        <v>0.53615303857793939</v>
      </c>
      <c r="L328" s="119">
        <f t="shared" si="143"/>
        <v>0.55106311364975502</v>
      </c>
      <c r="M328" s="119">
        <f t="shared" si="143"/>
        <v>0.55885445480442941</v>
      </c>
      <c r="N328" s="119">
        <f t="shared" si="143"/>
        <v>0.59269930568324836</v>
      </c>
      <c r="O328" s="119">
        <f t="shared" si="143"/>
        <v>0.61404914413340062</v>
      </c>
      <c r="P328" s="119">
        <f t="shared" si="143"/>
        <v>0.66098557488284204</v>
      </c>
      <c r="Q328" s="119">
        <f t="shared" si="143"/>
        <v>0.71152740497328093</v>
      </c>
      <c r="R328" s="119">
        <f t="shared" ref="R328:V328" si="144">IF(R309=0,"",R309/R290)</f>
        <v>0.71510674128095242</v>
      </c>
      <c r="S328" s="119">
        <f t="shared" si="144"/>
        <v>0.73252591680519286</v>
      </c>
      <c r="T328" s="119">
        <f t="shared" si="144"/>
        <v>0.74027236327857882</v>
      </c>
      <c r="U328" s="119">
        <f t="shared" si="144"/>
        <v>0.74100209433059983</v>
      </c>
      <c r="V328" s="119">
        <f t="shared" si="144"/>
        <v>0.74444356468602413</v>
      </c>
      <c r="W328" s="119">
        <f t="shared" ref="W328:Y328" si="145">IF(W309=0,"",W309/W290)</f>
        <v>0.74959069975149328</v>
      </c>
      <c r="X328" s="119">
        <f t="shared" si="145"/>
        <v>0.75497548119187774</v>
      </c>
      <c r="Y328" s="119">
        <f t="shared" si="145"/>
        <v>0.75879243739095537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0.47837109246961412</v>
      </c>
      <c r="D329" s="124">
        <f t="shared" si="146"/>
        <v>0.48322181217081717</v>
      </c>
      <c r="E329" s="124">
        <f t="shared" si="146"/>
        <v>0.48840027500037753</v>
      </c>
      <c r="F329" s="124">
        <f t="shared" si="146"/>
        <v>0.49366528629160922</v>
      </c>
      <c r="G329" s="124">
        <f t="shared" si="146"/>
        <v>0.49905801407824829</v>
      </c>
      <c r="H329" s="124">
        <f t="shared" si="146"/>
        <v>0.50469039379034863</v>
      </c>
      <c r="I329" s="124">
        <f t="shared" si="146"/>
        <v>0.51060079226163835</v>
      </c>
      <c r="J329" s="124">
        <f t="shared" si="146"/>
        <v>0.51735361442830774</v>
      </c>
      <c r="K329" s="124">
        <f t="shared" si="146"/>
        <v>0.52481679984663154</v>
      </c>
      <c r="L329" s="124">
        <f t="shared" si="146"/>
        <v>0.53310855384818157</v>
      </c>
      <c r="M329" s="124">
        <f t="shared" si="146"/>
        <v>0.54866498394239738</v>
      </c>
      <c r="N329" s="124">
        <f t="shared" si="146"/>
        <v>0.57307348646645417</v>
      </c>
      <c r="O329" s="124">
        <f t="shared" si="146"/>
        <v>0.60811197318469412</v>
      </c>
      <c r="P329" s="124">
        <f t="shared" si="146"/>
        <v>0.64923455789346474</v>
      </c>
      <c r="Q329" s="124">
        <f t="shared" si="146"/>
        <v>0.68380043965797277</v>
      </c>
      <c r="R329" s="124">
        <f t="shared" ref="R329:V329" si="147">IF(R310=0,"",R310/R291)</f>
        <v>0.70141682981684217</v>
      </c>
      <c r="S329" s="124">
        <f t="shared" si="147"/>
        <v>0.71492222980407583</v>
      </c>
      <c r="T329" s="124">
        <f t="shared" si="147"/>
        <v>0.72590147718481557</v>
      </c>
      <c r="U329" s="124">
        <f t="shared" si="147"/>
        <v>0.73548799399448672</v>
      </c>
      <c r="V329" s="124">
        <f t="shared" si="147"/>
        <v>0.74422160053022823</v>
      </c>
      <c r="W329" s="124">
        <f t="shared" ref="W329:Y329" si="148">IF(W310=0,"",W310/W291)</f>
        <v>0.75080979337879672</v>
      </c>
      <c r="X329" s="124">
        <f t="shared" si="148"/>
        <v>0.75454656507340057</v>
      </c>
      <c r="Y329" s="124">
        <f t="shared" si="148"/>
        <v>0.7571776526724705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0.47728022068529308</v>
      </c>
      <c r="D330" s="111">
        <f t="shared" si="149"/>
        <v>0.48217488956849325</v>
      </c>
      <c r="E330" s="111">
        <f t="shared" si="149"/>
        <v>0.48737823175598011</v>
      </c>
      <c r="F330" s="111">
        <f t="shared" si="149"/>
        <v>0.49256264485959972</v>
      </c>
      <c r="G330" s="111">
        <f t="shared" si="149"/>
        <v>0.49802351696129754</v>
      </c>
      <c r="H330" s="111">
        <f t="shared" si="149"/>
        <v>0.50372310796711051</v>
      </c>
      <c r="I330" s="111">
        <f t="shared" si="149"/>
        <v>0.50973253560482568</v>
      </c>
      <c r="J330" s="111">
        <f t="shared" si="149"/>
        <v>0.51634683068983045</v>
      </c>
      <c r="K330" s="111">
        <f t="shared" si="149"/>
        <v>0.52381444568951252</v>
      </c>
      <c r="L330" s="111">
        <f t="shared" si="149"/>
        <v>0.53219747349826751</v>
      </c>
      <c r="M330" s="111">
        <f t="shared" si="149"/>
        <v>0.54770894158391192</v>
      </c>
      <c r="N330" s="111">
        <f t="shared" si="149"/>
        <v>0.57228234484981044</v>
      </c>
      <c r="O330" s="111">
        <f t="shared" si="149"/>
        <v>0.60720798257194653</v>
      </c>
      <c r="P330" s="111">
        <f t="shared" si="149"/>
        <v>0.6483523404664564</v>
      </c>
      <c r="Q330" s="111">
        <f t="shared" si="149"/>
        <v>0.68306246947488269</v>
      </c>
      <c r="R330" s="111">
        <f t="shared" ref="R330:V330" si="150">IF(R311=0,"",R311/R292)</f>
        <v>0.70070873703266678</v>
      </c>
      <c r="S330" s="111">
        <f t="shared" si="150"/>
        <v>0.71422959822298804</v>
      </c>
      <c r="T330" s="111">
        <f t="shared" si="150"/>
        <v>0.72523543339438423</v>
      </c>
      <c r="U330" s="111">
        <f t="shared" si="150"/>
        <v>0.73484027279094166</v>
      </c>
      <c r="V330" s="111">
        <f t="shared" si="150"/>
        <v>0.74359739094340538</v>
      </c>
      <c r="W330" s="111">
        <f t="shared" ref="W330:Y330" si="151">IF(W311=0,"",W311/W292)</f>
        <v>0.75020214313847444</v>
      </c>
      <c r="X330" s="111">
        <f t="shared" si="151"/>
        <v>0.75393623850080815</v>
      </c>
      <c r="Y330" s="111">
        <f t="shared" si="151"/>
        <v>0.75657294242547446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2.1579076592493971</v>
      </c>
      <c r="E332" s="124">
        <f t="shared" si="155"/>
        <v>2.2394868968021937</v>
      </c>
      <c r="F332" s="124">
        <f t="shared" si="155"/>
        <v>2.3217213428060108</v>
      </c>
      <c r="G332" s="124">
        <f t="shared" si="155"/>
        <v>2.405087408103332</v>
      </c>
      <c r="H332" s="124">
        <f t="shared" si="155"/>
        <v>2.4895102191970286</v>
      </c>
      <c r="I332" s="124">
        <f t="shared" si="155"/>
        <v>2.575089640854999</v>
      </c>
      <c r="J332" s="124">
        <f t="shared" si="155"/>
        <v>2.6622732594588463</v>
      </c>
      <c r="K332" s="124">
        <f t="shared" si="155"/>
        <v>2.751415600742467</v>
      </c>
      <c r="L332" s="124">
        <f t="shared" si="155"/>
        <v>2.8425636786338035</v>
      </c>
      <c r="M332" s="124">
        <f t="shared" si="155"/>
        <v>2.9470126573865207</v>
      </c>
      <c r="N332" s="124">
        <f t="shared" si="155"/>
        <v>3.0681155527052528</v>
      </c>
      <c r="O332" s="124">
        <f t="shared" si="155"/>
        <v>3.2056563290026077</v>
      </c>
      <c r="P332" s="124">
        <f t="shared" si="155"/>
        <v>3.3462495174931481</v>
      </c>
      <c r="Q332" s="124">
        <f t="shared" si="155"/>
        <v>3.4541526340570803</v>
      </c>
      <c r="R332" s="124">
        <f t="shared" ref="R332:V332" si="156">IF(R313=0,"",R313/R294)</f>
        <v>3.4775328783811021</v>
      </c>
      <c r="S332" s="124">
        <f t="shared" si="156"/>
        <v>3.4801306833059931</v>
      </c>
      <c r="T332" s="124">
        <f t="shared" si="156"/>
        <v>3.4830171332225395</v>
      </c>
      <c r="U332" s="124">
        <f t="shared" si="156"/>
        <v>3.4862242997964792</v>
      </c>
      <c r="V332" s="124">
        <f t="shared" si="156"/>
        <v>3.4953888952891177</v>
      </c>
      <c r="W332" s="124">
        <f t="shared" ref="W332:Y332" si="157">IF(W313=0,"",W313/W294)</f>
        <v>3.525468874832979</v>
      </c>
      <c r="X332" s="124">
        <f t="shared" si="157"/>
        <v>3.5637850848773951</v>
      </c>
      <c r="Y332" s="124">
        <f t="shared" si="157"/>
        <v>3.6069742645417486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2.1579076592493971</v>
      </c>
      <c r="E333" s="111">
        <f t="shared" si="158"/>
        <v>2.2394868968021937</v>
      </c>
      <c r="F333" s="111">
        <f t="shared" si="158"/>
        <v>2.3217213428060108</v>
      </c>
      <c r="G333" s="111">
        <f t="shared" si="158"/>
        <v>2.405087408103332</v>
      </c>
      <c r="H333" s="111">
        <f t="shared" si="158"/>
        <v>2.4895102191970286</v>
      </c>
      <c r="I333" s="111">
        <f t="shared" si="158"/>
        <v>2.575089640854999</v>
      </c>
      <c r="J333" s="111">
        <f t="shared" si="158"/>
        <v>2.6622732594588463</v>
      </c>
      <c r="K333" s="111">
        <f t="shared" si="158"/>
        <v>2.751415600742467</v>
      </c>
      <c r="L333" s="111">
        <f t="shared" si="158"/>
        <v>2.8425636786338035</v>
      </c>
      <c r="M333" s="111">
        <f t="shared" si="158"/>
        <v>2.9470126573865207</v>
      </c>
      <c r="N333" s="111">
        <f t="shared" si="158"/>
        <v>3.0681155527052528</v>
      </c>
      <c r="O333" s="111">
        <f t="shared" si="158"/>
        <v>3.2056563290026077</v>
      </c>
      <c r="P333" s="111">
        <f t="shared" si="158"/>
        <v>3.3462495174931481</v>
      </c>
      <c r="Q333" s="111">
        <f t="shared" si="158"/>
        <v>3.4541526340570803</v>
      </c>
      <c r="R333" s="111">
        <f t="shared" ref="R333:V333" si="159">IF(R314=0,"",R314/R295)</f>
        <v>3.4775328783811021</v>
      </c>
      <c r="S333" s="111">
        <f t="shared" si="159"/>
        <v>3.4801306833059931</v>
      </c>
      <c r="T333" s="111">
        <f t="shared" si="159"/>
        <v>3.4830171332225395</v>
      </c>
      <c r="U333" s="111">
        <f t="shared" si="159"/>
        <v>3.4862242997964792</v>
      </c>
      <c r="V333" s="111">
        <f t="shared" si="159"/>
        <v>3.4953888952891177</v>
      </c>
      <c r="W333" s="111">
        <f t="shared" ref="W333:Y333" si="160">IF(W314=0,"",W314/W295)</f>
        <v>3.525468874832979</v>
      </c>
      <c r="X333" s="111">
        <f t="shared" si="160"/>
        <v>3.5637850848773951</v>
      </c>
      <c r="Y333" s="111">
        <f t="shared" si="160"/>
        <v>3.6069742645417486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0.51144343624728927</v>
      </c>
      <c r="D334" s="124">
        <f t="shared" si="161"/>
        <v>0.51774127643380485</v>
      </c>
      <c r="E334" s="124">
        <f t="shared" si="161"/>
        <v>0.52491717081463485</v>
      </c>
      <c r="F334" s="124">
        <f t="shared" si="161"/>
        <v>0.53159423564296904</v>
      </c>
      <c r="G334" s="124">
        <f t="shared" si="161"/>
        <v>0.53884648191946738</v>
      </c>
      <c r="H334" s="124">
        <f t="shared" si="161"/>
        <v>0.55214677821902824</v>
      </c>
      <c r="I334" s="124">
        <f t="shared" si="161"/>
        <v>0.55536155479485094</v>
      </c>
      <c r="J334" s="124">
        <f t="shared" si="161"/>
        <v>0.56433626517385094</v>
      </c>
      <c r="K334" s="124">
        <f t="shared" si="161"/>
        <v>0.57461404281888284</v>
      </c>
      <c r="L334" s="124">
        <f t="shared" si="161"/>
        <v>0.58481880378564177</v>
      </c>
      <c r="M334" s="124">
        <f t="shared" si="161"/>
        <v>0.60072027340746936</v>
      </c>
      <c r="N334" s="124">
        <f t="shared" si="161"/>
        <v>0.62381925878991762</v>
      </c>
      <c r="O334" s="124">
        <f t="shared" si="161"/>
        <v>0.65501276036658496</v>
      </c>
      <c r="P334" s="124">
        <f t="shared" si="161"/>
        <v>0.68787929498953559</v>
      </c>
      <c r="Q334" s="124">
        <f t="shared" si="161"/>
        <v>0.72373472265051741</v>
      </c>
      <c r="R334" s="124">
        <f t="shared" ref="R334:V334" si="162">IF(R315=0,"",R315/R296)</f>
        <v>0.74302888875527462</v>
      </c>
      <c r="S334" s="124">
        <f t="shared" si="162"/>
        <v>0.7587358352184953</v>
      </c>
      <c r="T334" s="124">
        <f t="shared" si="162"/>
        <v>0.77269355364129499</v>
      </c>
      <c r="U334" s="124">
        <f t="shared" si="162"/>
        <v>0.784552423788895</v>
      </c>
      <c r="V334" s="124">
        <f t="shared" si="162"/>
        <v>0.79355405748286212</v>
      </c>
      <c r="W334" s="124">
        <f t="shared" ref="W334:Y334" si="163">IF(W315=0,"",W315/W296)</f>
        <v>0.80391777946407372</v>
      </c>
      <c r="X334" s="124">
        <f t="shared" si="163"/>
        <v>0.79307537341622236</v>
      </c>
      <c r="Y334" s="124">
        <f t="shared" si="163"/>
        <v>0.80806860233664679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0.50884334789034091</v>
      </c>
      <c r="D335" s="111">
        <f t="shared" si="164"/>
        <v>0.51599823204317641</v>
      </c>
      <c r="E335" s="111">
        <f t="shared" si="164"/>
        <v>0.52347719033170859</v>
      </c>
      <c r="F335" s="111">
        <f t="shared" si="164"/>
        <v>0.53101376797534494</v>
      </c>
      <c r="G335" s="111">
        <f t="shared" si="164"/>
        <v>0.53884648191946738</v>
      </c>
      <c r="H335" s="111">
        <f t="shared" si="164"/>
        <v>0.54694366544563944</v>
      </c>
      <c r="I335" s="111">
        <f t="shared" si="164"/>
        <v>0.55536155479485094</v>
      </c>
      <c r="J335" s="111">
        <f t="shared" si="164"/>
        <v>0.56433626517385094</v>
      </c>
      <c r="K335" s="111">
        <f t="shared" si="164"/>
        <v>0.57406523189775982</v>
      </c>
      <c r="L335" s="111">
        <f t="shared" si="164"/>
        <v>0.58459536497374542</v>
      </c>
      <c r="M335" s="111">
        <f t="shared" si="164"/>
        <v>0.60084149508754536</v>
      </c>
      <c r="N335" s="111">
        <f t="shared" si="164"/>
        <v>0.62432114854755394</v>
      </c>
      <c r="O335" s="111">
        <f t="shared" si="164"/>
        <v>0.65611744399746308</v>
      </c>
      <c r="P335" s="111">
        <f t="shared" si="164"/>
        <v>0.69308808732478289</v>
      </c>
      <c r="Q335" s="111">
        <f t="shared" si="164"/>
        <v>0.72545679504518401</v>
      </c>
      <c r="R335" s="111">
        <f t="shared" ref="R335:V335" si="165">IF(R316=0,"",R316/R297)</f>
        <v>0.74524291824846411</v>
      </c>
      <c r="S335" s="111">
        <f t="shared" si="165"/>
        <v>0.76209303909628234</v>
      </c>
      <c r="T335" s="111">
        <f t="shared" si="165"/>
        <v>0.77627164294754281</v>
      </c>
      <c r="U335" s="111">
        <f t="shared" si="165"/>
        <v>0.78803059226503969</v>
      </c>
      <c r="V335" s="111">
        <f t="shared" si="165"/>
        <v>0.79759078702349129</v>
      </c>
      <c r="W335" s="111">
        <f t="shared" ref="W335:Y335" si="166">IF(W316=0,"",W316/W297)</f>
        <v>0.80391777946407372</v>
      </c>
      <c r="X335" s="111">
        <f t="shared" si="166"/>
        <v>0.80653440255927966</v>
      </c>
      <c r="Y335" s="111">
        <f t="shared" si="166"/>
        <v>0.80806860233664679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0.57322492317360962</v>
      </c>
      <c r="D339" s="112">
        <f t="shared" si="176"/>
        <v>0.57459915601966571</v>
      </c>
      <c r="E339" s="112">
        <f t="shared" si="176"/>
        <v>0.57610360063154942</v>
      </c>
      <c r="F339" s="112">
        <f t="shared" si="176"/>
        <v>0.57762619708694096</v>
      </c>
      <c r="G339" s="112" t="str">
        <f t="shared" si="176"/>
        <v/>
      </c>
      <c r="H339" s="112">
        <f t="shared" si="176"/>
        <v>0.58102258842206245</v>
      </c>
      <c r="I339" s="112" t="str">
        <f t="shared" si="176"/>
        <v/>
      </c>
      <c r="J339" s="112" t="str">
        <f t="shared" si="176"/>
        <v/>
      </c>
      <c r="K339" s="112">
        <f t="shared" si="176"/>
        <v>0.58751217126098987</v>
      </c>
      <c r="L339" s="112">
        <f t="shared" si="176"/>
        <v>0.59035094191019333</v>
      </c>
      <c r="M339" s="112">
        <f t="shared" si="176"/>
        <v>0.59574778682856222</v>
      </c>
      <c r="N339" s="112">
        <f t="shared" si="176"/>
        <v>0.60464669804821058</v>
      </c>
      <c r="O339" s="112">
        <f t="shared" si="176"/>
        <v>0.61821638087802122</v>
      </c>
      <c r="P339" s="112">
        <f t="shared" si="176"/>
        <v>0.63581349278831722</v>
      </c>
      <c r="Q339" s="112">
        <f t="shared" si="176"/>
        <v>0.65279096182949892</v>
      </c>
      <c r="R339" s="112">
        <f t="shared" ref="R339:V339" si="177">IF(R320=0,"",R320/R301)</f>
        <v>0.66428028327792521</v>
      </c>
      <c r="S339" s="112">
        <f t="shared" si="177"/>
        <v>0.67541145536263669</v>
      </c>
      <c r="T339" s="112">
        <f t="shared" si="177"/>
        <v>0.68645624359788293</v>
      </c>
      <c r="U339" s="112">
        <f t="shared" si="177"/>
        <v>0.69752567818638711</v>
      </c>
      <c r="V339" s="112">
        <f t="shared" si="177"/>
        <v>0.70840011449213525</v>
      </c>
      <c r="W339" s="112" t="str">
        <f t="shared" ref="W339:Y339" si="178">IF(W320=0,"",W320/W301)</f>
        <v/>
      </c>
      <c r="X339" s="112">
        <f t="shared" si="178"/>
        <v>0.72928652416962969</v>
      </c>
      <c r="Y339" s="112" t="str">
        <f t="shared" si="178"/>
        <v/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0.58948326584927335</v>
      </c>
      <c r="D343" s="124">
        <f t="shared" si="188"/>
        <v>0.57971072559466863</v>
      </c>
      <c r="E343" s="124">
        <f t="shared" si="188"/>
        <v>0.58960045423230822</v>
      </c>
      <c r="F343" s="124">
        <f t="shared" si="188"/>
        <v>0.59078337497410116</v>
      </c>
      <c r="G343" s="124">
        <f t="shared" si="188"/>
        <v>0.59009820670466495</v>
      </c>
      <c r="H343" s="124">
        <f t="shared" si="188"/>
        <v>0.60199623612598963</v>
      </c>
      <c r="I343" s="124">
        <f t="shared" si="188"/>
        <v>0.57841210496663265</v>
      </c>
      <c r="J343" s="124">
        <f t="shared" si="188"/>
        <v>0.576767191048149</v>
      </c>
      <c r="K343" s="124">
        <f t="shared" si="188"/>
        <v>0.57700518977335513</v>
      </c>
      <c r="L343" s="124">
        <f t="shared" si="188"/>
        <v>0.57572854938791651</v>
      </c>
      <c r="M343" s="124">
        <f t="shared" si="188"/>
        <v>0.5765016172310673</v>
      </c>
      <c r="N343" s="124">
        <f t="shared" si="188"/>
        <v>0.57706014423039564</v>
      </c>
      <c r="O343" s="124">
        <f t="shared" si="188"/>
        <v>0.57693596461591923</v>
      </c>
      <c r="P343" s="124">
        <f t="shared" si="188"/>
        <v>0.58110828211774934</v>
      </c>
      <c r="Q343" s="124">
        <f t="shared" si="188"/>
        <v>0.58071762407603067</v>
      </c>
      <c r="R343" s="124">
        <f t="shared" ref="R343:V343" si="189">IF(R324=0,"",R324/R305)</f>
        <v>0.58474426967397242</v>
      </c>
      <c r="S343" s="124">
        <f t="shared" si="189"/>
        <v>0.59076724164283834</v>
      </c>
      <c r="T343" s="124">
        <f t="shared" si="189"/>
        <v>0.59747406951606985</v>
      </c>
      <c r="U343" s="124">
        <f t="shared" si="189"/>
        <v>0.60434996206520952</v>
      </c>
      <c r="V343" s="124">
        <f t="shared" si="189"/>
        <v>0.60935679860920555</v>
      </c>
      <c r="W343" s="124">
        <f t="shared" ref="W343:Y343" si="190">IF(W324=0,"",W324/W305)</f>
        <v>0.6125607480049593</v>
      </c>
      <c r="X343" s="124">
        <f t="shared" si="190"/>
        <v>0.61235045574378777</v>
      </c>
      <c r="Y343" s="124">
        <f t="shared" si="190"/>
        <v>0.60965876345948544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0.57024361643486787</v>
      </c>
      <c r="D344" s="111">
        <f t="shared" si="191"/>
        <v>0.57082439966223975</v>
      </c>
      <c r="E344" s="111">
        <f t="shared" si="191"/>
        <v>0.57140523520575248</v>
      </c>
      <c r="F344" s="111">
        <f t="shared" si="191"/>
        <v>0.57198607788328415</v>
      </c>
      <c r="G344" s="111">
        <f t="shared" si="191"/>
        <v>0.57256696874090418</v>
      </c>
      <c r="H344" s="111">
        <f t="shared" si="191"/>
        <v>0.57314790275509619</v>
      </c>
      <c r="I344" s="111">
        <f t="shared" si="191"/>
        <v>0.5737288900396128</v>
      </c>
      <c r="J344" s="111">
        <f t="shared" si="191"/>
        <v>0.57430997202692902</v>
      </c>
      <c r="K344" s="111">
        <f t="shared" si="191"/>
        <v>0.57489118394554617</v>
      </c>
      <c r="L344" s="111">
        <f t="shared" si="191"/>
        <v>0.57547253522053232</v>
      </c>
      <c r="M344" s="111">
        <f t="shared" si="191"/>
        <v>0.57591403833398458</v>
      </c>
      <c r="N344" s="111">
        <f t="shared" si="191"/>
        <v>0.57616081780681772</v>
      </c>
      <c r="O344" s="111">
        <f t="shared" si="191"/>
        <v>0.57630831141514383</v>
      </c>
      <c r="P344" s="111">
        <f t="shared" si="191"/>
        <v>0.57671986794666485</v>
      </c>
      <c r="Q344" s="111">
        <f t="shared" si="191"/>
        <v>0.57839499917141246</v>
      </c>
      <c r="R344" s="111">
        <f t="shared" ref="R344:V344" si="192">IF(R325=0,"",R325/R306)</f>
        <v>0.58279515177870334</v>
      </c>
      <c r="S344" s="111">
        <f t="shared" si="192"/>
        <v>0.58900206983454739</v>
      </c>
      <c r="T344" s="111">
        <f t="shared" si="192"/>
        <v>0.59581227594253916</v>
      </c>
      <c r="U344" s="111">
        <f t="shared" si="192"/>
        <v>0.60202229270628982</v>
      </c>
      <c r="V344" s="111">
        <f t="shared" si="192"/>
        <v>0.606428642729402</v>
      </c>
      <c r="W344" s="111">
        <f t="shared" ref="W344:Y344" si="193">IF(W325=0,"",W325/W306)</f>
        <v>0.60854636800538042</v>
      </c>
      <c r="X344" s="111">
        <f t="shared" si="193"/>
        <v>0.60894871687028662</v>
      </c>
      <c r="Y344" s="111">
        <f t="shared" si="193"/>
        <v>0.60898895175677725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0.74110768519680381</v>
      </c>
      <c r="D345" s="45">
        <f t="shared" si="194"/>
        <v>0.7423264745227921</v>
      </c>
      <c r="E345" s="45">
        <f t="shared" si="194"/>
        <v>0.74360273004744393</v>
      </c>
      <c r="F345" s="45">
        <f t="shared" si="194"/>
        <v>0.74488682187191357</v>
      </c>
      <c r="G345" s="45">
        <f t="shared" si="194"/>
        <v>0.7462238366852455</v>
      </c>
      <c r="H345" s="45">
        <f t="shared" si="194"/>
        <v>0.74760825645068629</v>
      </c>
      <c r="I345" s="45">
        <f t="shared" si="194"/>
        <v>0.74905119052973435</v>
      </c>
      <c r="J345" s="45">
        <f t="shared" si="194"/>
        <v>0.75059815005519481</v>
      </c>
      <c r="K345" s="45">
        <f t="shared" si="194"/>
        <v>0.75228783146080425</v>
      </c>
      <c r="L345" s="45">
        <f t="shared" si="194"/>
        <v>0.75413058762906038</v>
      </c>
      <c r="M345" s="45">
        <f t="shared" si="194"/>
        <v>0.75676532174171607</v>
      </c>
      <c r="N345" s="45">
        <f t="shared" si="194"/>
        <v>0.76037392346220756</v>
      </c>
      <c r="O345" s="45">
        <f t="shared" si="194"/>
        <v>0.76538771442171383</v>
      </c>
      <c r="P345" s="45">
        <f t="shared" si="194"/>
        <v>0.77201824461746837</v>
      </c>
      <c r="Q345" s="45">
        <f t="shared" si="194"/>
        <v>0.78059821536275065</v>
      </c>
      <c r="R345" s="45">
        <f t="shared" ref="R345:V345" si="195">IF(R326=0,"",R326/R307)</f>
        <v>0.79227350421609655</v>
      </c>
      <c r="S345" s="45">
        <f t="shared" si="195"/>
        <v>0.80688310185976675</v>
      </c>
      <c r="T345" s="45">
        <f t="shared" si="195"/>
        <v>0.82261113599549673</v>
      </c>
      <c r="U345" s="45">
        <f t="shared" si="195"/>
        <v>0.83764173432506384</v>
      </c>
      <c r="V345" s="45">
        <f t="shared" si="195"/>
        <v>0.85015902455022507</v>
      </c>
      <c r="W345" s="45">
        <f t="shared" ref="W345:Y345" si="196">IF(W326=0,"",W326/W307)</f>
        <v>0.85953208976603224</v>
      </c>
      <c r="X345" s="45">
        <f t="shared" si="196"/>
        <v>0.86707348022395292</v>
      </c>
      <c r="Y345" s="45">
        <f t="shared" si="196"/>
        <v>0.87376115379250574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194.14611325704558</v>
      </c>
      <c r="D347" s="117">
        <f t="shared" si="197"/>
        <v>255.87729392979568</v>
      </c>
      <c r="E347" s="117">
        <f t="shared" si="197"/>
        <v>205.79397842187271</v>
      </c>
      <c r="F347" s="117">
        <f t="shared" si="197"/>
        <v>177.90769827392995</v>
      </c>
      <c r="G347" s="117">
        <f t="shared" si="197"/>
        <v>110.58809528757618</v>
      </c>
      <c r="H347" s="117">
        <f t="shared" si="197"/>
        <v>178.75798628115859</v>
      </c>
      <c r="I347" s="117">
        <f t="shared" si="197"/>
        <v>34.758993525876676</v>
      </c>
      <c r="J347" s="117">
        <f t="shared" si="197"/>
        <v>84.331428156376802</v>
      </c>
      <c r="K347" s="117">
        <f t="shared" si="197"/>
        <v>123.70901513252515</v>
      </c>
      <c r="L347" s="117">
        <f t="shared" si="197"/>
        <v>197.13890374146405</v>
      </c>
      <c r="M347" s="117">
        <f t="shared" si="197"/>
        <v>262.39383911755374</v>
      </c>
      <c r="N347" s="117">
        <f t="shared" si="197"/>
        <v>228.87197707964731</v>
      </c>
      <c r="O347" s="117">
        <f t="shared" si="197"/>
        <v>191.85623434927368</v>
      </c>
      <c r="P347" s="117">
        <f t="shared" si="197"/>
        <v>130.15856894174649</v>
      </c>
      <c r="Q347" s="117">
        <f t="shared" si="197"/>
        <v>185.38263815442866</v>
      </c>
      <c r="R347" s="117">
        <f t="shared" ref="R347:V347" si="198">R348+R351+R353+R362</f>
        <v>174.19827135188729</v>
      </c>
      <c r="S347" s="117">
        <f t="shared" si="198"/>
        <v>184.04337897328372</v>
      </c>
      <c r="T347" s="117">
        <f t="shared" si="198"/>
        <v>173.49978712352038</v>
      </c>
      <c r="U347" s="117">
        <f t="shared" si="198"/>
        <v>142.75001210442051</v>
      </c>
      <c r="V347" s="117">
        <f t="shared" si="198"/>
        <v>174.35018074271284</v>
      </c>
      <c r="W347" s="117">
        <f t="shared" ref="W347:Y347" si="199">W348+W351+W353+W362</f>
        <v>191.7412612765423</v>
      </c>
      <c r="X347" s="117">
        <f t="shared" si="199"/>
        <v>85.749321776975421</v>
      </c>
      <c r="Y347" s="117">
        <f t="shared" si="199"/>
        <v>69.229009857862295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165.73025342863932</v>
      </c>
      <c r="D348" s="122">
        <f t="shared" si="200"/>
        <v>214.87365403133552</v>
      </c>
      <c r="E348" s="122">
        <f t="shared" si="200"/>
        <v>170.93565272767421</v>
      </c>
      <c r="F348" s="122">
        <f t="shared" si="200"/>
        <v>157.91651731232463</v>
      </c>
      <c r="G348" s="122">
        <f t="shared" si="200"/>
        <v>90.721521939868097</v>
      </c>
      <c r="H348" s="122">
        <f t="shared" si="200"/>
        <v>153.06499136650274</v>
      </c>
      <c r="I348" s="122">
        <f t="shared" si="200"/>
        <v>28.00205409894707</v>
      </c>
      <c r="J348" s="122">
        <f t="shared" si="200"/>
        <v>73.657314866823938</v>
      </c>
      <c r="K348" s="122">
        <f t="shared" si="200"/>
        <v>106.02792423451993</v>
      </c>
      <c r="L348" s="122">
        <f t="shared" si="200"/>
        <v>171.96092210059041</v>
      </c>
      <c r="M348" s="122">
        <f t="shared" si="200"/>
        <v>226.59030891024568</v>
      </c>
      <c r="N348" s="122">
        <f t="shared" si="200"/>
        <v>197.50038911755641</v>
      </c>
      <c r="O348" s="122">
        <f t="shared" si="200"/>
        <v>163.37043416698157</v>
      </c>
      <c r="P348" s="122">
        <f t="shared" si="200"/>
        <v>109.50506322749585</v>
      </c>
      <c r="Q348" s="122">
        <f t="shared" si="200"/>
        <v>151.88053304945689</v>
      </c>
      <c r="R348" s="122">
        <f t="shared" ref="R348:V348" si="201">SUM(R349:R350)</f>
        <v>141.87677421729788</v>
      </c>
      <c r="S348" s="122">
        <f t="shared" si="201"/>
        <v>147.61399231008531</v>
      </c>
      <c r="T348" s="122">
        <f t="shared" si="201"/>
        <v>138.62663140561529</v>
      </c>
      <c r="U348" s="122">
        <f t="shared" si="201"/>
        <v>112.96504427456412</v>
      </c>
      <c r="V348" s="122">
        <f t="shared" si="201"/>
        <v>138.03464493616869</v>
      </c>
      <c r="W348" s="122">
        <f t="shared" ref="W348:Y348" si="202">SUM(W349:W350)</f>
        <v>149.09020505464832</v>
      </c>
      <c r="X348" s="122">
        <f t="shared" si="202"/>
        <v>65.903151304250386</v>
      </c>
      <c r="Y348" s="122">
        <f t="shared" si="202"/>
        <v>50.618989919372048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165.73025342863932</v>
      </c>
      <c r="D349" s="98">
        <v>214.87365403133552</v>
      </c>
      <c r="E349" s="98">
        <v>170.93565272767421</v>
      </c>
      <c r="F349" s="98">
        <v>157.91651731232463</v>
      </c>
      <c r="G349" s="98">
        <v>90.721521939868097</v>
      </c>
      <c r="H349" s="98">
        <v>153.06499136650274</v>
      </c>
      <c r="I349" s="98">
        <v>28.00205409894707</v>
      </c>
      <c r="J349" s="98">
        <v>73.657314866823938</v>
      </c>
      <c r="K349" s="98">
        <v>106.02792423451993</v>
      </c>
      <c r="L349" s="98">
        <v>171.96092210059041</v>
      </c>
      <c r="M349" s="98">
        <v>226.59030891024568</v>
      </c>
      <c r="N349" s="98">
        <v>197.50038911755641</v>
      </c>
      <c r="O349" s="98">
        <v>163.37043416698157</v>
      </c>
      <c r="P349" s="98">
        <v>109.50506322749585</v>
      </c>
      <c r="Q349" s="98">
        <v>151.88053304945689</v>
      </c>
      <c r="R349" s="98">
        <v>141.87677421729788</v>
      </c>
      <c r="S349" s="98">
        <v>147.61399231008531</v>
      </c>
      <c r="T349" s="98">
        <v>138.62663140561529</v>
      </c>
      <c r="U349" s="98">
        <v>112.96504427456412</v>
      </c>
      <c r="V349" s="98">
        <v>138.03464493616869</v>
      </c>
      <c r="W349" s="98">
        <v>149.09020505464832</v>
      </c>
      <c r="X349" s="98">
        <v>65.903151304250386</v>
      </c>
      <c r="Y349" s="98">
        <v>50.618989919372048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19.999593200360703</v>
      </c>
      <c r="D353" s="122">
        <v>27.874628665144513</v>
      </c>
      <c r="E353" s="122">
        <v>23.444956240825032</v>
      </c>
      <c r="F353" s="122">
        <v>14.049178350180958</v>
      </c>
      <c r="G353" s="122">
        <v>12.554661603660959</v>
      </c>
      <c r="H353" s="122">
        <v>17.676191557211563</v>
      </c>
      <c r="I353" s="122">
        <v>4.429175835204493</v>
      </c>
      <c r="J353" s="122">
        <v>7.9526861335515777</v>
      </c>
      <c r="K353" s="122">
        <v>12.201366378142668</v>
      </c>
      <c r="L353" s="122">
        <v>18.052354076269648</v>
      </c>
      <c r="M353" s="122">
        <v>25.716377119011035</v>
      </c>
      <c r="N353" s="122">
        <v>23.034724001265079</v>
      </c>
      <c r="O353" s="122">
        <v>20.88326146274229</v>
      </c>
      <c r="P353" s="122">
        <v>14.680936165956227</v>
      </c>
      <c r="Q353" s="122">
        <v>23.009196314802455</v>
      </c>
      <c r="R353" s="122">
        <v>21.939314287378341</v>
      </c>
      <c r="S353" s="122">
        <v>24.261200614274472</v>
      </c>
      <c r="T353" s="122">
        <v>22.828955188096003</v>
      </c>
      <c r="U353" s="122">
        <v>19.221945307466193</v>
      </c>
      <c r="V353" s="122">
        <v>24.201083034020193</v>
      </c>
      <c r="W353" s="122">
        <v>29.015703773870921</v>
      </c>
      <c r="X353" s="122">
        <v>12.503472624702979</v>
      </c>
      <c r="Y353" s="122">
        <v>12.400914957538633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19.999593200360703</v>
      </c>
      <c r="D354" s="98">
        <v>27.874628665144513</v>
      </c>
      <c r="E354" s="98">
        <v>23.444956240825032</v>
      </c>
      <c r="F354" s="98">
        <v>14.049178350180958</v>
      </c>
      <c r="G354" s="98">
        <v>12.554661603660959</v>
      </c>
      <c r="H354" s="98">
        <v>17.676191557211563</v>
      </c>
      <c r="I354" s="98">
        <v>4.429175835204493</v>
      </c>
      <c r="J354" s="98">
        <v>7.9526861335515777</v>
      </c>
      <c r="K354" s="98">
        <v>12.201366378142668</v>
      </c>
      <c r="L354" s="98">
        <v>18.052354076269648</v>
      </c>
      <c r="M354" s="98">
        <v>25.716377119011035</v>
      </c>
      <c r="N354" s="98">
        <v>23.034724001265079</v>
      </c>
      <c r="O354" s="98">
        <v>20.88326146274229</v>
      </c>
      <c r="P354" s="98">
        <v>14.680936165956227</v>
      </c>
      <c r="Q354" s="98">
        <v>23.009196314802455</v>
      </c>
      <c r="R354" s="98">
        <v>21.939314287378341</v>
      </c>
      <c r="S354" s="98">
        <v>24.261200614274472</v>
      </c>
      <c r="T354" s="98">
        <v>22.828955188096003</v>
      </c>
      <c r="U354" s="98">
        <v>19.221945307466193</v>
      </c>
      <c r="V354" s="98">
        <v>24.201083034020193</v>
      </c>
      <c r="W354" s="98">
        <v>29.015703773870921</v>
      </c>
      <c r="X354" s="98">
        <v>12.503472624702979</v>
      </c>
      <c r="Y354" s="98">
        <v>12.400914957538633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8.416266628045566</v>
      </c>
      <c r="D362" s="122">
        <v>13.129011233315653</v>
      </c>
      <c r="E362" s="122">
        <v>11.41336945337347</v>
      </c>
      <c r="F362" s="122">
        <v>5.9420026114243454</v>
      </c>
      <c r="G362" s="122">
        <v>7.3119117440471202</v>
      </c>
      <c r="H362" s="122">
        <v>8.0168033574443101</v>
      </c>
      <c r="I362" s="122">
        <v>2.3277635917251147</v>
      </c>
      <c r="J362" s="122">
        <v>2.721427156001285</v>
      </c>
      <c r="K362" s="122">
        <v>5.4797245198625575</v>
      </c>
      <c r="L362" s="122">
        <v>7.1256275646039979</v>
      </c>
      <c r="M362" s="122">
        <v>10.087153088297015</v>
      </c>
      <c r="N362" s="122">
        <v>8.3368639608258235</v>
      </c>
      <c r="O362" s="122">
        <v>7.6025387195498135</v>
      </c>
      <c r="P362" s="122">
        <v>5.9725695482944152</v>
      </c>
      <c r="Q362" s="122">
        <v>10.492908790169304</v>
      </c>
      <c r="R362" s="122">
        <v>10.38218284721107</v>
      </c>
      <c r="S362" s="122">
        <v>12.168186048923939</v>
      </c>
      <c r="T362" s="122">
        <v>12.04420052980908</v>
      </c>
      <c r="U362" s="122">
        <v>10.563022522390174</v>
      </c>
      <c r="V362" s="122">
        <v>12.114452772523956</v>
      </c>
      <c r="W362" s="122">
        <v>13.635352448023079</v>
      </c>
      <c r="X362" s="122">
        <v>7.3426978480220573</v>
      </c>
      <c r="Y362" s="122">
        <v>6.2091049809516168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8.416266628045566</v>
      </c>
      <c r="D363" s="98">
        <v>13.129011233315653</v>
      </c>
      <c r="E363" s="98">
        <v>11.41336945337347</v>
      </c>
      <c r="F363" s="98">
        <v>5.9420026114243454</v>
      </c>
      <c r="G363" s="98">
        <v>7.3119117440471202</v>
      </c>
      <c r="H363" s="98">
        <v>8.0168033574443101</v>
      </c>
      <c r="I363" s="98">
        <v>2.3277635917251147</v>
      </c>
      <c r="J363" s="98">
        <v>2.721427156001285</v>
      </c>
      <c r="K363" s="98">
        <v>5.4797245198625575</v>
      </c>
      <c r="L363" s="98">
        <v>7.1256275646039979</v>
      </c>
      <c r="M363" s="98">
        <v>10.087153088297015</v>
      </c>
      <c r="N363" s="98">
        <v>8.3368639608258235</v>
      </c>
      <c r="O363" s="98">
        <v>7.6025387195498135</v>
      </c>
      <c r="P363" s="98">
        <v>5.9725695482944152</v>
      </c>
      <c r="Q363" s="98">
        <v>10.492908790169304</v>
      </c>
      <c r="R363" s="98">
        <v>10.38218284721107</v>
      </c>
      <c r="S363" s="98">
        <v>12.168186048923939</v>
      </c>
      <c r="T363" s="98">
        <v>12.04420052980908</v>
      </c>
      <c r="U363" s="98">
        <v>10.563022522390174</v>
      </c>
      <c r="V363" s="98">
        <v>12.114452772523956</v>
      </c>
      <c r="W363" s="98">
        <v>13.635352448023079</v>
      </c>
      <c r="X363" s="98">
        <v>7.3426978480220573</v>
      </c>
      <c r="Y363" s="98">
        <v>6.2091049809516168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11446.294876553446</v>
      </c>
      <c r="D366" s="117">
        <f t="shared" si="204"/>
        <v>12675.781403160567</v>
      </c>
      <c r="E366" s="117">
        <f t="shared" si="204"/>
        <v>13321.954557831374</v>
      </c>
      <c r="F366" s="117">
        <f t="shared" si="204"/>
        <v>13554.798725286932</v>
      </c>
      <c r="G366" s="117">
        <f t="shared" si="204"/>
        <v>12381.305891484435</v>
      </c>
      <c r="H366" s="117">
        <f t="shared" si="204"/>
        <v>14291.538694284918</v>
      </c>
      <c r="I366" s="117">
        <f t="shared" si="204"/>
        <v>12232.626278493037</v>
      </c>
      <c r="J366" s="117">
        <f t="shared" si="204"/>
        <v>13747.552396534922</v>
      </c>
      <c r="K366" s="117">
        <f t="shared" si="204"/>
        <v>13530.785286338265</v>
      </c>
      <c r="L366" s="117">
        <f t="shared" si="204"/>
        <v>13595.185073019909</v>
      </c>
      <c r="M366" s="117">
        <f t="shared" si="204"/>
        <v>13306.257941621456</v>
      </c>
      <c r="N366" s="117">
        <f t="shared" si="204"/>
        <v>13383.047679594853</v>
      </c>
      <c r="O366" s="117">
        <f t="shared" si="204"/>
        <v>11880.742671422538</v>
      </c>
      <c r="P366" s="117">
        <f t="shared" si="204"/>
        <v>9960.2452673596817</v>
      </c>
      <c r="Q366" s="117">
        <f t="shared" si="204"/>
        <v>9715.3055830546728</v>
      </c>
      <c r="R366" s="117">
        <f t="shared" ref="R366:V366" si="205">R367+R370+R372+R381</f>
        <v>9303.8365338378644</v>
      </c>
      <c r="S366" s="117">
        <f t="shared" si="205"/>
        <v>9553.3355276446091</v>
      </c>
      <c r="T366" s="117">
        <f t="shared" si="205"/>
        <v>9269.4766134211786</v>
      </c>
      <c r="U366" s="117">
        <f t="shared" si="205"/>
        <v>8618.0578872467486</v>
      </c>
      <c r="V366" s="117">
        <f t="shared" si="205"/>
        <v>8618.398078010594</v>
      </c>
      <c r="W366" s="117">
        <f t="shared" ref="W366:Y366" si="206">W367+W370+W372+W381</f>
        <v>9308.7909549730666</v>
      </c>
      <c r="X366" s="117">
        <f t="shared" si="206"/>
        <v>7366.9165241303572</v>
      </c>
      <c r="Y366" s="117">
        <f t="shared" si="206"/>
        <v>6612.3976108828983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9646.3854370389417</v>
      </c>
      <c r="D367" s="122">
        <f t="shared" si="207"/>
        <v>10540.909478071186</v>
      </c>
      <c r="E367" s="122">
        <f t="shared" si="207"/>
        <v>10908.693489333833</v>
      </c>
      <c r="F367" s="122">
        <f t="shared" si="207"/>
        <v>11956.766361557922</v>
      </c>
      <c r="G367" s="122">
        <f t="shared" si="207"/>
        <v>10061.762132222064</v>
      </c>
      <c r="H367" s="122">
        <f t="shared" si="207"/>
        <v>11891.101803819465</v>
      </c>
      <c r="I367" s="122">
        <f t="shared" si="207"/>
        <v>9769.8158095803774</v>
      </c>
      <c r="J367" s="122">
        <f t="shared" si="207"/>
        <v>11982.334034133597</v>
      </c>
      <c r="K367" s="122">
        <f t="shared" si="207"/>
        <v>11525.44745847133</v>
      </c>
      <c r="L367" s="122">
        <f t="shared" si="207"/>
        <v>11758.439479671246</v>
      </c>
      <c r="M367" s="122">
        <f t="shared" si="207"/>
        <v>11446.388543398854</v>
      </c>
      <c r="N367" s="122">
        <f t="shared" si="207"/>
        <v>11453.210535926481</v>
      </c>
      <c r="O367" s="122">
        <f t="shared" si="207"/>
        <v>10078.444482918721</v>
      </c>
      <c r="P367" s="122">
        <f t="shared" si="207"/>
        <v>8249.8652244582572</v>
      </c>
      <c r="Q367" s="122">
        <f t="shared" si="207"/>
        <v>7852.1208214478602</v>
      </c>
      <c r="R367" s="122">
        <f t="shared" ref="R367:V367" si="208">SUM(R368:R369)</f>
        <v>7508.3741474195767</v>
      </c>
      <c r="S367" s="122">
        <f t="shared" si="208"/>
        <v>7566.849476033045</v>
      </c>
      <c r="T367" s="122">
        <f t="shared" si="208"/>
        <v>7320.8739725438963</v>
      </c>
      <c r="U367" s="122">
        <f t="shared" si="208"/>
        <v>6761.2031797818563</v>
      </c>
      <c r="V367" s="122">
        <f t="shared" si="208"/>
        <v>6770.3229526261657</v>
      </c>
      <c r="W367" s="122">
        <f t="shared" ref="W367:Y367" si="209">SUM(W368:W369)</f>
        <v>7231.8099078435944</v>
      </c>
      <c r="X367" s="122">
        <f t="shared" si="209"/>
        <v>5479.0011015539276</v>
      </c>
      <c r="Y367" s="122">
        <f t="shared" si="209"/>
        <v>4827.2437807321494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9626.2542499089141</v>
      </c>
      <c r="D368" s="98">
        <v>10519.598197178595</v>
      </c>
      <c r="E368" s="98">
        <v>10886.944205209269</v>
      </c>
      <c r="F368" s="98">
        <v>11930.784778118004</v>
      </c>
      <c r="G368" s="98">
        <v>10041.026372143786</v>
      </c>
      <c r="H368" s="98">
        <v>11867.925036208144</v>
      </c>
      <c r="I368" s="98">
        <v>9752.5136057252494</v>
      </c>
      <c r="J368" s="98">
        <v>11957.39132762394</v>
      </c>
      <c r="K368" s="98">
        <v>11501.186789351739</v>
      </c>
      <c r="L368" s="98">
        <v>11735.53904081365</v>
      </c>
      <c r="M368" s="98">
        <v>11422.193432539278</v>
      </c>
      <c r="N368" s="98">
        <v>11432.025739390618</v>
      </c>
      <c r="O368" s="98">
        <v>10055.249461636688</v>
      </c>
      <c r="P368" s="98">
        <v>8229.1678739309136</v>
      </c>
      <c r="Q368" s="98">
        <v>7833.8376252904081</v>
      </c>
      <c r="R368" s="98">
        <v>7490.6100954323447</v>
      </c>
      <c r="S368" s="98">
        <v>7548.5094419222778</v>
      </c>
      <c r="T368" s="98">
        <v>7303.1277882007662</v>
      </c>
      <c r="U368" s="98">
        <v>6744.6871925800433</v>
      </c>
      <c r="V368" s="98">
        <v>6753.8406691249738</v>
      </c>
      <c r="W368" s="98">
        <v>7214.2180394277575</v>
      </c>
      <c r="X368" s="98">
        <v>5465.4112094740549</v>
      </c>
      <c r="Y368" s="98">
        <v>4815.252164812202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20.131187130028046</v>
      </c>
      <c r="D369" s="98">
        <v>21.311280892591281</v>
      </c>
      <c r="E369" s="98">
        <v>21.749284124564301</v>
      </c>
      <c r="F369" s="98">
        <v>25.981583439917934</v>
      </c>
      <c r="G369" s="98">
        <v>20.735760078277824</v>
      </c>
      <c r="H369" s="98">
        <v>23.17676761132175</v>
      </c>
      <c r="I369" s="98">
        <v>17.302203855127875</v>
      </c>
      <c r="J369" s="98">
        <v>24.942706509656453</v>
      </c>
      <c r="K369" s="98">
        <v>24.260669119590176</v>
      </c>
      <c r="L369" s="98">
        <v>22.900438857596622</v>
      </c>
      <c r="M369" s="98">
        <v>24.195110859576246</v>
      </c>
      <c r="N369" s="98">
        <v>21.184796535862116</v>
      </c>
      <c r="O369" s="98">
        <v>23.195021282033391</v>
      </c>
      <c r="P369" s="98">
        <v>20.697350527344291</v>
      </c>
      <c r="Q369" s="98">
        <v>18.283196157451638</v>
      </c>
      <c r="R369" s="98">
        <v>17.764051987232261</v>
      </c>
      <c r="S369" s="98">
        <v>18.34003411076705</v>
      </c>
      <c r="T369" s="98">
        <v>17.746184343129858</v>
      </c>
      <c r="U369" s="98">
        <v>16.515987201812553</v>
      </c>
      <c r="V369" s="98">
        <v>16.482283501191503</v>
      </c>
      <c r="W369" s="98">
        <v>17.591868415837066</v>
      </c>
      <c r="X369" s="98">
        <v>13.589892079872609</v>
      </c>
      <c r="Y369" s="98">
        <v>11.991615919947867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38.487726080338533</v>
      </c>
      <c r="D370" s="122">
        <f t="shared" si="210"/>
        <v>50.491652464518843</v>
      </c>
      <c r="E370" s="122">
        <f t="shared" si="210"/>
        <v>65.231315525152326</v>
      </c>
      <c r="F370" s="122">
        <f t="shared" si="210"/>
        <v>19.530347254238187</v>
      </c>
      <c r="G370" s="122">
        <f t="shared" si="210"/>
        <v>29.844889755724317</v>
      </c>
      <c r="H370" s="122">
        <f t="shared" si="210"/>
        <v>38.224038041675811</v>
      </c>
      <c r="I370" s="122">
        <f t="shared" si="210"/>
        <v>87.263634114140999</v>
      </c>
      <c r="J370" s="122">
        <f t="shared" si="210"/>
        <v>26.157666147187776</v>
      </c>
      <c r="K370" s="122">
        <f t="shared" si="210"/>
        <v>23.929360901247865</v>
      </c>
      <c r="L370" s="122">
        <f t="shared" si="210"/>
        <v>68.007614856492054</v>
      </c>
      <c r="M370" s="122">
        <f t="shared" si="210"/>
        <v>21.78867974065059</v>
      </c>
      <c r="N370" s="122">
        <f t="shared" si="210"/>
        <v>76.667186844195939</v>
      </c>
      <c r="O370" s="122">
        <f t="shared" si="210"/>
        <v>8.8858792599718193</v>
      </c>
      <c r="P370" s="122">
        <f t="shared" si="210"/>
        <v>37.605579618499597</v>
      </c>
      <c r="Q370" s="122">
        <f t="shared" si="210"/>
        <v>100.08473542930474</v>
      </c>
      <c r="R370" s="122">
        <f t="shared" si="210"/>
        <v>51.282950240717724</v>
      </c>
      <c r="S370" s="122">
        <f t="shared" si="210"/>
        <v>68.534574935501027</v>
      </c>
      <c r="T370" s="122">
        <f t="shared" si="210"/>
        <v>56.831232013841273</v>
      </c>
      <c r="U370" s="122">
        <f t="shared" si="210"/>
        <v>26.35350644258591</v>
      </c>
      <c r="V370" s="122">
        <f t="shared" si="210"/>
        <v>7.8658372252180095</v>
      </c>
      <c r="W370" s="122">
        <f t="shared" si="210"/>
        <v>2.445418925067866</v>
      </c>
      <c r="X370" s="122">
        <f t="shared" si="210"/>
        <v>15.137066373736774</v>
      </c>
      <c r="Y370" s="122">
        <f t="shared" si="210"/>
        <v>13.333279492083415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38.487726080338533</v>
      </c>
      <c r="D371" s="98">
        <f>RES_hhdet_in_fech!D67</f>
        <v>50.491652464518843</v>
      </c>
      <c r="E371" s="98">
        <f>RES_hhdet_in_fech!E67</f>
        <v>65.231315525152326</v>
      </c>
      <c r="F371" s="98">
        <f>RES_hhdet_in_fech!F67</f>
        <v>19.530347254238187</v>
      </c>
      <c r="G371" s="98">
        <f>RES_hhdet_in_fech!G67</f>
        <v>29.844889755724317</v>
      </c>
      <c r="H371" s="98">
        <f>RES_hhdet_in_fech!H67</f>
        <v>38.224038041675811</v>
      </c>
      <c r="I371" s="98">
        <f>RES_hhdet_in_fech!I67</f>
        <v>87.263634114140999</v>
      </c>
      <c r="J371" s="98">
        <f>RES_hhdet_in_fech!J67</f>
        <v>26.157666147187776</v>
      </c>
      <c r="K371" s="98">
        <f>RES_hhdet_in_fech!K67</f>
        <v>23.929360901247865</v>
      </c>
      <c r="L371" s="98">
        <f>RES_hhdet_in_fech!L67</f>
        <v>68.007614856492054</v>
      </c>
      <c r="M371" s="98">
        <f>RES_hhdet_in_fech!M67</f>
        <v>21.78867974065059</v>
      </c>
      <c r="N371" s="98">
        <f>RES_hhdet_in_fech!N67</f>
        <v>76.667186844195939</v>
      </c>
      <c r="O371" s="98">
        <f>RES_hhdet_in_fech!O67</f>
        <v>8.8858792599718193</v>
      </c>
      <c r="P371" s="98">
        <f>RES_hhdet_in_fech!P67</f>
        <v>37.605579618499597</v>
      </c>
      <c r="Q371" s="98">
        <f>RES_hhdet_in_fech!Q67</f>
        <v>100.08473542930474</v>
      </c>
      <c r="R371" s="98">
        <f>RES_hhdet_in_fech!R67</f>
        <v>51.282950240717724</v>
      </c>
      <c r="S371" s="98">
        <f>RES_hhdet_in_fech!S67</f>
        <v>68.534574935501027</v>
      </c>
      <c r="T371" s="98">
        <f>RES_hhdet_in_fech!T67</f>
        <v>56.831232013841273</v>
      </c>
      <c r="U371" s="98">
        <f>RES_hhdet_in_fech!U67</f>
        <v>26.35350644258591</v>
      </c>
      <c r="V371" s="98">
        <f>RES_hhdet_in_fech!V67</f>
        <v>7.8658372252180095</v>
      </c>
      <c r="W371" s="98">
        <f>RES_hhdet_in_fech!W67</f>
        <v>2.445418925067866</v>
      </c>
      <c r="X371" s="98">
        <f>RES_hhdet_in_fech!X67</f>
        <v>15.137066373736774</v>
      </c>
      <c r="Y371" s="98">
        <f>RES_hhdet_in_fech!Y67</f>
        <v>13.333279492083415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1210.5422118833258</v>
      </c>
      <c r="D372" s="122">
        <v>1406.4972183360555</v>
      </c>
      <c r="E372" s="122">
        <v>1535.2237388589235</v>
      </c>
      <c r="F372" s="122">
        <v>1074.8172671044927</v>
      </c>
      <c r="G372" s="122">
        <v>1389.5455627304921</v>
      </c>
      <c r="H372" s="122">
        <v>1617.4814356623799</v>
      </c>
      <c r="I372" s="122">
        <v>1542.5867488987374</v>
      </c>
      <c r="J372" s="122">
        <v>1291.0242570826583</v>
      </c>
      <c r="K372" s="122">
        <v>1379.8364558354779</v>
      </c>
      <c r="L372" s="122">
        <v>1281.7489465247122</v>
      </c>
      <c r="M372" s="122">
        <v>1327.939876837786</v>
      </c>
      <c r="N372" s="122">
        <v>1368.2351400236737</v>
      </c>
      <c r="O372" s="122">
        <v>1323.9269266382557</v>
      </c>
      <c r="P372" s="122">
        <v>1213.626165665303</v>
      </c>
      <c r="Q372" s="122">
        <v>1215.5979326274482</v>
      </c>
      <c r="R372" s="122">
        <v>1190.8873932620031</v>
      </c>
      <c r="S372" s="122">
        <v>1290.6269007926089</v>
      </c>
      <c r="T372" s="122">
        <v>1252.5753745989423</v>
      </c>
      <c r="U372" s="122">
        <v>1193.5331616719823</v>
      </c>
      <c r="V372" s="122">
        <v>1240.2584265995956</v>
      </c>
      <c r="W372" s="122">
        <v>1404.0198919534946</v>
      </c>
      <c r="X372" s="122">
        <v>1255.7092741732574</v>
      </c>
      <c r="Y372" s="122">
        <v>1179.6666170157489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1236.8078800973326</v>
      </c>
      <c r="D373" s="98">
        <v>1432.6846592065924</v>
      </c>
      <c r="E373" s="98">
        <v>1539.7191770811858</v>
      </c>
      <c r="F373" s="98">
        <v>1084.8043376158814</v>
      </c>
      <c r="G373" s="98">
        <v>1389.5455627304921</v>
      </c>
      <c r="H373" s="98">
        <v>1598.6270092746208</v>
      </c>
      <c r="I373" s="98">
        <v>1542.5867488987374</v>
      </c>
      <c r="J373" s="98">
        <v>1291.0242570826583</v>
      </c>
      <c r="K373" s="98">
        <v>1373.3438015144823</v>
      </c>
      <c r="L373" s="98">
        <v>1285.035576170565</v>
      </c>
      <c r="M373" s="98">
        <v>1330.2759326657176</v>
      </c>
      <c r="N373" s="98">
        <v>1365.3662830700198</v>
      </c>
      <c r="O373" s="98">
        <v>1322.9990317325717</v>
      </c>
      <c r="P373" s="98">
        <v>1198.1390833477014</v>
      </c>
      <c r="Q373" s="98">
        <v>1211.5259016689956</v>
      </c>
      <c r="R373" s="98">
        <v>1189.1972331605409</v>
      </c>
      <c r="S373" s="98">
        <v>1280.7584775904631</v>
      </c>
      <c r="T373" s="98">
        <v>1248.0899789220484</v>
      </c>
      <c r="U373" s="98">
        <v>1189.1326980044512</v>
      </c>
      <c r="V373" s="98">
        <v>1235.9069976429157</v>
      </c>
      <c r="W373" s="98">
        <v>1404.0198919534946</v>
      </c>
      <c r="X373" s="98">
        <v>1216.8449794146943</v>
      </c>
      <c r="Y373" s="98">
        <v>1179.6666170157489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804.55509665342356</v>
      </c>
      <c r="D377" s="101">
        <v>881.12872788522361</v>
      </c>
      <c r="E377" s="101">
        <v>1390.873839043147</v>
      </c>
      <c r="F377" s="101">
        <v>621.25431836985604</v>
      </c>
      <c r="G377" s="101">
        <v>0</v>
      </c>
      <c r="H377" s="101">
        <v>1730.7673213409832</v>
      </c>
      <c r="I377" s="101">
        <v>0</v>
      </c>
      <c r="J377" s="101">
        <v>0</v>
      </c>
      <c r="K377" s="101">
        <v>1552.3113086343435</v>
      </c>
      <c r="L377" s="101">
        <v>1205.4168358282629</v>
      </c>
      <c r="M377" s="101">
        <v>1238.7111203135944</v>
      </c>
      <c r="N377" s="101">
        <v>1487.6421981320414</v>
      </c>
      <c r="O377" s="101">
        <v>1355.5961013275398</v>
      </c>
      <c r="P377" s="101">
        <v>1393.6983717387379</v>
      </c>
      <c r="Q377" s="101">
        <v>1410.9681608269195</v>
      </c>
      <c r="R377" s="101">
        <v>1254.2937321155825</v>
      </c>
      <c r="S377" s="101">
        <v>1595.8061801349274</v>
      </c>
      <c r="T377" s="101">
        <v>1371.3570458460003</v>
      </c>
      <c r="U377" s="101">
        <v>1315.3204063073617</v>
      </c>
      <c r="V377" s="101">
        <v>1339.7645230103899</v>
      </c>
      <c r="W377" s="101">
        <v>0</v>
      </c>
      <c r="X377" s="101">
        <v>1479.694048609842</v>
      </c>
      <c r="Y377" s="101">
        <v>0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550.87950155084116</v>
      </c>
      <c r="D381" s="122">
        <v>677.88305428880642</v>
      </c>
      <c r="E381" s="122">
        <v>812.80601411346538</v>
      </c>
      <c r="F381" s="122">
        <v>503.68474937027901</v>
      </c>
      <c r="G381" s="122">
        <v>900.15330677615407</v>
      </c>
      <c r="H381" s="122">
        <v>744.73141676139926</v>
      </c>
      <c r="I381" s="122">
        <v>832.96008589978169</v>
      </c>
      <c r="J381" s="122">
        <v>448.03643917147883</v>
      </c>
      <c r="K381" s="122">
        <v>601.57201113021108</v>
      </c>
      <c r="L381" s="122">
        <v>486.98903196745977</v>
      </c>
      <c r="M381" s="122">
        <v>510.14084164416494</v>
      </c>
      <c r="N381" s="122">
        <v>484.93481680050365</v>
      </c>
      <c r="O381" s="122">
        <v>469.48538260558951</v>
      </c>
      <c r="P381" s="122">
        <v>459.14829761762252</v>
      </c>
      <c r="Q381" s="122">
        <v>547.50209355006029</v>
      </c>
      <c r="R381" s="122">
        <v>553.29204291556789</v>
      </c>
      <c r="S381" s="122">
        <v>627.32457588345517</v>
      </c>
      <c r="T381" s="122">
        <v>639.19603426450021</v>
      </c>
      <c r="U381" s="122">
        <v>636.96803935032494</v>
      </c>
      <c r="V381" s="122">
        <v>599.95086155961485</v>
      </c>
      <c r="W381" s="122">
        <v>670.51573625090828</v>
      </c>
      <c r="X381" s="122">
        <v>617.06908202943475</v>
      </c>
      <c r="Y381" s="122">
        <v>592.15393364291663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559.50348197486915</v>
      </c>
      <c r="D382" s="98">
        <v>703.15383098636278</v>
      </c>
      <c r="E382" s="98">
        <v>822.58187060146042</v>
      </c>
      <c r="F382" s="98">
        <v>527.04357601328354</v>
      </c>
      <c r="G382" s="98">
        <v>1034.5692855886182</v>
      </c>
      <c r="H382" s="98">
        <v>731.97502731066174</v>
      </c>
      <c r="I382" s="98">
        <v>845.12864691716834</v>
      </c>
      <c r="J382" s="98">
        <v>450.17472341713761</v>
      </c>
      <c r="K382" s="98">
        <v>606.86025328680705</v>
      </c>
      <c r="L382" s="98">
        <v>487.24480184535668</v>
      </c>
      <c r="M382" s="98">
        <v>510.63040477258915</v>
      </c>
      <c r="N382" s="98">
        <v>484.58975148119777</v>
      </c>
      <c r="O382" s="98">
        <v>488.00571066861238</v>
      </c>
      <c r="P382" s="98">
        <v>467.09257226164567</v>
      </c>
      <c r="Q382" s="98">
        <v>547.86183306380804</v>
      </c>
      <c r="R382" s="98">
        <v>554.7930543575543</v>
      </c>
      <c r="S382" s="98">
        <v>629.56339035649705</v>
      </c>
      <c r="T382" s="98">
        <v>641.53620756163389</v>
      </c>
      <c r="U382" s="98">
        <v>639.9822287553327</v>
      </c>
      <c r="V382" s="98">
        <v>602.75547474435984</v>
      </c>
      <c r="W382" s="98">
        <v>676.28730388775648</v>
      </c>
      <c r="X382" s="98">
        <v>620.09122646282901</v>
      </c>
      <c r="Y382" s="98">
        <v>592.79701206406548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491.21101014884789</v>
      </c>
      <c r="D383" s="33">
        <v>408.93706059219267</v>
      </c>
      <c r="E383" s="33">
        <v>738.51988509695866</v>
      </c>
      <c r="F383" s="33">
        <v>369.44724283135741</v>
      </c>
      <c r="G383" s="33">
        <v>417.30715829101916</v>
      </c>
      <c r="H383" s="33">
        <v>816.5597834848445</v>
      </c>
      <c r="I383" s="33">
        <v>546.33688183222182</v>
      </c>
      <c r="J383" s="33">
        <v>335.35111817622573</v>
      </c>
      <c r="K383" s="33">
        <v>349.23763885549602</v>
      </c>
      <c r="L383" s="33">
        <v>356.56080381059991</v>
      </c>
      <c r="M383" s="33">
        <v>394.19498624330305</v>
      </c>
      <c r="N383" s="33">
        <v>567.27204152057516</v>
      </c>
      <c r="O383" s="33">
        <v>37.877809758018095</v>
      </c>
      <c r="P383" s="33">
        <v>263.89369337187691</v>
      </c>
      <c r="Q383" s="33">
        <v>518.21867955243272</v>
      </c>
      <c r="R383" s="33">
        <v>429.55207831195531</v>
      </c>
      <c r="S383" s="33">
        <v>437.04125199440779</v>
      </c>
      <c r="T383" s="33">
        <v>427.78673443142412</v>
      </c>
      <c r="U383" s="33">
        <v>432.7104695955482</v>
      </c>
      <c r="V383" s="33">
        <v>433.91475786760759</v>
      </c>
      <c r="W383" s="33">
        <v>439.67152939119853</v>
      </c>
      <c r="X383" s="33">
        <v>452.08363284994226</v>
      </c>
      <c r="Y383" s="33">
        <v>414.7498051532981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5638.3695920369482</v>
      </c>
      <c r="D385" s="117">
        <f t="shared" si="211"/>
        <v>6323.7314458954443</v>
      </c>
      <c r="E385" s="117">
        <f t="shared" si="211"/>
        <v>6758.9896731585623</v>
      </c>
      <c r="F385" s="117">
        <f t="shared" si="211"/>
        <v>6816.9197527711876</v>
      </c>
      <c r="G385" s="117">
        <f t="shared" si="211"/>
        <v>6373.1131864142044</v>
      </c>
      <c r="H385" s="117">
        <f t="shared" si="211"/>
        <v>7437.8966586397073</v>
      </c>
      <c r="I385" s="117">
        <f t="shared" si="211"/>
        <v>6551.6749447655229</v>
      </c>
      <c r="J385" s="117">
        <f t="shared" si="211"/>
        <v>7255.7272029588739</v>
      </c>
      <c r="K385" s="117">
        <f t="shared" si="211"/>
        <v>7254.5716456159362</v>
      </c>
      <c r="L385" s="117">
        <f t="shared" si="211"/>
        <v>7491.805016983024</v>
      </c>
      <c r="M385" s="117">
        <f t="shared" si="211"/>
        <v>7436.2615274519667</v>
      </c>
      <c r="N385" s="117">
        <f t="shared" si="211"/>
        <v>7932.1230676216755</v>
      </c>
      <c r="O385" s="117">
        <f t="shared" si="211"/>
        <v>7295.3598690561812</v>
      </c>
      <c r="P385" s="117">
        <f t="shared" si="211"/>
        <v>6583.5784440198477</v>
      </c>
      <c r="Q385" s="117">
        <f t="shared" si="211"/>
        <v>6912.7061700333206</v>
      </c>
      <c r="R385" s="117">
        <f t="shared" ref="R385:V385" si="212">R386+R389+R391+R400</f>
        <v>6653.2362251234681</v>
      </c>
      <c r="S385" s="117">
        <f t="shared" si="212"/>
        <v>6998.0658659354895</v>
      </c>
      <c r="T385" s="117">
        <f t="shared" si="212"/>
        <v>6861.9373589728157</v>
      </c>
      <c r="U385" s="117">
        <f t="shared" si="212"/>
        <v>6385.9989435121861</v>
      </c>
      <c r="V385" s="117">
        <f t="shared" si="212"/>
        <v>6415.9109870773864</v>
      </c>
      <c r="W385" s="117">
        <f t="shared" ref="W385:Y385" si="213">W386+W389+W391+W400</f>
        <v>6977.7831257786338</v>
      </c>
      <c r="X385" s="117">
        <f t="shared" si="213"/>
        <v>5561.8413477057111</v>
      </c>
      <c r="Y385" s="117">
        <f t="shared" si="213"/>
        <v>5017.4373001599661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4614.5519398992947</v>
      </c>
      <c r="D386" s="122">
        <f t="shared" si="214"/>
        <v>5093.597379922101</v>
      </c>
      <c r="E386" s="122">
        <f t="shared" si="214"/>
        <v>5327.8089000854716</v>
      </c>
      <c r="F386" s="122">
        <f t="shared" si="214"/>
        <v>5902.6404890003741</v>
      </c>
      <c r="G386" s="122">
        <f t="shared" si="214"/>
        <v>5021.4030278344644</v>
      </c>
      <c r="H386" s="122">
        <f t="shared" si="214"/>
        <v>6001.3248519707695</v>
      </c>
      <c r="I386" s="122">
        <f t="shared" si="214"/>
        <v>4988.4756926220207</v>
      </c>
      <c r="J386" s="122">
        <f t="shared" si="214"/>
        <v>6199.1038218463427</v>
      </c>
      <c r="K386" s="122">
        <f t="shared" si="214"/>
        <v>6048.7484519554164</v>
      </c>
      <c r="L386" s="122">
        <f t="shared" si="214"/>
        <v>6268.5246665189024</v>
      </c>
      <c r="M386" s="122">
        <f t="shared" si="214"/>
        <v>6280.2325863623737</v>
      </c>
      <c r="N386" s="122">
        <f t="shared" si="214"/>
        <v>6563.5312930577129</v>
      </c>
      <c r="O386" s="122">
        <f t="shared" si="214"/>
        <v>6128.8227611400971</v>
      </c>
      <c r="P386" s="122">
        <f t="shared" si="214"/>
        <v>5356.0976016818249</v>
      </c>
      <c r="Q386" s="122">
        <f t="shared" si="214"/>
        <v>5369.2836699535692</v>
      </c>
      <c r="R386" s="122">
        <f t="shared" ref="R386:V386" si="215">SUM(R387:R388)</f>
        <v>5266.4999915617746</v>
      </c>
      <c r="S386" s="122">
        <f t="shared" si="215"/>
        <v>5409.7088999973485</v>
      </c>
      <c r="T386" s="122">
        <f t="shared" si="215"/>
        <v>5314.2332309534841</v>
      </c>
      <c r="U386" s="122">
        <f t="shared" si="215"/>
        <v>4972.7837636869026</v>
      </c>
      <c r="V386" s="122">
        <f t="shared" si="215"/>
        <v>5038.6205839099857</v>
      </c>
      <c r="W386" s="122">
        <f t="shared" ref="W386:Y386" si="216">SUM(W387:W388)</f>
        <v>5429.7137026627843</v>
      </c>
      <c r="X386" s="122">
        <f t="shared" si="216"/>
        <v>4134.1614612108942</v>
      </c>
      <c r="Y386" s="122">
        <f t="shared" si="216"/>
        <v>3655.0811147725508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4594.420752769267</v>
      </c>
      <c r="D387" s="98">
        <v>5072.2860990295094</v>
      </c>
      <c r="E387" s="98">
        <v>5306.0596159609076</v>
      </c>
      <c r="F387" s="98">
        <v>5876.6589055604563</v>
      </c>
      <c r="G387" s="98">
        <v>5000.6672677561864</v>
      </c>
      <c r="H387" s="98">
        <v>5978.1480843594481</v>
      </c>
      <c r="I387" s="98">
        <v>4971.1734887668927</v>
      </c>
      <c r="J387" s="98">
        <v>6174.1611153366866</v>
      </c>
      <c r="K387" s="98">
        <v>6024.4877828358258</v>
      </c>
      <c r="L387" s="98">
        <v>6245.6242276613057</v>
      </c>
      <c r="M387" s="98">
        <v>6256.0374755027979</v>
      </c>
      <c r="N387" s="98">
        <v>6542.3464965218509</v>
      </c>
      <c r="O387" s="98">
        <v>6105.6277398580642</v>
      </c>
      <c r="P387" s="98">
        <v>5335.4002511544804</v>
      </c>
      <c r="Q387" s="98">
        <v>5351.0004737961171</v>
      </c>
      <c r="R387" s="98">
        <v>5248.7359395745425</v>
      </c>
      <c r="S387" s="98">
        <v>5391.3688658865813</v>
      </c>
      <c r="T387" s="98">
        <v>5296.4870466103539</v>
      </c>
      <c r="U387" s="98">
        <v>4956.2677764850896</v>
      </c>
      <c r="V387" s="98">
        <v>5022.1383004087938</v>
      </c>
      <c r="W387" s="98">
        <v>5412.1218342469474</v>
      </c>
      <c r="X387" s="98">
        <v>4120.5715691310215</v>
      </c>
      <c r="Y387" s="98">
        <v>3643.0894988526029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20.131187130028046</v>
      </c>
      <c r="D388" s="98">
        <v>21.311280892591281</v>
      </c>
      <c r="E388" s="98">
        <v>21.749284124564301</v>
      </c>
      <c r="F388" s="98">
        <v>25.981583439917934</v>
      </c>
      <c r="G388" s="98">
        <v>20.735760078277824</v>
      </c>
      <c r="H388" s="98">
        <v>23.17676761132175</v>
      </c>
      <c r="I388" s="98">
        <v>17.302203855127875</v>
      </c>
      <c r="J388" s="98">
        <v>24.942706509656453</v>
      </c>
      <c r="K388" s="98">
        <v>24.260669119590176</v>
      </c>
      <c r="L388" s="98">
        <v>22.900438857596622</v>
      </c>
      <c r="M388" s="98">
        <v>24.195110859576246</v>
      </c>
      <c r="N388" s="98">
        <v>21.184796535862116</v>
      </c>
      <c r="O388" s="98">
        <v>23.195021282033391</v>
      </c>
      <c r="P388" s="98">
        <v>20.697350527344291</v>
      </c>
      <c r="Q388" s="98">
        <v>18.283196157451638</v>
      </c>
      <c r="R388" s="98">
        <v>17.764051987232261</v>
      </c>
      <c r="S388" s="98">
        <v>18.34003411076705</v>
      </c>
      <c r="T388" s="98">
        <v>17.746184343129858</v>
      </c>
      <c r="U388" s="98">
        <v>16.515987201812553</v>
      </c>
      <c r="V388" s="98">
        <v>16.482283501191503</v>
      </c>
      <c r="W388" s="98">
        <v>17.591868415837066</v>
      </c>
      <c r="X388" s="98">
        <v>13.589892079872609</v>
      </c>
      <c r="Y388" s="98">
        <v>11.991615919947867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79.959535906041992</v>
      </c>
      <c r="D389" s="122">
        <f t="shared" si="217"/>
        <v>108.95632358134388</v>
      </c>
      <c r="E389" s="122">
        <f t="shared" si="217"/>
        <v>146.08467637974815</v>
      </c>
      <c r="F389" s="122">
        <f t="shared" si="217"/>
        <v>45.344024052577566</v>
      </c>
      <c r="G389" s="122">
        <f t="shared" si="217"/>
        <v>71.779568547724679</v>
      </c>
      <c r="H389" s="122">
        <f t="shared" si="217"/>
        <v>95.1591333237279</v>
      </c>
      <c r="I389" s="122">
        <f t="shared" si="217"/>
        <v>224.71168023068543</v>
      </c>
      <c r="J389" s="122">
        <f t="shared" si="217"/>
        <v>69.638855113509919</v>
      </c>
      <c r="K389" s="122">
        <f t="shared" si="217"/>
        <v>65.839616899490196</v>
      </c>
      <c r="L389" s="122">
        <f t="shared" si="217"/>
        <v>193.31597586158099</v>
      </c>
      <c r="M389" s="122">
        <f t="shared" si="217"/>
        <v>64.211514983438548</v>
      </c>
      <c r="N389" s="122">
        <f t="shared" si="217"/>
        <v>235.2237883388371</v>
      </c>
      <c r="O389" s="122">
        <f t="shared" si="217"/>
        <v>28.485075088481672</v>
      </c>
      <c r="P389" s="122">
        <f t="shared" si="217"/>
        <v>125.83765265345446</v>
      </c>
      <c r="Q389" s="122">
        <f t="shared" si="217"/>
        <v>345.7079525120389</v>
      </c>
      <c r="R389" s="122">
        <f t="shared" si="217"/>
        <v>178.33814556247793</v>
      </c>
      <c r="S389" s="122">
        <f t="shared" si="217"/>
        <v>238.50927710037098</v>
      </c>
      <c r="T389" s="122">
        <f t="shared" si="217"/>
        <v>197.94415480635448</v>
      </c>
      <c r="U389" s="122">
        <f t="shared" si="217"/>
        <v>91.874234544986052</v>
      </c>
      <c r="V389" s="122">
        <f t="shared" si="217"/>
        <v>27.494160089178795</v>
      </c>
      <c r="W389" s="122">
        <f t="shared" si="217"/>
        <v>8.621248306254282</v>
      </c>
      <c r="X389" s="122">
        <f t="shared" si="217"/>
        <v>53.945251371522268</v>
      </c>
      <c r="Y389" s="122">
        <f t="shared" si="217"/>
        <v>48.092795989887165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79.959535906041992</v>
      </c>
      <c r="D390" s="98">
        <f>RES_hhdet_in_tesh!D67</f>
        <v>108.95632358134388</v>
      </c>
      <c r="E390" s="98">
        <f>RES_hhdet_in_tesh!E67</f>
        <v>146.08467637974815</v>
      </c>
      <c r="F390" s="98">
        <f>RES_hhdet_in_tesh!F67</f>
        <v>45.344024052577566</v>
      </c>
      <c r="G390" s="98">
        <f>RES_hhdet_in_tesh!G67</f>
        <v>71.779568547724679</v>
      </c>
      <c r="H390" s="98">
        <f>RES_hhdet_in_tesh!H67</f>
        <v>95.1591333237279</v>
      </c>
      <c r="I390" s="98">
        <f>RES_hhdet_in_tesh!I67</f>
        <v>224.71168023068543</v>
      </c>
      <c r="J390" s="98">
        <f>RES_hhdet_in_tesh!J67</f>
        <v>69.638855113509919</v>
      </c>
      <c r="K390" s="98">
        <f>RES_hhdet_in_tesh!K67</f>
        <v>65.839616899490196</v>
      </c>
      <c r="L390" s="98">
        <f>RES_hhdet_in_tesh!L67</f>
        <v>193.31597586158099</v>
      </c>
      <c r="M390" s="98">
        <f>RES_hhdet_in_tesh!M67</f>
        <v>64.211514983438548</v>
      </c>
      <c r="N390" s="98">
        <f>RES_hhdet_in_tesh!N67</f>
        <v>235.2237883388371</v>
      </c>
      <c r="O390" s="98">
        <f>RES_hhdet_in_tesh!O67</f>
        <v>28.485075088481672</v>
      </c>
      <c r="P390" s="98">
        <f>RES_hhdet_in_tesh!P67</f>
        <v>125.83765265345446</v>
      </c>
      <c r="Q390" s="98">
        <f>RES_hhdet_in_tesh!Q67</f>
        <v>345.7079525120389</v>
      </c>
      <c r="R390" s="98">
        <f>RES_hhdet_in_tesh!R67</f>
        <v>178.33814556247793</v>
      </c>
      <c r="S390" s="98">
        <f>RES_hhdet_in_tesh!S67</f>
        <v>238.50927710037098</v>
      </c>
      <c r="T390" s="98">
        <f>RES_hhdet_in_tesh!T67</f>
        <v>197.94415480635448</v>
      </c>
      <c r="U390" s="98">
        <f>RES_hhdet_in_tesh!U67</f>
        <v>91.874234544986052</v>
      </c>
      <c r="V390" s="98">
        <f>RES_hhdet_in_tesh!V67</f>
        <v>27.494160089178795</v>
      </c>
      <c r="W390" s="98">
        <f>RES_hhdet_in_tesh!W67</f>
        <v>8.621248306254282</v>
      </c>
      <c r="X390" s="98">
        <f>RES_hhdet_in_tesh!X67</f>
        <v>53.945251371522268</v>
      </c>
      <c r="Y390" s="98">
        <f>RES_hhdet_in_tesh!Y67</f>
        <v>48.092795989887165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619.12386856800219</v>
      </c>
      <c r="D391" s="122">
        <v>728.20166512190542</v>
      </c>
      <c r="E391" s="122">
        <v>805.865301569292</v>
      </c>
      <c r="F391" s="122">
        <v>571.36666356227772</v>
      </c>
      <c r="G391" s="122">
        <v>748.75173794413206</v>
      </c>
      <c r="H391" s="122">
        <v>893.08716353007151</v>
      </c>
      <c r="I391" s="122">
        <v>856.69337527433709</v>
      </c>
      <c r="J391" s="122">
        <v>728.57180749087297</v>
      </c>
      <c r="K391" s="122">
        <v>792.87340431650296</v>
      </c>
      <c r="L391" s="122">
        <v>749.5908856600887</v>
      </c>
      <c r="M391" s="122">
        <v>797.72040588267578</v>
      </c>
      <c r="N391" s="122">
        <v>853.53143089988714</v>
      </c>
      <c r="O391" s="122">
        <v>867.18903074097295</v>
      </c>
      <c r="P391" s="122">
        <v>834.82831121870186</v>
      </c>
      <c r="Q391" s="122">
        <v>879.77043262466862</v>
      </c>
      <c r="R391" s="122">
        <v>884.86373644813204</v>
      </c>
      <c r="S391" s="122">
        <v>979.24487952833806</v>
      </c>
      <c r="T391" s="122">
        <v>967.85691740243317</v>
      </c>
      <c r="U391" s="122">
        <v>936.38933486217672</v>
      </c>
      <c r="V391" s="122">
        <v>984.21210675541954</v>
      </c>
      <c r="W391" s="122">
        <v>1128.7165538626421</v>
      </c>
      <c r="X391" s="122">
        <v>995.87210151716954</v>
      </c>
      <c r="Y391" s="122">
        <v>953.25155443511676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629.34146240588211</v>
      </c>
      <c r="D392" s="98">
        <v>739.26275122598236</v>
      </c>
      <c r="E392" s="98">
        <v>806.00786871830962</v>
      </c>
      <c r="F392" s="98">
        <v>576.04603883340747</v>
      </c>
      <c r="G392" s="98">
        <v>748.75173794413206</v>
      </c>
      <c r="H392" s="98">
        <v>874.35891613306126</v>
      </c>
      <c r="I392" s="98">
        <v>856.69337527433709</v>
      </c>
      <c r="J392" s="98">
        <v>728.57180749087297</v>
      </c>
      <c r="K392" s="98">
        <v>788.38892789176225</v>
      </c>
      <c r="L392" s="98">
        <v>751.22584165567866</v>
      </c>
      <c r="M392" s="98">
        <v>799.28498026184877</v>
      </c>
      <c r="N392" s="98">
        <v>852.42704603437915</v>
      </c>
      <c r="O392" s="98">
        <v>868.04274311149334</v>
      </c>
      <c r="P392" s="98">
        <v>830.41592562652704</v>
      </c>
      <c r="Q392" s="98">
        <v>878.90969773901611</v>
      </c>
      <c r="R392" s="98">
        <v>886.24081641356088</v>
      </c>
      <c r="S392" s="98">
        <v>976.05712053524394</v>
      </c>
      <c r="T392" s="98">
        <v>968.85685848418245</v>
      </c>
      <c r="U392" s="98">
        <v>937.07294429017236</v>
      </c>
      <c r="V392" s="98">
        <v>985.74803493785339</v>
      </c>
      <c r="W392" s="98">
        <v>1128.7165538626421</v>
      </c>
      <c r="X392" s="98">
        <v>981.42733847948921</v>
      </c>
      <c r="Y392" s="98">
        <v>953.25155443511676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461.19103346809476</v>
      </c>
      <c r="D396" s="101">
        <v>506.29582338753107</v>
      </c>
      <c r="E396" s="101">
        <v>801.28742669698306</v>
      </c>
      <c r="F396" s="101">
        <v>358.85276934381966</v>
      </c>
      <c r="G396" s="101">
        <v>0</v>
      </c>
      <c r="H396" s="101">
        <v>1005.6149090018577</v>
      </c>
      <c r="I396" s="101">
        <v>0</v>
      </c>
      <c r="J396" s="101">
        <v>0</v>
      </c>
      <c r="K396" s="101">
        <v>912.00178740875174</v>
      </c>
      <c r="L396" s="101">
        <v>711.61896442561988</v>
      </c>
      <c r="M396" s="101">
        <v>737.95940844675283</v>
      </c>
      <c r="N396" s="101">
        <v>899.49794297772064</v>
      </c>
      <c r="O396" s="101">
        <v>838.05171569506706</v>
      </c>
      <c r="P396" s="101">
        <v>886.13222962859754</v>
      </c>
      <c r="Q396" s="101">
        <v>921.06726281700401</v>
      </c>
      <c r="R396" s="101">
        <v>833.20259568346535</v>
      </c>
      <c r="S396" s="101">
        <v>1077.8257746016216</v>
      </c>
      <c r="T396" s="101">
        <v>941.37660632293523</v>
      </c>
      <c r="U396" s="101">
        <v>917.46975844193673</v>
      </c>
      <c r="V396" s="101">
        <v>949.08934149306128</v>
      </c>
      <c r="W396" s="101">
        <v>0</v>
      </c>
      <c r="X396" s="101">
        <v>1079.1209295451586</v>
      </c>
      <c r="Y396" s="101">
        <v>0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324.73424766360966</v>
      </c>
      <c r="D400" s="122">
        <v>392.97607727009421</v>
      </c>
      <c r="E400" s="122">
        <v>479.2307951240511</v>
      </c>
      <c r="F400" s="122">
        <v>297.56857615595771</v>
      </c>
      <c r="G400" s="122">
        <v>531.17885208788266</v>
      </c>
      <c r="H400" s="122">
        <v>448.32550981513816</v>
      </c>
      <c r="I400" s="122">
        <v>481.79419663847989</v>
      </c>
      <c r="J400" s="122">
        <v>258.41271850814871</v>
      </c>
      <c r="K400" s="122">
        <v>347.11017244452637</v>
      </c>
      <c r="L400" s="122">
        <v>280.37348894245127</v>
      </c>
      <c r="M400" s="122">
        <v>294.09702022347892</v>
      </c>
      <c r="N400" s="122">
        <v>279.83655532523909</v>
      </c>
      <c r="O400" s="122">
        <v>270.86300208662965</v>
      </c>
      <c r="P400" s="122">
        <v>266.81487846586572</v>
      </c>
      <c r="Q400" s="122">
        <v>317.9441149430437</v>
      </c>
      <c r="R400" s="122">
        <v>323.534351551084</v>
      </c>
      <c r="S400" s="122">
        <v>370.60280930943225</v>
      </c>
      <c r="T400" s="122">
        <v>381.90305581054423</v>
      </c>
      <c r="U400" s="122">
        <v>384.9516104181198</v>
      </c>
      <c r="V400" s="122">
        <v>365.58413632280161</v>
      </c>
      <c r="W400" s="122">
        <v>410.73162094695238</v>
      </c>
      <c r="X400" s="122">
        <v>377.86253360612506</v>
      </c>
      <c r="Y400" s="122">
        <v>361.01183496241072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319.05328896925027</v>
      </c>
      <c r="D401" s="98">
        <v>401.37736344299458</v>
      </c>
      <c r="E401" s="98">
        <v>470.02758724701539</v>
      </c>
      <c r="F401" s="98">
        <v>301.46158791741857</v>
      </c>
      <c r="G401" s="98">
        <v>592.36019980191793</v>
      </c>
      <c r="H401" s="98">
        <v>419.52995177220998</v>
      </c>
      <c r="I401" s="98">
        <v>484.87472053646673</v>
      </c>
      <c r="J401" s="98">
        <v>258.53983281292682</v>
      </c>
      <c r="K401" s="98">
        <v>348.87860950154658</v>
      </c>
      <c r="L401" s="98">
        <v>280.39600139097331</v>
      </c>
      <c r="M401" s="98">
        <v>294.07921850869894</v>
      </c>
      <c r="N401" s="98">
        <v>279.20162751420952</v>
      </c>
      <c r="O401" s="98">
        <v>281.24174707637525</v>
      </c>
      <c r="P401" s="98">
        <v>269.3815665936043</v>
      </c>
      <c r="Q401" s="98">
        <v>316.88054448098978</v>
      </c>
      <c r="R401" s="98">
        <v>323.33070232008129</v>
      </c>
      <c r="S401" s="98">
        <v>370.814140012032</v>
      </c>
      <c r="T401" s="98">
        <v>382.23514792684222</v>
      </c>
      <c r="U401" s="98">
        <v>385.28356864656672</v>
      </c>
      <c r="V401" s="98">
        <v>365.5281844469385</v>
      </c>
      <c r="W401" s="98">
        <v>411.55218250904522</v>
      </c>
      <c r="X401" s="98">
        <v>377.60375669706207</v>
      </c>
      <c r="Y401" s="98">
        <v>361.00683098144498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364.04025467459644</v>
      </c>
      <c r="D402" s="33">
        <v>303.5648064911158</v>
      </c>
      <c r="E402" s="33">
        <v>549.16540275242312</v>
      </c>
      <c r="F402" s="33">
        <v>275.1963825619909</v>
      </c>
      <c r="G402" s="33">
        <v>311.40454873614135</v>
      </c>
      <c r="H402" s="33">
        <v>610.46683601885445</v>
      </c>
      <c r="I402" s="33">
        <v>409.23429176672857</v>
      </c>
      <c r="J402" s="33">
        <v>251.71392892201601</v>
      </c>
      <c r="K402" s="33">
        <v>262.72722599909258</v>
      </c>
      <c r="L402" s="33">
        <v>268.89340850317785</v>
      </c>
      <c r="M402" s="33">
        <v>298.31309559338456</v>
      </c>
      <c r="N402" s="33">
        <v>431.33886788141604</v>
      </c>
      <c r="O402" s="33">
        <v>28.991210237989961</v>
      </c>
      <c r="P402" s="33">
        <v>203.7307459225768</v>
      </c>
      <c r="Q402" s="33">
        <v>404.52057642627022</v>
      </c>
      <c r="R402" s="33">
        <v>340.32273032751999</v>
      </c>
      <c r="S402" s="33">
        <v>352.64120104992372</v>
      </c>
      <c r="T402" s="33">
        <v>351.90213157443765</v>
      </c>
      <c r="U402" s="33">
        <v>362.4563482126278</v>
      </c>
      <c r="V402" s="33">
        <v>368.89654728667233</v>
      </c>
      <c r="W402" s="33">
        <v>377.91178846824425</v>
      </c>
      <c r="X402" s="33">
        <v>391.98972888748722</v>
      </c>
      <c r="Y402" s="33">
        <v>362.3922682859627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2277.4539075515336</v>
      </c>
      <c r="D404" s="117">
        <f t="shared" si="218"/>
        <v>2529.9567321191198</v>
      </c>
      <c r="E404" s="117">
        <f t="shared" si="218"/>
        <v>2647.1062143456352</v>
      </c>
      <c r="F404" s="117">
        <f t="shared" si="218"/>
        <v>2714.5731983571354</v>
      </c>
      <c r="G404" s="117">
        <f t="shared" si="218"/>
        <v>2471.9604642147701</v>
      </c>
      <c r="H404" s="117">
        <f t="shared" si="218"/>
        <v>2799.1729894796295</v>
      </c>
      <c r="I404" s="117">
        <f t="shared" si="218"/>
        <v>2444.8894651386845</v>
      </c>
      <c r="J404" s="117">
        <f t="shared" si="218"/>
        <v>2764.8742059728147</v>
      </c>
      <c r="K404" s="117">
        <f t="shared" si="218"/>
        <v>2710.1236692997381</v>
      </c>
      <c r="L404" s="117">
        <f t="shared" si="218"/>
        <v>2717.1334970017374</v>
      </c>
      <c r="M404" s="117">
        <f t="shared" si="218"/>
        <v>2671.3277453785531</v>
      </c>
      <c r="N404" s="117">
        <f t="shared" si="218"/>
        <v>2675.5509232850218</v>
      </c>
      <c r="O404" s="117">
        <f t="shared" si="218"/>
        <v>2384.8477817879088</v>
      </c>
      <c r="P404" s="117">
        <f t="shared" si="218"/>
        <v>1975.4218297704699</v>
      </c>
      <c r="Q404" s="117">
        <f t="shared" si="218"/>
        <v>1931.1093788873588</v>
      </c>
      <c r="R404" s="117">
        <f t="shared" ref="R404:V404" si="219">R405+R408+R410+R419</f>
        <v>1857.4412623889714</v>
      </c>
      <c r="S404" s="117">
        <f t="shared" si="219"/>
        <v>1900.7247797463926</v>
      </c>
      <c r="T404" s="117">
        <f t="shared" si="219"/>
        <v>1845.9780729829381</v>
      </c>
      <c r="U404" s="117">
        <f t="shared" si="219"/>
        <v>1721.3106329891175</v>
      </c>
      <c r="V404" s="117">
        <f t="shared" si="219"/>
        <v>1722.8619216062853</v>
      </c>
      <c r="W404" s="117">
        <f t="shared" ref="W404:Y404" si="220">W405+W408+W410+W419</f>
        <v>1873.7907637845196</v>
      </c>
      <c r="X404" s="117">
        <f t="shared" si="220"/>
        <v>1436.1927072149435</v>
      </c>
      <c r="Y404" s="117">
        <f t="shared" si="220"/>
        <v>1330.0226673428424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1944.1183083116041</v>
      </c>
      <c r="D405" s="122">
        <f t="shared" si="221"/>
        <v>2124.5380519021892</v>
      </c>
      <c r="E405" s="122">
        <f t="shared" si="221"/>
        <v>2198.7272516840644</v>
      </c>
      <c r="F405" s="122">
        <f t="shared" si="221"/>
        <v>2409.5412937887127</v>
      </c>
      <c r="G405" s="122">
        <f t="shared" si="221"/>
        <v>2027.8856861181594</v>
      </c>
      <c r="H405" s="122">
        <f t="shared" si="221"/>
        <v>2396.8461403125966</v>
      </c>
      <c r="I405" s="122">
        <f t="shared" si="221"/>
        <v>1969.617647812272</v>
      </c>
      <c r="J405" s="122">
        <f t="shared" si="221"/>
        <v>2414.9147525269318</v>
      </c>
      <c r="K405" s="122">
        <f t="shared" si="221"/>
        <v>2322.7796839774778</v>
      </c>
      <c r="L405" s="122">
        <f t="shared" si="221"/>
        <v>2370.1094646827246</v>
      </c>
      <c r="M405" s="122">
        <f t="shared" si="221"/>
        <v>2306.826185635633</v>
      </c>
      <c r="N405" s="122">
        <f t="shared" si="221"/>
        <v>2308.8119183273297</v>
      </c>
      <c r="O405" s="122">
        <f t="shared" si="221"/>
        <v>2030.7581812721457</v>
      </c>
      <c r="P405" s="122">
        <f t="shared" si="221"/>
        <v>1661.9627438190873</v>
      </c>
      <c r="Q405" s="122">
        <f t="shared" si="221"/>
        <v>1582.1218468036511</v>
      </c>
      <c r="R405" s="122">
        <f t="shared" ref="R405:V405" si="222">SUM(R406:R407)</f>
        <v>1512.8036148735166</v>
      </c>
      <c r="S405" s="122">
        <f t="shared" si="222"/>
        <v>1524.4969668906235</v>
      </c>
      <c r="T405" s="122">
        <f t="shared" si="222"/>
        <v>1474.9396881050272</v>
      </c>
      <c r="U405" s="122">
        <f t="shared" si="222"/>
        <v>1362.1570254134656</v>
      </c>
      <c r="V405" s="122">
        <f t="shared" si="222"/>
        <v>1364.0056615364799</v>
      </c>
      <c r="W405" s="122">
        <f t="shared" ref="W405:Y405" si="223">SUM(W406:W407)</f>
        <v>1456.9834752428301</v>
      </c>
      <c r="X405" s="122">
        <f t="shared" si="223"/>
        <v>1103.7944478653801</v>
      </c>
      <c r="Y405" s="122">
        <f t="shared" si="223"/>
        <v>972.48832720547239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1944.1183083116041</v>
      </c>
      <c r="D406" s="98">
        <v>2124.5380519021892</v>
      </c>
      <c r="E406" s="98">
        <v>2198.7272516840644</v>
      </c>
      <c r="F406" s="98">
        <v>2409.5412937887127</v>
      </c>
      <c r="G406" s="98">
        <v>2027.8856861181594</v>
      </c>
      <c r="H406" s="98">
        <v>2396.8461403125966</v>
      </c>
      <c r="I406" s="98">
        <v>1969.617647812272</v>
      </c>
      <c r="J406" s="98">
        <v>2414.9147525269318</v>
      </c>
      <c r="K406" s="98">
        <v>2322.7796839774778</v>
      </c>
      <c r="L406" s="98">
        <v>2370.1094646827246</v>
      </c>
      <c r="M406" s="98">
        <v>2306.826185635633</v>
      </c>
      <c r="N406" s="98">
        <v>2308.8119183273297</v>
      </c>
      <c r="O406" s="98">
        <v>2030.7581812721457</v>
      </c>
      <c r="P406" s="98">
        <v>1661.9627438190873</v>
      </c>
      <c r="Q406" s="98">
        <v>1582.1218468036511</v>
      </c>
      <c r="R406" s="98">
        <v>1512.8036148735166</v>
      </c>
      <c r="S406" s="98">
        <v>1524.4969668906235</v>
      </c>
      <c r="T406" s="98">
        <v>1474.9396881050272</v>
      </c>
      <c r="U406" s="98">
        <v>1362.1570254134656</v>
      </c>
      <c r="V406" s="98">
        <v>1364.0056615364799</v>
      </c>
      <c r="W406" s="98">
        <v>1456.9834752428301</v>
      </c>
      <c r="X406" s="98">
        <v>1103.7944478653801</v>
      </c>
      <c r="Y406" s="98">
        <v>972.48832720547239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234.6075897141331</v>
      </c>
      <c r="D410" s="122">
        <v>275.60712153713717</v>
      </c>
      <c r="E410" s="122">
        <v>301.5699965376308</v>
      </c>
      <c r="F410" s="122">
        <v>214.36690698802155</v>
      </c>
      <c r="G410" s="122">
        <v>280.63262184905022</v>
      </c>
      <c r="H410" s="122">
        <v>276.79164994615746</v>
      </c>
      <c r="I410" s="122">
        <v>311.540819807589</v>
      </c>
      <c r="J410" s="122">
        <v>260.73525896041372</v>
      </c>
      <c r="K410" s="122">
        <v>267.29831923549563</v>
      </c>
      <c r="L410" s="122">
        <v>248.81266472240881</v>
      </c>
      <c r="M410" s="122">
        <v>261.80824953689489</v>
      </c>
      <c r="N410" s="122">
        <v>269.279698876167</v>
      </c>
      <c r="O410" s="122">
        <v>259.58708063273531</v>
      </c>
      <c r="P410" s="122">
        <v>222.81315797714683</v>
      </c>
      <c r="Q410" s="122">
        <v>239.68412169839431</v>
      </c>
      <c r="R410" s="122">
        <v>233.93451214896294</v>
      </c>
      <c r="S410" s="122">
        <v>250.55976178661618</v>
      </c>
      <c r="T410" s="122">
        <v>242.89223292437333</v>
      </c>
      <c r="U410" s="122">
        <v>231.78238906399531</v>
      </c>
      <c r="V410" s="122">
        <v>239.14586290262844</v>
      </c>
      <c r="W410" s="122">
        <v>283.55585737892778</v>
      </c>
      <c r="X410" s="122">
        <v>209.41735545343815</v>
      </c>
      <c r="Y410" s="122">
        <v>238.24546997250067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249.78571946445732</v>
      </c>
      <c r="D411" s="98">
        <v>289.34499377336346</v>
      </c>
      <c r="E411" s="98">
        <v>310.96168500331629</v>
      </c>
      <c r="F411" s="98">
        <v>219.08708402490342</v>
      </c>
      <c r="G411" s="98">
        <v>280.63262184905022</v>
      </c>
      <c r="H411" s="98">
        <v>322.85871079310238</v>
      </c>
      <c r="I411" s="98">
        <v>311.540819807589</v>
      </c>
      <c r="J411" s="98">
        <v>260.73525896041372</v>
      </c>
      <c r="K411" s="98">
        <v>277.36051415386481</v>
      </c>
      <c r="L411" s="98">
        <v>259.52578496340732</v>
      </c>
      <c r="M411" s="98">
        <v>268.66252736116837</v>
      </c>
      <c r="N411" s="98">
        <v>275.74937452882119</v>
      </c>
      <c r="O411" s="98">
        <v>267.19288444871017</v>
      </c>
      <c r="P411" s="98">
        <v>241.97616927290184</v>
      </c>
      <c r="Q411" s="98">
        <v>244.67977110107037</v>
      </c>
      <c r="R411" s="98">
        <v>240.1702732091029</v>
      </c>
      <c r="S411" s="98">
        <v>258.66198213416999</v>
      </c>
      <c r="T411" s="98">
        <v>252.06425214309692</v>
      </c>
      <c r="U411" s="98">
        <v>240.15723968897905</v>
      </c>
      <c r="V411" s="98">
        <v>249.60377724396329</v>
      </c>
      <c r="W411" s="98">
        <v>283.55585737892778</v>
      </c>
      <c r="X411" s="98">
        <v>245.75401204259165</v>
      </c>
      <c r="Y411" s="98">
        <v>238.24546997250067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98.728009525796409</v>
      </c>
      <c r="D419" s="122">
        <v>129.81155867979368</v>
      </c>
      <c r="E419" s="122">
        <v>146.80896612394002</v>
      </c>
      <c r="F419" s="122">
        <v>90.664997580401376</v>
      </c>
      <c r="G419" s="122">
        <v>163.44215624756063</v>
      </c>
      <c r="H419" s="122">
        <v>125.53519922087517</v>
      </c>
      <c r="I419" s="122">
        <v>163.73099751882359</v>
      </c>
      <c r="J419" s="122">
        <v>89.224194485468843</v>
      </c>
      <c r="K419" s="122">
        <v>120.04566608676491</v>
      </c>
      <c r="L419" s="122">
        <v>98.211367596603893</v>
      </c>
      <c r="M419" s="122">
        <v>102.69331020602503</v>
      </c>
      <c r="N419" s="122">
        <v>97.459306081525142</v>
      </c>
      <c r="O419" s="122">
        <v>94.502519883027716</v>
      </c>
      <c r="P419" s="122">
        <v>90.645927974235676</v>
      </c>
      <c r="Q419" s="122">
        <v>109.30341038531328</v>
      </c>
      <c r="R419" s="122">
        <v>110.70313536649184</v>
      </c>
      <c r="S419" s="122">
        <v>125.66805106915292</v>
      </c>
      <c r="T419" s="122">
        <v>128.14615195353747</v>
      </c>
      <c r="U419" s="122">
        <v>127.37121851165637</v>
      </c>
      <c r="V419" s="122">
        <v>119.71039716717678</v>
      </c>
      <c r="W419" s="122">
        <v>133.25143116276169</v>
      </c>
      <c r="X419" s="122">
        <v>122.98090389612531</v>
      </c>
      <c r="Y419" s="122">
        <v>119.28887016486939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112.99732321964456</v>
      </c>
      <c r="D420" s="98">
        <v>142.00894770600587</v>
      </c>
      <c r="E420" s="98">
        <v>166.12863458667098</v>
      </c>
      <c r="F420" s="98">
        <v>106.44172061164276</v>
      </c>
      <c r="G420" s="98">
        <v>208.94161291747736</v>
      </c>
      <c r="H420" s="98">
        <v>147.82967651566125</v>
      </c>
      <c r="I420" s="98">
        <v>170.68218153139131</v>
      </c>
      <c r="J420" s="98">
        <v>90.917287141325133</v>
      </c>
      <c r="K420" s="98">
        <v>122.56149675380357</v>
      </c>
      <c r="L420" s="98">
        <v>98.403960180688259</v>
      </c>
      <c r="M420" s="98">
        <v>103.12691654787211</v>
      </c>
      <c r="N420" s="98">
        <v>97.867746209142723</v>
      </c>
      <c r="O420" s="98">
        <v>98.557633326632967</v>
      </c>
      <c r="P420" s="98">
        <v>94.334015893961976</v>
      </c>
      <c r="Q420" s="98">
        <v>110.64617580556667</v>
      </c>
      <c r="R420" s="98">
        <v>112.04600525805169</v>
      </c>
      <c r="S420" s="98">
        <v>127.14662231639819</v>
      </c>
      <c r="T420" s="98">
        <v>129.56465247914758</v>
      </c>
      <c r="U420" s="98">
        <v>129.25081091942704</v>
      </c>
      <c r="V420" s="98">
        <v>121.73249567937093</v>
      </c>
      <c r="W420" s="98">
        <v>136.58298389317133</v>
      </c>
      <c r="X420" s="98">
        <v>125.23362409643296</v>
      </c>
      <c r="Y420" s="98">
        <v>119.72128455645868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273.40181404872243</v>
      </c>
      <c r="D423" s="118">
        <f t="shared" si="225"/>
        <v>281.53538995105697</v>
      </c>
      <c r="E423" s="118">
        <f t="shared" si="225"/>
        <v>288.85873603484458</v>
      </c>
      <c r="F423" s="118">
        <f t="shared" si="225"/>
        <v>269.42567700795644</v>
      </c>
      <c r="G423" s="118">
        <f t="shared" si="225"/>
        <v>236.03038405698297</v>
      </c>
      <c r="H423" s="118">
        <f t="shared" si="225"/>
        <v>252.98540408308762</v>
      </c>
      <c r="I423" s="118">
        <f t="shared" si="225"/>
        <v>207.14053937824028</v>
      </c>
      <c r="J423" s="118">
        <f t="shared" si="225"/>
        <v>216.85868878573862</v>
      </c>
      <c r="K423" s="118">
        <f t="shared" si="225"/>
        <v>205.8868192393297</v>
      </c>
      <c r="L423" s="118">
        <f t="shared" si="225"/>
        <v>197.18414002434886</v>
      </c>
      <c r="M423" s="118">
        <f t="shared" si="225"/>
        <v>185.89496533400435</v>
      </c>
      <c r="N423" s="118">
        <f t="shared" si="225"/>
        <v>184.05668738419746</v>
      </c>
      <c r="O423" s="118">
        <f t="shared" si="225"/>
        <v>159.3755059921516</v>
      </c>
      <c r="P423" s="118">
        <f t="shared" si="225"/>
        <v>129.16751736807279</v>
      </c>
      <c r="Q423" s="118">
        <f t="shared" si="225"/>
        <v>121.13625319757131</v>
      </c>
      <c r="R423" s="118">
        <f t="shared" ref="R423:V423" si="226">R424+R427+R429+R438</f>
        <v>114.15442140143308</v>
      </c>
      <c r="S423" s="118">
        <f t="shared" si="226"/>
        <v>114.75035801375775</v>
      </c>
      <c r="T423" s="118">
        <f t="shared" si="226"/>
        <v>109.23428389274191</v>
      </c>
      <c r="U423" s="118">
        <f t="shared" si="226"/>
        <v>100.17593891566136</v>
      </c>
      <c r="V423" s="118">
        <f t="shared" si="226"/>
        <v>99.131682812279664</v>
      </c>
      <c r="W423" s="118">
        <f t="shared" ref="W423:Y423" si="227">W424+W427+W429+W438</f>
        <v>105.28657166606177</v>
      </c>
      <c r="X423" s="118">
        <f t="shared" si="227"/>
        <v>82.060718931850431</v>
      </c>
      <c r="Y423" s="118">
        <f t="shared" si="227"/>
        <v>72.730732356747325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230.40986676849829</v>
      </c>
      <c r="D424" s="123">
        <f t="shared" si="228"/>
        <v>234.11882596899432</v>
      </c>
      <c r="E424" s="123">
        <f t="shared" si="228"/>
        <v>236.5322145066271</v>
      </c>
      <c r="F424" s="123">
        <f t="shared" si="228"/>
        <v>237.66194814674463</v>
      </c>
      <c r="G424" s="123">
        <f t="shared" si="228"/>
        <v>191.81188165230358</v>
      </c>
      <c r="H424" s="123">
        <f t="shared" si="228"/>
        <v>210.49344365105949</v>
      </c>
      <c r="I424" s="123">
        <f t="shared" si="228"/>
        <v>165.43666669360925</v>
      </c>
      <c r="J424" s="123">
        <f t="shared" si="228"/>
        <v>189.01351835472096</v>
      </c>
      <c r="K424" s="123">
        <f t="shared" si="228"/>
        <v>175.37324459139717</v>
      </c>
      <c r="L424" s="123">
        <f t="shared" si="228"/>
        <v>170.54403925906243</v>
      </c>
      <c r="M424" s="123">
        <f t="shared" si="228"/>
        <v>159.91167545451813</v>
      </c>
      <c r="N424" s="123">
        <f t="shared" si="228"/>
        <v>157.51569011971372</v>
      </c>
      <c r="O424" s="123">
        <f t="shared" si="228"/>
        <v>135.1983822478208</v>
      </c>
      <c r="P424" s="123">
        <f t="shared" si="228"/>
        <v>106.98678406610672</v>
      </c>
      <c r="Q424" s="123">
        <f t="shared" si="228"/>
        <v>97.904948828769818</v>
      </c>
      <c r="R424" s="123">
        <f t="shared" ref="R424:V424" si="229">SUM(R425:R426)</f>
        <v>92.124802853839228</v>
      </c>
      <c r="S424" s="123">
        <f t="shared" si="229"/>
        <v>90.889583423339431</v>
      </c>
      <c r="T424" s="123">
        <f t="shared" si="229"/>
        <v>86.271367760071982</v>
      </c>
      <c r="U424" s="123">
        <f t="shared" si="229"/>
        <v>78.591938647395864</v>
      </c>
      <c r="V424" s="123">
        <f t="shared" si="229"/>
        <v>77.874507698692625</v>
      </c>
      <c r="W424" s="123">
        <f t="shared" ref="W424:Y424" si="230">SUM(W425:W426)</f>
        <v>81.794990973638576</v>
      </c>
      <c r="X424" s="123">
        <f t="shared" si="230"/>
        <v>61.031066111474772</v>
      </c>
      <c r="Y424" s="123">
        <f t="shared" si="230"/>
        <v>53.095563227983959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229.92902094549069</v>
      </c>
      <c r="D425" s="99">
        <v>233.64549185367451</v>
      </c>
      <c r="E425" s="99">
        <v>236.06062674564114</v>
      </c>
      <c r="F425" s="99">
        <v>237.1455180727975</v>
      </c>
      <c r="G425" s="99">
        <v>191.41658656324876</v>
      </c>
      <c r="H425" s="99">
        <v>210.083174047141</v>
      </c>
      <c r="I425" s="99">
        <v>165.14368072662319</v>
      </c>
      <c r="J425" s="99">
        <v>188.62006339834522</v>
      </c>
      <c r="K425" s="99">
        <v>175.0040899642305</v>
      </c>
      <c r="L425" s="99">
        <v>170.21189200854235</v>
      </c>
      <c r="M425" s="99">
        <v>159.57365786052392</v>
      </c>
      <c r="N425" s="99">
        <v>157.22433619446065</v>
      </c>
      <c r="O425" s="99">
        <v>134.88723012917296</v>
      </c>
      <c r="P425" s="99">
        <v>106.71837447257244</v>
      </c>
      <c r="Q425" s="99">
        <v>97.676982980443555</v>
      </c>
      <c r="R425" s="99">
        <v>91.906844910471222</v>
      </c>
      <c r="S425" s="99">
        <v>90.669291204553105</v>
      </c>
      <c r="T425" s="99">
        <v>86.062241417842088</v>
      </c>
      <c r="U425" s="99">
        <v>78.399957513513129</v>
      </c>
      <c r="V425" s="99">
        <v>77.684922988718384</v>
      </c>
      <c r="W425" s="99">
        <v>81.59601910675886</v>
      </c>
      <c r="X425" s="99">
        <v>60.879687130780773</v>
      </c>
      <c r="Y425" s="99">
        <v>52.963665683504296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0.48084582300759504</v>
      </c>
      <c r="D426" s="99">
        <v>0.47333411531980113</v>
      </c>
      <c r="E426" s="99">
        <v>0.47158776098595639</v>
      </c>
      <c r="F426" s="99">
        <v>0.51643007394714513</v>
      </c>
      <c r="G426" s="99">
        <v>0.39529508905482508</v>
      </c>
      <c r="H426" s="99">
        <v>0.41026960391849016</v>
      </c>
      <c r="I426" s="99">
        <v>0.29298596698606699</v>
      </c>
      <c r="J426" s="99">
        <v>0.39345495637572236</v>
      </c>
      <c r="K426" s="99">
        <v>0.36915462716665404</v>
      </c>
      <c r="L426" s="99">
        <v>0.33214725052009297</v>
      </c>
      <c r="M426" s="99">
        <v>0.33801759399421644</v>
      </c>
      <c r="N426" s="99">
        <v>0.29135392525307385</v>
      </c>
      <c r="O426" s="99">
        <v>0.31115211864782949</v>
      </c>
      <c r="P426" s="99">
        <v>0.26840959353428862</v>
      </c>
      <c r="Q426" s="99">
        <v>0.22796584832626163</v>
      </c>
      <c r="R426" s="99">
        <v>0.21795794336801219</v>
      </c>
      <c r="S426" s="99">
        <v>0.22029221878632396</v>
      </c>
      <c r="T426" s="99">
        <v>0.2091263422299007</v>
      </c>
      <c r="U426" s="99">
        <v>0.19198113388272811</v>
      </c>
      <c r="V426" s="99">
        <v>0.18958470997424004</v>
      </c>
      <c r="W426" s="99">
        <v>0.19897186687971091</v>
      </c>
      <c r="X426" s="99">
        <v>0.15137898069399558</v>
      </c>
      <c r="Y426" s="99">
        <v>0.13189754447966209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0.91930307950823165</v>
      </c>
      <c r="D427" s="123">
        <f t="shared" si="231"/>
        <v>1.12144463633044</v>
      </c>
      <c r="E427" s="123">
        <f t="shared" si="231"/>
        <v>1.4144047159663145</v>
      </c>
      <c r="F427" s="123">
        <f t="shared" si="231"/>
        <v>0.38820030734629879</v>
      </c>
      <c r="G427" s="123">
        <f t="shared" si="231"/>
        <v>0.56894651120984163</v>
      </c>
      <c r="H427" s="123">
        <f t="shared" si="231"/>
        <v>0.67663279066848681</v>
      </c>
      <c r="I427" s="123">
        <f t="shared" si="231"/>
        <v>1.4776741990629485</v>
      </c>
      <c r="J427" s="123">
        <f t="shared" si="231"/>
        <v>0.41262015366488108</v>
      </c>
      <c r="K427" s="123">
        <f t="shared" si="231"/>
        <v>0.36411338278808719</v>
      </c>
      <c r="L427" s="123">
        <f t="shared" si="231"/>
        <v>0.98638032351594451</v>
      </c>
      <c r="M427" s="123">
        <f t="shared" si="231"/>
        <v>0.30439856816486727</v>
      </c>
      <c r="N427" s="123">
        <f t="shared" si="231"/>
        <v>1.0544017162191874</v>
      </c>
      <c r="O427" s="123">
        <f t="shared" si="231"/>
        <v>0.11920058723682522</v>
      </c>
      <c r="P427" s="123">
        <f t="shared" si="231"/>
        <v>0.48768069742489611</v>
      </c>
      <c r="Q427" s="123">
        <f t="shared" si="231"/>
        <v>1.247916470411651</v>
      </c>
      <c r="R427" s="123">
        <f t="shared" si="231"/>
        <v>0.62922166476120867</v>
      </c>
      <c r="S427" s="123">
        <f t="shared" si="231"/>
        <v>0.82320640653855726</v>
      </c>
      <c r="T427" s="123">
        <f t="shared" si="231"/>
        <v>0.66971623001732794</v>
      </c>
      <c r="U427" s="123">
        <f t="shared" si="231"/>
        <v>0.30633203978737528</v>
      </c>
      <c r="V427" s="123">
        <f t="shared" si="231"/>
        <v>9.0475477438531834E-2</v>
      </c>
      <c r="W427" s="123">
        <f t="shared" si="231"/>
        <v>2.765877718740184E-2</v>
      </c>
      <c r="X427" s="123">
        <f t="shared" si="231"/>
        <v>0.16861308867547009</v>
      </c>
      <c r="Y427" s="123">
        <f t="shared" si="231"/>
        <v>0.14665469913369977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0.91930307950823165</v>
      </c>
      <c r="D428" s="99">
        <f>RES_hhdet_in_fecs!D67</f>
        <v>1.12144463633044</v>
      </c>
      <c r="E428" s="99">
        <f>RES_hhdet_in_fecs!E67</f>
        <v>1.4144047159663145</v>
      </c>
      <c r="F428" s="99">
        <f>RES_hhdet_in_fecs!F67</f>
        <v>0.38820030734629879</v>
      </c>
      <c r="G428" s="99">
        <f>RES_hhdet_in_fecs!G67</f>
        <v>0.56894651120984163</v>
      </c>
      <c r="H428" s="99">
        <f>RES_hhdet_in_fecs!H67</f>
        <v>0.67663279066848681</v>
      </c>
      <c r="I428" s="99">
        <f>RES_hhdet_in_fecs!I67</f>
        <v>1.4776741990629485</v>
      </c>
      <c r="J428" s="99">
        <f>RES_hhdet_in_fecs!J67</f>
        <v>0.41262015366488108</v>
      </c>
      <c r="K428" s="99">
        <f>RES_hhdet_in_fecs!K67</f>
        <v>0.36411338278808719</v>
      </c>
      <c r="L428" s="99">
        <f>RES_hhdet_in_fecs!L67</f>
        <v>0.98638032351594451</v>
      </c>
      <c r="M428" s="99">
        <f>RES_hhdet_in_fecs!M67</f>
        <v>0.30439856816486727</v>
      </c>
      <c r="N428" s="99">
        <f>RES_hhdet_in_fecs!N67</f>
        <v>1.0544017162191874</v>
      </c>
      <c r="O428" s="99">
        <f>RES_hhdet_in_fecs!O67</f>
        <v>0.11920058723682522</v>
      </c>
      <c r="P428" s="99">
        <f>RES_hhdet_in_fecs!P67</f>
        <v>0.48768069742489611</v>
      </c>
      <c r="Q428" s="99">
        <f>RES_hhdet_in_fecs!Q67</f>
        <v>1.247916470411651</v>
      </c>
      <c r="R428" s="99">
        <f>RES_hhdet_in_fecs!R67</f>
        <v>0.62922166476120867</v>
      </c>
      <c r="S428" s="99">
        <f>RES_hhdet_in_fecs!S67</f>
        <v>0.82320640653855726</v>
      </c>
      <c r="T428" s="99">
        <f>RES_hhdet_in_fecs!T67</f>
        <v>0.66971623001732794</v>
      </c>
      <c r="U428" s="99">
        <f>RES_hhdet_in_fecs!U67</f>
        <v>0.30633203978737528</v>
      </c>
      <c r="V428" s="99">
        <f>RES_hhdet_in_fecs!V67</f>
        <v>9.0475477438531834E-2</v>
      </c>
      <c r="W428" s="99">
        <f>RES_hhdet_in_fecs!W67</f>
        <v>2.765877718740184E-2</v>
      </c>
      <c r="X428" s="99">
        <f>RES_hhdet_in_fecs!X67</f>
        <v>0.16861308867547009</v>
      </c>
      <c r="Y428" s="99">
        <f>RES_hhdet_in_fecs!Y67</f>
        <v>0.14665469913369977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28.914547482906507</v>
      </c>
      <c r="D429" s="123">
        <v>31.239000597674025</v>
      </c>
      <c r="E429" s="123">
        <v>33.288117506509977</v>
      </c>
      <c r="F429" s="123">
        <v>21.363900395602478</v>
      </c>
      <c r="G429" s="123">
        <v>26.489529917965108</v>
      </c>
      <c r="H429" s="123">
        <v>28.632269999141208</v>
      </c>
      <c r="I429" s="123">
        <v>26.121312294678752</v>
      </c>
      <c r="J429" s="123">
        <v>20.36506714112209</v>
      </c>
      <c r="K429" s="123">
        <v>20.995835271237056</v>
      </c>
      <c r="L429" s="123">
        <v>18.590446719931929</v>
      </c>
      <c r="M429" s="123">
        <v>18.55197294787456</v>
      </c>
      <c r="N429" s="123">
        <v>18.817300323855282</v>
      </c>
      <c r="O429" s="123">
        <v>17.759960775612182</v>
      </c>
      <c r="P429" s="123">
        <v>15.73867657111176</v>
      </c>
      <c r="Q429" s="123">
        <v>15.156803632614478</v>
      </c>
      <c r="R429" s="123">
        <v>14.61172074956986</v>
      </c>
      <c r="S429" s="123">
        <v>15.502428287960775</v>
      </c>
      <c r="T429" s="123">
        <v>14.760722721700608</v>
      </c>
      <c r="U429" s="123">
        <v>13.873578787907876</v>
      </c>
      <c r="V429" s="123">
        <v>14.265865168682106</v>
      </c>
      <c r="W429" s="123">
        <v>15.880090302786872</v>
      </c>
      <c r="X429" s="123">
        <v>13.987453973521665</v>
      </c>
      <c r="Y429" s="123">
        <v>12.975326355322736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29.541919170807105</v>
      </c>
      <c r="D430" s="99">
        <v>31.820636643832767</v>
      </c>
      <c r="E430" s="99">
        <v>33.385591686981641</v>
      </c>
      <c r="F430" s="99">
        <v>21.562411143595909</v>
      </c>
      <c r="G430" s="99">
        <v>26.489529917965108</v>
      </c>
      <c r="H430" s="99">
        <v>28.298513447065432</v>
      </c>
      <c r="I430" s="99">
        <v>26.121312294678752</v>
      </c>
      <c r="J430" s="99">
        <v>20.36506714112209</v>
      </c>
      <c r="K430" s="99">
        <v>20.897041896109009</v>
      </c>
      <c r="L430" s="99">
        <v>18.638115893747159</v>
      </c>
      <c r="M430" s="99">
        <v>18.584608796289409</v>
      </c>
      <c r="N430" s="99">
        <v>18.777845012919364</v>
      </c>
      <c r="O430" s="99">
        <v>17.747513429163323</v>
      </c>
      <c r="P430" s="99">
        <v>15.537835334722221</v>
      </c>
      <c r="Q430" s="99">
        <v>15.106031109918762</v>
      </c>
      <c r="R430" s="99">
        <v>14.590983148714935</v>
      </c>
      <c r="S430" s="99">
        <v>15.383893238898525</v>
      </c>
      <c r="T430" s="99">
        <v>14.707865477955941</v>
      </c>
      <c r="U430" s="99">
        <v>13.822427985102117</v>
      </c>
      <c r="V430" s="99">
        <v>14.215813584709167</v>
      </c>
      <c r="W430" s="99">
        <v>15.880090302786872</v>
      </c>
      <c r="X430" s="99">
        <v>13.554541240192776</v>
      </c>
      <c r="Y430" s="99">
        <v>12.975326355322736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19.217294792725504</v>
      </c>
      <c r="D434" s="102">
        <v>19.570305933202025</v>
      </c>
      <c r="E434" s="102">
        <v>30.158191681696977</v>
      </c>
      <c r="F434" s="102">
        <v>12.348531963713963</v>
      </c>
      <c r="G434" s="102">
        <v>0</v>
      </c>
      <c r="H434" s="102">
        <v>30.637629686322597</v>
      </c>
      <c r="I434" s="102">
        <v>0</v>
      </c>
      <c r="J434" s="102">
        <v>0</v>
      </c>
      <c r="K434" s="102">
        <v>23.620243100499117</v>
      </c>
      <c r="L434" s="102">
        <v>17.483328168541782</v>
      </c>
      <c r="M434" s="102">
        <v>17.305403350799722</v>
      </c>
      <c r="N434" s="102">
        <v>20.459502316397529</v>
      </c>
      <c r="O434" s="102">
        <v>18.184790340568508</v>
      </c>
      <c r="P434" s="102">
        <v>18.073908202577734</v>
      </c>
      <c r="Q434" s="102">
        <v>17.592796739379658</v>
      </c>
      <c r="R434" s="102">
        <v>15.389691632730662</v>
      </c>
      <c r="S434" s="102">
        <v>19.168104162274563</v>
      </c>
      <c r="T434" s="102">
        <v>16.160481450199807</v>
      </c>
      <c r="U434" s="102">
        <v>15.289228547856068</v>
      </c>
      <c r="V434" s="102">
        <v>15.410417404259505</v>
      </c>
      <c r="W434" s="102">
        <v>0</v>
      </c>
      <c r="X434" s="102">
        <v>16.48243970599869</v>
      </c>
      <c r="Y434" s="102">
        <v>0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13.158096717809354</v>
      </c>
      <c r="D438" s="123">
        <v>15.056118748058147</v>
      </c>
      <c r="E438" s="123">
        <v>17.623999305741176</v>
      </c>
      <c r="F438" s="123">
        <v>10.011628158263015</v>
      </c>
      <c r="G438" s="123">
        <v>17.160025975504425</v>
      </c>
      <c r="H438" s="123">
        <v>13.183057642218408</v>
      </c>
      <c r="I438" s="123">
        <v>14.10488619088931</v>
      </c>
      <c r="J438" s="123">
        <v>7.0674831362306794</v>
      </c>
      <c r="K438" s="123">
        <v>9.1536259939074043</v>
      </c>
      <c r="L438" s="123">
        <v>7.0632737218385842</v>
      </c>
      <c r="M438" s="123">
        <v>7.1269183634468067</v>
      </c>
      <c r="N438" s="123">
        <v>6.6692952244092583</v>
      </c>
      <c r="O438" s="123">
        <v>6.2979623814817982</v>
      </c>
      <c r="P438" s="123">
        <v>5.9543760334294218</v>
      </c>
      <c r="Q438" s="123">
        <v>6.8265842657753533</v>
      </c>
      <c r="R438" s="123">
        <v>6.7886761332627916</v>
      </c>
      <c r="S438" s="123">
        <v>7.5351398959189924</v>
      </c>
      <c r="T438" s="123">
        <v>7.5324771809519939</v>
      </c>
      <c r="U438" s="123">
        <v>7.4040894405702407</v>
      </c>
      <c r="V438" s="123">
        <v>6.9008344674663951</v>
      </c>
      <c r="W438" s="123">
        <v>7.5838316124489333</v>
      </c>
      <c r="X438" s="123">
        <v>6.8735857581785158</v>
      </c>
      <c r="Y438" s="123">
        <v>6.5131880743069219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13.364085810146968</v>
      </c>
      <c r="D439" s="99">
        <v>15.617395228428709</v>
      </c>
      <c r="E439" s="99">
        <v>17.835968317984975</v>
      </c>
      <c r="F439" s="99">
        <v>10.475926286914849</v>
      </c>
      <c r="G439" s="99">
        <v>19.722458030779123</v>
      </c>
      <c r="H439" s="99">
        <v>12.957247083336698</v>
      </c>
      <c r="I439" s="99">
        <v>14.310941884508441</v>
      </c>
      <c r="J439" s="99">
        <v>7.1012131780875594</v>
      </c>
      <c r="K439" s="99">
        <v>9.234092820772819</v>
      </c>
      <c r="L439" s="99">
        <v>7.066983400165606</v>
      </c>
      <c r="M439" s="99">
        <v>7.1337578010397422</v>
      </c>
      <c r="N439" s="99">
        <v>6.664549550544594</v>
      </c>
      <c r="O439" s="99">
        <v>6.5464053229558852</v>
      </c>
      <c r="P439" s="99">
        <v>6.0573998250644863</v>
      </c>
      <c r="Q439" s="99">
        <v>6.8310697136544736</v>
      </c>
      <c r="R439" s="99">
        <v>6.8070929543294243</v>
      </c>
      <c r="S439" s="99">
        <v>7.5620315257130608</v>
      </c>
      <c r="T439" s="99">
        <v>7.5600544827736735</v>
      </c>
      <c r="U439" s="99">
        <v>7.4391262502165443</v>
      </c>
      <c r="V439" s="99">
        <v>6.9330940616653045</v>
      </c>
      <c r="W439" s="99">
        <v>7.6491106129724011</v>
      </c>
      <c r="X439" s="99">
        <v>6.9072496858350734</v>
      </c>
      <c r="Y439" s="99">
        <v>6.520261388297599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11.732877992728977</v>
      </c>
      <c r="D440" s="110">
        <v>9.0826948775367402</v>
      </c>
      <c r="E440" s="110">
        <v>16.013259887626646</v>
      </c>
      <c r="F440" s="110">
        <v>7.3434195177585924</v>
      </c>
      <c r="G440" s="110">
        <v>7.9553134139833697</v>
      </c>
      <c r="H440" s="110">
        <v>14.454546231996755</v>
      </c>
      <c r="I440" s="110">
        <v>9.2513671069900294</v>
      </c>
      <c r="J440" s="110">
        <v>5.2899455606990564</v>
      </c>
      <c r="K440" s="110">
        <v>5.314061608472282</v>
      </c>
      <c r="L440" s="110">
        <v>5.1715467710191394</v>
      </c>
      <c r="M440" s="110">
        <v>5.5070977598685902</v>
      </c>
      <c r="N440" s="110">
        <v>7.8016768158976477</v>
      </c>
      <c r="O440" s="110">
        <v>0.50811597077843085</v>
      </c>
      <c r="P440" s="110">
        <v>3.4222544030758217</v>
      </c>
      <c r="Q440" s="110">
        <v>6.4614611080752962</v>
      </c>
      <c r="R440" s="110">
        <v>5.2704353503142549</v>
      </c>
      <c r="S440" s="110">
        <v>5.2495424229597774</v>
      </c>
      <c r="T440" s="110">
        <v>5.0411667824667434</v>
      </c>
      <c r="U440" s="110">
        <v>5.029808123535255</v>
      </c>
      <c r="V440" s="110">
        <v>4.9910319476015657</v>
      </c>
      <c r="W440" s="110">
        <v>4.972880819075967</v>
      </c>
      <c r="X440" s="110">
        <v>5.0357986014193798</v>
      </c>
      <c r="Y440" s="110">
        <v>4.5618940131444896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134.67593586967106</v>
      </c>
      <c r="D442" s="118">
        <f t="shared" si="232"/>
        <v>140.45321088623564</v>
      </c>
      <c r="E442" s="118">
        <f t="shared" si="232"/>
        <v>146.55456189898396</v>
      </c>
      <c r="F442" s="118">
        <f t="shared" si="232"/>
        <v>135.49837638481122</v>
      </c>
      <c r="G442" s="118">
        <f t="shared" si="232"/>
        <v>121.49351338315233</v>
      </c>
      <c r="H442" s="118">
        <f t="shared" si="232"/>
        <v>131.66386992792337</v>
      </c>
      <c r="I442" s="118">
        <f t="shared" si="232"/>
        <v>110.94244612668894</v>
      </c>
      <c r="J442" s="118">
        <f t="shared" si="232"/>
        <v>114.45437282474148</v>
      </c>
      <c r="K442" s="118">
        <f t="shared" si="232"/>
        <v>110.38684373831356</v>
      </c>
      <c r="L442" s="118">
        <f t="shared" si="232"/>
        <v>108.66090616416697</v>
      </c>
      <c r="M442" s="118">
        <f t="shared" si="232"/>
        <v>103.88822950262332</v>
      </c>
      <c r="N442" s="118">
        <f t="shared" si="232"/>
        <v>109.09027081897251</v>
      </c>
      <c r="O442" s="118">
        <f t="shared" si="232"/>
        <v>97.864393050308351</v>
      </c>
      <c r="P442" s="118">
        <f t="shared" si="232"/>
        <v>85.37786572372508</v>
      </c>
      <c r="Q442" s="118">
        <f t="shared" si="232"/>
        <v>86.191763885854215</v>
      </c>
      <c r="R442" s="118">
        <f t="shared" ref="R442:V442" si="233">R443+R446+R448+R457</f>
        <v>81.632596291191433</v>
      </c>
      <c r="S442" s="118">
        <f t="shared" si="233"/>
        <v>84.057611207752018</v>
      </c>
      <c r="T442" s="118">
        <f t="shared" si="233"/>
        <v>80.863121488323273</v>
      </c>
      <c r="U442" s="118">
        <f t="shared" si="233"/>
        <v>74.230580538039291</v>
      </c>
      <c r="V442" s="118">
        <f t="shared" si="233"/>
        <v>73.797943326097737</v>
      </c>
      <c r="W442" s="118">
        <f t="shared" ref="W442:Y442" si="234">W443+W446+W448+W457</f>
        <v>78.921834929599001</v>
      </c>
      <c r="X442" s="118">
        <f t="shared" si="234"/>
        <v>61.9538307625252</v>
      </c>
      <c r="Y442" s="118">
        <f t="shared" si="234"/>
        <v>55.187529678205522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110.22141968182477</v>
      </c>
      <c r="D443" s="123">
        <f t="shared" si="235"/>
        <v>113.13132334804159</v>
      </c>
      <c r="E443" s="123">
        <f t="shared" si="235"/>
        <v>115.52239861148496</v>
      </c>
      <c r="F443" s="123">
        <f t="shared" si="235"/>
        <v>117.32545367248427</v>
      </c>
      <c r="G443" s="123">
        <f t="shared" si="235"/>
        <v>95.725256734010628</v>
      </c>
      <c r="H443" s="123">
        <f t="shared" si="235"/>
        <v>106.23401896653976</v>
      </c>
      <c r="I443" s="123">
        <f t="shared" si="235"/>
        <v>84.4720930828815</v>
      </c>
      <c r="J443" s="123">
        <f t="shared" si="235"/>
        <v>97.786826896626181</v>
      </c>
      <c r="K443" s="123">
        <f t="shared" si="235"/>
        <v>92.038825005177628</v>
      </c>
      <c r="L443" s="123">
        <f t="shared" si="235"/>
        <v>90.918486136826274</v>
      </c>
      <c r="M443" s="123">
        <f t="shared" si="235"/>
        <v>87.737936845455067</v>
      </c>
      <c r="N443" s="123">
        <f t="shared" si="235"/>
        <v>90.268065710073941</v>
      </c>
      <c r="O443" s="123">
        <f t="shared" si="235"/>
        <v>82.215755000100813</v>
      </c>
      <c r="P443" s="123">
        <f t="shared" si="235"/>
        <v>69.459517453602359</v>
      </c>
      <c r="Q443" s="123">
        <f t="shared" si="235"/>
        <v>66.947447053804126</v>
      </c>
      <c r="R443" s="123">
        <f t="shared" ref="R443:V443" si="236">SUM(R444:R445)</f>
        <v>64.617887165241484</v>
      </c>
      <c r="S443" s="123">
        <f t="shared" si="236"/>
        <v>64.978983646977397</v>
      </c>
      <c r="T443" s="123">
        <f t="shared" si="236"/>
        <v>62.624513295790734</v>
      </c>
      <c r="U443" s="123">
        <f t="shared" si="236"/>
        <v>57.803427299910958</v>
      </c>
      <c r="V443" s="123">
        <f t="shared" si="236"/>
        <v>57.955890760024602</v>
      </c>
      <c r="W443" s="123">
        <f t="shared" ref="W443:Y443" si="237">SUM(W444:W445)</f>
        <v>61.412480272338115</v>
      </c>
      <c r="X443" s="123">
        <f t="shared" si="237"/>
        <v>46.050781297180912</v>
      </c>
      <c r="Y443" s="123">
        <f t="shared" si="237"/>
        <v>40.202773932287627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109.74057385881717</v>
      </c>
      <c r="D444" s="99">
        <v>112.65798923272179</v>
      </c>
      <c r="E444" s="99">
        <v>115.050810850499</v>
      </c>
      <c r="F444" s="99">
        <v>116.80902359853712</v>
      </c>
      <c r="G444" s="99">
        <v>95.329961644955802</v>
      </c>
      <c r="H444" s="99">
        <v>105.82374936262127</v>
      </c>
      <c r="I444" s="99">
        <v>84.179107115895434</v>
      </c>
      <c r="J444" s="99">
        <v>97.393371940250461</v>
      </c>
      <c r="K444" s="99">
        <v>91.669670378010977</v>
      </c>
      <c r="L444" s="99">
        <v>90.58633888630618</v>
      </c>
      <c r="M444" s="99">
        <v>87.399919251460844</v>
      </c>
      <c r="N444" s="99">
        <v>89.976711784820864</v>
      </c>
      <c r="O444" s="99">
        <v>81.904602881452988</v>
      </c>
      <c r="P444" s="99">
        <v>69.191107860068072</v>
      </c>
      <c r="Q444" s="99">
        <v>66.719481205477862</v>
      </c>
      <c r="R444" s="99">
        <v>64.399929221873478</v>
      </c>
      <c r="S444" s="99">
        <v>64.758691428191071</v>
      </c>
      <c r="T444" s="99">
        <v>62.415386953560834</v>
      </c>
      <c r="U444" s="99">
        <v>57.61144616602823</v>
      </c>
      <c r="V444" s="99">
        <v>57.76630605005036</v>
      </c>
      <c r="W444" s="99">
        <v>61.213508405458406</v>
      </c>
      <c r="X444" s="99">
        <v>45.899402316486913</v>
      </c>
      <c r="Y444" s="99">
        <v>40.070876387807964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0.48084582300759504</v>
      </c>
      <c r="D445" s="99">
        <v>0.47333411531980113</v>
      </c>
      <c r="E445" s="99">
        <v>0.47158776098595639</v>
      </c>
      <c r="F445" s="99">
        <v>0.51643007394714513</v>
      </c>
      <c r="G445" s="99">
        <v>0.39529508905482508</v>
      </c>
      <c r="H445" s="99">
        <v>0.41026960391849016</v>
      </c>
      <c r="I445" s="99">
        <v>0.29298596698606699</v>
      </c>
      <c r="J445" s="99">
        <v>0.39345495637572236</v>
      </c>
      <c r="K445" s="99">
        <v>0.36915462716665404</v>
      </c>
      <c r="L445" s="99">
        <v>0.33214725052009297</v>
      </c>
      <c r="M445" s="99">
        <v>0.33801759399421644</v>
      </c>
      <c r="N445" s="99">
        <v>0.29135392525307385</v>
      </c>
      <c r="O445" s="99">
        <v>0.31115211864782949</v>
      </c>
      <c r="P445" s="99">
        <v>0.26840959353428862</v>
      </c>
      <c r="Q445" s="99">
        <v>0.22796584832626163</v>
      </c>
      <c r="R445" s="99">
        <v>0.21795794336801219</v>
      </c>
      <c r="S445" s="99">
        <v>0.22029221878632396</v>
      </c>
      <c r="T445" s="99">
        <v>0.2091263422299007</v>
      </c>
      <c r="U445" s="99">
        <v>0.19198113388272811</v>
      </c>
      <c r="V445" s="99">
        <v>0.18958470997424004</v>
      </c>
      <c r="W445" s="99">
        <v>0.19897186687971091</v>
      </c>
      <c r="X445" s="99">
        <v>0.15137898069399558</v>
      </c>
      <c r="Y445" s="99">
        <v>0.13189754447966209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1.909882840078321</v>
      </c>
      <c r="D446" s="123">
        <f t="shared" si="238"/>
        <v>2.4199739701616108</v>
      </c>
      <c r="E446" s="123">
        <f t="shared" si="238"/>
        <v>3.1675408281817896</v>
      </c>
      <c r="F446" s="123">
        <f t="shared" si="238"/>
        <v>0.90129293884975492</v>
      </c>
      <c r="G446" s="123">
        <f t="shared" si="238"/>
        <v>1.3683660899951113</v>
      </c>
      <c r="H446" s="123">
        <f t="shared" si="238"/>
        <v>1.6844842470130015</v>
      </c>
      <c r="I446" s="123">
        <f t="shared" si="238"/>
        <v>3.8051435225657073</v>
      </c>
      <c r="J446" s="123">
        <f t="shared" si="238"/>
        <v>1.0985076014158131</v>
      </c>
      <c r="K446" s="123">
        <f t="shared" si="238"/>
        <v>1.0018272418422567</v>
      </c>
      <c r="L446" s="123">
        <f t="shared" si="238"/>
        <v>2.8038488809454849</v>
      </c>
      <c r="M446" s="123">
        <f t="shared" si="238"/>
        <v>0.89706643327219748</v>
      </c>
      <c r="N446" s="123">
        <f t="shared" si="238"/>
        <v>3.2350263043311993</v>
      </c>
      <c r="O446" s="123">
        <f t="shared" si="238"/>
        <v>0.38211611689655628</v>
      </c>
      <c r="P446" s="123">
        <f t="shared" si="238"/>
        <v>1.6319012984487808</v>
      </c>
      <c r="Q446" s="123">
        <f t="shared" si="238"/>
        <v>4.3104939633556176</v>
      </c>
      <c r="R446" s="123">
        <f t="shared" si="238"/>
        <v>2.1881390269967951</v>
      </c>
      <c r="S446" s="123">
        <f t="shared" si="238"/>
        <v>2.8648658740889004</v>
      </c>
      <c r="T446" s="123">
        <f t="shared" si="238"/>
        <v>2.3326331035475607</v>
      </c>
      <c r="U446" s="123">
        <f t="shared" si="238"/>
        <v>1.0679422009129693</v>
      </c>
      <c r="V446" s="123">
        <f t="shared" si="238"/>
        <v>0.31624697913462524</v>
      </c>
      <c r="W446" s="123">
        <f t="shared" si="238"/>
        <v>9.7510158090125629E-2</v>
      </c>
      <c r="X446" s="123">
        <f t="shared" si="238"/>
        <v>0.60090081053674982</v>
      </c>
      <c r="Y446" s="123">
        <f t="shared" si="238"/>
        <v>0.52897972554936823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1.909882840078321</v>
      </c>
      <c r="D447" s="99">
        <f>RES_hhdet_in_tess!D67</f>
        <v>2.4199739701616108</v>
      </c>
      <c r="E447" s="99">
        <f>RES_hhdet_in_tess!E67</f>
        <v>3.1675408281817896</v>
      </c>
      <c r="F447" s="99">
        <f>RES_hhdet_in_tess!F67</f>
        <v>0.90129293884975492</v>
      </c>
      <c r="G447" s="99">
        <f>RES_hhdet_in_tess!G67</f>
        <v>1.3683660899951113</v>
      </c>
      <c r="H447" s="99">
        <f>RES_hhdet_in_tess!H67</f>
        <v>1.6844842470130015</v>
      </c>
      <c r="I447" s="99">
        <f>RES_hhdet_in_tess!I67</f>
        <v>3.8051435225657073</v>
      </c>
      <c r="J447" s="99">
        <f>RES_hhdet_in_tess!J67</f>
        <v>1.0985076014158131</v>
      </c>
      <c r="K447" s="99">
        <f>RES_hhdet_in_tess!K67</f>
        <v>1.0018272418422567</v>
      </c>
      <c r="L447" s="99">
        <f>RES_hhdet_in_tess!L67</f>
        <v>2.8038488809454849</v>
      </c>
      <c r="M447" s="99">
        <f>RES_hhdet_in_tess!M67</f>
        <v>0.89706643327219748</v>
      </c>
      <c r="N447" s="99">
        <f>RES_hhdet_in_tess!N67</f>
        <v>3.2350263043311993</v>
      </c>
      <c r="O447" s="99">
        <f>RES_hhdet_in_tess!O67</f>
        <v>0.38211611689655628</v>
      </c>
      <c r="P447" s="99">
        <f>RES_hhdet_in_tess!P67</f>
        <v>1.6319012984487808</v>
      </c>
      <c r="Q447" s="99">
        <f>RES_hhdet_in_tess!Q67</f>
        <v>4.3104939633556176</v>
      </c>
      <c r="R447" s="99">
        <f>RES_hhdet_in_tess!R67</f>
        <v>2.1881390269967951</v>
      </c>
      <c r="S447" s="99">
        <f>RES_hhdet_in_tess!S67</f>
        <v>2.8648658740889004</v>
      </c>
      <c r="T447" s="99">
        <f>RES_hhdet_in_tess!T67</f>
        <v>2.3326331035475607</v>
      </c>
      <c r="U447" s="99">
        <f>RES_hhdet_in_tess!U67</f>
        <v>1.0679422009129693</v>
      </c>
      <c r="V447" s="99">
        <f>RES_hhdet_in_tess!V67</f>
        <v>0.31624697913462524</v>
      </c>
      <c r="W447" s="99">
        <f>RES_hhdet_in_tess!W67</f>
        <v>9.7510158090125629E-2</v>
      </c>
      <c r="X447" s="99">
        <f>RES_hhdet_in_tess!X67</f>
        <v>0.60090081053674982</v>
      </c>
      <c r="Y447" s="99">
        <f>RES_hhdet_in_tess!Y67</f>
        <v>0.52897972554936823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14.78815552219311</v>
      </c>
      <c r="D448" s="123">
        <v>16.173720043956145</v>
      </c>
      <c r="E448" s="123">
        <v>17.473504463262334</v>
      </c>
      <c r="F448" s="123">
        <v>11.356926301152825</v>
      </c>
      <c r="G448" s="123">
        <v>14.273790003995972</v>
      </c>
      <c r="H448" s="123">
        <v>15.809215633123157</v>
      </c>
      <c r="I448" s="123">
        <v>14.506772609254647</v>
      </c>
      <c r="J448" s="123">
        <v>11.492745930435554</v>
      </c>
      <c r="K448" s="123">
        <v>12.064501787564822</v>
      </c>
      <c r="L448" s="123">
        <v>10.872042812591298</v>
      </c>
      <c r="M448" s="123">
        <v>11.144546261495178</v>
      </c>
      <c r="N448" s="123">
        <v>11.738594340454679</v>
      </c>
      <c r="O448" s="123">
        <v>11.633000931636008</v>
      </c>
      <c r="P448" s="123">
        <v>10.826309743804677</v>
      </c>
      <c r="Q448" s="123">
        <v>10.969505073318595</v>
      </c>
      <c r="R448" s="123">
        <v>10.856930631355283</v>
      </c>
      <c r="S448" s="123">
        <v>11.762247874980746</v>
      </c>
      <c r="T448" s="123">
        <v>11.405515294144653</v>
      </c>
      <c r="U448" s="123">
        <v>10.884549864679324</v>
      </c>
      <c r="V448" s="123">
        <v>11.320735188111119</v>
      </c>
      <c r="W448" s="123">
        <v>12.766286933905391</v>
      </c>
      <c r="X448" s="123">
        <v>11.093105283192918</v>
      </c>
      <c r="Y448" s="123">
        <v>10.484953832807502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15.032209053979333</v>
      </c>
      <c r="D449" s="99">
        <v>16.419392250706021</v>
      </c>
      <c r="E449" s="99">
        <v>17.476595733862798</v>
      </c>
      <c r="F449" s="99">
        <v>11.449937187994431</v>
      </c>
      <c r="G449" s="99">
        <v>14.273790003995972</v>
      </c>
      <c r="H449" s="99">
        <v>15.477692671400684</v>
      </c>
      <c r="I449" s="99">
        <v>14.506772609254647</v>
      </c>
      <c r="J449" s="99">
        <v>11.492745930435554</v>
      </c>
      <c r="K449" s="99">
        <v>11.99626520206702</v>
      </c>
      <c r="L449" s="99">
        <v>10.895756163328086</v>
      </c>
      <c r="M449" s="99">
        <v>11.166404134779677</v>
      </c>
      <c r="N449" s="99">
        <v>11.723405765713771</v>
      </c>
      <c r="O449" s="99">
        <v>11.644453148453289</v>
      </c>
      <c r="P449" s="99">
        <v>10.769088573310052</v>
      </c>
      <c r="Q449" s="99">
        <v>10.958772914854507</v>
      </c>
      <c r="R449" s="99">
        <v>10.873826861862483</v>
      </c>
      <c r="S449" s="99">
        <v>11.723957951564927</v>
      </c>
      <c r="T449" s="99">
        <v>11.417298898824303</v>
      </c>
      <c r="U449" s="99">
        <v>10.892496111640881</v>
      </c>
      <c r="V449" s="99">
        <v>11.338401945207425</v>
      </c>
      <c r="W449" s="99">
        <v>12.766286933905391</v>
      </c>
      <c r="X449" s="99">
        <v>10.932203821123997</v>
      </c>
      <c r="Y449" s="99">
        <v>10.484953832807502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11.015832331164685</v>
      </c>
      <c r="D453" s="102">
        <v>11.245081272264539</v>
      </c>
      <c r="E453" s="102">
        <v>17.37424281636207</v>
      </c>
      <c r="F453" s="102">
        <v>7.132835557806632</v>
      </c>
      <c r="G453" s="102">
        <v>0</v>
      </c>
      <c r="H453" s="102">
        <v>17.801154903463779</v>
      </c>
      <c r="I453" s="102">
        <v>0</v>
      </c>
      <c r="J453" s="102">
        <v>0</v>
      </c>
      <c r="K453" s="102">
        <v>13.877180309686652</v>
      </c>
      <c r="L453" s="102">
        <v>10.321299252023657</v>
      </c>
      <c r="M453" s="102">
        <v>10.309655746414521</v>
      </c>
      <c r="N453" s="102">
        <v>12.37077051931948</v>
      </c>
      <c r="O453" s="102">
        <v>11.242135271371863</v>
      </c>
      <c r="P453" s="102">
        <v>11.491634702616365</v>
      </c>
      <c r="Q453" s="102">
        <v>11.484418704770521</v>
      </c>
      <c r="R453" s="102">
        <v>10.223068717350241</v>
      </c>
      <c r="S453" s="102">
        <v>12.946357128784481</v>
      </c>
      <c r="T453" s="102">
        <v>11.093463391037428</v>
      </c>
      <c r="U453" s="102">
        <v>10.664629511789974</v>
      </c>
      <c r="V453" s="102">
        <v>10.916741453549028</v>
      </c>
      <c r="W453" s="102">
        <v>0</v>
      </c>
      <c r="X453" s="102">
        <v>12.020421163023277</v>
      </c>
      <c r="Y453" s="102">
        <v>0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7.7564778255748621</v>
      </c>
      <c r="D457" s="123">
        <v>8.7281935240762838</v>
      </c>
      <c r="E457" s="123">
        <v>10.391117996054883</v>
      </c>
      <c r="F457" s="123">
        <v>5.9147034723243692</v>
      </c>
      <c r="G457" s="123">
        <v>10.12610055515063</v>
      </c>
      <c r="H457" s="123">
        <v>7.9361510812474458</v>
      </c>
      <c r="I457" s="123">
        <v>8.1584369119870761</v>
      </c>
      <c r="J457" s="123">
        <v>4.0762923962639315</v>
      </c>
      <c r="K457" s="123">
        <v>5.2816897037288593</v>
      </c>
      <c r="L457" s="123">
        <v>4.0665283338039178</v>
      </c>
      <c r="M457" s="123">
        <v>4.1086799624008759</v>
      </c>
      <c r="N457" s="123">
        <v>3.8485844641126952</v>
      </c>
      <c r="O457" s="123">
        <v>3.6335210016749726</v>
      </c>
      <c r="P457" s="123">
        <v>3.4601372278692697</v>
      </c>
      <c r="Q457" s="123">
        <v>3.9643177953758775</v>
      </c>
      <c r="R457" s="123">
        <v>3.969639467597879</v>
      </c>
      <c r="S457" s="123">
        <v>4.4515138117049675</v>
      </c>
      <c r="T457" s="123">
        <v>4.5004597948403227</v>
      </c>
      <c r="U457" s="123">
        <v>4.4746611725360435</v>
      </c>
      <c r="V457" s="123">
        <v>4.2050703988273845</v>
      </c>
      <c r="W457" s="123">
        <v>4.6455575652653751</v>
      </c>
      <c r="X457" s="123">
        <v>4.2090433716146229</v>
      </c>
      <c r="Y457" s="123">
        <v>3.970822187561025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7.6207846227241074</v>
      </c>
      <c r="D458" s="99">
        <v>8.9147902555557472</v>
      </c>
      <c r="E458" s="99">
        <v>10.191565671860555</v>
      </c>
      <c r="F458" s="99">
        <v>5.9920839890468205</v>
      </c>
      <c r="G458" s="99">
        <v>11.292428010802904</v>
      </c>
      <c r="H458" s="99">
        <v>7.4264189912940148</v>
      </c>
      <c r="I458" s="99">
        <v>8.2106008028204318</v>
      </c>
      <c r="J458" s="99">
        <v>4.0782975416647256</v>
      </c>
      <c r="K458" s="99">
        <v>5.3085985543971548</v>
      </c>
      <c r="L458" s="99">
        <v>4.0668548536547187</v>
      </c>
      <c r="M458" s="99">
        <v>4.1084312636933635</v>
      </c>
      <c r="N458" s="99">
        <v>3.8398523193558334</v>
      </c>
      <c r="O458" s="99">
        <v>3.7727477975118155</v>
      </c>
      <c r="P458" s="99">
        <v>3.493422827211341</v>
      </c>
      <c r="Q458" s="99">
        <v>3.95105656136904</v>
      </c>
      <c r="R458" s="99">
        <v>3.967140771490159</v>
      </c>
      <c r="S458" s="99">
        <v>4.4540522207990945</v>
      </c>
      <c r="T458" s="99">
        <v>4.5043732676309771</v>
      </c>
      <c r="U458" s="99">
        <v>4.4785198408869098</v>
      </c>
      <c r="V458" s="99">
        <v>4.2044268217309675</v>
      </c>
      <c r="W458" s="99">
        <v>4.654838481995764</v>
      </c>
      <c r="X458" s="99">
        <v>4.2061608332919587</v>
      </c>
      <c r="Y458" s="99">
        <v>3.970767148039545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8.6953260498878961</v>
      </c>
      <c r="D459" s="110">
        <v>6.7423248676080716</v>
      </c>
      <c r="E459" s="110">
        <v>11.907503769398399</v>
      </c>
      <c r="F459" s="110">
        <v>5.4700164262553779</v>
      </c>
      <c r="G459" s="110">
        <v>5.936444497816268</v>
      </c>
      <c r="H459" s="110">
        <v>10.80633810628893</v>
      </c>
      <c r="I459" s="110">
        <v>6.9297475455185067</v>
      </c>
      <c r="J459" s="110">
        <v>3.9706233517534013</v>
      </c>
      <c r="K459" s="110">
        <v>3.997703883686726</v>
      </c>
      <c r="L459" s="110">
        <v>3.900021605379834</v>
      </c>
      <c r="M459" s="110">
        <v>4.1675806081100371</v>
      </c>
      <c r="N459" s="110">
        <v>5.9321916100882373</v>
      </c>
      <c r="O459" s="110">
        <v>0.38890572153527353</v>
      </c>
      <c r="P459" s="110">
        <v>2.642042836896997</v>
      </c>
      <c r="Q459" s="110">
        <v>5.0438050095993985</v>
      </c>
      <c r="R459" s="110">
        <v>4.1756262837378655</v>
      </c>
      <c r="S459" s="110">
        <v>4.2357670735822213</v>
      </c>
      <c r="T459" s="110">
        <v>4.1469199336677312</v>
      </c>
      <c r="U459" s="110">
        <v>4.2131771999203664</v>
      </c>
      <c r="V459" s="110">
        <v>4.2431708520719562</v>
      </c>
      <c r="W459" s="110">
        <v>4.2743506425777831</v>
      </c>
      <c r="X459" s="110">
        <v>4.3664074190396169</v>
      </c>
      <c r="Y459" s="110">
        <v>3.9860057764042538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54.398391484077109</v>
      </c>
      <c r="D461" s="118">
        <f t="shared" si="239"/>
        <v>56.191593439664459</v>
      </c>
      <c r="E461" s="118">
        <f t="shared" si="239"/>
        <v>57.396964680108852</v>
      </c>
      <c r="F461" s="118">
        <f t="shared" si="239"/>
        <v>53.956959197824084</v>
      </c>
      <c r="G461" s="118">
        <f t="shared" si="239"/>
        <v>47.12409037107939</v>
      </c>
      <c r="H461" s="118">
        <f t="shared" si="239"/>
        <v>49.550291608919075</v>
      </c>
      <c r="I461" s="118">
        <f t="shared" si="239"/>
        <v>41.400408301478286</v>
      </c>
      <c r="J461" s="118">
        <f t="shared" si="239"/>
        <v>43.614090542830077</v>
      </c>
      <c r="K461" s="118">
        <f t="shared" si="239"/>
        <v>41.237720517280174</v>
      </c>
      <c r="L461" s="118">
        <f t="shared" si="239"/>
        <v>39.409219444971264</v>
      </c>
      <c r="M461" s="118">
        <f t="shared" si="239"/>
        <v>37.319761934691449</v>
      </c>
      <c r="N461" s="118">
        <f t="shared" si="239"/>
        <v>36.796778406342803</v>
      </c>
      <c r="O461" s="118">
        <f t="shared" si="239"/>
        <v>31.991798193807586</v>
      </c>
      <c r="P461" s="118">
        <f t="shared" si="239"/>
        <v>25.617876533856343</v>
      </c>
      <c r="Q461" s="118">
        <f t="shared" si="239"/>
        <v>24.078229209909487</v>
      </c>
      <c r="R461" s="118">
        <f t="shared" ref="R461:V461" si="240">R462+R465+R467+R476</f>
        <v>22.790075021631452</v>
      </c>
      <c r="S461" s="118">
        <f t="shared" si="240"/>
        <v>22.83064886922217</v>
      </c>
      <c r="T461" s="118">
        <f t="shared" si="240"/>
        <v>21.753557540890338</v>
      </c>
      <c r="U461" s="118">
        <f t="shared" si="240"/>
        <v>20.008441702436102</v>
      </c>
      <c r="V461" s="118">
        <f t="shared" si="240"/>
        <v>19.816931173995247</v>
      </c>
      <c r="W461" s="118">
        <f t="shared" ref="W461:Y461" si="241">W462+W465+W467+W476</f>
        <v>21.193408090554147</v>
      </c>
      <c r="X461" s="118">
        <f t="shared" si="241"/>
        <v>15.9978745100076</v>
      </c>
      <c r="Y461" s="118">
        <f t="shared" si="241"/>
        <v>14.629114632748681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46.436465070151293</v>
      </c>
      <c r="D462" s="123">
        <f t="shared" si="242"/>
        <v>47.187043534768108</v>
      </c>
      <c r="E462" s="123">
        <f t="shared" si="242"/>
        <v>47.674804177549696</v>
      </c>
      <c r="F462" s="123">
        <f t="shared" si="242"/>
        <v>47.893908829982188</v>
      </c>
      <c r="G462" s="123">
        <f t="shared" si="242"/>
        <v>38.65849382231373</v>
      </c>
      <c r="H462" s="123">
        <f t="shared" si="242"/>
        <v>42.428397830560598</v>
      </c>
      <c r="I462" s="123">
        <f t="shared" si="242"/>
        <v>33.352417759548835</v>
      </c>
      <c r="J462" s="123">
        <f t="shared" si="242"/>
        <v>38.093708003929812</v>
      </c>
      <c r="K462" s="123">
        <f t="shared" si="242"/>
        <v>35.343826009175999</v>
      </c>
      <c r="L462" s="123">
        <f t="shared" si="242"/>
        <v>34.375993710045208</v>
      </c>
      <c r="M462" s="123">
        <f t="shared" si="242"/>
        <v>32.227495941511421</v>
      </c>
      <c r="N462" s="123">
        <f t="shared" si="242"/>
        <v>31.75302693783328</v>
      </c>
      <c r="O462" s="123">
        <f t="shared" si="242"/>
        <v>27.241824996887775</v>
      </c>
      <c r="P462" s="123">
        <f t="shared" si="242"/>
        <v>21.552842908480731</v>
      </c>
      <c r="Q462" s="123">
        <f t="shared" si="242"/>
        <v>19.726843482730384</v>
      </c>
      <c r="R462" s="123">
        <f t="shared" ref="R462:V462" si="243">SUM(R463:R464)</f>
        <v>18.56150639811877</v>
      </c>
      <c r="S462" s="123">
        <f t="shared" si="243"/>
        <v>18.311570051671548</v>
      </c>
      <c r="T462" s="123">
        <f t="shared" si="243"/>
        <v>17.381130276747395</v>
      </c>
      <c r="U462" s="123">
        <f t="shared" si="243"/>
        <v>15.833655419429114</v>
      </c>
      <c r="V462" s="123">
        <f t="shared" si="243"/>
        <v>15.689247046801565</v>
      </c>
      <c r="W462" s="123">
        <f t="shared" ref="W462:Y462" si="244">SUM(W463:W464)</f>
        <v>16.479132018801021</v>
      </c>
      <c r="X462" s="123">
        <f t="shared" si="244"/>
        <v>12.295261612932483</v>
      </c>
      <c r="Y462" s="123">
        <f t="shared" si="244"/>
        <v>10.696541921440527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46.436465070151293</v>
      </c>
      <c r="D463" s="99">
        <v>47.187043534768108</v>
      </c>
      <c r="E463" s="99">
        <v>47.674804177549696</v>
      </c>
      <c r="F463" s="99">
        <v>47.893908829982188</v>
      </c>
      <c r="G463" s="99">
        <v>38.65849382231373</v>
      </c>
      <c r="H463" s="99">
        <v>42.428397830560598</v>
      </c>
      <c r="I463" s="99">
        <v>33.352417759548835</v>
      </c>
      <c r="J463" s="99">
        <v>38.093708003929812</v>
      </c>
      <c r="K463" s="99">
        <v>35.343826009175999</v>
      </c>
      <c r="L463" s="99">
        <v>34.375993710045208</v>
      </c>
      <c r="M463" s="99">
        <v>32.227495941511421</v>
      </c>
      <c r="N463" s="99">
        <v>31.75302693783328</v>
      </c>
      <c r="O463" s="99">
        <v>27.241824996887775</v>
      </c>
      <c r="P463" s="99">
        <v>21.552842908480731</v>
      </c>
      <c r="Q463" s="99">
        <v>19.726843482730384</v>
      </c>
      <c r="R463" s="99">
        <v>18.56150639811877</v>
      </c>
      <c r="S463" s="99">
        <v>18.311570051671548</v>
      </c>
      <c r="T463" s="99">
        <v>17.381130276747395</v>
      </c>
      <c r="U463" s="99">
        <v>15.833655419429114</v>
      </c>
      <c r="V463" s="99">
        <v>15.689247046801565</v>
      </c>
      <c r="W463" s="99">
        <v>16.479132018801021</v>
      </c>
      <c r="X463" s="99">
        <v>12.295261612932483</v>
      </c>
      <c r="Y463" s="99">
        <v>10.696541921440527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5.6037470036553856</v>
      </c>
      <c r="D467" s="123">
        <v>6.1213708226223629</v>
      </c>
      <c r="E467" s="123">
        <v>6.5389149653482184</v>
      </c>
      <c r="F467" s="123">
        <v>4.2609226602239154</v>
      </c>
      <c r="G467" s="123">
        <v>5.3498254622322339</v>
      </c>
      <c r="H467" s="123">
        <v>4.8996996688995669</v>
      </c>
      <c r="I467" s="123">
        <v>5.2754602310333203</v>
      </c>
      <c r="J467" s="123">
        <v>4.1129289598210175</v>
      </c>
      <c r="K467" s="123">
        <v>4.0672584458923415</v>
      </c>
      <c r="L467" s="123">
        <v>3.6087711242577933</v>
      </c>
      <c r="M467" s="123">
        <v>3.6575899614558969</v>
      </c>
      <c r="N467" s="123">
        <v>3.7033963071453329</v>
      </c>
      <c r="O467" s="123">
        <v>3.4822589352416298</v>
      </c>
      <c r="P467" s="123">
        <v>2.8895094127011878</v>
      </c>
      <c r="Q467" s="123">
        <v>2.9885252918997964</v>
      </c>
      <c r="R467" s="123">
        <v>2.8702846167886849</v>
      </c>
      <c r="S467" s="123">
        <v>3.0096108616363937</v>
      </c>
      <c r="T467" s="123">
        <v>2.8623146951131364</v>
      </c>
      <c r="U467" s="123">
        <v>2.6942286478443158</v>
      </c>
      <c r="V467" s="123">
        <v>2.7507353005217192</v>
      </c>
      <c r="W467" s="123">
        <v>3.2071430375508365</v>
      </c>
      <c r="X467" s="123">
        <v>2.3327179952462722</v>
      </c>
      <c r="Y467" s="123">
        <v>2.6204969107209801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5.9662859957362038</v>
      </c>
      <c r="D468" s="99">
        <v>6.4264957765884674</v>
      </c>
      <c r="E468" s="99">
        <v>6.7425540971028122</v>
      </c>
      <c r="F468" s="99">
        <v>4.3547445545606305</v>
      </c>
      <c r="G468" s="99">
        <v>5.3498254622322339</v>
      </c>
      <c r="H468" s="99">
        <v>5.7151677757693342</v>
      </c>
      <c r="I468" s="99">
        <v>5.2754602310333203</v>
      </c>
      <c r="J468" s="99">
        <v>4.1129289598210175</v>
      </c>
      <c r="K468" s="99">
        <v>4.2203665813381752</v>
      </c>
      <c r="L468" s="99">
        <v>3.7641538859011767</v>
      </c>
      <c r="M468" s="99">
        <v>3.7533475924986099</v>
      </c>
      <c r="N468" s="99">
        <v>3.7923735788091943</v>
      </c>
      <c r="O468" s="99">
        <v>3.5842878121538249</v>
      </c>
      <c r="P468" s="99">
        <v>3.1380212242005006</v>
      </c>
      <c r="Q468" s="99">
        <v>3.0508140429591935</v>
      </c>
      <c r="R468" s="99">
        <v>2.9467949567144691</v>
      </c>
      <c r="S468" s="99">
        <v>3.1069310785279467</v>
      </c>
      <c r="T468" s="99">
        <v>2.9704005119279819</v>
      </c>
      <c r="U468" s="99">
        <v>2.7915775558712244</v>
      </c>
      <c r="V468" s="99">
        <v>2.8710257115678637</v>
      </c>
      <c r="W468" s="99">
        <v>3.2071430375508365</v>
      </c>
      <c r="X468" s="99">
        <v>2.7374751488693332</v>
      </c>
      <c r="Y468" s="99">
        <v>2.6204969107209801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2.3581794102704325</v>
      </c>
      <c r="D476" s="123">
        <v>2.8831790822739922</v>
      </c>
      <c r="E476" s="123">
        <v>3.1832455372109374</v>
      </c>
      <c r="F476" s="123">
        <v>1.8021277076179738</v>
      </c>
      <c r="G476" s="123">
        <v>3.1157710865334254</v>
      </c>
      <c r="H476" s="123">
        <v>2.2221941094589082</v>
      </c>
      <c r="I476" s="123">
        <v>2.7725303108961272</v>
      </c>
      <c r="J476" s="123">
        <v>1.4074535790792431</v>
      </c>
      <c r="K476" s="123">
        <v>1.8266360622118301</v>
      </c>
      <c r="L476" s="123">
        <v>1.4244546106682618</v>
      </c>
      <c r="M476" s="123">
        <v>1.4346760317241316</v>
      </c>
      <c r="N476" s="123">
        <v>1.3403551613641957</v>
      </c>
      <c r="O476" s="123">
        <v>1.2677142616781831</v>
      </c>
      <c r="P476" s="123">
        <v>1.1755242126744254</v>
      </c>
      <c r="Q476" s="123">
        <v>1.3628604352793052</v>
      </c>
      <c r="R476" s="123">
        <v>1.358284006723997</v>
      </c>
      <c r="S476" s="123">
        <v>1.5094679559142288</v>
      </c>
      <c r="T476" s="123">
        <v>1.5101125690298052</v>
      </c>
      <c r="U476" s="123">
        <v>1.4805576351626701</v>
      </c>
      <c r="V476" s="123">
        <v>1.3769488266719632</v>
      </c>
      <c r="W476" s="123">
        <v>1.5071330342022917</v>
      </c>
      <c r="X476" s="123">
        <v>1.3698949018288444</v>
      </c>
      <c r="Y476" s="123">
        <v>1.312075800587174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2.699010770217281</v>
      </c>
      <c r="D477" s="99">
        <v>3.154089140333463</v>
      </c>
      <c r="E477" s="99">
        <v>3.6021521615002463</v>
      </c>
      <c r="F477" s="99">
        <v>2.1157180729053233</v>
      </c>
      <c r="G477" s="99">
        <v>3.9831476238961523</v>
      </c>
      <c r="H477" s="99">
        <v>2.6168456209506794</v>
      </c>
      <c r="I477" s="99">
        <v>2.8902378229953247</v>
      </c>
      <c r="J477" s="99">
        <v>1.4341610134465637</v>
      </c>
      <c r="K477" s="99">
        <v>1.8649173860832788</v>
      </c>
      <c r="L477" s="99">
        <v>1.4272479674974461</v>
      </c>
      <c r="M477" s="99">
        <v>1.4407337254979864</v>
      </c>
      <c r="N477" s="99">
        <v>1.3459724272279865</v>
      </c>
      <c r="O477" s="99">
        <v>1.3221120190241706</v>
      </c>
      <c r="P477" s="99">
        <v>1.2233524686700239</v>
      </c>
      <c r="Q477" s="99">
        <v>1.3796028393696576</v>
      </c>
      <c r="R477" s="99">
        <v>1.3747604930563708</v>
      </c>
      <c r="S477" s="99">
        <v>1.5272278869330103</v>
      </c>
      <c r="T477" s="99">
        <v>1.526828603340971</v>
      </c>
      <c r="U477" s="99">
        <v>1.5024059374937337</v>
      </c>
      <c r="V477" s="99">
        <v>1.4002076766939249</v>
      </c>
      <c r="W477" s="99">
        <v>1.5448143793959066</v>
      </c>
      <c r="X477" s="99">
        <v>1.3949881465512517</v>
      </c>
      <c r="Y477" s="99">
        <v>1.3168319899805834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1815142</v>
      </c>
      <c r="C5" s="120">
        <v>1703761</v>
      </c>
      <c r="D5" s="120">
        <v>1864991</v>
      </c>
      <c r="E5" s="120">
        <v>2125325</v>
      </c>
      <c r="F5" s="120">
        <v>2438476</v>
      </c>
      <c r="G5" s="120">
        <v>2732171</v>
      </c>
      <c r="H5" s="120">
        <v>2892871</v>
      </c>
      <c r="I5" s="120">
        <v>3154281</v>
      </c>
      <c r="J5" s="120">
        <v>3409644</v>
      </c>
      <c r="K5" s="120">
        <v>3600044</v>
      </c>
      <c r="L5" s="120">
        <v>3639972</v>
      </c>
      <c r="M5" s="120">
        <v>3588090</v>
      </c>
      <c r="N5" s="120">
        <v>3582923</v>
      </c>
      <c r="O5" s="120">
        <v>3618027</v>
      </c>
      <c r="P5" s="120">
        <v>3688060</v>
      </c>
      <c r="Q5" s="120">
        <v>3649759</v>
      </c>
      <c r="R5" s="120">
        <v>3622102</v>
      </c>
      <c r="S5" s="120">
        <v>3570083</v>
      </c>
      <c r="T5" s="120">
        <v>3551920</v>
      </c>
      <c r="U5" s="120">
        <v>3475653</v>
      </c>
      <c r="V5" s="120">
        <v>3457524</v>
      </c>
      <c r="W5" s="120">
        <v>3466388</v>
      </c>
      <c r="X5" s="120">
        <v>3511988</v>
      </c>
      <c r="Y5" s="120">
        <v>3591622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1815142</v>
      </c>
      <c r="C7" s="52">
        <v>1703761</v>
      </c>
      <c r="D7" s="52">
        <v>1864991</v>
      </c>
      <c r="E7" s="52">
        <v>2125325</v>
      </c>
      <c r="F7" s="52">
        <v>2438476</v>
      </c>
      <c r="G7" s="52">
        <v>2732171</v>
      </c>
      <c r="H7" s="52">
        <v>2892871</v>
      </c>
      <c r="I7" s="52">
        <v>3154281</v>
      </c>
      <c r="J7" s="52">
        <v>3409644</v>
      </c>
      <c r="K7" s="52">
        <v>3600044</v>
      </c>
      <c r="L7" s="52">
        <v>3639972</v>
      </c>
      <c r="M7" s="52">
        <v>3588090</v>
      </c>
      <c r="N7" s="52">
        <v>3582923</v>
      </c>
      <c r="O7" s="52">
        <v>3618027</v>
      </c>
      <c r="P7" s="52">
        <v>3688060</v>
      </c>
      <c r="Q7" s="52">
        <v>3649759</v>
      </c>
      <c r="R7" s="52">
        <v>3622102</v>
      </c>
      <c r="S7" s="52">
        <v>3570083</v>
      </c>
      <c r="T7" s="52">
        <v>3551920</v>
      </c>
      <c r="U7" s="52">
        <v>3475653</v>
      </c>
      <c r="V7" s="52">
        <v>3457524</v>
      </c>
      <c r="W7" s="52">
        <v>3466388</v>
      </c>
      <c r="X7" s="52">
        <v>3511988</v>
      </c>
      <c r="Y7" s="52">
        <v>3591622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35168</v>
      </c>
      <c r="C9" s="52">
        <v>43499</v>
      </c>
      <c r="D9" s="52">
        <v>71792</v>
      </c>
      <c r="E9" s="52">
        <v>112646</v>
      </c>
      <c r="F9" s="52">
        <v>143736</v>
      </c>
      <c r="G9" s="52">
        <v>197102</v>
      </c>
      <c r="H9" s="52">
        <v>246248</v>
      </c>
      <c r="I9" s="52">
        <v>305250</v>
      </c>
      <c r="J9" s="52">
        <v>343108</v>
      </c>
      <c r="K9" s="52">
        <v>387966</v>
      </c>
      <c r="L9" s="52">
        <v>419926</v>
      </c>
      <c r="M9" s="52">
        <v>413016</v>
      </c>
      <c r="N9" s="52">
        <v>392859</v>
      </c>
      <c r="O9" s="52">
        <v>358815</v>
      </c>
      <c r="P9" s="52">
        <v>366658</v>
      </c>
      <c r="Q9" s="52">
        <v>400783</v>
      </c>
      <c r="R9" s="52">
        <v>424021</v>
      </c>
      <c r="S9" s="52">
        <v>452346</v>
      </c>
      <c r="T9" s="52">
        <v>493202</v>
      </c>
      <c r="U9" s="52">
        <v>533305</v>
      </c>
      <c r="V9" s="52">
        <v>555436</v>
      </c>
      <c r="W9" s="52">
        <v>573197</v>
      </c>
      <c r="X9" s="52">
        <v>598184</v>
      </c>
      <c r="Y9" s="52">
        <v>626100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1142463</v>
      </c>
      <c r="C11" s="52">
        <v>1161763</v>
      </c>
      <c r="D11" s="52">
        <v>1329536</v>
      </c>
      <c r="E11" s="52">
        <v>1575370</v>
      </c>
      <c r="F11" s="52">
        <v>1911162</v>
      </c>
      <c r="G11" s="52">
        <v>2095831</v>
      </c>
      <c r="H11" s="52">
        <v>2310410</v>
      </c>
      <c r="I11" s="52">
        <v>2546938</v>
      </c>
      <c r="J11" s="52">
        <v>2831194</v>
      </c>
      <c r="K11" s="52">
        <v>2950196</v>
      </c>
      <c r="L11" s="52">
        <v>3005468</v>
      </c>
      <c r="M11" s="52">
        <v>2945823</v>
      </c>
      <c r="N11" s="52">
        <v>2933607</v>
      </c>
      <c r="O11" s="52">
        <v>2945420</v>
      </c>
      <c r="P11" s="52">
        <v>2990961</v>
      </c>
      <c r="Q11" s="52">
        <v>2927296</v>
      </c>
      <c r="R11" s="52">
        <v>2897772</v>
      </c>
      <c r="S11" s="52">
        <v>2844430</v>
      </c>
      <c r="T11" s="52">
        <v>2876364</v>
      </c>
      <c r="U11" s="52">
        <v>2877726</v>
      </c>
      <c r="V11" s="52">
        <v>2920342</v>
      </c>
      <c r="W11" s="52">
        <v>2934718</v>
      </c>
      <c r="X11" s="52">
        <v>2971371</v>
      </c>
      <c r="Y11" s="52">
        <v>3034805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1096</v>
      </c>
    </row>
    <row r="13" spans="1:105" ht="12" customHeight="1" x14ac:dyDescent="0.25">
      <c r="A13" s="97" t="s">
        <v>124</v>
      </c>
      <c r="B13" s="52">
        <v>638676</v>
      </c>
      <c r="C13" s="52">
        <v>519563</v>
      </c>
      <c r="D13" s="52">
        <v>519611</v>
      </c>
      <c r="E13" s="52">
        <v>535964</v>
      </c>
      <c r="F13" s="52">
        <v>515214</v>
      </c>
      <c r="G13" s="52">
        <v>628902</v>
      </c>
      <c r="H13" s="52">
        <v>553265</v>
      </c>
      <c r="I13" s="52">
        <v>531057</v>
      </c>
      <c r="J13" s="52">
        <v>431577</v>
      </c>
      <c r="K13" s="52">
        <v>423543</v>
      </c>
      <c r="L13" s="52">
        <v>372953</v>
      </c>
      <c r="M13" s="52">
        <v>350721</v>
      </c>
      <c r="N13" s="52">
        <v>321701</v>
      </c>
      <c r="O13" s="52">
        <v>326260</v>
      </c>
      <c r="P13" s="52">
        <v>343108</v>
      </c>
      <c r="Q13" s="52">
        <v>375151</v>
      </c>
      <c r="R13" s="52">
        <v>399134</v>
      </c>
      <c r="S13" s="52">
        <v>419992</v>
      </c>
      <c r="T13" s="52">
        <v>415894</v>
      </c>
      <c r="U13" s="52">
        <v>382352</v>
      </c>
      <c r="V13" s="52">
        <v>352874</v>
      </c>
      <c r="W13" s="52">
        <v>339783</v>
      </c>
      <c r="X13" s="52">
        <v>352727</v>
      </c>
      <c r="Y13" s="52">
        <v>356670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34003</v>
      </c>
      <c r="C15" s="52">
        <v>22435</v>
      </c>
      <c r="D15" s="52">
        <v>15844</v>
      </c>
      <c r="E15" s="52">
        <v>13991</v>
      </c>
      <c r="F15" s="52">
        <v>12100</v>
      </c>
      <c r="G15" s="52">
        <v>7438</v>
      </c>
      <c r="H15" s="52">
        <v>29196</v>
      </c>
      <c r="I15" s="52">
        <v>76286</v>
      </c>
      <c r="J15" s="52">
        <v>146873</v>
      </c>
      <c r="K15" s="52">
        <v>226305</v>
      </c>
      <c r="L15" s="52">
        <v>261551</v>
      </c>
      <c r="M15" s="52">
        <v>291546</v>
      </c>
      <c r="N15" s="52">
        <v>327615</v>
      </c>
      <c r="O15" s="52">
        <v>346347</v>
      </c>
      <c r="P15" s="52">
        <v>353991</v>
      </c>
      <c r="Q15" s="52">
        <v>347312</v>
      </c>
      <c r="R15" s="52">
        <v>325196</v>
      </c>
      <c r="S15" s="52">
        <v>305661</v>
      </c>
      <c r="T15" s="52">
        <v>259662</v>
      </c>
      <c r="U15" s="52">
        <v>215575</v>
      </c>
      <c r="V15" s="52">
        <v>184308</v>
      </c>
      <c r="W15" s="52">
        <v>191887</v>
      </c>
      <c r="X15" s="52">
        <v>187890</v>
      </c>
      <c r="Y15" s="52">
        <v>200147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448940</v>
      </c>
      <c r="C18" s="52">
        <v>414164</v>
      </c>
      <c r="D18" s="52">
        <v>427720</v>
      </c>
      <c r="E18" s="52">
        <v>462845</v>
      </c>
      <c r="F18" s="52">
        <v>552559</v>
      </c>
      <c r="G18" s="52">
        <v>613815</v>
      </c>
      <c r="H18" s="52">
        <v>713400</v>
      </c>
      <c r="I18" s="52">
        <v>772438</v>
      </c>
      <c r="J18" s="52">
        <v>922397</v>
      </c>
      <c r="K18" s="52">
        <v>948977</v>
      </c>
      <c r="L18" s="52">
        <v>1027620</v>
      </c>
      <c r="M18" s="52">
        <v>1032490</v>
      </c>
      <c r="N18" s="52">
        <v>1079914</v>
      </c>
      <c r="O18" s="52">
        <v>1082264</v>
      </c>
      <c r="P18" s="52">
        <v>1075951</v>
      </c>
      <c r="Q18" s="52">
        <v>1003491</v>
      </c>
      <c r="R18" s="52">
        <v>947226</v>
      </c>
      <c r="S18" s="52">
        <v>881928</v>
      </c>
      <c r="T18" s="52">
        <v>852121</v>
      </c>
      <c r="U18" s="52">
        <v>839902</v>
      </c>
      <c r="V18" s="52">
        <v>854783</v>
      </c>
      <c r="W18" s="52">
        <v>858260</v>
      </c>
      <c r="X18" s="52">
        <v>851878</v>
      </c>
      <c r="Y18" s="52">
        <v>853745</v>
      </c>
      <c r="DA18" s="63" t="s">
        <v>1101</v>
      </c>
    </row>
    <row r="19" spans="1:105" ht="12" customHeight="1" x14ac:dyDescent="0.25">
      <c r="A19" s="97" t="s">
        <v>50</v>
      </c>
      <c r="B19" s="52">
        <v>1336244</v>
      </c>
      <c r="C19" s="52">
        <v>1255707</v>
      </c>
      <c r="D19" s="52">
        <v>1393980</v>
      </c>
      <c r="E19" s="52">
        <v>1597492</v>
      </c>
      <c r="F19" s="52">
        <v>1816096</v>
      </c>
      <c r="G19" s="52">
        <v>2037153</v>
      </c>
      <c r="H19" s="52">
        <v>2076327</v>
      </c>
      <c r="I19" s="52">
        <v>2300175</v>
      </c>
      <c r="J19" s="52">
        <v>2417180</v>
      </c>
      <c r="K19" s="52">
        <v>2598884</v>
      </c>
      <c r="L19" s="52">
        <v>2552035</v>
      </c>
      <c r="M19" s="52">
        <v>2498377</v>
      </c>
      <c r="N19" s="52">
        <v>2444408</v>
      </c>
      <c r="O19" s="52">
        <v>2501559</v>
      </c>
      <c r="P19" s="52">
        <v>2583669</v>
      </c>
      <c r="Q19" s="52">
        <v>2613004</v>
      </c>
      <c r="R19" s="52">
        <v>2635396</v>
      </c>
      <c r="S19" s="52">
        <v>2644685</v>
      </c>
      <c r="T19" s="52">
        <v>2661623</v>
      </c>
      <c r="U19" s="52">
        <v>2601476</v>
      </c>
      <c r="V19" s="52">
        <v>2569168</v>
      </c>
      <c r="W19" s="52">
        <v>2574724</v>
      </c>
      <c r="X19" s="52">
        <v>2623011</v>
      </c>
      <c r="Y19" s="52">
        <v>2696061</v>
      </c>
      <c r="DA19" s="63" t="s">
        <v>1102</v>
      </c>
    </row>
    <row r="20" spans="1:105" ht="12" customHeight="1" x14ac:dyDescent="0.25">
      <c r="A20" s="109" t="s">
        <v>120</v>
      </c>
      <c r="B20" s="36">
        <v>29958</v>
      </c>
      <c r="C20" s="36">
        <v>33890</v>
      </c>
      <c r="D20" s="36">
        <v>43291</v>
      </c>
      <c r="E20" s="36">
        <v>64988</v>
      </c>
      <c r="F20" s="36">
        <v>69821</v>
      </c>
      <c r="G20" s="36">
        <v>81203</v>
      </c>
      <c r="H20" s="36">
        <v>103144</v>
      </c>
      <c r="I20" s="36">
        <v>81668</v>
      </c>
      <c r="J20" s="36">
        <v>70067</v>
      </c>
      <c r="K20" s="36">
        <v>52183</v>
      </c>
      <c r="L20" s="36">
        <v>60317</v>
      </c>
      <c r="M20" s="36">
        <v>57223</v>
      </c>
      <c r="N20" s="36">
        <v>58601</v>
      </c>
      <c r="O20" s="36">
        <v>34204</v>
      </c>
      <c r="P20" s="36">
        <v>28440</v>
      </c>
      <c r="Q20" s="36">
        <v>33264</v>
      </c>
      <c r="R20" s="36">
        <v>39480</v>
      </c>
      <c r="S20" s="36">
        <v>43470</v>
      </c>
      <c r="T20" s="36">
        <v>38176</v>
      </c>
      <c r="U20" s="36">
        <v>34275</v>
      </c>
      <c r="V20" s="36">
        <v>33573</v>
      </c>
      <c r="W20" s="36">
        <v>33404</v>
      </c>
      <c r="X20" s="36">
        <v>37099</v>
      </c>
      <c r="Y20" s="36">
        <v>41816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141808</v>
      </c>
      <c r="D24" s="52">
        <v>141815</v>
      </c>
      <c r="E24" s="52">
        <v>141935</v>
      </c>
      <c r="F24" s="52">
        <v>142565</v>
      </c>
      <c r="G24" s="52">
        <v>144287</v>
      </c>
      <c r="H24" s="52">
        <v>147750</v>
      </c>
      <c r="I24" s="52">
        <v>153568</v>
      </c>
      <c r="J24" s="52">
        <v>162251</v>
      </c>
      <c r="K24" s="52">
        <v>174379</v>
      </c>
      <c r="L24" s="52">
        <v>190564</v>
      </c>
      <c r="M24" s="52">
        <v>211288</v>
      </c>
      <c r="N24" s="52">
        <v>236945</v>
      </c>
      <c r="O24" s="52">
        <v>239407</v>
      </c>
      <c r="P24" s="52">
        <v>162308</v>
      </c>
      <c r="Q24" s="52">
        <v>204549</v>
      </c>
      <c r="R24" s="52">
        <v>253005</v>
      </c>
      <c r="S24" s="52">
        <v>307995</v>
      </c>
      <c r="T24" s="52">
        <v>363712</v>
      </c>
      <c r="U24" s="52">
        <v>371533</v>
      </c>
      <c r="V24" s="52">
        <v>359641</v>
      </c>
      <c r="W24" s="52">
        <v>334743</v>
      </c>
      <c r="X24" s="52">
        <v>309581</v>
      </c>
      <c r="Y24" s="52">
        <v>306743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5495</v>
      </c>
      <c r="D26" s="52">
        <v>5522</v>
      </c>
      <c r="E26" s="52">
        <v>5750</v>
      </c>
      <c r="F26" s="52">
        <v>6561</v>
      </c>
      <c r="G26" s="52">
        <v>8458</v>
      </c>
      <c r="H26" s="52">
        <v>11952</v>
      </c>
      <c r="I26" s="52">
        <v>14413</v>
      </c>
      <c r="J26" s="52">
        <v>20986</v>
      </c>
      <c r="K26" s="52">
        <v>33572</v>
      </c>
      <c r="L26" s="52">
        <v>44872</v>
      </c>
      <c r="M26" s="52">
        <v>51706</v>
      </c>
      <c r="N26" s="52">
        <v>55665</v>
      </c>
      <c r="O26" s="52">
        <v>65035</v>
      </c>
      <c r="P26" s="52">
        <v>65908</v>
      </c>
      <c r="Q26" s="52">
        <v>66994</v>
      </c>
      <c r="R26" s="52">
        <v>62736</v>
      </c>
      <c r="S26" s="52">
        <v>63636</v>
      </c>
      <c r="T26" s="52">
        <v>56923</v>
      </c>
      <c r="U26" s="52">
        <v>49912</v>
      </c>
      <c r="V26" s="52">
        <v>55820</v>
      </c>
      <c r="W26" s="52">
        <v>68642</v>
      </c>
      <c r="X26" s="52">
        <v>87662</v>
      </c>
      <c r="Y26" s="52">
        <v>94636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89255</v>
      </c>
      <c r="D28" s="52">
        <v>89281</v>
      </c>
      <c r="E28" s="52">
        <v>89504</v>
      </c>
      <c r="F28" s="52">
        <v>90280</v>
      </c>
      <c r="G28" s="52">
        <v>92105</v>
      </c>
      <c r="H28" s="52">
        <v>95544</v>
      </c>
      <c r="I28" s="52">
        <v>108533</v>
      </c>
      <c r="J28" s="52">
        <v>156911</v>
      </c>
      <c r="K28" s="52">
        <v>168374</v>
      </c>
      <c r="L28" s="52">
        <v>178152</v>
      </c>
      <c r="M28" s="52">
        <v>195075</v>
      </c>
      <c r="N28" s="52">
        <v>222770</v>
      </c>
      <c r="O28" s="52">
        <v>224079</v>
      </c>
      <c r="P28" s="52">
        <v>150004</v>
      </c>
      <c r="Q28" s="52">
        <v>189434</v>
      </c>
      <c r="R28" s="52">
        <v>235552</v>
      </c>
      <c r="S28" s="52">
        <v>288906</v>
      </c>
      <c r="T28" s="52">
        <v>341527</v>
      </c>
      <c r="U28" s="52">
        <v>344807</v>
      </c>
      <c r="V28" s="52">
        <v>334492</v>
      </c>
      <c r="W28" s="52">
        <v>311877</v>
      </c>
      <c r="X28" s="52">
        <v>290795</v>
      </c>
      <c r="Y28" s="52">
        <v>288315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119113</v>
      </c>
      <c r="D30" s="52">
        <v>80473</v>
      </c>
      <c r="E30" s="52">
        <v>99950</v>
      </c>
      <c r="F30" s="52">
        <v>101121</v>
      </c>
      <c r="G30" s="52">
        <v>104529</v>
      </c>
      <c r="H30" s="52">
        <v>111454</v>
      </c>
      <c r="I30" s="52">
        <v>63949</v>
      </c>
      <c r="J30" s="52">
        <v>145374</v>
      </c>
      <c r="K30" s="52">
        <v>13401</v>
      </c>
      <c r="L30" s="52">
        <v>66518</v>
      </c>
      <c r="M30" s="52">
        <v>95647</v>
      </c>
      <c r="N30" s="52">
        <v>92394</v>
      </c>
      <c r="O30" s="52">
        <v>96092</v>
      </c>
      <c r="P30" s="52">
        <v>36716</v>
      </c>
      <c r="Q30" s="52">
        <v>38079</v>
      </c>
      <c r="R30" s="52">
        <v>38159</v>
      </c>
      <c r="S30" s="52">
        <v>37396</v>
      </c>
      <c r="T30" s="52">
        <v>54267</v>
      </c>
      <c r="U30" s="52">
        <v>71620</v>
      </c>
      <c r="V30" s="52">
        <v>71053</v>
      </c>
      <c r="W30" s="52">
        <v>71831</v>
      </c>
      <c r="X30" s="52">
        <v>58938</v>
      </c>
      <c r="Y30" s="52">
        <v>59643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11568</v>
      </c>
      <c r="D32" s="52">
        <v>6591</v>
      </c>
      <c r="E32" s="52">
        <v>1853</v>
      </c>
      <c r="F32" s="52">
        <v>1891</v>
      </c>
      <c r="G32" s="52">
        <v>4662</v>
      </c>
      <c r="H32" s="52">
        <v>5313</v>
      </c>
      <c r="I32" s="52">
        <v>2177</v>
      </c>
      <c r="J32" s="52">
        <v>464</v>
      </c>
      <c r="K32" s="52">
        <v>1818</v>
      </c>
      <c r="L32" s="52">
        <v>4915</v>
      </c>
      <c r="M32" s="52">
        <v>10628</v>
      </c>
      <c r="N32" s="52">
        <v>19565</v>
      </c>
      <c r="O32" s="52">
        <v>32079</v>
      </c>
      <c r="P32" s="52">
        <v>49240</v>
      </c>
      <c r="Q32" s="52">
        <v>59482</v>
      </c>
      <c r="R32" s="52">
        <v>62930</v>
      </c>
      <c r="S32" s="52">
        <v>57667</v>
      </c>
      <c r="T32" s="52">
        <v>45999</v>
      </c>
      <c r="U32" s="52">
        <v>48398</v>
      </c>
      <c r="V32" s="52">
        <v>51546</v>
      </c>
      <c r="W32" s="52">
        <v>47369</v>
      </c>
      <c r="X32" s="52">
        <v>44236</v>
      </c>
      <c r="Y32" s="52">
        <v>35809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70147</v>
      </c>
      <c r="D35" s="52">
        <v>70216</v>
      </c>
      <c r="E35" s="52">
        <v>70794</v>
      </c>
      <c r="F35" s="52">
        <v>72811</v>
      </c>
      <c r="G35" s="52">
        <v>77578</v>
      </c>
      <c r="H35" s="52">
        <v>86837</v>
      </c>
      <c r="I35" s="52">
        <v>60277</v>
      </c>
      <c r="J35" s="52">
        <v>77631</v>
      </c>
      <c r="K35" s="52">
        <v>89238</v>
      </c>
      <c r="L35" s="52">
        <v>121691</v>
      </c>
      <c r="M35" s="52">
        <v>146703</v>
      </c>
      <c r="N35" s="52">
        <v>171285</v>
      </c>
      <c r="O35" s="52">
        <v>169853</v>
      </c>
      <c r="P35" s="52">
        <v>135549</v>
      </c>
      <c r="Q35" s="52">
        <v>150546</v>
      </c>
      <c r="R35" s="52">
        <v>181132</v>
      </c>
      <c r="S35" s="52">
        <v>160864</v>
      </c>
      <c r="T35" s="52">
        <v>189052</v>
      </c>
      <c r="U35" s="52">
        <v>174854</v>
      </c>
      <c r="V35" s="52">
        <v>177601</v>
      </c>
      <c r="W35" s="52">
        <v>148781</v>
      </c>
      <c r="X35" s="52">
        <v>124078</v>
      </c>
      <c r="Y35" s="52">
        <v>122116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208788</v>
      </c>
      <c r="D36" s="52">
        <v>209038</v>
      </c>
      <c r="E36" s="52">
        <v>211221</v>
      </c>
      <c r="F36" s="52">
        <v>219105</v>
      </c>
      <c r="G36" s="52">
        <v>237472</v>
      </c>
      <c r="H36" s="52">
        <v>271434</v>
      </c>
      <c r="I36" s="52">
        <v>200782</v>
      </c>
      <c r="J36" s="52">
        <v>218274</v>
      </c>
      <c r="K36" s="52">
        <v>302823</v>
      </c>
      <c r="L36" s="52">
        <v>394103</v>
      </c>
      <c r="M36" s="52">
        <v>420947</v>
      </c>
      <c r="N36" s="52">
        <v>426138</v>
      </c>
      <c r="O36" s="52">
        <v>400635</v>
      </c>
      <c r="P36" s="52">
        <v>341106</v>
      </c>
      <c r="Q36" s="52">
        <v>395526</v>
      </c>
      <c r="R36" s="52">
        <v>387256</v>
      </c>
      <c r="S36" s="52">
        <v>414969</v>
      </c>
      <c r="T36" s="52">
        <v>393403</v>
      </c>
      <c r="U36" s="52">
        <v>408965</v>
      </c>
      <c r="V36" s="52">
        <v>420632</v>
      </c>
      <c r="W36" s="52">
        <v>433358</v>
      </c>
      <c r="X36" s="52">
        <v>416895</v>
      </c>
      <c r="Y36" s="52">
        <v>411700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4681</v>
      </c>
      <c r="D37" s="36">
        <v>4697</v>
      </c>
      <c r="E37" s="36">
        <v>4826</v>
      </c>
      <c r="F37" s="36">
        <v>5245</v>
      </c>
      <c r="G37" s="36">
        <v>6210</v>
      </c>
      <c r="H37" s="36">
        <v>7882</v>
      </c>
      <c r="I37" s="36">
        <v>22820</v>
      </c>
      <c r="J37" s="36">
        <v>14581</v>
      </c>
      <c r="K37" s="36">
        <v>19182</v>
      </c>
      <c r="L37" s="36">
        <v>7796</v>
      </c>
      <c r="M37" s="36">
        <v>11689</v>
      </c>
      <c r="N37" s="36">
        <v>8857</v>
      </c>
      <c r="O37" s="36">
        <v>24397</v>
      </c>
      <c r="P37" s="36">
        <v>5764</v>
      </c>
      <c r="Q37" s="36">
        <v>1429</v>
      </c>
      <c r="R37" s="36">
        <v>3562</v>
      </c>
      <c r="S37" s="36">
        <v>5948</v>
      </c>
      <c r="T37" s="36">
        <v>9727</v>
      </c>
      <c r="U37" s="36">
        <v>6644</v>
      </c>
      <c r="V37" s="36">
        <v>5376</v>
      </c>
      <c r="W37" s="36">
        <v>3122</v>
      </c>
      <c r="X37" s="36">
        <v>4875</v>
      </c>
      <c r="Y37" s="36">
        <v>7097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30427</v>
      </c>
      <c r="D41" s="52">
        <v>303045</v>
      </c>
      <c r="E41" s="52">
        <v>402269</v>
      </c>
      <c r="F41" s="52">
        <v>455716</v>
      </c>
      <c r="G41" s="52">
        <v>437982</v>
      </c>
      <c r="H41" s="52">
        <v>308450</v>
      </c>
      <c r="I41" s="52">
        <v>414978</v>
      </c>
      <c r="J41" s="52">
        <v>417614</v>
      </c>
      <c r="K41" s="52">
        <v>364779</v>
      </c>
      <c r="L41" s="52">
        <v>230492</v>
      </c>
      <c r="M41" s="52">
        <v>159406</v>
      </c>
      <c r="N41" s="52">
        <v>231778</v>
      </c>
      <c r="O41" s="52">
        <v>274511</v>
      </c>
      <c r="P41" s="52">
        <v>232341</v>
      </c>
      <c r="Q41" s="52">
        <v>166248</v>
      </c>
      <c r="R41" s="52">
        <v>225348</v>
      </c>
      <c r="S41" s="52">
        <v>255976</v>
      </c>
      <c r="T41" s="52">
        <v>345549</v>
      </c>
      <c r="U41" s="52">
        <v>295266</v>
      </c>
      <c r="V41" s="52">
        <v>341512</v>
      </c>
      <c r="W41" s="52">
        <v>343607</v>
      </c>
      <c r="X41" s="52">
        <v>355181</v>
      </c>
      <c r="Y41" s="52">
        <v>386377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13826</v>
      </c>
      <c r="D43" s="52">
        <v>33815</v>
      </c>
      <c r="E43" s="52">
        <v>46604</v>
      </c>
      <c r="F43" s="52">
        <v>37651</v>
      </c>
      <c r="G43" s="52">
        <v>61824</v>
      </c>
      <c r="H43" s="52">
        <v>61098</v>
      </c>
      <c r="I43" s="52">
        <v>73415</v>
      </c>
      <c r="J43" s="52">
        <v>58844</v>
      </c>
      <c r="K43" s="52">
        <v>78430</v>
      </c>
      <c r="L43" s="52">
        <v>76832</v>
      </c>
      <c r="M43" s="52">
        <v>44796</v>
      </c>
      <c r="N43" s="52">
        <v>35508</v>
      </c>
      <c r="O43" s="52">
        <v>30991</v>
      </c>
      <c r="P43" s="52">
        <v>73751</v>
      </c>
      <c r="Q43" s="52">
        <v>101119</v>
      </c>
      <c r="R43" s="52">
        <v>85974</v>
      </c>
      <c r="S43" s="52">
        <v>91961</v>
      </c>
      <c r="T43" s="52">
        <v>97779</v>
      </c>
      <c r="U43" s="52">
        <v>90015</v>
      </c>
      <c r="V43" s="52">
        <v>77951</v>
      </c>
      <c r="W43" s="52">
        <v>86403</v>
      </c>
      <c r="X43" s="52">
        <v>112649</v>
      </c>
      <c r="Y43" s="52">
        <v>122552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108555</v>
      </c>
      <c r="D45" s="52">
        <v>257054</v>
      </c>
      <c r="E45" s="52">
        <v>335338</v>
      </c>
      <c r="F45" s="52">
        <v>426072</v>
      </c>
      <c r="G45" s="52">
        <v>276774</v>
      </c>
      <c r="H45" s="52">
        <v>310123</v>
      </c>
      <c r="I45" s="52">
        <v>345061</v>
      </c>
      <c r="J45" s="52">
        <v>441167</v>
      </c>
      <c r="K45" s="52">
        <v>287376</v>
      </c>
      <c r="L45" s="52">
        <v>233424</v>
      </c>
      <c r="M45" s="52">
        <v>135430</v>
      </c>
      <c r="N45" s="52">
        <v>210554</v>
      </c>
      <c r="O45" s="52">
        <v>235892</v>
      </c>
      <c r="P45" s="52">
        <v>195545</v>
      </c>
      <c r="Q45" s="52">
        <v>125769</v>
      </c>
      <c r="R45" s="52">
        <v>206028</v>
      </c>
      <c r="S45" s="52">
        <v>235564</v>
      </c>
      <c r="T45" s="52">
        <v>373461</v>
      </c>
      <c r="U45" s="52">
        <v>346169</v>
      </c>
      <c r="V45" s="52">
        <v>377108</v>
      </c>
      <c r="W45" s="52">
        <v>326253</v>
      </c>
      <c r="X45" s="52">
        <v>327448</v>
      </c>
      <c r="Y45" s="52">
        <v>351749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80521</v>
      </c>
      <c r="E47" s="52">
        <v>116303</v>
      </c>
      <c r="F47" s="52">
        <v>80371</v>
      </c>
      <c r="G47" s="52">
        <v>218217</v>
      </c>
      <c r="H47" s="52">
        <v>35817</v>
      </c>
      <c r="I47" s="52">
        <v>41741</v>
      </c>
      <c r="J47" s="52">
        <v>45894</v>
      </c>
      <c r="K47" s="52">
        <v>5367</v>
      </c>
      <c r="L47" s="52">
        <v>15928</v>
      </c>
      <c r="M47" s="52">
        <v>73415</v>
      </c>
      <c r="N47" s="52">
        <v>63374</v>
      </c>
      <c r="O47" s="52">
        <v>100651</v>
      </c>
      <c r="P47" s="52">
        <v>53564</v>
      </c>
      <c r="Q47" s="52">
        <v>70122</v>
      </c>
      <c r="R47" s="52">
        <v>62142</v>
      </c>
      <c r="S47" s="52">
        <v>58254</v>
      </c>
      <c r="T47" s="52">
        <v>50169</v>
      </c>
      <c r="U47" s="52">
        <v>38078</v>
      </c>
      <c r="V47" s="52">
        <v>41575</v>
      </c>
      <c r="W47" s="52">
        <v>58740</v>
      </c>
      <c r="X47" s="52">
        <v>71882</v>
      </c>
      <c r="Y47" s="52">
        <v>63586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27071</v>
      </c>
      <c r="I49" s="52">
        <v>49267</v>
      </c>
      <c r="J49" s="52">
        <v>71051</v>
      </c>
      <c r="K49" s="52">
        <v>81250</v>
      </c>
      <c r="L49" s="52">
        <v>40161</v>
      </c>
      <c r="M49" s="52">
        <v>40623</v>
      </c>
      <c r="N49" s="52">
        <v>55634</v>
      </c>
      <c r="O49" s="52">
        <v>50811</v>
      </c>
      <c r="P49" s="52">
        <v>56884</v>
      </c>
      <c r="Q49" s="52">
        <v>52803</v>
      </c>
      <c r="R49" s="52">
        <v>40814</v>
      </c>
      <c r="S49" s="52">
        <v>38132</v>
      </c>
      <c r="T49" s="52">
        <v>0</v>
      </c>
      <c r="U49" s="52">
        <v>4311</v>
      </c>
      <c r="V49" s="52">
        <v>20279</v>
      </c>
      <c r="W49" s="52">
        <v>54948</v>
      </c>
      <c r="X49" s="52">
        <v>40239</v>
      </c>
      <c r="Y49" s="52">
        <v>48066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35371</v>
      </c>
      <c r="D52" s="52">
        <v>83772</v>
      </c>
      <c r="E52" s="52">
        <v>105919</v>
      </c>
      <c r="F52" s="52">
        <v>162525</v>
      </c>
      <c r="G52" s="52">
        <v>138834</v>
      </c>
      <c r="H52" s="52">
        <v>186422</v>
      </c>
      <c r="I52" s="52">
        <v>119315</v>
      </c>
      <c r="J52" s="52">
        <v>227590</v>
      </c>
      <c r="K52" s="52">
        <v>115818</v>
      </c>
      <c r="L52" s="52">
        <v>200334</v>
      </c>
      <c r="M52" s="52">
        <v>151573</v>
      </c>
      <c r="N52" s="52">
        <v>218709</v>
      </c>
      <c r="O52" s="52">
        <v>172203</v>
      </c>
      <c r="P52" s="52">
        <v>129236</v>
      </c>
      <c r="Q52" s="52">
        <v>78086</v>
      </c>
      <c r="R52" s="52">
        <v>124867</v>
      </c>
      <c r="S52" s="52">
        <v>95566</v>
      </c>
      <c r="T52" s="52">
        <v>159245</v>
      </c>
      <c r="U52" s="52">
        <v>162635</v>
      </c>
      <c r="V52" s="52">
        <v>192482</v>
      </c>
      <c r="W52" s="52">
        <v>152258</v>
      </c>
      <c r="X52" s="52">
        <v>117696</v>
      </c>
      <c r="Y52" s="52">
        <v>123983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128251</v>
      </c>
      <c r="D53" s="52">
        <v>347311</v>
      </c>
      <c r="E53" s="52">
        <v>414733</v>
      </c>
      <c r="F53" s="52">
        <v>437709</v>
      </c>
      <c r="G53" s="52">
        <v>458529</v>
      </c>
      <c r="H53" s="52">
        <v>310608</v>
      </c>
      <c r="I53" s="52">
        <v>424630</v>
      </c>
      <c r="J53" s="52">
        <v>335279</v>
      </c>
      <c r="K53" s="52">
        <v>484527</v>
      </c>
      <c r="L53" s="52">
        <v>347254</v>
      </c>
      <c r="M53" s="52">
        <v>367289</v>
      </c>
      <c r="N53" s="52">
        <v>372169</v>
      </c>
      <c r="O53" s="52">
        <v>457786</v>
      </c>
      <c r="P53" s="52">
        <v>423216</v>
      </c>
      <c r="Q53" s="52">
        <v>424861</v>
      </c>
      <c r="R53" s="52">
        <v>409648</v>
      </c>
      <c r="S53" s="52">
        <v>424258</v>
      </c>
      <c r="T53" s="52">
        <v>410341</v>
      </c>
      <c r="U53" s="52">
        <v>348818</v>
      </c>
      <c r="V53" s="52">
        <v>388324</v>
      </c>
      <c r="W53" s="52">
        <v>438914</v>
      </c>
      <c r="X53" s="52">
        <v>465182</v>
      </c>
      <c r="Y53" s="52">
        <v>484750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8613</v>
      </c>
      <c r="D54" s="36">
        <v>14098</v>
      </c>
      <c r="E54" s="36">
        <v>26523</v>
      </c>
      <c r="F54" s="36">
        <v>10078</v>
      </c>
      <c r="G54" s="36">
        <v>17592</v>
      </c>
      <c r="H54" s="36">
        <v>29823</v>
      </c>
      <c r="I54" s="36">
        <v>1344</v>
      </c>
      <c r="J54" s="36">
        <v>2980</v>
      </c>
      <c r="K54" s="36">
        <v>1298</v>
      </c>
      <c r="L54" s="36">
        <v>15930</v>
      </c>
      <c r="M54" s="36">
        <v>8595</v>
      </c>
      <c r="N54" s="36">
        <v>10235</v>
      </c>
      <c r="O54" s="36">
        <v>0</v>
      </c>
      <c r="P54" s="36">
        <v>0</v>
      </c>
      <c r="Q54" s="36">
        <v>6253</v>
      </c>
      <c r="R54" s="36">
        <v>9778</v>
      </c>
      <c r="S54" s="36">
        <v>9938</v>
      </c>
      <c r="T54" s="36">
        <v>4433</v>
      </c>
      <c r="U54" s="36">
        <v>2743</v>
      </c>
      <c r="V54" s="36">
        <v>4674</v>
      </c>
      <c r="W54" s="36">
        <v>2953</v>
      </c>
      <c r="X54" s="36">
        <v>8570</v>
      </c>
      <c r="Y54" s="36">
        <v>11814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9659</v>
      </c>
      <c r="D58" s="52">
        <v>87092</v>
      </c>
      <c r="E58" s="52">
        <v>132984</v>
      </c>
      <c r="F58" s="52">
        <v>162513</v>
      </c>
      <c r="G58" s="52">
        <v>191387</v>
      </c>
      <c r="H58" s="52">
        <v>126484</v>
      </c>
      <c r="I58" s="52">
        <v>143862</v>
      </c>
      <c r="J58" s="52">
        <v>121843</v>
      </c>
      <c r="K58" s="52">
        <v>106725</v>
      </c>
      <c r="L58" s="52">
        <v>64295</v>
      </c>
      <c r="M58" s="52">
        <v>46489</v>
      </c>
      <c r="N58" s="52">
        <v>59729</v>
      </c>
      <c r="O58" s="52">
        <v>82830</v>
      </c>
      <c r="P58" s="52">
        <v>133480</v>
      </c>
      <c r="Q58" s="52">
        <v>82655</v>
      </c>
      <c r="R58" s="52">
        <v>85061</v>
      </c>
      <c r="S58" s="52">
        <v>79959</v>
      </c>
      <c r="T58" s="52">
        <v>111549</v>
      </c>
      <c r="U58" s="52">
        <v>91873</v>
      </c>
      <c r="V58" s="52">
        <v>127695</v>
      </c>
      <c r="W58" s="52">
        <v>136250</v>
      </c>
      <c r="X58" s="52">
        <v>113169</v>
      </c>
      <c r="Y58" s="52">
        <v>127445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1383</v>
      </c>
      <c r="D60" s="52">
        <v>17671</v>
      </c>
      <c r="E60" s="52">
        <v>34382</v>
      </c>
      <c r="F60" s="52">
        <v>17982</v>
      </c>
      <c r="G60" s="52">
        <v>32013</v>
      </c>
      <c r="H60" s="52">
        <v>21904</v>
      </c>
      <c r="I60" s="52">
        <v>29806</v>
      </c>
      <c r="J60" s="52">
        <v>12850</v>
      </c>
      <c r="K60" s="52">
        <v>12351</v>
      </c>
      <c r="L60" s="52">
        <v>14222</v>
      </c>
      <c r="M60" s="52">
        <v>5047</v>
      </c>
      <c r="N60" s="52">
        <v>10874</v>
      </c>
      <c r="O60" s="52">
        <v>3684</v>
      </c>
      <c r="P60" s="52">
        <v>31542</v>
      </c>
      <c r="Q60" s="52">
        <v>31303</v>
      </c>
      <c r="R60" s="52">
        <v>17513</v>
      </c>
      <c r="S60" s="52">
        <v>22529</v>
      </c>
      <c r="T60" s="52">
        <v>27554</v>
      </c>
      <c r="U60" s="52">
        <v>10919</v>
      </c>
      <c r="V60" s="52">
        <v>4472</v>
      </c>
      <c r="W60" s="52">
        <v>1475</v>
      </c>
      <c r="X60" s="52">
        <v>8481</v>
      </c>
      <c r="Y60" s="52">
        <v>9249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9659</v>
      </c>
      <c r="D62" s="52">
        <v>63951</v>
      </c>
      <c r="E62" s="52">
        <v>94536</v>
      </c>
      <c r="F62" s="52">
        <v>133852</v>
      </c>
      <c r="G62" s="52">
        <v>96032</v>
      </c>
      <c r="H62" s="52">
        <v>100696</v>
      </c>
      <c r="I62" s="52">
        <v>112312</v>
      </c>
      <c r="J62" s="52">
        <v>87723</v>
      </c>
      <c r="K62" s="52">
        <v>81383</v>
      </c>
      <c r="L62" s="52">
        <v>49198</v>
      </c>
      <c r="M62" s="52">
        <v>19346</v>
      </c>
      <c r="N62" s="52">
        <v>32092</v>
      </c>
      <c r="O62" s="52">
        <v>43161</v>
      </c>
      <c r="P62" s="52">
        <v>71187</v>
      </c>
      <c r="Q62" s="52">
        <v>30768</v>
      </c>
      <c r="R62" s="52">
        <v>48631</v>
      </c>
      <c r="S62" s="52">
        <v>50909</v>
      </c>
      <c r="T62" s="52">
        <v>95609</v>
      </c>
      <c r="U62" s="52">
        <v>79409</v>
      </c>
      <c r="V62" s="52">
        <v>105325</v>
      </c>
      <c r="W62" s="52">
        <v>93984</v>
      </c>
      <c r="X62" s="52">
        <v>79647</v>
      </c>
      <c r="Y62" s="52">
        <v>92324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23141</v>
      </c>
      <c r="E64" s="52">
        <v>38448</v>
      </c>
      <c r="F64" s="52">
        <v>28661</v>
      </c>
      <c r="G64" s="52">
        <v>95355</v>
      </c>
      <c r="H64" s="52">
        <v>14687</v>
      </c>
      <c r="I64" s="52">
        <v>14471</v>
      </c>
      <c r="J64" s="52">
        <v>13390</v>
      </c>
      <c r="K64" s="52">
        <v>1570</v>
      </c>
      <c r="L64" s="52">
        <v>4287</v>
      </c>
      <c r="M64" s="52">
        <v>17474</v>
      </c>
      <c r="N64" s="52">
        <v>14717</v>
      </c>
      <c r="O64" s="52">
        <v>26361</v>
      </c>
      <c r="P64" s="52">
        <v>30211</v>
      </c>
      <c r="Q64" s="52">
        <v>29597</v>
      </c>
      <c r="R64" s="52">
        <v>21988</v>
      </c>
      <c r="S64" s="52">
        <v>17557</v>
      </c>
      <c r="T64" s="52">
        <v>15940</v>
      </c>
      <c r="U64" s="52">
        <v>11197</v>
      </c>
      <c r="V64" s="52">
        <v>15036</v>
      </c>
      <c r="W64" s="52">
        <v>21838</v>
      </c>
      <c r="X64" s="52">
        <v>21492</v>
      </c>
      <c r="Y64" s="52">
        <v>20001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11101</v>
      </c>
      <c r="I66" s="52">
        <v>17079</v>
      </c>
      <c r="J66" s="52">
        <v>20730</v>
      </c>
      <c r="K66" s="52">
        <v>23772</v>
      </c>
      <c r="L66" s="52">
        <v>10810</v>
      </c>
      <c r="M66" s="52">
        <v>9669</v>
      </c>
      <c r="N66" s="52">
        <v>12920</v>
      </c>
      <c r="O66" s="52">
        <v>13308</v>
      </c>
      <c r="P66" s="52">
        <v>32082</v>
      </c>
      <c r="Q66" s="52">
        <v>22290</v>
      </c>
      <c r="R66" s="52">
        <v>14442</v>
      </c>
      <c r="S66" s="52">
        <v>11493</v>
      </c>
      <c r="T66" s="52">
        <v>0</v>
      </c>
      <c r="U66" s="52">
        <v>1267</v>
      </c>
      <c r="V66" s="52">
        <v>7334</v>
      </c>
      <c r="W66" s="52">
        <v>20428</v>
      </c>
      <c r="X66" s="52">
        <v>12030</v>
      </c>
      <c r="Y66" s="52">
        <v>15120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201</v>
      </c>
      <c r="D69" s="52">
        <v>4214</v>
      </c>
      <c r="E69" s="52">
        <v>10977</v>
      </c>
      <c r="F69" s="52">
        <v>24311</v>
      </c>
      <c r="G69" s="52">
        <v>24901</v>
      </c>
      <c r="H69" s="52">
        <v>26877</v>
      </c>
      <c r="I69" s="52">
        <v>11012</v>
      </c>
      <c r="J69" s="52">
        <v>34292</v>
      </c>
      <c r="K69" s="52">
        <v>10871</v>
      </c>
      <c r="L69" s="52">
        <v>13345</v>
      </c>
      <c r="M69" s="52">
        <v>6882</v>
      </c>
      <c r="N69" s="52">
        <v>12670</v>
      </c>
      <c r="O69" s="52">
        <v>12881</v>
      </c>
      <c r="P69" s="52">
        <v>18381</v>
      </c>
      <c r="Q69" s="52">
        <v>6409</v>
      </c>
      <c r="R69" s="52">
        <v>10586</v>
      </c>
      <c r="S69" s="52">
        <v>7651</v>
      </c>
      <c r="T69" s="52">
        <v>19803</v>
      </c>
      <c r="U69" s="52">
        <v>19206</v>
      </c>
      <c r="V69" s="52">
        <v>27453</v>
      </c>
      <c r="W69" s="52">
        <v>20390</v>
      </c>
      <c r="X69" s="52">
        <v>12149</v>
      </c>
      <c r="Y69" s="52">
        <v>14164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8863</v>
      </c>
      <c r="D70" s="52">
        <v>79645</v>
      </c>
      <c r="E70" s="52">
        <v>114673</v>
      </c>
      <c r="F70" s="52">
        <v>135092</v>
      </c>
      <c r="G70" s="52">
        <v>160335</v>
      </c>
      <c r="H70" s="52">
        <v>90881</v>
      </c>
      <c r="I70" s="52">
        <v>132431</v>
      </c>
      <c r="J70" s="52">
        <v>86780</v>
      </c>
      <c r="K70" s="52">
        <v>95598</v>
      </c>
      <c r="L70" s="52">
        <v>48715</v>
      </c>
      <c r="M70" s="52">
        <v>38701</v>
      </c>
      <c r="N70" s="52">
        <v>45799</v>
      </c>
      <c r="O70" s="52">
        <v>69949</v>
      </c>
      <c r="P70" s="52">
        <v>115099</v>
      </c>
      <c r="Q70" s="52">
        <v>75140</v>
      </c>
      <c r="R70" s="52">
        <v>72738</v>
      </c>
      <c r="S70" s="52">
        <v>70653</v>
      </c>
      <c r="T70" s="52">
        <v>90765</v>
      </c>
      <c r="U70" s="52">
        <v>72100</v>
      </c>
      <c r="V70" s="52">
        <v>99049</v>
      </c>
      <c r="W70" s="52">
        <v>115085</v>
      </c>
      <c r="X70" s="52">
        <v>99193</v>
      </c>
      <c r="Y70" s="52">
        <v>110586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595</v>
      </c>
      <c r="D71" s="36">
        <v>3233</v>
      </c>
      <c r="E71" s="36">
        <v>7334</v>
      </c>
      <c r="F71" s="36">
        <v>3110</v>
      </c>
      <c r="G71" s="36">
        <v>6151</v>
      </c>
      <c r="H71" s="36">
        <v>8726</v>
      </c>
      <c r="I71" s="36">
        <v>419</v>
      </c>
      <c r="J71" s="36">
        <v>771</v>
      </c>
      <c r="K71" s="36">
        <v>256</v>
      </c>
      <c r="L71" s="36">
        <v>2235</v>
      </c>
      <c r="M71" s="36">
        <v>906</v>
      </c>
      <c r="N71" s="36">
        <v>1260</v>
      </c>
      <c r="O71" s="36">
        <v>0</v>
      </c>
      <c r="P71" s="36">
        <v>0</v>
      </c>
      <c r="Q71" s="36">
        <v>1106</v>
      </c>
      <c r="R71" s="36">
        <v>1737</v>
      </c>
      <c r="S71" s="36">
        <v>1655</v>
      </c>
      <c r="T71" s="36">
        <v>981</v>
      </c>
      <c r="U71" s="36">
        <v>567</v>
      </c>
      <c r="V71" s="36">
        <v>1193</v>
      </c>
      <c r="W71" s="36">
        <v>775</v>
      </c>
      <c r="X71" s="36">
        <v>1827</v>
      </c>
      <c r="Y71" s="36">
        <v>2695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20768</v>
      </c>
      <c r="D75" s="52">
        <v>215953</v>
      </c>
      <c r="E75" s="52">
        <v>269285</v>
      </c>
      <c r="F75" s="52">
        <v>293203</v>
      </c>
      <c r="G75" s="52">
        <v>246595</v>
      </c>
      <c r="H75" s="52">
        <v>181966</v>
      </c>
      <c r="I75" s="52">
        <v>271116</v>
      </c>
      <c r="J75" s="52">
        <v>295771</v>
      </c>
      <c r="K75" s="52">
        <v>258054</v>
      </c>
      <c r="L75" s="52">
        <v>166197</v>
      </c>
      <c r="M75" s="52">
        <v>112917</v>
      </c>
      <c r="N75" s="52">
        <v>172049</v>
      </c>
      <c r="O75" s="52">
        <v>191681</v>
      </c>
      <c r="P75" s="52">
        <v>98861</v>
      </c>
      <c r="Q75" s="52">
        <v>83593</v>
      </c>
      <c r="R75" s="52">
        <v>140287</v>
      </c>
      <c r="S75" s="52">
        <v>176017</v>
      </c>
      <c r="T75" s="52">
        <v>234000</v>
      </c>
      <c r="U75" s="52">
        <v>203393</v>
      </c>
      <c r="V75" s="52">
        <v>213817</v>
      </c>
      <c r="W75" s="52">
        <v>207357</v>
      </c>
      <c r="X75" s="52">
        <v>242012</v>
      </c>
      <c r="Y75" s="52">
        <v>258932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12443</v>
      </c>
      <c r="D77" s="52">
        <v>16144</v>
      </c>
      <c r="E77" s="52">
        <v>12222</v>
      </c>
      <c r="F77" s="52">
        <v>19669</v>
      </c>
      <c r="G77" s="52">
        <v>29811</v>
      </c>
      <c r="H77" s="52">
        <v>39194</v>
      </c>
      <c r="I77" s="52">
        <v>43609</v>
      </c>
      <c r="J77" s="52">
        <v>45994</v>
      </c>
      <c r="K77" s="52">
        <v>66079</v>
      </c>
      <c r="L77" s="52">
        <v>62610</v>
      </c>
      <c r="M77" s="52">
        <v>39749</v>
      </c>
      <c r="N77" s="52">
        <v>24634</v>
      </c>
      <c r="O77" s="52">
        <v>27307</v>
      </c>
      <c r="P77" s="52">
        <v>42209</v>
      </c>
      <c r="Q77" s="52">
        <v>69816</v>
      </c>
      <c r="R77" s="52">
        <v>68461</v>
      </c>
      <c r="S77" s="52">
        <v>69432</v>
      </c>
      <c r="T77" s="52">
        <v>70225</v>
      </c>
      <c r="U77" s="52">
        <v>79096</v>
      </c>
      <c r="V77" s="52">
        <v>73479</v>
      </c>
      <c r="W77" s="52">
        <v>84928</v>
      </c>
      <c r="X77" s="52">
        <v>104168</v>
      </c>
      <c r="Y77" s="52">
        <v>113303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98896</v>
      </c>
      <c r="D79" s="52">
        <f t="shared" si="0"/>
        <v>193103</v>
      </c>
      <c r="E79" s="52">
        <f t="shared" si="0"/>
        <v>240802</v>
      </c>
      <c r="F79" s="52">
        <f t="shared" si="0"/>
        <v>292220</v>
      </c>
      <c r="G79" s="52">
        <f t="shared" si="0"/>
        <v>180742</v>
      </c>
      <c r="H79" s="52">
        <f t="shared" si="0"/>
        <v>209427</v>
      </c>
      <c r="I79" s="52">
        <f t="shared" si="0"/>
        <v>232749</v>
      </c>
      <c r="J79" s="52">
        <f t="shared" si="0"/>
        <v>353444</v>
      </c>
      <c r="K79" s="52">
        <f t="shared" si="0"/>
        <v>205993</v>
      </c>
      <c r="L79" s="52">
        <f t="shared" si="0"/>
        <v>184226</v>
      </c>
      <c r="M79" s="52">
        <f t="shared" si="0"/>
        <v>116084</v>
      </c>
      <c r="N79" s="52">
        <f t="shared" si="0"/>
        <v>178462</v>
      </c>
      <c r="O79" s="52">
        <f t="shared" si="0"/>
        <v>192731</v>
      </c>
      <c r="P79" s="52">
        <f t="shared" si="0"/>
        <v>124358</v>
      </c>
      <c r="Q79" s="52">
        <f t="shared" si="0"/>
        <v>95001</v>
      </c>
      <c r="R79" s="52">
        <f t="shared" ref="R79:V79" si="1">R45-R62</f>
        <v>157397</v>
      </c>
      <c r="S79" s="52">
        <f t="shared" si="1"/>
        <v>184655</v>
      </c>
      <c r="T79" s="52">
        <f t="shared" si="1"/>
        <v>277852</v>
      </c>
      <c r="U79" s="52">
        <f t="shared" si="1"/>
        <v>266760</v>
      </c>
      <c r="V79" s="52">
        <f t="shared" si="1"/>
        <v>271783</v>
      </c>
      <c r="W79" s="52">
        <f t="shared" ref="W79:Y79" si="2">W45-W62</f>
        <v>232269</v>
      </c>
      <c r="X79" s="52">
        <f t="shared" si="2"/>
        <v>247801</v>
      </c>
      <c r="Y79" s="52">
        <f t="shared" si="2"/>
        <v>259425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0</v>
      </c>
      <c r="J80" s="52">
        <f t="shared" si="3"/>
        <v>0</v>
      </c>
      <c r="K80" s="52">
        <f t="shared" si="3"/>
        <v>0</v>
      </c>
      <c r="L80" s="52">
        <f t="shared" si="3"/>
        <v>0</v>
      </c>
      <c r="M80" s="52">
        <f t="shared" si="3"/>
        <v>0</v>
      </c>
      <c r="N80" s="52">
        <f t="shared" si="3"/>
        <v>0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0</v>
      </c>
      <c r="X80" s="52">
        <f t="shared" si="5"/>
        <v>0</v>
      </c>
      <c r="Y80" s="52">
        <f t="shared" si="5"/>
        <v>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57380</v>
      </c>
      <c r="E81" s="52">
        <f t="shared" si="6"/>
        <v>77855</v>
      </c>
      <c r="F81" s="52">
        <f t="shared" si="6"/>
        <v>51710</v>
      </c>
      <c r="G81" s="52">
        <f t="shared" si="6"/>
        <v>122862</v>
      </c>
      <c r="H81" s="52">
        <f t="shared" si="6"/>
        <v>21130</v>
      </c>
      <c r="I81" s="52">
        <f t="shared" si="6"/>
        <v>27270</v>
      </c>
      <c r="J81" s="52">
        <f t="shared" si="6"/>
        <v>32504</v>
      </c>
      <c r="K81" s="52">
        <f t="shared" si="6"/>
        <v>3797</v>
      </c>
      <c r="L81" s="52">
        <f t="shared" si="6"/>
        <v>11641</v>
      </c>
      <c r="M81" s="52">
        <f t="shared" si="6"/>
        <v>55941</v>
      </c>
      <c r="N81" s="52">
        <f t="shared" si="6"/>
        <v>48657</v>
      </c>
      <c r="O81" s="52">
        <f t="shared" si="6"/>
        <v>74290</v>
      </c>
      <c r="P81" s="52">
        <f t="shared" si="6"/>
        <v>23353</v>
      </c>
      <c r="Q81" s="52">
        <f t="shared" si="6"/>
        <v>40525</v>
      </c>
      <c r="R81" s="52">
        <f t="shared" ref="R81:V81" si="7">R47-R64</f>
        <v>40154</v>
      </c>
      <c r="S81" s="52">
        <f t="shared" si="7"/>
        <v>40697</v>
      </c>
      <c r="T81" s="52">
        <f t="shared" si="7"/>
        <v>34229</v>
      </c>
      <c r="U81" s="52">
        <f t="shared" si="7"/>
        <v>26881</v>
      </c>
      <c r="V81" s="52">
        <f t="shared" si="7"/>
        <v>26539</v>
      </c>
      <c r="W81" s="52">
        <f t="shared" ref="W81:Y81" si="8">W47-W64</f>
        <v>36902</v>
      </c>
      <c r="X81" s="52">
        <f t="shared" si="8"/>
        <v>50390</v>
      </c>
      <c r="Y81" s="52">
        <f t="shared" si="8"/>
        <v>43585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0</v>
      </c>
      <c r="D83" s="52">
        <f t="shared" si="12"/>
        <v>0</v>
      </c>
      <c r="E83" s="52">
        <f t="shared" si="12"/>
        <v>0</v>
      </c>
      <c r="F83" s="52">
        <f t="shared" si="12"/>
        <v>0</v>
      </c>
      <c r="G83" s="52">
        <f t="shared" si="12"/>
        <v>0</v>
      </c>
      <c r="H83" s="52">
        <f t="shared" si="12"/>
        <v>15970</v>
      </c>
      <c r="I83" s="52">
        <f t="shared" si="12"/>
        <v>32188</v>
      </c>
      <c r="J83" s="52">
        <f t="shared" si="12"/>
        <v>50321</v>
      </c>
      <c r="K83" s="52">
        <f t="shared" si="12"/>
        <v>57478</v>
      </c>
      <c r="L83" s="52">
        <f t="shared" si="12"/>
        <v>29351</v>
      </c>
      <c r="M83" s="52">
        <f t="shared" si="12"/>
        <v>30954</v>
      </c>
      <c r="N83" s="52">
        <f t="shared" si="12"/>
        <v>42714</v>
      </c>
      <c r="O83" s="52">
        <f t="shared" si="12"/>
        <v>37503</v>
      </c>
      <c r="P83" s="52">
        <f t="shared" si="12"/>
        <v>24802</v>
      </c>
      <c r="Q83" s="52">
        <f t="shared" si="12"/>
        <v>30513</v>
      </c>
      <c r="R83" s="52">
        <f t="shared" ref="R83:V83" si="13">R49-R66</f>
        <v>26372</v>
      </c>
      <c r="S83" s="52">
        <f t="shared" si="13"/>
        <v>26639</v>
      </c>
      <c r="T83" s="52">
        <f t="shared" si="13"/>
        <v>0</v>
      </c>
      <c r="U83" s="52">
        <f t="shared" si="13"/>
        <v>3044</v>
      </c>
      <c r="V83" s="52">
        <f t="shared" si="13"/>
        <v>12945</v>
      </c>
      <c r="W83" s="52">
        <f t="shared" ref="W83:Y83" si="14">W49-W66</f>
        <v>34520</v>
      </c>
      <c r="X83" s="52">
        <f t="shared" si="14"/>
        <v>28209</v>
      </c>
      <c r="Y83" s="52">
        <f t="shared" si="14"/>
        <v>32946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0</v>
      </c>
      <c r="F84" s="52">
        <f t="shared" si="15"/>
        <v>0</v>
      </c>
      <c r="G84" s="52">
        <f t="shared" si="15"/>
        <v>0</v>
      </c>
      <c r="H84" s="52">
        <f t="shared" si="15"/>
        <v>0</v>
      </c>
      <c r="I84" s="52">
        <f t="shared" si="15"/>
        <v>0</v>
      </c>
      <c r="J84" s="52">
        <f t="shared" si="15"/>
        <v>0</v>
      </c>
      <c r="K84" s="52">
        <f t="shared" si="15"/>
        <v>0</v>
      </c>
      <c r="L84" s="52">
        <f t="shared" si="15"/>
        <v>0</v>
      </c>
      <c r="M84" s="52">
        <f t="shared" si="15"/>
        <v>0</v>
      </c>
      <c r="N84" s="52">
        <f t="shared" si="15"/>
        <v>0</v>
      </c>
      <c r="O84" s="52">
        <f t="shared" si="15"/>
        <v>0</v>
      </c>
      <c r="P84" s="52">
        <f t="shared" si="15"/>
        <v>0</v>
      </c>
      <c r="Q84" s="52">
        <f t="shared" si="15"/>
        <v>0</v>
      </c>
      <c r="R84" s="52">
        <f t="shared" ref="R84:V84" si="16">R50-R67</f>
        <v>0</v>
      </c>
      <c r="S84" s="52">
        <f t="shared" si="16"/>
        <v>0</v>
      </c>
      <c r="T84" s="52">
        <f t="shared" si="16"/>
        <v>0</v>
      </c>
      <c r="U84" s="52">
        <f t="shared" si="16"/>
        <v>0</v>
      </c>
      <c r="V84" s="52">
        <f t="shared" si="16"/>
        <v>0</v>
      </c>
      <c r="W84" s="52">
        <f t="shared" ref="W84:Y84" si="17">W50-W67</f>
        <v>0</v>
      </c>
      <c r="X84" s="52">
        <f t="shared" si="17"/>
        <v>0</v>
      </c>
      <c r="Y84" s="52">
        <f t="shared" si="17"/>
        <v>0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35170</v>
      </c>
      <c r="D86" s="52">
        <v>79558</v>
      </c>
      <c r="E86" s="52">
        <v>94942</v>
      </c>
      <c r="F86" s="52">
        <v>138214</v>
      </c>
      <c r="G86" s="52">
        <v>113933</v>
      </c>
      <c r="H86" s="52">
        <v>159545</v>
      </c>
      <c r="I86" s="52">
        <v>108303</v>
      </c>
      <c r="J86" s="52">
        <v>193298</v>
      </c>
      <c r="K86" s="52">
        <v>104947</v>
      </c>
      <c r="L86" s="52">
        <v>186989</v>
      </c>
      <c r="M86" s="52">
        <v>144691</v>
      </c>
      <c r="N86" s="52">
        <v>206039</v>
      </c>
      <c r="O86" s="52">
        <v>159322</v>
      </c>
      <c r="P86" s="52">
        <v>110855</v>
      </c>
      <c r="Q86" s="52">
        <v>71677</v>
      </c>
      <c r="R86" s="52">
        <v>114281</v>
      </c>
      <c r="S86" s="52">
        <v>87915</v>
      </c>
      <c r="T86" s="52">
        <v>139442</v>
      </c>
      <c r="U86" s="52">
        <v>143429</v>
      </c>
      <c r="V86" s="52">
        <v>165029</v>
      </c>
      <c r="W86" s="52">
        <v>131868</v>
      </c>
      <c r="X86" s="52">
        <v>105547</v>
      </c>
      <c r="Y86" s="52">
        <v>109819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119388</v>
      </c>
      <c r="D87" s="52">
        <v>267666</v>
      </c>
      <c r="E87" s="52">
        <v>300060</v>
      </c>
      <c r="F87" s="52">
        <v>302617</v>
      </c>
      <c r="G87" s="52">
        <v>298194</v>
      </c>
      <c r="H87" s="52">
        <v>219727</v>
      </c>
      <c r="I87" s="52">
        <v>292199</v>
      </c>
      <c r="J87" s="52">
        <v>248499</v>
      </c>
      <c r="K87" s="52">
        <v>388929</v>
      </c>
      <c r="L87" s="52">
        <v>298539</v>
      </c>
      <c r="M87" s="52">
        <v>328588</v>
      </c>
      <c r="N87" s="52">
        <v>326370</v>
      </c>
      <c r="O87" s="52">
        <v>387837</v>
      </c>
      <c r="P87" s="52">
        <v>308117</v>
      </c>
      <c r="Q87" s="52">
        <v>349721</v>
      </c>
      <c r="R87" s="52">
        <v>336910</v>
      </c>
      <c r="S87" s="52">
        <v>353605</v>
      </c>
      <c r="T87" s="52">
        <v>319576</v>
      </c>
      <c r="U87" s="52">
        <v>276718</v>
      </c>
      <c r="V87" s="52">
        <v>289275</v>
      </c>
      <c r="W87" s="52">
        <v>323829</v>
      </c>
      <c r="X87" s="52">
        <v>365989</v>
      </c>
      <c r="Y87" s="52">
        <v>374164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8018</v>
      </c>
      <c r="D88" s="36">
        <v>10865</v>
      </c>
      <c r="E88" s="36">
        <v>19189</v>
      </c>
      <c r="F88" s="36">
        <v>6968</v>
      </c>
      <c r="G88" s="36">
        <v>11441</v>
      </c>
      <c r="H88" s="36">
        <v>21097</v>
      </c>
      <c r="I88" s="36">
        <v>925</v>
      </c>
      <c r="J88" s="36">
        <v>2209</v>
      </c>
      <c r="K88" s="36">
        <v>1042</v>
      </c>
      <c r="L88" s="36">
        <v>13695</v>
      </c>
      <c r="M88" s="36">
        <v>7689</v>
      </c>
      <c r="N88" s="36">
        <v>8975</v>
      </c>
      <c r="O88" s="36">
        <v>0</v>
      </c>
      <c r="P88" s="36">
        <v>0</v>
      </c>
      <c r="Q88" s="36">
        <v>5147</v>
      </c>
      <c r="R88" s="36">
        <v>8041</v>
      </c>
      <c r="S88" s="36">
        <v>8283</v>
      </c>
      <c r="T88" s="36">
        <v>3452</v>
      </c>
      <c r="U88" s="36">
        <v>2176</v>
      </c>
      <c r="V88" s="36">
        <v>3481</v>
      </c>
      <c r="W88" s="36">
        <v>2178</v>
      </c>
      <c r="X88" s="36">
        <v>6743</v>
      </c>
      <c r="Y88" s="36">
        <v>9119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73510</v>
      </c>
      <c r="K94" s="52">
        <f>RES_hhdet_numvin!K83</f>
        <v>120407</v>
      </c>
      <c r="L94" s="52">
        <f>RES_hhdet_numvin!L83</f>
        <v>106863</v>
      </c>
      <c r="M94" s="52">
        <f>RES_hhdet_numvin!M83</f>
        <v>92156</v>
      </c>
      <c r="N94" s="52">
        <f>RES_hhdet_numvin!N83</f>
        <v>156461</v>
      </c>
      <c r="O94" s="52">
        <f>RES_hhdet_numvin!O83</f>
        <v>207491</v>
      </c>
      <c r="P94" s="52">
        <f>RES_hhdet_numvin!P83</f>
        <v>190988</v>
      </c>
      <c r="Q94" s="52">
        <f>RES_hhdet_numvin!Q83</f>
        <v>145466</v>
      </c>
      <c r="R94" s="52">
        <f>RES_hhdet_numvin!R83</f>
        <v>206478</v>
      </c>
      <c r="S94" s="52">
        <f>RES_hhdet_numvin!S83</f>
        <v>242476</v>
      </c>
      <c r="T94" s="52">
        <f>RES_hhdet_numvin!T83</f>
        <v>335003</v>
      </c>
      <c r="U94" s="52">
        <f>RES_hhdet_numvin!U83</f>
        <v>290653</v>
      </c>
      <c r="V94" s="52">
        <f>RES_hhdet_numvin!V83</f>
        <v>339263</v>
      </c>
      <c r="W94" s="52">
        <f>RES_hhdet_numvin!W83</f>
        <v>342936</v>
      </c>
      <c r="X94" s="52">
        <f>RES_hhdet_numvin!X83</f>
        <v>355094</v>
      </c>
      <c r="Y94" s="52">
        <f>RES_hhdet_numvin!Y83</f>
        <v>386377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28341</v>
      </c>
      <c r="S97" s="138">
        <f>RES_hhdet_numvin!S86</f>
        <v>53064</v>
      </c>
      <c r="T97" s="138">
        <f>RES_hhdet_numvin!T86</f>
        <v>73712</v>
      </c>
      <c r="U97" s="138">
        <f>RES_hhdet_numvin!U86</f>
        <v>78638</v>
      </c>
      <c r="V97" s="138">
        <f>RES_hhdet_numvin!V86</f>
        <v>73232</v>
      </c>
      <c r="W97" s="138">
        <f>RES_hhdet_numvin!W86</f>
        <v>84449</v>
      </c>
      <c r="X97" s="138">
        <f>RES_hhdet_numvin!X86</f>
        <v>112112</v>
      </c>
      <c r="Y97" s="138">
        <f>RES_hhdet_numvin!Y86</f>
        <v>122552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36525</v>
      </c>
      <c r="K99" s="138">
        <f>RES_hhdet_numvin!K88</f>
        <v>75570</v>
      </c>
      <c r="L99" s="138">
        <f>RES_hhdet_numvin!L88</f>
        <v>72707</v>
      </c>
      <c r="M99" s="138">
        <f>RES_hhdet_numvin!M88</f>
        <v>35708</v>
      </c>
      <c r="N99" s="138">
        <f>RES_hhdet_numvin!N88</f>
        <v>82250</v>
      </c>
      <c r="O99" s="138">
        <f>RES_hhdet_numvin!O88</f>
        <v>112380</v>
      </c>
      <c r="P99" s="138">
        <f>RES_hhdet_numvin!P88</f>
        <v>117569</v>
      </c>
      <c r="Q99" s="138">
        <f>RES_hhdet_numvin!Q88</f>
        <v>81093</v>
      </c>
      <c r="R99" s="138">
        <f>RES_hhdet_numvin!R88</f>
        <v>164420</v>
      </c>
      <c r="S99" s="138">
        <f>RES_hhdet_numvin!S88</f>
        <v>208039</v>
      </c>
      <c r="T99" s="138">
        <f>RES_hhdet_numvin!T88</f>
        <v>350546</v>
      </c>
      <c r="U99" s="138">
        <f>RES_hhdet_numvin!U88</f>
        <v>329437</v>
      </c>
      <c r="V99" s="138">
        <f>RES_hhdet_numvin!V88</f>
        <v>367747</v>
      </c>
      <c r="W99" s="138">
        <f>RES_hhdet_numvin!W88</f>
        <v>322429</v>
      </c>
      <c r="X99" s="138">
        <f>RES_hhdet_numvin!X88</f>
        <v>326636</v>
      </c>
      <c r="Y99" s="138">
        <f>RES_hhdet_numvin!Y88</f>
        <v>351749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0</v>
      </c>
      <c r="L100" s="138">
        <f>RES_hhdet_numvin!L89</f>
        <v>0</v>
      </c>
      <c r="M100" s="138">
        <f>RES_hhdet_numvin!M89</f>
        <v>0</v>
      </c>
      <c r="N100" s="138">
        <f>RES_hhdet_numvin!N89</f>
        <v>0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0</v>
      </c>
      <c r="X100" s="138">
        <f>RES_hhdet_numvin!X89</f>
        <v>0</v>
      </c>
      <c r="Y100" s="138">
        <f>RES_hhdet_numvin!Y89</f>
        <v>0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20132</v>
      </c>
      <c r="S103" s="138">
        <f>RES_hhdet_numvin!S92</f>
        <v>33505</v>
      </c>
      <c r="T103" s="138">
        <f>RES_hhdet_numvin!T92</f>
        <v>37849</v>
      </c>
      <c r="U103" s="138">
        <f>RES_hhdet_numvin!U92</f>
        <v>33044</v>
      </c>
      <c r="V103" s="138">
        <f>RES_hhdet_numvin!V92</f>
        <v>39257</v>
      </c>
      <c r="W103" s="138">
        <f>RES_hhdet_numvin!W92</f>
        <v>57626</v>
      </c>
      <c r="X103" s="138">
        <f>RES_hhdet_numvin!X92</f>
        <v>71671</v>
      </c>
      <c r="Y103" s="138">
        <f>RES_hhdet_numvin!Y92</f>
        <v>63586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13222</v>
      </c>
      <c r="S107" s="138">
        <f>RES_hhdet_numvin!S96</f>
        <v>21930</v>
      </c>
      <c r="T107" s="138">
        <f>RES_hhdet_numvin!T96</f>
        <v>0</v>
      </c>
      <c r="U107" s="138">
        <f>RES_hhdet_numvin!U96</f>
        <v>3747</v>
      </c>
      <c r="V107" s="138">
        <f>RES_hhdet_numvin!V96</f>
        <v>19151</v>
      </c>
      <c r="W107" s="138">
        <f>RES_hhdet_numvin!W96</f>
        <v>53905</v>
      </c>
      <c r="X107" s="138">
        <f>RES_hhdet_numvin!X96</f>
        <v>40126</v>
      </c>
      <c r="Y107" s="138">
        <f>RES_hhdet_numvin!Y96</f>
        <v>48066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0</v>
      </c>
      <c r="T108" s="138">
        <f>RES_hhdet_numvin!T97</f>
        <v>0</v>
      </c>
      <c r="U108" s="138">
        <f>RES_hhdet_numvin!U97</f>
        <v>0</v>
      </c>
      <c r="V108" s="138">
        <f>RES_hhdet_numvin!V97</f>
        <v>0</v>
      </c>
      <c r="W108" s="138">
        <f>RES_hhdet_numvin!W97</f>
        <v>0</v>
      </c>
      <c r="X108" s="138">
        <f>RES_hhdet_numvin!X97</f>
        <v>0</v>
      </c>
      <c r="Y108" s="138">
        <f>RES_hhdet_numvin!Y97</f>
        <v>0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34896</v>
      </c>
      <c r="S112" s="138">
        <f>RES_hhdet_numvin!S101</f>
        <v>45209</v>
      </c>
      <c r="T112" s="138">
        <f>RES_hhdet_numvin!T101</f>
        <v>102773</v>
      </c>
      <c r="U112" s="138">
        <f>RES_hhdet_numvin!U101</f>
        <v>123418</v>
      </c>
      <c r="V112" s="138">
        <f>RES_hhdet_numvin!V101</f>
        <v>164192</v>
      </c>
      <c r="W112" s="138">
        <f>RES_hhdet_numvin!W101</f>
        <v>142130</v>
      </c>
      <c r="X112" s="138">
        <f>RES_hhdet_numvin!X101</f>
        <v>117144</v>
      </c>
      <c r="Y112" s="138">
        <f>RES_hhdet_numvin!Y101</f>
        <v>123983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131099</v>
      </c>
      <c r="S113" s="138">
        <f>RES_hhdet_numvin!S102</f>
        <v>235584</v>
      </c>
      <c r="T113" s="138">
        <f>RES_hhdet_numvin!T102</f>
        <v>301749</v>
      </c>
      <c r="U113" s="138">
        <f>RES_hhdet_numvin!U102</f>
        <v>297129</v>
      </c>
      <c r="V113" s="138">
        <f>RES_hhdet_numvin!V102</f>
        <v>359629</v>
      </c>
      <c r="W113" s="138">
        <f>RES_hhdet_numvin!W102</f>
        <v>423269</v>
      </c>
      <c r="X113" s="138">
        <f>RES_hhdet_numvin!X102</f>
        <v>462852</v>
      </c>
      <c r="Y113" s="138">
        <f>RES_hhdet_numvin!Y102</f>
        <v>484750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3133</v>
      </c>
      <c r="S114" s="39">
        <f>RES_hhdet_numvin!S103</f>
        <v>5521</v>
      </c>
      <c r="T114" s="39">
        <f>RES_hhdet_numvin!T103</f>
        <v>3265</v>
      </c>
      <c r="U114" s="39">
        <f>RES_hhdet_numvin!U103</f>
        <v>2350</v>
      </c>
      <c r="V114" s="39">
        <f>RES_hhdet_numvin!V103</f>
        <v>4338</v>
      </c>
      <c r="W114" s="39">
        <f>RES_hhdet_numvin!W103</f>
        <v>2861</v>
      </c>
      <c r="X114" s="39">
        <f>RES_hhdet_numvin!X103</f>
        <v>8534</v>
      </c>
      <c r="Y114" s="39">
        <f>RES_hhdet_numvin!Y103</f>
        <v>11814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2571.5911783262454</v>
      </c>
      <c r="C118" s="117">
        <f t="shared" si="18"/>
        <v>1878.5162533486077</v>
      </c>
      <c r="D118" s="117">
        <f t="shared" si="18"/>
        <v>1924.9092642353537</v>
      </c>
      <c r="E118" s="117">
        <f t="shared" si="18"/>
        <v>2388.1696826292418</v>
      </c>
      <c r="F118" s="117">
        <f t="shared" si="18"/>
        <v>2799.2281313739927</v>
      </c>
      <c r="G118" s="117">
        <f t="shared" si="18"/>
        <v>3053.9515058072284</v>
      </c>
      <c r="H118" s="117">
        <f t="shared" si="18"/>
        <v>2758.6635775930849</v>
      </c>
      <c r="I118" s="117">
        <f t="shared" si="18"/>
        <v>2979.091048093243</v>
      </c>
      <c r="J118" s="117">
        <f t="shared" si="18"/>
        <v>3585.7930732797959</v>
      </c>
      <c r="K118" s="117">
        <f t="shared" si="18"/>
        <v>3642.1439819226507</v>
      </c>
      <c r="L118" s="117">
        <f t="shared" si="18"/>
        <v>3727.9914566176963</v>
      </c>
      <c r="M118" s="117">
        <f t="shared" si="18"/>
        <v>3346.324498103329</v>
      </c>
      <c r="N118" s="117">
        <f t="shared" si="18"/>
        <v>3481.3573884035159</v>
      </c>
      <c r="O118" s="117">
        <f t="shared" si="18"/>
        <v>3305.006597284204</v>
      </c>
      <c r="P118" s="117">
        <f t="shared" si="18"/>
        <v>3323.6154182136465</v>
      </c>
      <c r="Q118" s="117">
        <f t="shared" si="18"/>
        <v>3183.2930376988857</v>
      </c>
      <c r="R118" s="117">
        <f t="shared" ref="R118:V118" si="19">R119+R122+R124+R137</f>
        <v>3202.9834099140216</v>
      </c>
      <c r="S118" s="117">
        <f t="shared" si="19"/>
        <v>3309.5834714202197</v>
      </c>
      <c r="T118" s="117">
        <f t="shared" si="19"/>
        <v>3274.4888380434213</v>
      </c>
      <c r="U118" s="117">
        <f t="shared" si="19"/>
        <v>3288.2559468693271</v>
      </c>
      <c r="V118" s="117">
        <f t="shared" si="19"/>
        <v>3276.3874471643549</v>
      </c>
      <c r="W118" s="117">
        <f t="shared" ref="W118:Y118" si="20">W119+W122+W124+W137</f>
        <v>3475.3276968637551</v>
      </c>
      <c r="X118" s="117">
        <f t="shared" si="20"/>
        <v>3304.3896347806226</v>
      </c>
      <c r="Y118" s="117">
        <f t="shared" si="20"/>
        <v>3154.3490548360355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2337.6113651940104</v>
      </c>
      <c r="C119" s="122">
        <f t="shared" si="21"/>
        <v>1572.3378516881187</v>
      </c>
      <c r="D119" s="122">
        <f t="shared" si="21"/>
        <v>1583.8887764715766</v>
      </c>
      <c r="E119" s="122">
        <f t="shared" si="21"/>
        <v>1951.3531063685211</v>
      </c>
      <c r="F119" s="122">
        <f t="shared" si="21"/>
        <v>2408.4922152842637</v>
      </c>
      <c r="G119" s="122">
        <f t="shared" si="21"/>
        <v>2379.1652031345084</v>
      </c>
      <c r="H119" s="122">
        <f t="shared" si="21"/>
        <v>2228.1044198105697</v>
      </c>
      <c r="I119" s="122">
        <f t="shared" si="21"/>
        <v>2262.7176678681058</v>
      </c>
      <c r="J119" s="122">
        <f t="shared" si="21"/>
        <v>3003.8643548708546</v>
      </c>
      <c r="K119" s="122">
        <f t="shared" si="21"/>
        <v>2975.4664572002766</v>
      </c>
      <c r="L119" s="122">
        <f t="shared" si="21"/>
        <v>3097.8876634651465</v>
      </c>
      <c r="M119" s="122">
        <f t="shared" si="21"/>
        <v>2750.1539950613042</v>
      </c>
      <c r="N119" s="122">
        <f t="shared" si="21"/>
        <v>2876.1098690113436</v>
      </c>
      <c r="O119" s="122">
        <f t="shared" si="21"/>
        <v>2699.1156461988026</v>
      </c>
      <c r="P119" s="122">
        <f t="shared" si="21"/>
        <v>2678.7709653706315</v>
      </c>
      <c r="Q119" s="122">
        <f t="shared" si="21"/>
        <v>2529.1694450889931</v>
      </c>
      <c r="R119" s="122">
        <f t="shared" ref="R119:V119" si="22">SUM(R120:R121)</f>
        <v>2549.5836899669248</v>
      </c>
      <c r="S119" s="122">
        <f t="shared" si="22"/>
        <v>2614.5623355562911</v>
      </c>
      <c r="T119" s="122">
        <f t="shared" si="22"/>
        <v>2592.2872623540129</v>
      </c>
      <c r="U119" s="122">
        <f t="shared" si="22"/>
        <v>2608.121509215975</v>
      </c>
      <c r="V119" s="122">
        <f t="shared" si="22"/>
        <v>2623.3660760537341</v>
      </c>
      <c r="W119" s="122">
        <f t="shared" ref="W119:Y119" si="23">SUM(W120:W121)</f>
        <v>2787.5088281354501</v>
      </c>
      <c r="X119" s="122">
        <f t="shared" si="23"/>
        <v>2632.7619824554536</v>
      </c>
      <c r="Y119" s="122">
        <f t="shared" si="23"/>
        <v>2518.412966910676</v>
      </c>
      <c r="DA119" s="130" t="s">
        <v>1647</v>
      </c>
    </row>
    <row r="120" spans="1:105" ht="12" customHeight="1" x14ac:dyDescent="0.25">
      <c r="A120" s="97" t="s">
        <v>199</v>
      </c>
      <c r="B120" s="98">
        <v>2336.007199958945</v>
      </c>
      <c r="C120" s="98">
        <v>1571.2546579109526</v>
      </c>
      <c r="D120" s="98">
        <v>1582.8011574313571</v>
      </c>
      <c r="E120" s="98">
        <v>1949.9855140562529</v>
      </c>
      <c r="F120" s="98">
        <v>2406.5904060994071</v>
      </c>
      <c r="G120" s="98">
        <v>2377.3366778793184</v>
      </c>
      <c r="H120" s="98">
        <v>2226.4596604087196</v>
      </c>
      <c r="I120" s="98">
        <v>2261.1714153112948</v>
      </c>
      <c r="J120" s="98">
        <v>3001.4131071330412</v>
      </c>
      <c r="K120" s="98">
        <v>2972.9844518123032</v>
      </c>
      <c r="L120" s="98">
        <v>3095.4861808868282</v>
      </c>
      <c r="M120" s="98">
        <v>2747.8623405648063</v>
      </c>
      <c r="N120" s="98">
        <v>2874.0570460305125</v>
      </c>
      <c r="O120" s="98">
        <v>2696.8051158714284</v>
      </c>
      <c r="P120" s="98">
        <v>2676.4064520455026</v>
      </c>
      <c r="Q120" s="98">
        <v>2527.1858794305931</v>
      </c>
      <c r="R120" s="98">
        <v>2547.5792108531582</v>
      </c>
      <c r="S120" s="98">
        <v>2612.4647081303133</v>
      </c>
      <c r="T120" s="98">
        <v>2590.1955717970768</v>
      </c>
      <c r="U120" s="98">
        <v>2605.9860227381287</v>
      </c>
      <c r="V120" s="98">
        <v>2621.2052068405465</v>
      </c>
      <c r="W120" s="98">
        <v>2785.1893761345164</v>
      </c>
      <c r="X120" s="98">
        <v>2630.4983710709844</v>
      </c>
      <c r="Y120" s="98">
        <v>2516.2131413012321</v>
      </c>
      <c r="DA120" s="63" t="s">
        <v>1648</v>
      </c>
    </row>
    <row r="121" spans="1:105" ht="12" customHeight="1" x14ac:dyDescent="0.25">
      <c r="A121" s="97" t="s">
        <v>53</v>
      </c>
      <c r="B121" s="98">
        <v>1.6041652350653082</v>
      </c>
      <c r="C121" s="98">
        <v>1.0831937771660158</v>
      </c>
      <c r="D121" s="98">
        <v>1.0876190402195649</v>
      </c>
      <c r="E121" s="98">
        <v>1.3675923122682763</v>
      </c>
      <c r="F121" s="98">
        <v>1.9018091848563616</v>
      </c>
      <c r="G121" s="98">
        <v>1.8285252551898288</v>
      </c>
      <c r="H121" s="98">
        <v>1.6447594018499148</v>
      </c>
      <c r="I121" s="98">
        <v>1.5462525568109762</v>
      </c>
      <c r="J121" s="98">
        <v>2.4512477378136066</v>
      </c>
      <c r="K121" s="98">
        <v>2.4820053879736381</v>
      </c>
      <c r="L121" s="98">
        <v>2.4014825783182894</v>
      </c>
      <c r="M121" s="98">
        <v>2.2916544964979231</v>
      </c>
      <c r="N121" s="98">
        <v>2.0528229808310452</v>
      </c>
      <c r="O121" s="98">
        <v>2.3105303273741096</v>
      </c>
      <c r="P121" s="98">
        <v>2.3645133251290202</v>
      </c>
      <c r="Q121" s="98">
        <v>1.983565658400241</v>
      </c>
      <c r="R121" s="98">
        <v>2.0044791137665863</v>
      </c>
      <c r="S121" s="98">
        <v>2.0976274259779655</v>
      </c>
      <c r="T121" s="98">
        <v>2.0916905569360629</v>
      </c>
      <c r="U121" s="98">
        <v>2.1354864778463138</v>
      </c>
      <c r="V121" s="98">
        <v>2.1608692131877936</v>
      </c>
      <c r="W121" s="98">
        <v>2.3194520009339268</v>
      </c>
      <c r="X121" s="98">
        <v>2.2636113844693528</v>
      </c>
      <c r="Y121" s="98">
        <v>2.1998256094440283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1.0083769191402649</v>
      </c>
      <c r="C122" s="122">
        <f t="shared" si="24"/>
        <v>1.1227607809983717</v>
      </c>
      <c r="D122" s="122">
        <f t="shared" si="24"/>
        <v>1.5772152157533219</v>
      </c>
      <c r="E122" s="122">
        <f t="shared" si="24"/>
        <v>2.5008634613102672</v>
      </c>
      <c r="F122" s="122">
        <f t="shared" si="24"/>
        <v>2.1525649631488282</v>
      </c>
      <c r="G122" s="122">
        <f t="shared" si="24"/>
        <v>2.9919283267087935</v>
      </c>
      <c r="H122" s="122">
        <f t="shared" si="24"/>
        <v>4.5401331579990627</v>
      </c>
      <c r="I122" s="122">
        <f t="shared" si="24"/>
        <v>10.841348148467159</v>
      </c>
      <c r="J122" s="122">
        <f t="shared" si="24"/>
        <v>7.110947573693962</v>
      </c>
      <c r="K122" s="122">
        <f t="shared" si="24"/>
        <v>6.8269305398822189</v>
      </c>
      <c r="L122" s="122">
        <f t="shared" si="24"/>
        <v>11.077821097386188</v>
      </c>
      <c r="M122" s="122">
        <f t="shared" si="24"/>
        <v>7.2617970532815672</v>
      </c>
      <c r="N122" s="122">
        <f t="shared" si="24"/>
        <v>15.130999014415158</v>
      </c>
      <c r="O122" s="122">
        <f t="shared" si="24"/>
        <v>6.8057838129838526</v>
      </c>
      <c r="P122" s="122">
        <f t="shared" si="24"/>
        <v>5.6047187940471366</v>
      </c>
      <c r="Q122" s="122">
        <f t="shared" si="24"/>
        <v>10.049318348781666</v>
      </c>
      <c r="R122" s="122">
        <f t="shared" si="24"/>
        <v>9.9518563818476871</v>
      </c>
      <c r="S122" s="122">
        <f t="shared" si="24"/>
        <v>10.23519972225875</v>
      </c>
      <c r="T122" s="122">
        <f t="shared" si="24"/>
        <v>10.528821937013779</v>
      </c>
      <c r="U122" s="122">
        <f t="shared" si="24"/>
        <v>11.135113894217314</v>
      </c>
      <c r="V122" s="122">
        <f t="shared" si="24"/>
        <v>12.058065526662164</v>
      </c>
      <c r="W122" s="122">
        <f t="shared" si="24"/>
        <v>12.987262577402207</v>
      </c>
      <c r="X122" s="122">
        <f t="shared" si="24"/>
        <v>12.550578731964663</v>
      </c>
      <c r="Y122" s="122">
        <f t="shared" si="24"/>
        <v>12.422324592085959</v>
      </c>
      <c r="DA122" s="130" t="s">
        <v>1650</v>
      </c>
    </row>
    <row r="123" spans="1:105" ht="12" customHeight="1" x14ac:dyDescent="0.25">
      <c r="A123" s="97" t="s">
        <v>53</v>
      </c>
      <c r="B123" s="98">
        <v>1.0083769191402649</v>
      </c>
      <c r="C123" s="98">
        <v>1.1227607809983717</v>
      </c>
      <c r="D123" s="98">
        <v>1.5772152157533219</v>
      </c>
      <c r="E123" s="98">
        <v>2.5008634613102672</v>
      </c>
      <c r="F123" s="98">
        <v>2.1525649631488282</v>
      </c>
      <c r="G123" s="98">
        <v>2.9919283267087935</v>
      </c>
      <c r="H123" s="98">
        <v>4.5401331579990627</v>
      </c>
      <c r="I123" s="98">
        <v>10.841348148467159</v>
      </c>
      <c r="J123" s="98">
        <v>7.110947573693962</v>
      </c>
      <c r="K123" s="98">
        <v>6.8269305398822189</v>
      </c>
      <c r="L123" s="98">
        <v>11.077821097386188</v>
      </c>
      <c r="M123" s="98">
        <v>7.2617970532815672</v>
      </c>
      <c r="N123" s="98">
        <v>15.130999014415158</v>
      </c>
      <c r="O123" s="98">
        <v>6.8057838129838526</v>
      </c>
      <c r="P123" s="98">
        <v>5.6047187940471366</v>
      </c>
      <c r="Q123" s="98">
        <v>10.049318348781666</v>
      </c>
      <c r="R123" s="98">
        <v>9.9518563818476871</v>
      </c>
      <c r="S123" s="98">
        <v>10.23519972225875</v>
      </c>
      <c r="T123" s="98">
        <v>10.528821937013779</v>
      </c>
      <c r="U123" s="98">
        <v>11.135113894217314</v>
      </c>
      <c r="V123" s="98">
        <v>12.058065526662164</v>
      </c>
      <c r="W123" s="98">
        <v>12.987262577402207</v>
      </c>
      <c r="X123" s="98">
        <v>12.550578731964663</v>
      </c>
      <c r="Y123" s="98">
        <v>12.422324592085959</v>
      </c>
      <c r="DA123" s="63" t="s">
        <v>1651</v>
      </c>
    </row>
    <row r="124" spans="1:105" ht="12" customHeight="1" x14ac:dyDescent="0.25">
      <c r="A124" s="121" t="s">
        <v>55</v>
      </c>
      <c r="B124" s="122">
        <v>145.21202903797229</v>
      </c>
      <c r="C124" s="122">
        <v>219.26169071965114</v>
      </c>
      <c r="D124" s="122">
        <v>234.90967072946253</v>
      </c>
      <c r="E124" s="122">
        <v>294.30089094276889</v>
      </c>
      <c r="F124" s="122">
        <v>279.00308450163288</v>
      </c>
      <c r="G124" s="122">
        <v>411.55267773661456</v>
      </c>
      <c r="H124" s="122">
        <v>364.97294878832713</v>
      </c>
      <c r="I124" s="122">
        <v>470.88739524774201</v>
      </c>
      <c r="J124" s="122">
        <v>435.80195335644959</v>
      </c>
      <c r="K124" s="122">
        <v>467.77686579948084</v>
      </c>
      <c r="L124" s="122">
        <v>458.18667723425318</v>
      </c>
      <c r="M124" s="122">
        <v>432.96457777467361</v>
      </c>
      <c r="N124" s="122">
        <v>447.87123805265333</v>
      </c>
      <c r="O124" s="122">
        <v>451.21429751621724</v>
      </c>
      <c r="P124" s="122">
        <v>482.50379957140859</v>
      </c>
      <c r="Q124" s="122">
        <v>471.52698650433842</v>
      </c>
      <c r="R124" s="122">
        <v>467.29359003382314</v>
      </c>
      <c r="S124" s="122">
        <v>489.79879317399855</v>
      </c>
      <c r="T124" s="122">
        <v>472.70440070190875</v>
      </c>
      <c r="U124" s="122">
        <v>464.93735563516179</v>
      </c>
      <c r="V124" s="122">
        <v>455.21482976280686</v>
      </c>
      <c r="W124" s="122">
        <v>480.67914655515926</v>
      </c>
      <c r="X124" s="122">
        <v>460.26075175621355</v>
      </c>
      <c r="Y124" s="122">
        <v>437.34911816189526</v>
      </c>
      <c r="DA124" s="130" t="s">
        <v>1652</v>
      </c>
    </row>
    <row r="125" spans="1:105" ht="12" customHeight="1" x14ac:dyDescent="0.25">
      <c r="A125" s="97" t="s">
        <v>132</v>
      </c>
      <c r="B125" s="98">
        <v>94.666173810631307</v>
      </c>
      <c r="C125" s="98">
        <v>160.05450637033124</v>
      </c>
      <c r="D125" s="98">
        <v>170.05033099309779</v>
      </c>
      <c r="E125" s="98">
        <v>214.76857840626647</v>
      </c>
      <c r="F125" s="98">
        <v>227.56749653407729</v>
      </c>
      <c r="G125" s="98">
        <v>297.93960602411329</v>
      </c>
      <c r="H125" s="98">
        <v>301.55006255962917</v>
      </c>
      <c r="I125" s="98">
        <v>371.23697066841783</v>
      </c>
      <c r="J125" s="98">
        <v>378.47395833487724</v>
      </c>
      <c r="K125" s="98">
        <v>374.87636701233896</v>
      </c>
      <c r="L125" s="98">
        <v>383.32607577856822</v>
      </c>
      <c r="M125" s="98">
        <v>354.88842722231078</v>
      </c>
      <c r="N125" s="98">
        <v>365.12122801946271</v>
      </c>
      <c r="O125" s="98">
        <v>367.23185399773729</v>
      </c>
      <c r="P125" s="98">
        <v>394.590913964072</v>
      </c>
      <c r="Q125" s="98">
        <v>377.42536065730383</v>
      </c>
      <c r="R125" s="98">
        <v>380.47114741568777</v>
      </c>
      <c r="S125" s="98">
        <v>390.16141205694123</v>
      </c>
      <c r="T125" s="98">
        <v>386.83560236935125</v>
      </c>
      <c r="U125" s="98">
        <v>389.19384732970337</v>
      </c>
      <c r="V125" s="98">
        <v>391.46677653577876</v>
      </c>
      <c r="W125" s="98">
        <v>415.95717493073391</v>
      </c>
      <c r="X125" s="98">
        <v>392.85466227190233</v>
      </c>
      <c r="Y125" s="98">
        <v>375.78661507595314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0</v>
      </c>
      <c r="J127" s="101">
        <v>0</v>
      </c>
      <c r="K127" s="101">
        <v>0</v>
      </c>
      <c r="L127" s="101">
        <v>0</v>
      </c>
      <c r="M127" s="101">
        <v>0</v>
      </c>
      <c r="N127" s="101">
        <v>0</v>
      </c>
      <c r="O127" s="101">
        <v>0</v>
      </c>
      <c r="P127" s="101">
        <v>0</v>
      </c>
      <c r="Q127" s="101">
        <v>0</v>
      </c>
      <c r="R127" s="101">
        <v>0</v>
      </c>
      <c r="S127" s="101">
        <v>0</v>
      </c>
      <c r="T127" s="101">
        <v>0</v>
      </c>
      <c r="U127" s="101">
        <v>0</v>
      </c>
      <c r="V127" s="101">
        <v>0</v>
      </c>
      <c r="W127" s="101">
        <v>0</v>
      </c>
      <c r="X127" s="101">
        <v>0</v>
      </c>
      <c r="Y127" s="101">
        <v>0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0</v>
      </c>
      <c r="J128" s="104">
        <v>0</v>
      </c>
      <c r="K128" s="104">
        <v>0</v>
      </c>
      <c r="L128" s="104">
        <v>0</v>
      </c>
      <c r="M128" s="104">
        <v>0</v>
      </c>
      <c r="N128" s="104">
        <v>0</v>
      </c>
      <c r="O128" s="104">
        <v>0</v>
      </c>
      <c r="P128" s="104">
        <v>0</v>
      </c>
      <c r="Q128" s="104">
        <v>0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DA128" s="132" t="s">
        <v>1656</v>
      </c>
    </row>
    <row r="129" spans="1:105" ht="12" customHeight="1" x14ac:dyDescent="0.25">
      <c r="A129" s="106" t="s">
        <v>124</v>
      </c>
      <c r="B129" s="101">
        <v>48.110414478584154</v>
      </c>
      <c r="C129" s="101">
        <v>57.60300828500074</v>
      </c>
      <c r="D129" s="101">
        <v>63.612868400688825</v>
      </c>
      <c r="E129" s="101">
        <v>77.786006554166562</v>
      </c>
      <c r="F129" s="101">
        <v>50.757382639067998</v>
      </c>
      <c r="G129" s="101">
        <v>112.89994934483715</v>
      </c>
      <c r="H129" s="101">
        <v>59.021216672071503</v>
      </c>
      <c r="I129" s="101">
        <v>89.402092510111572</v>
      </c>
      <c r="J129" s="101">
        <v>42.639989059829425</v>
      </c>
      <c r="K129" s="101">
        <v>61.962764186659776</v>
      </c>
      <c r="L129" s="101">
        <v>46.884747497531812</v>
      </c>
      <c r="M129" s="101">
        <v>45.672589170488834</v>
      </c>
      <c r="N129" s="101">
        <v>38.392931459308002</v>
      </c>
      <c r="O129" s="101">
        <v>40.418412441975462</v>
      </c>
      <c r="P129" s="101">
        <v>41.328788551649822</v>
      </c>
      <c r="Q129" s="101">
        <v>47.210800403793471</v>
      </c>
      <c r="R129" s="101">
        <v>47.626217496418015</v>
      </c>
      <c r="S129" s="101">
        <v>52.632840953791295</v>
      </c>
      <c r="T129" s="101">
        <v>51.069692759154798</v>
      </c>
      <c r="U129" s="101">
        <v>47.705140622337993</v>
      </c>
      <c r="V129" s="101">
        <v>39.29679975354302</v>
      </c>
      <c r="W129" s="101">
        <v>38.883296857084559</v>
      </c>
      <c r="X129" s="101">
        <v>40.328682036186933</v>
      </c>
      <c r="Y129" s="101">
        <v>36.476362626246875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2.4354407487568412</v>
      </c>
      <c r="C133" s="101">
        <v>1.6041760643191756</v>
      </c>
      <c r="D133" s="101">
        <v>1.2464713356759249</v>
      </c>
      <c r="E133" s="101">
        <v>1.7463059823358282</v>
      </c>
      <c r="F133" s="101">
        <v>0.67820532848760551</v>
      </c>
      <c r="G133" s="101">
        <v>0.71312236766415649</v>
      </c>
      <c r="H133" s="101">
        <v>4.4016695566264783</v>
      </c>
      <c r="I133" s="101">
        <v>10.2483320692126</v>
      </c>
      <c r="J133" s="101">
        <v>14.688005961742913</v>
      </c>
      <c r="K133" s="101">
        <v>30.937734600482074</v>
      </c>
      <c r="L133" s="101">
        <v>27.975853958153174</v>
      </c>
      <c r="M133" s="101">
        <v>32.403561381873999</v>
      </c>
      <c r="N133" s="101">
        <v>44.357078573882617</v>
      </c>
      <c r="O133" s="101">
        <v>43.564031076504506</v>
      </c>
      <c r="P133" s="101">
        <v>46.58409705568674</v>
      </c>
      <c r="Q133" s="101">
        <v>46.89082544324112</v>
      </c>
      <c r="R133" s="101">
        <v>39.196225121717376</v>
      </c>
      <c r="S133" s="101">
        <v>47.004540163266057</v>
      </c>
      <c r="T133" s="101">
        <v>34.799105573402692</v>
      </c>
      <c r="U133" s="101">
        <v>28.038367683120438</v>
      </c>
      <c r="V133" s="101">
        <v>24.451253473485032</v>
      </c>
      <c r="W133" s="101">
        <v>25.83867476734077</v>
      </c>
      <c r="X133" s="101">
        <v>27.077407448124269</v>
      </c>
      <c r="Y133" s="101">
        <v>25.086140459695248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0</v>
      </c>
      <c r="F135" s="98">
        <v>0</v>
      </c>
      <c r="G135" s="98">
        <v>0</v>
      </c>
      <c r="H135" s="98">
        <v>0</v>
      </c>
      <c r="I135" s="98">
        <v>0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98">
        <v>0</v>
      </c>
      <c r="S135" s="98">
        <v>0</v>
      </c>
      <c r="T135" s="98">
        <v>0</v>
      </c>
      <c r="U135" s="98">
        <v>0</v>
      </c>
      <c r="V135" s="98">
        <v>0</v>
      </c>
      <c r="W135" s="98">
        <v>0</v>
      </c>
      <c r="X135" s="98">
        <v>0</v>
      </c>
      <c r="Y135" s="98">
        <v>0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1664</v>
      </c>
    </row>
    <row r="137" spans="1:105" ht="12" customHeight="1" x14ac:dyDescent="0.25">
      <c r="A137" s="121" t="s">
        <v>54</v>
      </c>
      <c r="B137" s="122">
        <v>87.759407175122618</v>
      </c>
      <c r="C137" s="122">
        <v>85.793950159839667</v>
      </c>
      <c r="D137" s="122">
        <v>104.53360181856134</v>
      </c>
      <c r="E137" s="122">
        <v>140.01482185664165</v>
      </c>
      <c r="F137" s="122">
        <v>109.58026662494711</v>
      </c>
      <c r="G137" s="122">
        <v>260.24169660939697</v>
      </c>
      <c r="H137" s="122">
        <v>161.04607583618923</v>
      </c>
      <c r="I137" s="122">
        <v>234.64463682892813</v>
      </c>
      <c r="J137" s="122">
        <v>139.0158174787976</v>
      </c>
      <c r="K137" s="122">
        <v>192.07372838301131</v>
      </c>
      <c r="L137" s="122">
        <v>160.83929482091006</v>
      </c>
      <c r="M137" s="122">
        <v>155.94412821406976</v>
      </c>
      <c r="N137" s="122">
        <v>142.24528232510426</v>
      </c>
      <c r="O137" s="122">
        <v>147.87086975620028</v>
      </c>
      <c r="P137" s="122">
        <v>156.73593447755897</v>
      </c>
      <c r="Q137" s="122">
        <v>172.54728775677276</v>
      </c>
      <c r="R137" s="122">
        <v>176.15427353142596</v>
      </c>
      <c r="S137" s="122">
        <v>194.98714296767147</v>
      </c>
      <c r="T137" s="122">
        <v>198.96835305048648</v>
      </c>
      <c r="U137" s="122">
        <v>204.06196812397303</v>
      </c>
      <c r="V137" s="122">
        <v>185.74847582115163</v>
      </c>
      <c r="W137" s="122">
        <v>194.15245959574338</v>
      </c>
      <c r="X137" s="122">
        <v>198.81632183699031</v>
      </c>
      <c r="Y137" s="122">
        <v>186.16464517137811</v>
      </c>
      <c r="DA137" s="130" t="s">
        <v>1665</v>
      </c>
    </row>
    <row r="138" spans="1:105" ht="12" customHeight="1" x14ac:dyDescent="0.25">
      <c r="A138" s="97" t="s">
        <v>202</v>
      </c>
      <c r="B138" s="98">
        <v>22.871080228703775</v>
      </c>
      <c r="C138" s="98">
        <v>19.574584643909329</v>
      </c>
      <c r="D138" s="98">
        <v>23.254358523094393</v>
      </c>
      <c r="E138" s="98">
        <v>28.376689996638021</v>
      </c>
      <c r="F138" s="98">
        <v>26.394289971846682</v>
      </c>
      <c r="G138" s="98">
        <v>57.001360120642723</v>
      </c>
      <c r="H138" s="98">
        <v>42.903604632682423</v>
      </c>
      <c r="I138" s="98">
        <v>48.732370684087243</v>
      </c>
      <c r="J138" s="98">
        <v>43.515084145150496</v>
      </c>
      <c r="K138" s="98">
        <v>46.712611957818204</v>
      </c>
      <c r="L138" s="98">
        <v>47.389119086968115</v>
      </c>
      <c r="M138" s="98">
        <v>43.924468670319293</v>
      </c>
      <c r="N138" s="98">
        <v>44.522843748820804</v>
      </c>
      <c r="O138" s="98">
        <v>44.996220156628894</v>
      </c>
      <c r="P138" s="98">
        <v>48.043390654227338</v>
      </c>
      <c r="Q138" s="98">
        <v>46.329774529473639</v>
      </c>
      <c r="R138" s="98">
        <v>46.703640011464692</v>
      </c>
      <c r="S138" s="98">
        <v>47.893140345848899</v>
      </c>
      <c r="T138" s="98">
        <v>47.484904939333198</v>
      </c>
      <c r="U138" s="98">
        <v>47.774386166045588</v>
      </c>
      <c r="V138" s="98">
        <v>48.053382057896172</v>
      </c>
      <c r="W138" s="98">
        <v>51.059639820387837</v>
      </c>
      <c r="X138" s="98">
        <v>48.223750835960594</v>
      </c>
      <c r="Y138" s="98">
        <v>46.128618515333933</v>
      </c>
      <c r="DA138" s="63" t="s">
        <v>1666</v>
      </c>
    </row>
    <row r="139" spans="1:105" ht="12" customHeight="1" x14ac:dyDescent="0.25">
      <c r="A139" s="97" t="s">
        <v>50</v>
      </c>
      <c r="B139" s="98">
        <v>63.894426398254517</v>
      </c>
      <c r="C139" s="98">
        <v>64.769676844092885</v>
      </c>
      <c r="D139" s="98">
        <v>79.742917187288768</v>
      </c>
      <c r="E139" s="98">
        <v>107.48718534917417</v>
      </c>
      <c r="F139" s="98">
        <v>80.955730895536391</v>
      </c>
      <c r="G139" s="98">
        <v>200.31260138678837</v>
      </c>
      <c r="H139" s="98">
        <v>110.87264505001842</v>
      </c>
      <c r="I139" s="98">
        <v>182.05616982349895</v>
      </c>
      <c r="J139" s="98">
        <v>93.466709462340361</v>
      </c>
      <c r="K139" s="98">
        <v>143.78097328760515</v>
      </c>
      <c r="L139" s="98">
        <v>111.58706625243551</v>
      </c>
      <c r="M139" s="98">
        <v>110.06427014912965</v>
      </c>
      <c r="N139" s="98">
        <v>94.836017389997252</v>
      </c>
      <c r="O139" s="98">
        <v>102.76166976368062</v>
      </c>
      <c r="P139" s="98">
        <v>108.03358663165655</v>
      </c>
      <c r="Q139" s="98">
        <v>124.69667133292999</v>
      </c>
      <c r="R139" s="98">
        <v>127.94835338192397</v>
      </c>
      <c r="S139" s="98">
        <v>145.40255939302003</v>
      </c>
      <c r="T139" s="98">
        <v>150.02071265743766</v>
      </c>
      <c r="U139" s="98">
        <v>154.94966757309595</v>
      </c>
      <c r="V139" s="98">
        <v>136.37973256671879</v>
      </c>
      <c r="W139" s="98">
        <v>141.76136296543547</v>
      </c>
      <c r="X139" s="98">
        <v>149.08478000675788</v>
      </c>
      <c r="Y139" s="98">
        <v>138.49778596166985</v>
      </c>
      <c r="DA139" s="63" t="s">
        <v>1667</v>
      </c>
    </row>
    <row r="140" spans="1:105" ht="12" customHeight="1" x14ac:dyDescent="0.25">
      <c r="A140" s="109" t="s">
        <v>120</v>
      </c>
      <c r="B140" s="33">
        <v>0.99390054816433926</v>
      </c>
      <c r="C140" s="33">
        <v>1.4496886718374531</v>
      </c>
      <c r="D140" s="33">
        <v>1.5363261081781716</v>
      </c>
      <c r="E140" s="33">
        <v>4.1509465108294767</v>
      </c>
      <c r="F140" s="33">
        <v>2.2302457575640378</v>
      </c>
      <c r="G140" s="33">
        <v>2.9277351019658675</v>
      </c>
      <c r="H140" s="33">
        <v>7.2698261534883972</v>
      </c>
      <c r="I140" s="33">
        <v>3.8560963213419281</v>
      </c>
      <c r="J140" s="33">
        <v>2.0340238713067564</v>
      </c>
      <c r="K140" s="33">
        <v>1.5801431375879635</v>
      </c>
      <c r="L140" s="33">
        <v>1.8631094815064135</v>
      </c>
      <c r="M140" s="33">
        <v>1.9553893946208203</v>
      </c>
      <c r="N140" s="33">
        <v>2.8864211862862215</v>
      </c>
      <c r="O140" s="33">
        <v>0.11297983589075666</v>
      </c>
      <c r="P140" s="33">
        <v>0.65895719167508138</v>
      </c>
      <c r="Q140" s="33">
        <v>1.520841894369112</v>
      </c>
      <c r="R140" s="33">
        <v>1.5022801380373041</v>
      </c>
      <c r="S140" s="33">
        <v>1.691443228802531</v>
      </c>
      <c r="T140" s="33">
        <v>1.4627354537156221</v>
      </c>
      <c r="U140" s="33">
        <v>1.3379143848315045</v>
      </c>
      <c r="V140" s="33">
        <v>1.3153611965366574</v>
      </c>
      <c r="W140" s="33">
        <v>1.3314568099200672</v>
      </c>
      <c r="X140" s="33">
        <v>1.5077909942718215</v>
      </c>
      <c r="Y140" s="33">
        <v>1.5382406943743496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1031.3564303730025</v>
      </c>
      <c r="C142" s="117">
        <f t="shared" si="25"/>
        <v>764.72445895745989</v>
      </c>
      <c r="D142" s="117">
        <f t="shared" si="25"/>
        <v>816.02143591464085</v>
      </c>
      <c r="E142" s="117">
        <f t="shared" si="25"/>
        <v>1057.702647030829</v>
      </c>
      <c r="F142" s="117">
        <f t="shared" si="25"/>
        <v>1278.4305437977393</v>
      </c>
      <c r="G142" s="117">
        <f t="shared" si="25"/>
        <v>1463.948041611555</v>
      </c>
      <c r="H142" s="117">
        <f t="shared" si="25"/>
        <v>1350.9213262398905</v>
      </c>
      <c r="I142" s="117">
        <f t="shared" si="25"/>
        <v>1518.357718221308</v>
      </c>
      <c r="J142" s="117">
        <f t="shared" si="25"/>
        <v>1850.7667081687091</v>
      </c>
      <c r="K142" s="117">
        <f t="shared" si="25"/>
        <v>1927.9712324695881</v>
      </c>
      <c r="L142" s="117">
        <f t="shared" si="25"/>
        <v>2018.1652748390038</v>
      </c>
      <c r="M142" s="117">
        <f t="shared" si="25"/>
        <v>1840.1878688395925</v>
      </c>
      <c r="N142" s="117">
        <f t="shared" si="25"/>
        <v>1972.4251410663755</v>
      </c>
      <c r="O142" s="117">
        <f t="shared" si="25"/>
        <v>1896.7184601805677</v>
      </c>
      <c r="P142" s="117">
        <f t="shared" si="25"/>
        <v>1925.1687423964283</v>
      </c>
      <c r="Q142" s="117">
        <f t="shared" si="25"/>
        <v>1873.7919818013725</v>
      </c>
      <c r="R142" s="117">
        <f t="shared" ref="R142:V142" si="26">R143+R146+R148+R161</f>
        <v>1908.8252179241281</v>
      </c>
      <c r="S142" s="117">
        <f t="shared" si="26"/>
        <v>2003.7132165530049</v>
      </c>
      <c r="T142" s="117">
        <f t="shared" si="26"/>
        <v>2024.7617150437136</v>
      </c>
      <c r="U142" s="117">
        <f t="shared" si="26"/>
        <v>2075.5321208210048</v>
      </c>
      <c r="V142" s="117">
        <f t="shared" si="26"/>
        <v>2114.4532108371359</v>
      </c>
      <c r="W142" s="117">
        <f t="shared" ref="W142:Y142" si="27">W143+W146+W148+W161</f>
        <v>2287.4945588861046</v>
      </c>
      <c r="X142" s="117">
        <f t="shared" si="27"/>
        <v>2214.8343033789051</v>
      </c>
      <c r="Y142" s="117">
        <f t="shared" si="27"/>
        <v>2152.1723885831238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916.88505585477822</v>
      </c>
      <c r="C143" s="122">
        <f t="shared" si="28"/>
        <v>619.11032960101556</v>
      </c>
      <c r="D143" s="122">
        <f t="shared" si="28"/>
        <v>648.24662446904927</v>
      </c>
      <c r="E143" s="122">
        <f t="shared" si="28"/>
        <v>835.4785333511918</v>
      </c>
      <c r="F143" s="122">
        <f t="shared" si="28"/>
        <v>1077.3062306193522</v>
      </c>
      <c r="G143" s="122">
        <f t="shared" si="28"/>
        <v>1104.2533166994315</v>
      </c>
      <c r="H143" s="122">
        <f t="shared" si="28"/>
        <v>1062.2559102206199</v>
      </c>
      <c r="I143" s="122">
        <f t="shared" si="28"/>
        <v>1112.1980778557365</v>
      </c>
      <c r="J143" s="122">
        <f t="shared" si="28"/>
        <v>1519.3674714249435</v>
      </c>
      <c r="K143" s="122">
        <f t="shared" si="28"/>
        <v>1543.3310090852463</v>
      </c>
      <c r="L143" s="122">
        <f t="shared" si="28"/>
        <v>1639.7890744405381</v>
      </c>
      <c r="M143" s="122">
        <f t="shared" si="28"/>
        <v>1483.6525474267687</v>
      </c>
      <c r="N143" s="122">
        <f t="shared" si="28"/>
        <v>1586.9487663858617</v>
      </c>
      <c r="O143" s="122">
        <f t="shared" si="28"/>
        <v>1522.8133452489124</v>
      </c>
      <c r="P143" s="122">
        <f t="shared" si="28"/>
        <v>1526.1857594411931</v>
      </c>
      <c r="Q143" s="122">
        <f t="shared" si="28"/>
        <v>1453.3245520071489</v>
      </c>
      <c r="R143" s="122">
        <f t="shared" ref="R143:V143" si="29">SUM(R144:R145)</f>
        <v>1482.6606903367283</v>
      </c>
      <c r="S143" s="122">
        <f t="shared" si="29"/>
        <v>1543.6818917115193</v>
      </c>
      <c r="T143" s="122">
        <f t="shared" si="29"/>
        <v>1562.7950685506903</v>
      </c>
      <c r="U143" s="122">
        <f t="shared" si="29"/>
        <v>1604.2260378842716</v>
      </c>
      <c r="V143" s="122">
        <f t="shared" si="29"/>
        <v>1648.1985734154202</v>
      </c>
      <c r="W143" s="122">
        <f t="shared" ref="W143:Y143" si="30">SUM(W144:W145)</f>
        <v>1786.2625388025206</v>
      </c>
      <c r="X143" s="122">
        <f t="shared" si="30"/>
        <v>1718.1294658712941</v>
      </c>
      <c r="Y143" s="122">
        <f t="shared" si="30"/>
        <v>1672.9841532956614</v>
      </c>
      <c r="DA143" s="130" t="s">
        <v>1815</v>
      </c>
    </row>
    <row r="144" spans="1:105" ht="12" customHeight="1" x14ac:dyDescent="0.25">
      <c r="A144" s="97" t="s">
        <v>199</v>
      </c>
      <c r="B144" s="98">
        <v>915.28089061971286</v>
      </c>
      <c r="C144" s="98">
        <v>618.02713582384956</v>
      </c>
      <c r="D144" s="98">
        <v>647.15900542882969</v>
      </c>
      <c r="E144" s="98">
        <v>834.11094103892356</v>
      </c>
      <c r="F144" s="98">
        <v>1075.4044214344958</v>
      </c>
      <c r="G144" s="98">
        <v>1102.4247914442417</v>
      </c>
      <c r="H144" s="98">
        <v>1060.6111508187698</v>
      </c>
      <c r="I144" s="98">
        <v>1110.6518252989256</v>
      </c>
      <c r="J144" s="98">
        <v>1516.9162236871298</v>
      </c>
      <c r="K144" s="98">
        <v>1540.8490036972726</v>
      </c>
      <c r="L144" s="98">
        <v>1637.3875918622198</v>
      </c>
      <c r="M144" s="98">
        <v>1481.3608929302709</v>
      </c>
      <c r="N144" s="98">
        <v>1584.8959434050307</v>
      </c>
      <c r="O144" s="98">
        <v>1520.5028149215382</v>
      </c>
      <c r="P144" s="98">
        <v>1523.821246116064</v>
      </c>
      <c r="Q144" s="98">
        <v>1451.3409863487486</v>
      </c>
      <c r="R144" s="98">
        <v>1480.6562112229617</v>
      </c>
      <c r="S144" s="98">
        <v>1541.5842642855414</v>
      </c>
      <c r="T144" s="98">
        <v>1560.7033779937542</v>
      </c>
      <c r="U144" s="98">
        <v>1602.0905514064252</v>
      </c>
      <c r="V144" s="98">
        <v>1646.0377042022324</v>
      </c>
      <c r="W144" s="98">
        <v>1783.9430868015866</v>
      </c>
      <c r="X144" s="98">
        <v>1715.8658544868247</v>
      </c>
      <c r="Y144" s="98">
        <v>1670.7843276862172</v>
      </c>
      <c r="DA144" s="63" t="s">
        <v>1816</v>
      </c>
    </row>
    <row r="145" spans="1:105" ht="12" customHeight="1" x14ac:dyDescent="0.25">
      <c r="A145" s="97" t="s">
        <v>53</v>
      </c>
      <c r="B145" s="98">
        <v>1.6041652350653082</v>
      </c>
      <c r="C145" s="98">
        <v>1.0831937771660158</v>
      </c>
      <c r="D145" s="98">
        <v>1.0876190402195649</v>
      </c>
      <c r="E145" s="98">
        <v>1.3675923122682763</v>
      </c>
      <c r="F145" s="98">
        <v>1.9018091848563616</v>
      </c>
      <c r="G145" s="98">
        <v>1.8285252551898288</v>
      </c>
      <c r="H145" s="98">
        <v>1.6447594018499148</v>
      </c>
      <c r="I145" s="98">
        <v>1.5462525568109762</v>
      </c>
      <c r="J145" s="98">
        <v>2.4512477378136066</v>
      </c>
      <c r="K145" s="98">
        <v>2.4820053879736381</v>
      </c>
      <c r="L145" s="98">
        <v>2.4014825783182894</v>
      </c>
      <c r="M145" s="98">
        <v>2.2916544964979231</v>
      </c>
      <c r="N145" s="98">
        <v>2.0528229808310452</v>
      </c>
      <c r="O145" s="98">
        <v>2.3105303273741096</v>
      </c>
      <c r="P145" s="98">
        <v>2.3645133251290202</v>
      </c>
      <c r="Q145" s="98">
        <v>1.983565658400241</v>
      </c>
      <c r="R145" s="98">
        <v>2.0044791137665863</v>
      </c>
      <c r="S145" s="98">
        <v>2.0976274259779655</v>
      </c>
      <c r="T145" s="98">
        <v>2.0916905569360629</v>
      </c>
      <c r="U145" s="98">
        <v>2.1354864778463138</v>
      </c>
      <c r="V145" s="98">
        <v>2.1608692131877936</v>
      </c>
      <c r="W145" s="98">
        <v>2.3194520009339268</v>
      </c>
      <c r="X145" s="98">
        <v>2.2636113844693528</v>
      </c>
      <c r="Y145" s="98">
        <v>2.1998256094440283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1.6394150824523344</v>
      </c>
      <c r="C146" s="122">
        <f t="shared" si="31"/>
        <v>1.9615640112112465</v>
      </c>
      <c r="D146" s="122">
        <f t="shared" si="31"/>
        <v>3.0545702004325568</v>
      </c>
      <c r="E146" s="122">
        <f t="shared" si="31"/>
        <v>5.1925529580719276</v>
      </c>
      <c r="F146" s="122">
        <f t="shared" si="31"/>
        <v>4.6494998547064705</v>
      </c>
      <c r="G146" s="122">
        <f t="shared" si="31"/>
        <v>6.7454081258735039</v>
      </c>
      <c r="H146" s="122">
        <f t="shared" si="31"/>
        <v>10.587008643437445</v>
      </c>
      <c r="I146" s="122">
        <f t="shared" si="31"/>
        <v>26.033914597505227</v>
      </c>
      <c r="J146" s="122">
        <f t="shared" si="31"/>
        <v>17.464863024121861</v>
      </c>
      <c r="K146" s="122">
        <f t="shared" si="31"/>
        <v>17.285913915506995</v>
      </c>
      <c r="L146" s="122">
        <f t="shared" si="31"/>
        <v>28.929980641322267</v>
      </c>
      <c r="M146" s="122">
        <f t="shared" si="31"/>
        <v>19.426365433227957</v>
      </c>
      <c r="N146" s="122">
        <f t="shared" si="31"/>
        <v>41.423571729903102</v>
      </c>
      <c r="O146" s="122">
        <f t="shared" si="31"/>
        <v>19.13288849969242</v>
      </c>
      <c r="P146" s="122">
        <f t="shared" si="31"/>
        <v>16.498283146122926</v>
      </c>
      <c r="Q146" s="122">
        <f t="shared" si="31"/>
        <v>31.206620032986557</v>
      </c>
      <c r="R146" s="122">
        <f t="shared" si="31"/>
        <v>32.123557878931884</v>
      </c>
      <c r="S146" s="122">
        <f t="shared" si="31"/>
        <v>34.11319899925784</v>
      </c>
      <c r="T146" s="122">
        <f t="shared" si="31"/>
        <v>35.848872686982808</v>
      </c>
      <c r="U146" s="122">
        <f t="shared" si="31"/>
        <v>38.31974131681055</v>
      </c>
      <c r="V146" s="122">
        <f t="shared" si="31"/>
        <v>41.753588445722301</v>
      </c>
      <c r="W146" s="122">
        <f t="shared" si="31"/>
        <v>45.199178690340297</v>
      </c>
      <c r="X146" s="122">
        <f t="shared" si="31"/>
        <v>43.947638110494395</v>
      </c>
      <c r="Y146" s="122">
        <f t="shared" si="31"/>
        <v>43.783872462259204</v>
      </c>
      <c r="DA146" s="130" t="s">
        <v>1818</v>
      </c>
    </row>
    <row r="147" spans="1:105" ht="12" customHeight="1" x14ac:dyDescent="0.25">
      <c r="A147" s="97" t="s">
        <v>53</v>
      </c>
      <c r="B147" s="98">
        <v>1.6394150824523344</v>
      </c>
      <c r="C147" s="98">
        <v>1.9615640112112465</v>
      </c>
      <c r="D147" s="98">
        <v>3.0545702004325568</v>
      </c>
      <c r="E147" s="98">
        <v>5.1925529580719276</v>
      </c>
      <c r="F147" s="98">
        <v>4.6494998547064705</v>
      </c>
      <c r="G147" s="98">
        <v>6.7454081258735039</v>
      </c>
      <c r="H147" s="98">
        <v>10.587008643437445</v>
      </c>
      <c r="I147" s="98">
        <v>26.033914597505227</v>
      </c>
      <c r="J147" s="98">
        <v>17.464863024121861</v>
      </c>
      <c r="K147" s="98">
        <v>17.285913915506995</v>
      </c>
      <c r="L147" s="98">
        <v>28.929980641322267</v>
      </c>
      <c r="M147" s="98">
        <v>19.426365433227957</v>
      </c>
      <c r="N147" s="98">
        <v>41.423571729903102</v>
      </c>
      <c r="O147" s="98">
        <v>19.13288849969242</v>
      </c>
      <c r="P147" s="98">
        <v>16.498283146122926</v>
      </c>
      <c r="Q147" s="98">
        <v>31.206620032986557</v>
      </c>
      <c r="R147" s="98">
        <v>32.123557878931884</v>
      </c>
      <c r="S147" s="98">
        <v>34.11319899925784</v>
      </c>
      <c r="T147" s="98">
        <v>35.848872686982808</v>
      </c>
      <c r="U147" s="98">
        <v>38.31974131681055</v>
      </c>
      <c r="V147" s="98">
        <v>41.753588445722301</v>
      </c>
      <c r="W147" s="98">
        <v>45.199178690340297</v>
      </c>
      <c r="X147" s="98">
        <v>43.947638110494395</v>
      </c>
      <c r="Y147" s="98">
        <v>43.783872462259204</v>
      </c>
      <c r="DA147" s="63" t="s">
        <v>1819</v>
      </c>
    </row>
    <row r="148" spans="1:105" ht="12" customHeight="1" x14ac:dyDescent="0.25">
      <c r="A148" s="121" t="s">
        <v>55</v>
      </c>
      <c r="B148" s="122">
        <v>63.080779331755181</v>
      </c>
      <c r="C148" s="122">
        <v>94.88499193308364</v>
      </c>
      <c r="D148" s="122">
        <v>105.18164645112853</v>
      </c>
      <c r="E148" s="122">
        <v>136.71585608858268</v>
      </c>
      <c r="F148" s="122">
        <v>133.64646256500833</v>
      </c>
      <c r="G148" s="122">
        <v>203.85337514394919</v>
      </c>
      <c r="H148" s="122">
        <v>184.72517215903719</v>
      </c>
      <c r="I148" s="122">
        <v>245.14114327183148</v>
      </c>
      <c r="J148" s="122">
        <v>233.98753202821152</v>
      </c>
      <c r="K148" s="122">
        <v>257.02633546961823</v>
      </c>
      <c r="L148" s="122">
        <v>256.92296176214774</v>
      </c>
      <c r="M148" s="122">
        <v>247.31607161297586</v>
      </c>
      <c r="N148" s="122">
        <v>261.91254071110097</v>
      </c>
      <c r="O148" s="122">
        <v>269.85275409016134</v>
      </c>
      <c r="P148" s="122">
        <v>292.34310551242658</v>
      </c>
      <c r="Q148" s="122">
        <v>289.79288048407869</v>
      </c>
      <c r="R148" s="122">
        <v>292.36346087121473</v>
      </c>
      <c r="S148" s="122">
        <v>313.07895272924048</v>
      </c>
      <c r="T148" s="122">
        <v>310.63356964307707</v>
      </c>
      <c r="U148" s="122">
        <v>314.11342176359926</v>
      </c>
      <c r="V148" s="122">
        <v>315.80011300669673</v>
      </c>
      <c r="W148" s="122">
        <v>341.85102197727696</v>
      </c>
      <c r="X148" s="122">
        <v>335.16980658804914</v>
      </c>
      <c r="Y148" s="122">
        <v>324.84216829151609</v>
      </c>
      <c r="DA148" s="130" t="s">
        <v>1820</v>
      </c>
    </row>
    <row r="149" spans="1:105" ht="12" customHeight="1" x14ac:dyDescent="0.25">
      <c r="A149" s="97" t="s">
        <v>132</v>
      </c>
      <c r="B149" s="98">
        <v>38.028773899710217</v>
      </c>
      <c r="C149" s="98">
        <v>65.618986028872939</v>
      </c>
      <c r="D149" s="98">
        <v>72.921419749319114</v>
      </c>
      <c r="E149" s="98">
        <v>96.683717735678215</v>
      </c>
      <c r="F149" s="98">
        <v>107.50744062972002</v>
      </c>
      <c r="G149" s="98">
        <v>145.01817459372555</v>
      </c>
      <c r="H149" s="98">
        <v>151.27887070962655</v>
      </c>
      <c r="I149" s="98">
        <v>192.02173547856773</v>
      </c>
      <c r="J149" s="98">
        <v>202.8221612580719</v>
      </c>
      <c r="K149" s="98">
        <v>206.0545714914891</v>
      </c>
      <c r="L149" s="98">
        <v>215.51103753906929</v>
      </c>
      <c r="M149" s="98">
        <v>203.37317800672383</v>
      </c>
      <c r="N149" s="98">
        <v>214.13627220221312</v>
      </c>
      <c r="O149" s="98">
        <v>219.74286318409929</v>
      </c>
      <c r="P149" s="98">
        <v>238.6631829299196</v>
      </c>
      <c r="Q149" s="98">
        <v>230.43581480223315</v>
      </c>
      <c r="R149" s="98">
        <v>235.7551879520112</v>
      </c>
      <c r="S149" s="98">
        <v>246.41605594307862</v>
      </c>
      <c r="T149" s="98">
        <v>251.22058773636397</v>
      </c>
      <c r="U149" s="98">
        <v>259.70908705965297</v>
      </c>
      <c r="V149" s="98">
        <v>268.46360343977506</v>
      </c>
      <c r="W149" s="98">
        <v>291.92391356664353</v>
      </c>
      <c r="X149" s="98">
        <v>281.68636045348336</v>
      </c>
      <c r="Y149" s="98">
        <v>274.95783373144496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1824</v>
      </c>
    </row>
    <row r="153" spans="1:105" ht="12" customHeight="1" x14ac:dyDescent="0.25">
      <c r="A153" s="106" t="s">
        <v>124</v>
      </c>
      <c r="B153" s="101">
        <v>23.698617781991164</v>
      </c>
      <c r="C153" s="101">
        <v>28.374556553587126</v>
      </c>
      <c r="D153" s="101">
        <v>31.567555811453762</v>
      </c>
      <c r="E153" s="101">
        <v>39.061706634984517</v>
      </c>
      <c r="F153" s="101">
        <v>25.762139551167788</v>
      </c>
      <c r="G153" s="101">
        <v>58.438914577811303</v>
      </c>
      <c r="H153" s="101">
        <v>30.897334662005619</v>
      </c>
      <c r="I153" s="101">
        <v>47.152409539441706</v>
      </c>
      <c r="J153" s="101">
        <v>22.593515937682955</v>
      </c>
      <c r="K153" s="101">
        <v>32.872971316784955</v>
      </c>
      <c r="L153" s="101">
        <v>25.021893107721095</v>
      </c>
      <c r="M153" s="101">
        <v>24.911984075799726</v>
      </c>
      <c r="N153" s="101">
        <v>21.588904605430166</v>
      </c>
      <c r="O153" s="101">
        <v>24.196448065470609</v>
      </c>
      <c r="P153" s="101">
        <v>25.622163256199997</v>
      </c>
      <c r="Q153" s="101">
        <v>30.654595762686387</v>
      </c>
      <c r="R153" s="101">
        <v>32.200762821911553</v>
      </c>
      <c r="S153" s="101">
        <v>36.844842782529994</v>
      </c>
      <c r="T153" s="101">
        <v>37.148684537157386</v>
      </c>
      <c r="U153" s="101">
        <v>36.270179196017203</v>
      </c>
      <c r="V153" s="101">
        <v>31.209223029551676</v>
      </c>
      <c r="W153" s="101">
        <v>32.330151569285078</v>
      </c>
      <c r="X153" s="101">
        <v>34.564625781831104</v>
      </c>
      <c r="Y153" s="101">
        <v>31.947643834275276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1.3533876500538022</v>
      </c>
      <c r="C157" s="101">
        <v>0.89144935062357777</v>
      </c>
      <c r="D157" s="101">
        <v>0.6926708903556632</v>
      </c>
      <c r="E157" s="101">
        <v>0.97043171791996341</v>
      </c>
      <c r="F157" s="101">
        <v>0.37688238412054659</v>
      </c>
      <c r="G157" s="101">
        <v>0.39628597241236219</v>
      </c>
      <c r="H157" s="101">
        <v>2.5489667874050106</v>
      </c>
      <c r="I157" s="101">
        <v>5.9669982538220419</v>
      </c>
      <c r="J157" s="101">
        <v>8.571854832456653</v>
      </c>
      <c r="K157" s="101">
        <v>18.098792661344184</v>
      </c>
      <c r="L157" s="101">
        <v>16.390031115357353</v>
      </c>
      <c r="M157" s="101">
        <v>19.03090953045232</v>
      </c>
      <c r="N157" s="101">
        <v>26.187363903457708</v>
      </c>
      <c r="O157" s="101">
        <v>25.913442840591458</v>
      </c>
      <c r="P157" s="101">
        <v>28.057759326307021</v>
      </c>
      <c r="Q157" s="101">
        <v>28.702469919159192</v>
      </c>
      <c r="R157" s="101">
        <v>24.407510097292004</v>
      </c>
      <c r="S157" s="101">
        <v>29.818054003631858</v>
      </c>
      <c r="T157" s="101">
        <v>22.264297369555742</v>
      </c>
      <c r="U157" s="101">
        <v>18.134155507929133</v>
      </c>
      <c r="V157" s="101">
        <v>16.127286537370022</v>
      </c>
      <c r="W157" s="101">
        <v>17.596956841348355</v>
      </c>
      <c r="X157" s="101">
        <v>18.918820352734663</v>
      </c>
      <c r="Y157" s="101">
        <v>17.936690725795856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0</v>
      </c>
      <c r="F158" s="104">
        <v>0</v>
      </c>
      <c r="G158" s="104">
        <v>0</v>
      </c>
      <c r="H158" s="104">
        <v>0</v>
      </c>
      <c r="I158" s="104">
        <v>0</v>
      </c>
      <c r="J158" s="104">
        <v>0</v>
      </c>
      <c r="K158" s="104">
        <v>0</v>
      </c>
      <c r="L158" s="104">
        <v>0</v>
      </c>
      <c r="M158" s="104">
        <v>0</v>
      </c>
      <c r="N158" s="104">
        <v>0</v>
      </c>
      <c r="O158" s="104">
        <v>0</v>
      </c>
      <c r="P158" s="104">
        <v>0</v>
      </c>
      <c r="Q158" s="104">
        <v>0</v>
      </c>
      <c r="R158" s="104">
        <v>0</v>
      </c>
      <c r="S158" s="104">
        <v>0</v>
      </c>
      <c r="T158" s="104">
        <v>0</v>
      </c>
      <c r="U158" s="104">
        <v>0</v>
      </c>
      <c r="V158" s="104">
        <v>0</v>
      </c>
      <c r="W158" s="104">
        <v>0</v>
      </c>
      <c r="X158" s="104">
        <v>0</v>
      </c>
      <c r="Y158" s="104">
        <v>0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</v>
      </c>
      <c r="F159" s="98">
        <v>0</v>
      </c>
      <c r="G159" s="98">
        <v>0</v>
      </c>
      <c r="H159" s="98">
        <v>0</v>
      </c>
      <c r="I159" s="98">
        <v>0</v>
      </c>
      <c r="J159" s="98">
        <v>0</v>
      </c>
      <c r="K159" s="98">
        <v>0</v>
      </c>
      <c r="L159" s="98">
        <v>0</v>
      </c>
      <c r="M159" s="98">
        <v>0</v>
      </c>
      <c r="N159" s="98">
        <v>0</v>
      </c>
      <c r="O159" s="98">
        <v>0</v>
      </c>
      <c r="P159" s="98">
        <v>0</v>
      </c>
      <c r="Q159" s="98">
        <v>0</v>
      </c>
      <c r="R159" s="98">
        <v>0</v>
      </c>
      <c r="S159" s="98">
        <v>0</v>
      </c>
      <c r="T159" s="98">
        <v>0</v>
      </c>
      <c r="U159" s="98">
        <v>0</v>
      </c>
      <c r="V159" s="98">
        <v>0</v>
      </c>
      <c r="W159" s="98">
        <v>0</v>
      </c>
      <c r="X159" s="98">
        <v>0</v>
      </c>
      <c r="Y159" s="98">
        <v>0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1832</v>
      </c>
    </row>
    <row r="161" spans="1:105" ht="12" customHeight="1" x14ac:dyDescent="0.25">
      <c r="A161" s="121" t="s">
        <v>54</v>
      </c>
      <c r="B161" s="122">
        <v>49.751180104016633</v>
      </c>
      <c r="C161" s="122">
        <v>48.767573412149396</v>
      </c>
      <c r="D161" s="122">
        <v>59.538594794030466</v>
      </c>
      <c r="E161" s="122">
        <v>80.315704632982658</v>
      </c>
      <c r="F161" s="122">
        <v>62.828350758672535</v>
      </c>
      <c r="G161" s="122">
        <v>149.09594164230069</v>
      </c>
      <c r="H161" s="122">
        <v>93.353235216796094</v>
      </c>
      <c r="I161" s="122">
        <v>134.98458249623479</v>
      </c>
      <c r="J161" s="122">
        <v>79.946841691432397</v>
      </c>
      <c r="K161" s="122">
        <v>110.3279739992165</v>
      </c>
      <c r="L161" s="122">
        <v>92.523257994995745</v>
      </c>
      <c r="M161" s="122">
        <v>89.792884366619731</v>
      </c>
      <c r="N161" s="122">
        <v>82.140262239509596</v>
      </c>
      <c r="O161" s="122">
        <v>84.919472341801551</v>
      </c>
      <c r="P161" s="122">
        <v>90.141594296685739</v>
      </c>
      <c r="Q161" s="122">
        <v>99.467929277158305</v>
      </c>
      <c r="R161" s="122">
        <v>101.67750883725304</v>
      </c>
      <c r="S161" s="122">
        <v>112.83917311298748</v>
      </c>
      <c r="T161" s="122">
        <v>115.48420416296358</v>
      </c>
      <c r="U161" s="122">
        <v>118.87291985632355</v>
      </c>
      <c r="V161" s="122">
        <v>108.70093596929638</v>
      </c>
      <c r="W161" s="122">
        <v>114.18181941596691</v>
      </c>
      <c r="X161" s="122">
        <v>117.58739280906791</v>
      </c>
      <c r="Y161" s="122">
        <v>110.56219453368686</v>
      </c>
      <c r="DA161" s="130" t="s">
        <v>1833</v>
      </c>
    </row>
    <row r="162" spans="1:105" ht="12" customHeight="1" x14ac:dyDescent="0.25">
      <c r="A162" s="97" t="s">
        <v>202</v>
      </c>
      <c r="B162" s="98">
        <v>12.936530536225893</v>
      </c>
      <c r="C162" s="98">
        <v>11.081544648296271</v>
      </c>
      <c r="D162" s="98">
        <v>13.190980420760786</v>
      </c>
      <c r="E162" s="98">
        <v>16.131555665792423</v>
      </c>
      <c r="F162" s="98">
        <v>15.038661137585825</v>
      </c>
      <c r="G162" s="98">
        <v>32.529432667836197</v>
      </c>
      <c r="H162" s="98">
        <v>24.518039184050576</v>
      </c>
      <c r="I162" s="98">
        <v>27.862827297765257</v>
      </c>
      <c r="J162" s="98">
        <v>24.883272600065528</v>
      </c>
      <c r="K162" s="98">
        <v>26.714211698736499</v>
      </c>
      <c r="L162" s="98">
        <v>27.105166820457359</v>
      </c>
      <c r="M162" s="98">
        <v>25.126727986420164</v>
      </c>
      <c r="N162" s="98">
        <v>25.472869195796232</v>
      </c>
      <c r="O162" s="98">
        <v>25.746603726127102</v>
      </c>
      <c r="P162" s="98">
        <v>27.492350568400038</v>
      </c>
      <c r="Q162" s="98">
        <v>26.51421368791528</v>
      </c>
      <c r="R162" s="98">
        <v>26.735655016190201</v>
      </c>
      <c r="S162" s="98">
        <v>27.427577063099005</v>
      </c>
      <c r="T162" s="98">
        <v>27.220054201770967</v>
      </c>
      <c r="U162" s="98">
        <v>27.420515959369197</v>
      </c>
      <c r="V162" s="98">
        <v>27.623960184722218</v>
      </c>
      <c r="W162" s="98">
        <v>29.387539443887707</v>
      </c>
      <c r="X162" s="98">
        <v>27.78065158252792</v>
      </c>
      <c r="Y162" s="98">
        <v>26.592510300240921</v>
      </c>
      <c r="DA162" s="63" t="s">
        <v>1834</v>
      </c>
    </row>
    <row r="163" spans="1:105" ht="12" customHeight="1" x14ac:dyDescent="0.25">
      <c r="A163" s="97" t="s">
        <v>50</v>
      </c>
      <c r="B163" s="98">
        <v>36.090470121924952</v>
      </c>
      <c r="C163" s="98">
        <v>36.625209827402387</v>
      </c>
      <c r="D163" s="98">
        <v>45.217638101747163</v>
      </c>
      <c r="E163" s="98">
        <v>61.115433473288725</v>
      </c>
      <c r="F163" s="98">
        <v>46.137541157900053</v>
      </c>
      <c r="G163" s="98">
        <v>114.39221975941538</v>
      </c>
      <c r="H163" s="98">
        <v>63.421095316122233</v>
      </c>
      <c r="I163" s="98">
        <v>104.24803669975886</v>
      </c>
      <c r="J163" s="98">
        <v>53.547073832744445</v>
      </c>
      <c r="K163" s="98">
        <v>82.434923535706929</v>
      </c>
      <c r="L163" s="98">
        <v>64.023521637076115</v>
      </c>
      <c r="M163" s="98">
        <v>63.198368738828947</v>
      </c>
      <c r="N163" s="98">
        <v>54.493971805818362</v>
      </c>
      <c r="O163" s="98">
        <v>59.087605042589303</v>
      </c>
      <c r="P163" s="98">
        <v>62.151040597242023</v>
      </c>
      <c r="Q163" s="98">
        <v>71.796710219144714</v>
      </c>
      <c r="R163" s="98">
        <v>73.786570812178027</v>
      </c>
      <c r="S163" s="98">
        <v>84.093512386118888</v>
      </c>
      <c r="T163" s="98">
        <v>87.109015328777673</v>
      </c>
      <c r="U163" s="98">
        <v>90.384201718537511</v>
      </c>
      <c r="V163" s="98">
        <v>80.012060584053486</v>
      </c>
      <c r="W163" s="98">
        <v>83.708831529947375</v>
      </c>
      <c r="X163" s="98">
        <v>88.556317584923747</v>
      </c>
      <c r="Y163" s="98">
        <v>82.666692394181482</v>
      </c>
      <c r="DA163" s="63" t="s">
        <v>1835</v>
      </c>
    </row>
    <row r="164" spans="1:105" ht="12" customHeight="1" x14ac:dyDescent="0.25">
      <c r="A164" s="109" t="s">
        <v>120</v>
      </c>
      <c r="B164" s="33">
        <v>0.7241794458657852</v>
      </c>
      <c r="C164" s="33">
        <v>1.0608189364507372</v>
      </c>
      <c r="D164" s="33">
        <v>1.1299762715225188</v>
      </c>
      <c r="E164" s="33">
        <v>3.0687154939015029</v>
      </c>
      <c r="F164" s="33">
        <v>1.6521484631866523</v>
      </c>
      <c r="G164" s="33">
        <v>2.1742892150490878</v>
      </c>
      <c r="H164" s="33">
        <v>5.4141007166232793</v>
      </c>
      <c r="I164" s="33">
        <v>2.8737184987106787</v>
      </c>
      <c r="J164" s="33">
        <v>1.5164952586224334</v>
      </c>
      <c r="K164" s="33">
        <v>1.1788387647730574</v>
      </c>
      <c r="L164" s="33">
        <v>1.3945695374622686</v>
      </c>
      <c r="M164" s="33">
        <v>1.4677876413706139</v>
      </c>
      <c r="N164" s="33">
        <v>2.1734212378950031</v>
      </c>
      <c r="O164" s="33">
        <v>8.526357308514261E-2</v>
      </c>
      <c r="P164" s="33">
        <v>0.49820313104368785</v>
      </c>
      <c r="Q164" s="33">
        <v>1.1570053700983207</v>
      </c>
      <c r="R164" s="33">
        <v>1.1552830088848234</v>
      </c>
      <c r="S164" s="33">
        <v>1.3180836637695796</v>
      </c>
      <c r="T164" s="33">
        <v>1.1551346324149361</v>
      </c>
      <c r="U164" s="33">
        <v>1.0682021784168374</v>
      </c>
      <c r="V164" s="33">
        <v>1.0649152005206752</v>
      </c>
      <c r="W164" s="33">
        <v>1.0854484421318318</v>
      </c>
      <c r="X164" s="33">
        <v>1.2504236416162438</v>
      </c>
      <c r="Y164" s="33">
        <v>1.3029918392644682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0.4010576949654473</v>
      </c>
      <c r="C166" s="119">
        <f t="shared" si="32"/>
        <v>0.40708961532500793</v>
      </c>
      <c r="D166" s="119">
        <f t="shared" si="32"/>
        <v>0.42392722144167932</v>
      </c>
      <c r="E166" s="119">
        <f t="shared" si="32"/>
        <v>0.44289258620281841</v>
      </c>
      <c r="F166" s="119">
        <f t="shared" si="32"/>
        <v>0.4567082366274397</v>
      </c>
      <c r="G166" s="119">
        <f t="shared" si="32"/>
        <v>0.47936191482667323</v>
      </c>
      <c r="H166" s="119">
        <f t="shared" si="32"/>
        <v>0.48970136743479248</v>
      </c>
      <c r="I166" s="119">
        <f t="shared" si="32"/>
        <v>0.50967147150239922</v>
      </c>
      <c r="J166" s="119">
        <f t="shared" si="32"/>
        <v>0.51613873705095858</v>
      </c>
      <c r="K166" s="119">
        <f t="shared" si="32"/>
        <v>0.52935063579003039</v>
      </c>
      <c r="L166" s="119">
        <f t="shared" si="32"/>
        <v>0.54135458686647031</v>
      </c>
      <c r="M166" s="119">
        <f t="shared" si="32"/>
        <v>0.54991315692264653</v>
      </c>
      <c r="N166" s="119">
        <f t="shared" si="32"/>
        <v>0.56656784150819173</v>
      </c>
      <c r="O166" s="119">
        <f t="shared" si="32"/>
        <v>0.57389248836572448</v>
      </c>
      <c r="P166" s="119">
        <f t="shared" si="32"/>
        <v>0.57923932228932629</v>
      </c>
      <c r="Q166" s="119">
        <f t="shared" si="32"/>
        <v>0.58863320454967749</v>
      </c>
      <c r="R166" s="119">
        <f t="shared" ref="R166:V166" si="33">IF(R142=0,"",R142/R118)</f>
        <v>0.59595226500888032</v>
      </c>
      <c r="S166" s="119">
        <f t="shared" si="33"/>
        <v>0.60542761161819703</v>
      </c>
      <c r="T166" s="119">
        <f t="shared" si="33"/>
        <v>0.61834436310173924</v>
      </c>
      <c r="U166" s="119">
        <f t="shared" si="33"/>
        <v>0.63119542832335518</v>
      </c>
      <c r="V166" s="119">
        <f t="shared" si="33"/>
        <v>0.64536116223591056</v>
      </c>
      <c r="W166" s="119">
        <f t="shared" ref="W166:Y166" si="34">IF(W142=0,"",W142/W118)</f>
        <v>0.65820974550124056</v>
      </c>
      <c r="X166" s="119">
        <f t="shared" si="34"/>
        <v>0.67027032165531752</v>
      </c>
      <c r="Y166" s="119">
        <f t="shared" si="34"/>
        <v>0.68228732812037973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0.39223160423789316</v>
      </c>
      <c r="C167" s="124">
        <f t="shared" si="35"/>
        <v>0.39375146310719183</v>
      </c>
      <c r="D167" s="124">
        <f t="shared" si="35"/>
        <v>0.40927534439201341</v>
      </c>
      <c r="E167" s="124">
        <f t="shared" si="35"/>
        <v>0.42815343395538591</v>
      </c>
      <c r="F167" s="124">
        <f t="shared" si="35"/>
        <v>0.44729487759303488</v>
      </c>
      <c r="G167" s="124">
        <f t="shared" si="35"/>
        <v>0.46413477939430065</v>
      </c>
      <c r="H167" s="124">
        <f t="shared" si="35"/>
        <v>0.47675319916601189</v>
      </c>
      <c r="I167" s="124">
        <f t="shared" si="35"/>
        <v>0.49153197221623796</v>
      </c>
      <c r="J167" s="124">
        <f t="shared" si="35"/>
        <v>0.50580428805356814</v>
      </c>
      <c r="K167" s="124">
        <f t="shared" si="35"/>
        <v>0.51868539984733075</v>
      </c>
      <c r="L167" s="124">
        <f t="shared" si="35"/>
        <v>0.52932489895593882</v>
      </c>
      <c r="M167" s="124">
        <f t="shared" si="35"/>
        <v>0.53947980734573242</v>
      </c>
      <c r="N167" s="124">
        <f t="shared" si="35"/>
        <v>0.55176917387073665</v>
      </c>
      <c r="O167" s="124">
        <f t="shared" si="35"/>
        <v>0.56418973651370175</v>
      </c>
      <c r="P167" s="124">
        <f t="shared" si="35"/>
        <v>0.56973357527414881</v>
      </c>
      <c r="Q167" s="124">
        <f t="shared" si="35"/>
        <v>0.57462522126745497</v>
      </c>
      <c r="R167" s="124">
        <f t="shared" ref="R167:V167" si="36">IF(R143=0,"",R143/R119)</f>
        <v>0.58153050483154078</v>
      </c>
      <c r="S167" s="124">
        <f t="shared" si="36"/>
        <v>0.59041693927831917</v>
      </c>
      <c r="T167" s="124">
        <f t="shared" si="36"/>
        <v>0.60286338294604824</v>
      </c>
      <c r="U167" s="124">
        <f t="shared" si="36"/>
        <v>0.61508868824386809</v>
      </c>
      <c r="V167" s="124">
        <f t="shared" si="36"/>
        <v>0.62827623962217483</v>
      </c>
      <c r="W167" s="124">
        <f t="shared" ref="W167:Y167" si="37">IF(W143=0,"",W143/W119)</f>
        <v>0.64080964364060589</v>
      </c>
      <c r="X167" s="124">
        <f t="shared" si="37"/>
        <v>0.65259582040487962</v>
      </c>
      <c r="Y167" s="124">
        <f t="shared" si="37"/>
        <v>0.66430096067520739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0.39181424211183885</v>
      </c>
      <c r="C168" s="111">
        <f t="shared" si="38"/>
        <v>0.39333352662613069</v>
      </c>
      <c r="D168" s="111">
        <f t="shared" si="38"/>
        <v>0.40886942898062401</v>
      </c>
      <c r="E168" s="111">
        <f t="shared" si="38"/>
        <v>0.42775237817221101</v>
      </c>
      <c r="F168" s="111">
        <f t="shared" si="38"/>
        <v>0.44685810211364857</v>
      </c>
      <c r="G168" s="111">
        <f t="shared" si="38"/>
        <v>0.46372261939257581</v>
      </c>
      <c r="H168" s="111">
        <f t="shared" si="38"/>
        <v>0.47636665944536782</v>
      </c>
      <c r="I168" s="111">
        <f t="shared" si="38"/>
        <v>0.49118426748996491</v>
      </c>
      <c r="J168" s="111">
        <f t="shared" si="38"/>
        <v>0.50540067946064671</v>
      </c>
      <c r="K168" s="111">
        <f t="shared" si="38"/>
        <v>0.51828357284478421</v>
      </c>
      <c r="L168" s="111">
        <f t="shared" si="38"/>
        <v>0.52895974854364347</v>
      </c>
      <c r="M168" s="111">
        <f t="shared" si="38"/>
        <v>0.53909574401233873</v>
      </c>
      <c r="N168" s="111">
        <f t="shared" si="38"/>
        <v>0.55144902067758217</v>
      </c>
      <c r="O168" s="111">
        <f t="shared" si="38"/>
        <v>0.5638163491951893</v>
      </c>
      <c r="P168" s="111">
        <f t="shared" si="38"/>
        <v>0.56935344964194434</v>
      </c>
      <c r="Q168" s="111">
        <f t="shared" si="38"/>
        <v>0.57429134839727503</v>
      </c>
      <c r="R168" s="111">
        <f t="shared" ref="R168:V168" si="39">IF(R144=0,"",R144/R120)</f>
        <v>0.58120124583961619</v>
      </c>
      <c r="S168" s="111">
        <f t="shared" si="39"/>
        <v>0.59008807257297702</v>
      </c>
      <c r="T168" s="111">
        <f t="shared" si="39"/>
        <v>0.60254267862520461</v>
      </c>
      <c r="U168" s="111">
        <f t="shared" si="39"/>
        <v>0.61477327101052404</v>
      </c>
      <c r="V168" s="111">
        <f t="shared" si="39"/>
        <v>0.62796979797940877</v>
      </c>
      <c r="W168" s="111">
        <f t="shared" ref="W168:Y168" si="40">IF(W144=0,"",W144/W120)</f>
        <v>0.64051051683870397</v>
      </c>
      <c r="X168" s="111">
        <f t="shared" si="40"/>
        <v>0.6522968701889843</v>
      </c>
      <c r="Y168" s="111">
        <f t="shared" si="40"/>
        <v>0.66400747228519341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1.6257959214795279</v>
      </c>
      <c r="C170" s="124">
        <f t="shared" si="44"/>
        <v>1.7470898916392514</v>
      </c>
      <c r="D170" s="124">
        <f t="shared" si="44"/>
        <v>1.9366857293306095</v>
      </c>
      <c r="E170" s="124">
        <f t="shared" si="44"/>
        <v>2.0763040599391278</v>
      </c>
      <c r="F170" s="124">
        <f t="shared" si="44"/>
        <v>2.1599812011736272</v>
      </c>
      <c r="G170" s="124">
        <f t="shared" si="44"/>
        <v>2.2545353328345419</v>
      </c>
      <c r="H170" s="124">
        <f t="shared" si="44"/>
        <v>2.3318718361342894</v>
      </c>
      <c r="I170" s="124">
        <f t="shared" si="44"/>
        <v>2.401353986698243</v>
      </c>
      <c r="J170" s="124">
        <f t="shared" si="44"/>
        <v>2.4560528457179012</v>
      </c>
      <c r="K170" s="124">
        <f t="shared" si="44"/>
        <v>2.5320184253412985</v>
      </c>
      <c r="L170" s="124">
        <f t="shared" si="44"/>
        <v>2.6115226439383732</v>
      </c>
      <c r="M170" s="124">
        <f t="shared" si="44"/>
        <v>2.6751457374382674</v>
      </c>
      <c r="N170" s="124">
        <f t="shared" si="44"/>
        <v>2.7376627075607671</v>
      </c>
      <c r="O170" s="124">
        <f t="shared" si="44"/>
        <v>2.8112689185323987</v>
      </c>
      <c r="P170" s="124">
        <f t="shared" si="44"/>
        <v>2.9436415549779271</v>
      </c>
      <c r="Q170" s="124">
        <f t="shared" si="44"/>
        <v>3.1053469449268571</v>
      </c>
      <c r="R170" s="124">
        <f t="shared" ref="R170:V170" si="45">IF(R146=0,"",R146/R122)</f>
        <v>3.2278960473671687</v>
      </c>
      <c r="S170" s="124">
        <f t="shared" si="45"/>
        <v>3.332929490869728</v>
      </c>
      <c r="T170" s="124">
        <f t="shared" si="45"/>
        <v>3.4048322691218758</v>
      </c>
      <c r="U170" s="124">
        <f t="shared" si="45"/>
        <v>3.4413425566047198</v>
      </c>
      <c r="V170" s="124">
        <f t="shared" si="45"/>
        <v>3.4627103620725026</v>
      </c>
      <c r="W170" s="124">
        <f t="shared" ref="W170:Y170" si="46">IF(W146=0,"",W146/W122)</f>
        <v>3.4802698737289499</v>
      </c>
      <c r="X170" s="124">
        <f t="shared" si="46"/>
        <v>3.5016423584169529</v>
      </c>
      <c r="Y170" s="124">
        <f t="shared" si="46"/>
        <v>3.5246118500359529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1.6257959214795279</v>
      </c>
      <c r="C171" s="111">
        <f t="shared" si="47"/>
        <v>1.7470898916392514</v>
      </c>
      <c r="D171" s="111">
        <f t="shared" si="47"/>
        <v>1.9366857293306095</v>
      </c>
      <c r="E171" s="111">
        <f t="shared" si="47"/>
        <v>2.0763040599391278</v>
      </c>
      <c r="F171" s="111">
        <f t="shared" si="47"/>
        <v>2.1599812011736272</v>
      </c>
      <c r="G171" s="111">
        <f t="shared" si="47"/>
        <v>2.2545353328345419</v>
      </c>
      <c r="H171" s="111">
        <f t="shared" si="47"/>
        <v>2.3318718361342894</v>
      </c>
      <c r="I171" s="111">
        <f t="shared" si="47"/>
        <v>2.401353986698243</v>
      </c>
      <c r="J171" s="111">
        <f t="shared" si="47"/>
        <v>2.4560528457179012</v>
      </c>
      <c r="K171" s="111">
        <f t="shared" si="47"/>
        <v>2.5320184253412985</v>
      </c>
      <c r="L171" s="111">
        <f t="shared" si="47"/>
        <v>2.6115226439383732</v>
      </c>
      <c r="M171" s="111">
        <f t="shared" si="47"/>
        <v>2.6751457374382674</v>
      </c>
      <c r="N171" s="111">
        <f t="shared" si="47"/>
        <v>2.7376627075607671</v>
      </c>
      <c r="O171" s="111">
        <f t="shared" si="47"/>
        <v>2.8112689185323987</v>
      </c>
      <c r="P171" s="111">
        <f t="shared" si="47"/>
        <v>2.9436415549779271</v>
      </c>
      <c r="Q171" s="111">
        <f t="shared" si="47"/>
        <v>3.1053469449268571</v>
      </c>
      <c r="R171" s="111">
        <f t="shared" ref="R171:V171" si="48">IF(R147=0,"",R147/R123)</f>
        <v>3.2278960473671687</v>
      </c>
      <c r="S171" s="111">
        <f t="shared" si="48"/>
        <v>3.332929490869728</v>
      </c>
      <c r="T171" s="111">
        <f t="shared" si="48"/>
        <v>3.4048322691218758</v>
      </c>
      <c r="U171" s="111">
        <f t="shared" si="48"/>
        <v>3.4413425566047198</v>
      </c>
      <c r="V171" s="111">
        <f t="shared" si="48"/>
        <v>3.4627103620725026</v>
      </c>
      <c r="W171" s="111">
        <f t="shared" ref="W171:Y171" si="49">IF(W147=0,"",W147/W123)</f>
        <v>3.4802698737289499</v>
      </c>
      <c r="X171" s="111">
        <f t="shared" si="49"/>
        <v>3.5016423584169529</v>
      </c>
      <c r="Y171" s="111">
        <f t="shared" si="49"/>
        <v>3.5246118500359529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0.4344046409217231</v>
      </c>
      <c r="C172" s="124">
        <f t="shared" si="50"/>
        <v>0.43274769806643498</v>
      </c>
      <c r="D172" s="124">
        <f t="shared" si="50"/>
        <v>0.44775358172572916</v>
      </c>
      <c r="E172" s="124">
        <f t="shared" si="50"/>
        <v>0.4645444859192393</v>
      </c>
      <c r="F172" s="124">
        <f t="shared" si="50"/>
        <v>0.4790142833142268</v>
      </c>
      <c r="G172" s="124">
        <f t="shared" si="50"/>
        <v>0.49532753927168288</v>
      </c>
      <c r="H172" s="124">
        <f t="shared" si="50"/>
        <v>0.50613387313307978</v>
      </c>
      <c r="I172" s="124">
        <f t="shared" si="50"/>
        <v>0.52059398010188507</v>
      </c>
      <c r="J172" s="124">
        <f t="shared" si="50"/>
        <v>0.53691253613273571</v>
      </c>
      <c r="K172" s="124">
        <f t="shared" si="50"/>
        <v>0.54946354610831949</v>
      </c>
      <c r="L172" s="124">
        <f t="shared" si="50"/>
        <v>0.56073861272660475</v>
      </c>
      <c r="M172" s="124">
        <f t="shared" si="50"/>
        <v>0.571215485765872</v>
      </c>
      <c r="N172" s="124">
        <f t="shared" si="50"/>
        <v>0.58479428562972291</v>
      </c>
      <c r="O172" s="124">
        <f t="shared" si="50"/>
        <v>0.59805896128648817</v>
      </c>
      <c r="P172" s="124">
        <f t="shared" si="50"/>
        <v>0.60588767543821376</v>
      </c>
      <c r="Q172" s="124">
        <f t="shared" si="50"/>
        <v>0.61458387065490339</v>
      </c>
      <c r="R172" s="124">
        <f t="shared" ref="R172:V172" si="51">IF(R148=0,"",R148/R124)</f>
        <v>0.62565262418868872</v>
      </c>
      <c r="S172" s="124">
        <f t="shared" si="51"/>
        <v>0.63919911010891517</v>
      </c>
      <c r="T172" s="124">
        <f t="shared" si="51"/>
        <v>0.65714126879678691</v>
      </c>
      <c r="U172" s="124">
        <f t="shared" si="51"/>
        <v>0.67560375168065723</v>
      </c>
      <c r="V172" s="124">
        <f t="shared" si="51"/>
        <v>0.69373863143089332</v>
      </c>
      <c r="W172" s="124">
        <f t="shared" ref="W172:Y172" si="52">IF(W148=0,"",W148/W124)</f>
        <v>0.71118338381681512</v>
      </c>
      <c r="X172" s="124">
        <f t="shared" si="52"/>
        <v>0.72821722319173243</v>
      </c>
      <c r="Y172" s="124">
        <f t="shared" si="52"/>
        <v>0.74275253979423361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0.40171449176537299</v>
      </c>
      <c r="C173" s="111">
        <f t="shared" si="53"/>
        <v>0.40997899726137615</v>
      </c>
      <c r="D173" s="111">
        <f t="shared" si="53"/>
        <v>0.42882256872689617</v>
      </c>
      <c r="E173" s="111">
        <f t="shared" si="53"/>
        <v>0.45017627091048062</v>
      </c>
      <c r="F173" s="111">
        <f t="shared" si="53"/>
        <v>0.47242001721287658</v>
      </c>
      <c r="G173" s="111">
        <f t="shared" si="53"/>
        <v>0.48673681397695318</v>
      </c>
      <c r="H173" s="111">
        <f t="shared" si="53"/>
        <v>0.50167083178671978</v>
      </c>
      <c r="I173" s="111">
        <f t="shared" si="53"/>
        <v>0.51724841718439218</v>
      </c>
      <c r="J173" s="111">
        <f t="shared" si="53"/>
        <v>0.53589462839240576</v>
      </c>
      <c r="K173" s="111">
        <f t="shared" si="53"/>
        <v>0.54966007362290425</v>
      </c>
      <c r="L173" s="111">
        <f t="shared" si="53"/>
        <v>0.56221335086935542</v>
      </c>
      <c r="M173" s="111">
        <f t="shared" si="53"/>
        <v>0.57306229904004702</v>
      </c>
      <c r="N173" s="111">
        <f t="shared" si="53"/>
        <v>0.58647992986811115</v>
      </c>
      <c r="O173" s="111">
        <f t="shared" si="53"/>
        <v>0.59837636847661158</v>
      </c>
      <c r="P173" s="111">
        <f t="shared" si="53"/>
        <v>0.6048369956933427</v>
      </c>
      <c r="Q173" s="111">
        <f t="shared" si="53"/>
        <v>0.61054671684202266</v>
      </c>
      <c r="R173" s="111">
        <f t="shared" ref="R173:V173" si="54">IF(R149=0,"",R149/R125)</f>
        <v>0.61964012134258994</v>
      </c>
      <c r="S173" s="111">
        <f t="shared" si="54"/>
        <v>0.63157464661604201</v>
      </c>
      <c r="T173" s="111">
        <f t="shared" si="54"/>
        <v>0.64942468117631569</v>
      </c>
      <c r="U173" s="111">
        <f t="shared" si="54"/>
        <v>0.66730008411371899</v>
      </c>
      <c r="V173" s="111">
        <f t="shared" si="54"/>
        <v>0.68578898525054877</v>
      </c>
      <c r="W173" s="111">
        <f t="shared" ref="W173:Y173" si="55">IF(W149=0,"",W149/W125)</f>
        <v>0.70181242483737738</v>
      </c>
      <c r="X173" s="111">
        <f t="shared" si="55"/>
        <v>0.71702435405621523</v>
      </c>
      <c r="Y173" s="111">
        <f t="shared" si="55"/>
        <v>0.73168607582223522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 t="str">
        <f t="shared" si="56"/>
        <v/>
      </c>
      <c r="J174" s="111" t="str">
        <f t="shared" si="56"/>
        <v/>
      </c>
      <c r="K174" s="111" t="str">
        <f t="shared" si="56"/>
        <v/>
      </c>
      <c r="L174" s="111" t="str">
        <f t="shared" si="56"/>
        <v/>
      </c>
      <c r="M174" s="111" t="str">
        <f t="shared" si="56"/>
        <v/>
      </c>
      <c r="N174" s="111" t="str">
        <f t="shared" si="56"/>
        <v/>
      </c>
      <c r="O174" s="111" t="str">
        <f t="shared" si="56"/>
        <v/>
      </c>
      <c r="P174" s="111" t="str">
        <f t="shared" si="56"/>
        <v/>
      </c>
      <c r="Q174" s="111" t="str">
        <f t="shared" si="56"/>
        <v/>
      </c>
      <c r="R174" s="111" t="str">
        <f t="shared" ref="R174:V174" si="57">IF(R150=0,"",R150/R126)</f>
        <v/>
      </c>
      <c r="S174" s="111" t="str">
        <f t="shared" si="57"/>
        <v/>
      </c>
      <c r="T174" s="111" t="str">
        <f t="shared" si="57"/>
        <v/>
      </c>
      <c r="U174" s="111" t="str">
        <f t="shared" si="57"/>
        <v/>
      </c>
      <c r="V174" s="111" t="str">
        <f t="shared" si="57"/>
        <v/>
      </c>
      <c r="W174" s="111" t="str">
        <f t="shared" ref="W174:Y174" si="58">IF(W150=0,"",W150/W126)</f>
        <v/>
      </c>
      <c r="X174" s="111" t="str">
        <f t="shared" si="58"/>
        <v/>
      </c>
      <c r="Y174" s="111" t="str">
        <f t="shared" si="58"/>
        <v/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 t="str">
        <f t="shared" si="59"/>
        <v/>
      </c>
      <c r="J175" s="112" t="str">
        <f t="shared" si="59"/>
        <v/>
      </c>
      <c r="K175" s="112" t="str">
        <f t="shared" si="59"/>
        <v/>
      </c>
      <c r="L175" s="112" t="str">
        <f t="shared" si="59"/>
        <v/>
      </c>
      <c r="M175" s="112" t="str">
        <f t="shared" si="59"/>
        <v/>
      </c>
      <c r="N175" s="112" t="str">
        <f t="shared" si="59"/>
        <v/>
      </c>
      <c r="O175" s="112" t="str">
        <f t="shared" si="59"/>
        <v/>
      </c>
      <c r="P175" s="112" t="str">
        <f t="shared" si="59"/>
        <v/>
      </c>
      <c r="Q175" s="112" t="str">
        <f t="shared" si="59"/>
        <v/>
      </c>
      <c r="R175" s="112" t="str">
        <f t="shared" ref="R175:V175" si="60">IF(R151=0,"",R151/R127)</f>
        <v/>
      </c>
      <c r="S175" s="112" t="str">
        <f t="shared" si="60"/>
        <v/>
      </c>
      <c r="T175" s="112" t="str">
        <f t="shared" si="60"/>
        <v/>
      </c>
      <c r="U175" s="112" t="str">
        <f t="shared" si="60"/>
        <v/>
      </c>
      <c r="V175" s="112" t="str">
        <f t="shared" si="60"/>
        <v/>
      </c>
      <c r="W175" s="112" t="str">
        <f t="shared" ref="W175:Y175" si="61">IF(W151=0,"",W151/W127)</f>
        <v/>
      </c>
      <c r="X175" s="112" t="str">
        <f t="shared" si="61"/>
        <v/>
      </c>
      <c r="Y175" s="112" t="str">
        <f t="shared" si="61"/>
        <v/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 t="str">
        <f t="shared" si="62"/>
        <v/>
      </c>
      <c r="J176" s="113" t="str">
        <f t="shared" si="62"/>
        <v/>
      </c>
      <c r="K176" s="113" t="str">
        <f t="shared" si="62"/>
        <v/>
      </c>
      <c r="L176" s="113" t="str">
        <f t="shared" si="62"/>
        <v/>
      </c>
      <c r="M176" s="113" t="str">
        <f t="shared" si="62"/>
        <v/>
      </c>
      <c r="N176" s="113" t="str">
        <f t="shared" si="62"/>
        <v/>
      </c>
      <c r="O176" s="113" t="str">
        <f t="shared" si="62"/>
        <v/>
      </c>
      <c r="P176" s="113" t="str">
        <f t="shared" si="62"/>
        <v/>
      </c>
      <c r="Q176" s="113" t="str">
        <f t="shared" si="62"/>
        <v/>
      </c>
      <c r="R176" s="113" t="str">
        <f t="shared" ref="R176:V176" si="63">IF(R152=0,"",R152/R128)</f>
        <v/>
      </c>
      <c r="S176" s="113" t="str">
        <f t="shared" si="63"/>
        <v/>
      </c>
      <c r="T176" s="113" t="str">
        <f t="shared" si="63"/>
        <v/>
      </c>
      <c r="U176" s="113" t="str">
        <f t="shared" si="63"/>
        <v/>
      </c>
      <c r="V176" s="113" t="str">
        <f t="shared" si="63"/>
        <v/>
      </c>
      <c r="W176" s="113" t="str">
        <f t="shared" ref="W176:Y176" si="64">IF(W152=0,"",W152/W128)</f>
        <v/>
      </c>
      <c r="X176" s="113" t="str">
        <f t="shared" si="64"/>
        <v/>
      </c>
      <c r="Y176" s="113" t="str">
        <f t="shared" si="64"/>
        <v/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0.49258810257268421</v>
      </c>
      <c r="C177" s="112">
        <f t="shared" si="65"/>
        <v>0.49258810257268426</v>
      </c>
      <c r="D177" s="112">
        <f t="shared" si="65"/>
        <v>0.49624481028923284</v>
      </c>
      <c r="E177" s="112">
        <f t="shared" si="65"/>
        <v>0.5021688137156618</v>
      </c>
      <c r="F177" s="112">
        <f t="shared" si="65"/>
        <v>0.50755453121687655</v>
      </c>
      <c r="G177" s="112">
        <f t="shared" si="65"/>
        <v>0.51761683611848031</v>
      </c>
      <c r="H177" s="112">
        <f t="shared" si="65"/>
        <v>0.52349538698388198</v>
      </c>
      <c r="I177" s="112">
        <f t="shared" si="65"/>
        <v>0.52741952918057999</v>
      </c>
      <c r="J177" s="112">
        <f t="shared" si="65"/>
        <v>0.52986683242299448</v>
      </c>
      <c r="K177" s="112">
        <f t="shared" si="65"/>
        <v>0.53052783794081149</v>
      </c>
      <c r="L177" s="112">
        <f t="shared" si="65"/>
        <v>0.53368940739284865</v>
      </c>
      <c r="M177" s="112">
        <f t="shared" si="65"/>
        <v>0.54544716050161013</v>
      </c>
      <c r="N177" s="112">
        <f t="shared" si="65"/>
        <v>0.56231456637563271</v>
      </c>
      <c r="O177" s="112">
        <f t="shared" si="65"/>
        <v>0.59864914536677927</v>
      </c>
      <c r="P177" s="112">
        <f t="shared" si="65"/>
        <v>0.61995921376159413</v>
      </c>
      <c r="Q177" s="112">
        <f t="shared" si="65"/>
        <v>0.64931319741453142</v>
      </c>
      <c r="R177" s="112">
        <f t="shared" ref="R177:V177" si="66">IF(R153=0,"",R153/R129)</f>
        <v>0.67611421848340958</v>
      </c>
      <c r="S177" s="112">
        <f t="shared" si="66"/>
        <v>0.70003522733796031</v>
      </c>
      <c r="T177" s="112">
        <f t="shared" si="66"/>
        <v>0.72741155331305729</v>
      </c>
      <c r="U177" s="112">
        <f t="shared" si="66"/>
        <v>0.76029917788427281</v>
      </c>
      <c r="V177" s="112">
        <f t="shared" si="66"/>
        <v>0.79419248450983182</v>
      </c>
      <c r="W177" s="112">
        <f t="shared" ref="W177:Y177" si="67">IF(W153=0,"",W153/W129)</f>
        <v>0.83146631542367544</v>
      </c>
      <c r="X177" s="112">
        <f t="shared" si="67"/>
        <v>0.85707303181433647</v>
      </c>
      <c r="Y177" s="112">
        <f t="shared" si="67"/>
        <v>0.87584510993119358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0.55570543062672839</v>
      </c>
      <c r="C181" s="112">
        <f t="shared" si="77"/>
        <v>0.55570543062672839</v>
      </c>
      <c r="D181" s="112">
        <f t="shared" si="77"/>
        <v>0.55570543062672839</v>
      </c>
      <c r="E181" s="112">
        <f t="shared" si="77"/>
        <v>0.55570543062672839</v>
      </c>
      <c r="F181" s="112">
        <f t="shared" si="77"/>
        <v>0.55570543062672839</v>
      </c>
      <c r="G181" s="112">
        <f t="shared" si="77"/>
        <v>0.55570543062672839</v>
      </c>
      <c r="H181" s="112">
        <f t="shared" si="77"/>
        <v>0.57909090053515655</v>
      </c>
      <c r="I181" s="112">
        <f t="shared" si="77"/>
        <v>0.58224091623140573</v>
      </c>
      <c r="J181" s="112">
        <f t="shared" si="77"/>
        <v>0.5835955442000309</v>
      </c>
      <c r="K181" s="112">
        <f t="shared" si="77"/>
        <v>0.58500704382738378</v>
      </c>
      <c r="L181" s="112">
        <f t="shared" si="77"/>
        <v>0.58586347855096321</v>
      </c>
      <c r="M181" s="112">
        <f t="shared" si="77"/>
        <v>0.58730919438682094</v>
      </c>
      <c r="N181" s="112">
        <f t="shared" si="77"/>
        <v>0.59037620928617218</v>
      </c>
      <c r="O181" s="112">
        <f t="shared" si="77"/>
        <v>0.59483574408171369</v>
      </c>
      <c r="P181" s="112">
        <f t="shared" si="77"/>
        <v>0.60230338462430022</v>
      </c>
      <c r="Q181" s="112">
        <f t="shared" si="77"/>
        <v>0.61211270323876088</v>
      </c>
      <c r="R181" s="112">
        <f t="shared" ref="R181:V181" si="78">IF(R157=0,"",R157/R133)</f>
        <v>0.62270052846922197</v>
      </c>
      <c r="S181" s="112">
        <f t="shared" si="78"/>
        <v>0.63436540172633371</v>
      </c>
      <c r="T181" s="112">
        <f t="shared" si="78"/>
        <v>0.63979510400326411</v>
      </c>
      <c r="U181" s="112">
        <f t="shared" si="78"/>
        <v>0.64676216935575015</v>
      </c>
      <c r="V181" s="112">
        <f t="shared" si="78"/>
        <v>0.65956890737149609</v>
      </c>
      <c r="W181" s="112">
        <f t="shared" ref="W181:Y181" si="79">IF(W157=0,"",W157/W133)</f>
        <v>0.6810317092419278</v>
      </c>
      <c r="X181" s="112">
        <f t="shared" si="79"/>
        <v>0.69869393474910479</v>
      </c>
      <c r="Y181" s="112">
        <f t="shared" si="79"/>
        <v>0.71500399810859372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 t="str">
        <f t="shared" si="80"/>
        <v/>
      </c>
      <c r="F182" s="113" t="str">
        <f t="shared" si="80"/>
        <v/>
      </c>
      <c r="G182" s="113" t="str">
        <f t="shared" si="80"/>
        <v/>
      </c>
      <c r="H182" s="113" t="str">
        <f t="shared" si="80"/>
        <v/>
      </c>
      <c r="I182" s="113" t="str">
        <f t="shared" si="80"/>
        <v/>
      </c>
      <c r="J182" s="113" t="str">
        <f t="shared" si="80"/>
        <v/>
      </c>
      <c r="K182" s="113" t="str">
        <f t="shared" si="80"/>
        <v/>
      </c>
      <c r="L182" s="113" t="str">
        <f t="shared" si="80"/>
        <v/>
      </c>
      <c r="M182" s="113" t="str">
        <f t="shared" si="80"/>
        <v/>
      </c>
      <c r="N182" s="113" t="str">
        <f t="shared" si="80"/>
        <v/>
      </c>
      <c r="O182" s="113" t="str">
        <f t="shared" si="80"/>
        <v/>
      </c>
      <c r="P182" s="113" t="str">
        <f t="shared" si="80"/>
        <v/>
      </c>
      <c r="Q182" s="113" t="str">
        <f t="shared" si="80"/>
        <v/>
      </c>
      <c r="R182" s="113" t="str">
        <f t="shared" ref="R182:V182" si="81">IF(R158=0,"",R158/R134)</f>
        <v/>
      </c>
      <c r="S182" s="113" t="str">
        <f t="shared" si="81"/>
        <v/>
      </c>
      <c r="T182" s="113" t="str">
        <f t="shared" si="81"/>
        <v/>
      </c>
      <c r="U182" s="113" t="str">
        <f t="shared" si="81"/>
        <v/>
      </c>
      <c r="V182" s="113" t="str">
        <f t="shared" si="81"/>
        <v/>
      </c>
      <c r="W182" s="113" t="str">
        <f t="shared" ref="W182:Y182" si="82">IF(W158=0,"",W158/W134)</f>
        <v/>
      </c>
      <c r="X182" s="113" t="str">
        <f t="shared" si="82"/>
        <v/>
      </c>
      <c r="Y182" s="113" t="str">
        <f t="shared" si="82"/>
        <v/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 t="str">
        <f t="shared" si="83"/>
        <v/>
      </c>
      <c r="F183" s="111" t="str">
        <f t="shared" si="83"/>
        <v/>
      </c>
      <c r="G183" s="111" t="str">
        <f t="shared" si="83"/>
        <v/>
      </c>
      <c r="H183" s="111" t="str">
        <f t="shared" si="83"/>
        <v/>
      </c>
      <c r="I183" s="111" t="str">
        <f t="shared" si="83"/>
        <v/>
      </c>
      <c r="J183" s="111" t="str">
        <f t="shared" si="83"/>
        <v/>
      </c>
      <c r="K183" s="111" t="str">
        <f t="shared" si="83"/>
        <v/>
      </c>
      <c r="L183" s="111" t="str">
        <f t="shared" si="83"/>
        <v/>
      </c>
      <c r="M183" s="111" t="str">
        <f t="shared" si="83"/>
        <v/>
      </c>
      <c r="N183" s="111" t="str">
        <f t="shared" si="83"/>
        <v/>
      </c>
      <c r="O183" s="111" t="str">
        <f t="shared" si="83"/>
        <v/>
      </c>
      <c r="P183" s="111" t="str">
        <f t="shared" si="83"/>
        <v/>
      </c>
      <c r="Q183" s="111" t="str">
        <f t="shared" si="83"/>
        <v/>
      </c>
      <c r="R183" s="111" t="str">
        <f t="shared" ref="R183:V183" si="84">IF(R159=0,"",R159/R135)</f>
        <v/>
      </c>
      <c r="S183" s="111" t="str">
        <f t="shared" si="84"/>
        <v/>
      </c>
      <c r="T183" s="111" t="str">
        <f t="shared" si="84"/>
        <v/>
      </c>
      <c r="U183" s="111" t="str">
        <f t="shared" si="84"/>
        <v/>
      </c>
      <c r="V183" s="111" t="str">
        <f t="shared" si="84"/>
        <v/>
      </c>
      <c r="W183" s="111" t="str">
        <f t="shared" ref="W183:Y183" si="85">IF(W159=0,"",W159/W135)</f>
        <v/>
      </c>
      <c r="X183" s="111" t="str">
        <f t="shared" si="85"/>
        <v/>
      </c>
      <c r="Y183" s="111" t="str">
        <f t="shared" si="85"/>
        <v/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 t="str">
        <f t="shared" si="86"/>
        <v/>
      </c>
      <c r="F184" s="111" t="str">
        <f t="shared" si="86"/>
        <v/>
      </c>
      <c r="G184" s="111" t="str">
        <f t="shared" si="86"/>
        <v/>
      </c>
      <c r="H184" s="111" t="str">
        <f t="shared" si="86"/>
        <v/>
      </c>
      <c r="I184" s="111" t="str">
        <f t="shared" si="86"/>
        <v/>
      </c>
      <c r="J184" s="111" t="str">
        <f t="shared" si="86"/>
        <v/>
      </c>
      <c r="K184" s="111" t="str">
        <f t="shared" si="86"/>
        <v/>
      </c>
      <c r="L184" s="111" t="str">
        <f t="shared" si="86"/>
        <v/>
      </c>
      <c r="M184" s="111" t="str">
        <f t="shared" si="86"/>
        <v/>
      </c>
      <c r="N184" s="111" t="str">
        <f t="shared" si="86"/>
        <v/>
      </c>
      <c r="O184" s="111" t="str">
        <f t="shared" si="86"/>
        <v/>
      </c>
      <c r="P184" s="111" t="str">
        <f t="shared" si="86"/>
        <v/>
      </c>
      <c r="Q184" s="111" t="str">
        <f t="shared" si="86"/>
        <v/>
      </c>
      <c r="R184" s="111" t="str">
        <f t="shared" ref="R184:V184" si="87">IF(R160=0,"",R160/R136)</f>
        <v/>
      </c>
      <c r="S184" s="111" t="str">
        <f t="shared" si="87"/>
        <v/>
      </c>
      <c r="T184" s="111" t="str">
        <f t="shared" si="87"/>
        <v/>
      </c>
      <c r="U184" s="111" t="str">
        <f t="shared" si="87"/>
        <v/>
      </c>
      <c r="V184" s="111" t="str">
        <f t="shared" si="87"/>
        <v/>
      </c>
      <c r="W184" s="111" t="str">
        <f t="shared" ref="W184:Y184" si="88">IF(W160=0,"",W160/W136)</f>
        <v/>
      </c>
      <c r="X184" s="111" t="str">
        <f t="shared" si="88"/>
        <v/>
      </c>
      <c r="Y184" s="111" t="str">
        <f t="shared" si="88"/>
        <v/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0.56690424087230762</v>
      </c>
      <c r="C185" s="124">
        <f t="shared" si="89"/>
        <v>0.56842671681735435</v>
      </c>
      <c r="D185" s="124">
        <f t="shared" si="89"/>
        <v>0.56956417609498833</v>
      </c>
      <c r="E185" s="124">
        <f t="shared" si="89"/>
        <v>0.5736228748354677</v>
      </c>
      <c r="F185" s="124">
        <f t="shared" si="89"/>
        <v>0.57335460748339695</v>
      </c>
      <c r="G185" s="124">
        <f t="shared" si="89"/>
        <v>0.57291334780253289</v>
      </c>
      <c r="H185" s="124">
        <f t="shared" si="89"/>
        <v>0.57966786667780679</v>
      </c>
      <c r="I185" s="124">
        <f t="shared" si="89"/>
        <v>0.57527239625190207</v>
      </c>
      <c r="J185" s="124">
        <f t="shared" si="89"/>
        <v>0.57509169202005173</v>
      </c>
      <c r="K185" s="124">
        <f t="shared" si="89"/>
        <v>0.57440429218520273</v>
      </c>
      <c r="L185" s="124">
        <f t="shared" si="89"/>
        <v>0.5752528205126598</v>
      </c>
      <c r="M185" s="124">
        <f t="shared" si="89"/>
        <v>0.57580163738744949</v>
      </c>
      <c r="N185" s="124">
        <f t="shared" si="89"/>
        <v>0.57745508952470204</v>
      </c>
      <c r="O185" s="124">
        <f t="shared" si="89"/>
        <v>0.57428127988839972</v>
      </c>
      <c r="P185" s="124">
        <f t="shared" si="89"/>
        <v>0.57511759889109515</v>
      </c>
      <c r="Q185" s="124">
        <f t="shared" si="89"/>
        <v>0.57646764878374057</v>
      </c>
      <c r="R185" s="124">
        <f t="shared" ref="R185:V185" si="90">IF(R161=0,"",R161/R137)</f>
        <v>0.57720716505418046</v>
      </c>
      <c r="S185" s="124">
        <f t="shared" si="90"/>
        <v>0.57870058197476137</v>
      </c>
      <c r="T185" s="124">
        <f t="shared" si="90"/>
        <v>0.58041493731247029</v>
      </c>
      <c r="U185" s="124">
        <f t="shared" si="90"/>
        <v>0.58253343800009372</v>
      </c>
      <c r="V185" s="124">
        <f t="shared" si="90"/>
        <v>0.58520499556593586</v>
      </c>
      <c r="W185" s="124">
        <f t="shared" ref="W185:Y185" si="91">IF(W161=0,"",W161/W137)</f>
        <v>0.58810390377599031</v>
      </c>
      <c r="X185" s="124">
        <f t="shared" si="91"/>
        <v>0.59143732125513282</v>
      </c>
      <c r="Y185" s="124">
        <f t="shared" si="91"/>
        <v>0.59389469161508246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0.5656283134362069</v>
      </c>
      <c r="C186" s="111">
        <f t="shared" si="92"/>
        <v>0.56611901860938418</v>
      </c>
      <c r="D186" s="111">
        <f t="shared" si="92"/>
        <v>0.56724765844048319</v>
      </c>
      <c r="E186" s="111">
        <f t="shared" si="92"/>
        <v>0.56847911675757945</v>
      </c>
      <c r="F186" s="111">
        <f t="shared" si="92"/>
        <v>0.5697694900535959</v>
      </c>
      <c r="G186" s="111">
        <f t="shared" si="92"/>
        <v>0.57067818380101853</v>
      </c>
      <c r="H186" s="111">
        <f t="shared" si="92"/>
        <v>0.57146804782397265</v>
      </c>
      <c r="I186" s="111">
        <f t="shared" si="92"/>
        <v>0.57175193627227761</v>
      </c>
      <c r="J186" s="111">
        <f t="shared" si="92"/>
        <v>0.57183096594881855</v>
      </c>
      <c r="K186" s="111">
        <f t="shared" si="92"/>
        <v>0.57188434940995392</v>
      </c>
      <c r="L186" s="111">
        <f t="shared" si="92"/>
        <v>0.57197026116299365</v>
      </c>
      <c r="M186" s="111">
        <f t="shared" si="92"/>
        <v>0.57204398247846844</v>
      </c>
      <c r="N186" s="111">
        <f t="shared" si="92"/>
        <v>0.57213032796160701</v>
      </c>
      <c r="O186" s="111">
        <f t="shared" si="92"/>
        <v>0.57219481184208054</v>
      </c>
      <c r="P186" s="111">
        <f t="shared" si="92"/>
        <v>0.57224001457900819</v>
      </c>
      <c r="Q186" s="111">
        <f t="shared" si="92"/>
        <v>0.57229317338999175</v>
      </c>
      <c r="R186" s="111">
        <f t="shared" ref="R186:V186" si="93">IF(R162=0,"",R162/R138)</f>
        <v>0.57245334645494872</v>
      </c>
      <c r="S186" s="111">
        <f t="shared" si="93"/>
        <v>0.57268278640818482</v>
      </c>
      <c r="T186" s="111">
        <f t="shared" si="93"/>
        <v>0.57323594174922243</v>
      </c>
      <c r="U186" s="111">
        <f t="shared" si="93"/>
        <v>0.57395851961479771</v>
      </c>
      <c r="V186" s="111">
        <f t="shared" si="93"/>
        <v>0.57485985380675253</v>
      </c>
      <c r="W186" s="111">
        <f t="shared" ref="W186:Y186" si="94">IF(W162=0,"",W162/W138)</f>
        <v>0.57555320694121748</v>
      </c>
      <c r="X186" s="111">
        <f t="shared" si="94"/>
        <v>0.57607820007671007</v>
      </c>
      <c r="Y186" s="111">
        <f t="shared" si="94"/>
        <v>0.57648616317007462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0.56484535751166676</v>
      </c>
      <c r="C187" s="111">
        <f t="shared" si="95"/>
        <v>0.56546846629423431</v>
      </c>
      <c r="D187" s="111">
        <f t="shared" si="95"/>
        <v>0.5670426878859528</v>
      </c>
      <c r="E187" s="111">
        <f t="shared" si="95"/>
        <v>0.56858343880485918</v>
      </c>
      <c r="F187" s="111">
        <f t="shared" si="95"/>
        <v>0.56991074810299702</v>
      </c>
      <c r="G187" s="111">
        <f t="shared" si="95"/>
        <v>0.57106851474876874</v>
      </c>
      <c r="H187" s="111">
        <f t="shared" si="95"/>
        <v>0.57201751872619999</v>
      </c>
      <c r="I187" s="111">
        <f t="shared" si="95"/>
        <v>0.57261468699921536</v>
      </c>
      <c r="J187" s="111">
        <f t="shared" si="95"/>
        <v>0.57289995700896745</v>
      </c>
      <c r="K187" s="111">
        <f t="shared" si="95"/>
        <v>0.57333680285229616</v>
      </c>
      <c r="L187" s="111">
        <f t="shared" si="95"/>
        <v>0.57375396439082149</v>
      </c>
      <c r="M187" s="111">
        <f t="shared" si="95"/>
        <v>0.57419513756098528</v>
      </c>
      <c r="N187" s="111">
        <f t="shared" si="95"/>
        <v>0.57461261349389037</v>
      </c>
      <c r="O187" s="111">
        <f t="shared" si="95"/>
        <v>0.57499654470847095</v>
      </c>
      <c r="P187" s="111">
        <f t="shared" si="95"/>
        <v>0.57529368907419209</v>
      </c>
      <c r="Q187" s="111">
        <f t="shared" si="95"/>
        <v>0.57577086422341883</v>
      </c>
      <c r="R187" s="111">
        <f t="shared" ref="R187:V187" si="96">IF(R163=0,"",R163/R139)</f>
        <v>0.5766902727690929</v>
      </c>
      <c r="S187" s="111">
        <f t="shared" si="96"/>
        <v>0.57834960221584486</v>
      </c>
      <c r="T187" s="111">
        <f t="shared" si="96"/>
        <v>0.58064659063235713</v>
      </c>
      <c r="U187" s="111">
        <f t="shared" si="96"/>
        <v>0.58331329866131965</v>
      </c>
      <c r="V187" s="111">
        <f t="shared" si="96"/>
        <v>0.58668585924166206</v>
      </c>
      <c r="W187" s="111">
        <f t="shared" ref="W187:Y187" si="97">IF(W163=0,"",W163/W139)</f>
        <v>0.59049115907807281</v>
      </c>
      <c r="X187" s="111">
        <f t="shared" si="97"/>
        <v>0.59399972003117663</v>
      </c>
      <c r="Y187" s="111">
        <f t="shared" si="97"/>
        <v>0.59688096687018533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0.72862365072973456</v>
      </c>
      <c r="C188" s="45">
        <f t="shared" si="98"/>
        <v>0.73175638125541065</v>
      </c>
      <c r="D188" s="45">
        <f t="shared" si="98"/>
        <v>0.73550547992866144</v>
      </c>
      <c r="E188" s="45">
        <f t="shared" si="98"/>
        <v>0.73928090518523371</v>
      </c>
      <c r="F188" s="45">
        <f t="shared" si="98"/>
        <v>0.74079211117576294</v>
      </c>
      <c r="G188" s="45">
        <f t="shared" si="98"/>
        <v>0.74265230265850612</v>
      </c>
      <c r="H188" s="45">
        <f t="shared" si="98"/>
        <v>0.74473592659782439</v>
      </c>
      <c r="I188" s="45">
        <f t="shared" si="98"/>
        <v>0.74524033095486053</v>
      </c>
      <c r="J188" s="45">
        <f t="shared" si="98"/>
        <v>0.74556414013379435</v>
      </c>
      <c r="K188" s="45">
        <f t="shared" si="98"/>
        <v>0.74603289836926789</v>
      </c>
      <c r="L188" s="45">
        <f t="shared" si="98"/>
        <v>0.74851722419161981</v>
      </c>
      <c r="M188" s="45">
        <f t="shared" si="98"/>
        <v>0.75063700632131136</v>
      </c>
      <c r="N188" s="45">
        <f t="shared" si="98"/>
        <v>0.75298132102869186</v>
      </c>
      <c r="O188" s="45">
        <f t="shared" si="98"/>
        <v>0.75467956217945231</v>
      </c>
      <c r="P188" s="45">
        <f t="shared" si="98"/>
        <v>0.75604779390486088</v>
      </c>
      <c r="Q188" s="45">
        <f t="shared" si="98"/>
        <v>0.76076637182478402</v>
      </c>
      <c r="R188" s="45">
        <f t="shared" ref="R188:V188" si="99">IF(R164=0,"",R164/R140)</f>
        <v>0.76901969188927388</v>
      </c>
      <c r="S188" s="45">
        <f t="shared" si="99"/>
        <v>0.77926568348541392</v>
      </c>
      <c r="T188" s="45">
        <f t="shared" si="99"/>
        <v>0.78970850776924684</v>
      </c>
      <c r="U188" s="45">
        <f t="shared" si="99"/>
        <v>0.79840847107071478</v>
      </c>
      <c r="V188" s="45">
        <f t="shared" si="99"/>
        <v>0.80959906930856274</v>
      </c>
      <c r="W188" s="45">
        <f t="shared" ref="W188:Y188" si="100">IF(W164=0,"",W164/W140)</f>
        <v>0.81523368542235752</v>
      </c>
      <c r="X188" s="45">
        <f t="shared" si="100"/>
        <v>0.82930833674340143</v>
      </c>
      <c r="Y188" s="45">
        <f t="shared" si="100"/>
        <v>0.84706629075005424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295.90231857116652</v>
      </c>
      <c r="C190" s="117">
        <f t="shared" si="101"/>
        <v>323.29282356014676</v>
      </c>
      <c r="D190" s="117">
        <f t="shared" si="101"/>
        <v>378.7274639559389</v>
      </c>
      <c r="E190" s="117">
        <f t="shared" si="101"/>
        <v>489.46783571223239</v>
      </c>
      <c r="F190" s="117">
        <f t="shared" si="101"/>
        <v>347.96902862415618</v>
      </c>
      <c r="G190" s="117">
        <f t="shared" si="101"/>
        <v>827.46709197140024</v>
      </c>
      <c r="H190" s="117">
        <f t="shared" si="101"/>
        <v>448.83763238282717</v>
      </c>
      <c r="I190" s="117">
        <f t="shared" si="101"/>
        <v>717.15765667790572</v>
      </c>
      <c r="J190" s="117">
        <f t="shared" si="101"/>
        <v>359.57631251012361</v>
      </c>
      <c r="K190" s="117">
        <f t="shared" si="101"/>
        <v>543.54837231612635</v>
      </c>
      <c r="L190" s="117">
        <f t="shared" si="101"/>
        <v>418.66205736907727</v>
      </c>
      <c r="M190" s="117">
        <f t="shared" si="101"/>
        <v>411.43666112020804</v>
      </c>
      <c r="N190" s="117">
        <f t="shared" si="101"/>
        <v>351.97366967967321</v>
      </c>
      <c r="O190" s="117">
        <f t="shared" si="101"/>
        <v>378.26327832072241</v>
      </c>
      <c r="P190" s="117">
        <f t="shared" si="101"/>
        <v>394.5960976154218</v>
      </c>
      <c r="Q190" s="117">
        <f t="shared" si="101"/>
        <v>454.15732988307508</v>
      </c>
      <c r="R190" s="117">
        <f t="shared" ref="R190:V190" si="102">R191+R194+R196+R209</f>
        <v>463.84533202602211</v>
      </c>
      <c r="S190" s="117">
        <f t="shared" si="102"/>
        <v>523.18394154255077</v>
      </c>
      <c r="T190" s="117">
        <f t="shared" si="102"/>
        <v>531.25487023025744</v>
      </c>
      <c r="U190" s="117">
        <f t="shared" si="102"/>
        <v>535.38782025111777</v>
      </c>
      <c r="V190" s="117">
        <f t="shared" si="102"/>
        <v>464.11470098215602</v>
      </c>
      <c r="W190" s="117">
        <f t="shared" ref="W190:Y190" si="103">W191+W194+W196+W209</f>
        <v>477.23985196104888</v>
      </c>
      <c r="X190" s="117">
        <f t="shared" si="103"/>
        <v>500.40589449816434</v>
      </c>
      <c r="Y190" s="117">
        <f t="shared" si="103"/>
        <v>462.25909390927848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127.10149918686872</v>
      </c>
      <c r="C196" s="122">
        <v>152.17970558030154</v>
      </c>
      <c r="D196" s="122">
        <v>168.05697953202252</v>
      </c>
      <c r="E196" s="122">
        <v>205.50057936406128</v>
      </c>
      <c r="F196" s="122">
        <v>134.09444707858071</v>
      </c>
      <c r="G196" s="122">
        <v>298.26707949560443</v>
      </c>
      <c r="H196" s="122">
        <v>155.92642890641889</v>
      </c>
      <c r="I196" s="122">
        <v>236.18877766136254</v>
      </c>
      <c r="J196" s="122">
        <v>112.64934200948285</v>
      </c>
      <c r="K196" s="122">
        <v>163.69761739202224</v>
      </c>
      <c r="L196" s="122">
        <v>123.86344537910239</v>
      </c>
      <c r="M196" s="122">
        <v>120.66107968991069</v>
      </c>
      <c r="N196" s="122">
        <v>101.42916454874721</v>
      </c>
      <c r="O196" s="122">
        <v>106.78022361281168</v>
      </c>
      <c r="P196" s="122">
        <v>109.18531967397797</v>
      </c>
      <c r="Q196" s="122">
        <v>124.72483503141019</v>
      </c>
      <c r="R196" s="122">
        <v>125.82231331823587</v>
      </c>
      <c r="S196" s="122">
        <v>139.04916563686538</v>
      </c>
      <c r="T196" s="122">
        <v>134.9195300653825</v>
      </c>
      <c r="U196" s="122">
        <v>126.03081802004859</v>
      </c>
      <c r="V196" s="122">
        <v>103.81706780233252</v>
      </c>
      <c r="W196" s="122">
        <v>102.72464657446349</v>
      </c>
      <c r="X196" s="122">
        <v>106.54316747388683</v>
      </c>
      <c r="Y196" s="122">
        <v>96.365837312492943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127.10149918686872</v>
      </c>
      <c r="C201" s="101">
        <v>152.17970558030154</v>
      </c>
      <c r="D201" s="101">
        <v>168.05697953202252</v>
      </c>
      <c r="E201" s="101">
        <v>205.50057936406128</v>
      </c>
      <c r="F201" s="101">
        <v>134.09444707858071</v>
      </c>
      <c r="G201" s="101">
        <v>298.26707949560443</v>
      </c>
      <c r="H201" s="101">
        <v>155.92642890641889</v>
      </c>
      <c r="I201" s="101">
        <v>236.18877766136254</v>
      </c>
      <c r="J201" s="101">
        <v>112.64934200948285</v>
      </c>
      <c r="K201" s="101">
        <v>163.69761739202224</v>
      </c>
      <c r="L201" s="101">
        <v>123.86344537910239</v>
      </c>
      <c r="M201" s="101">
        <v>120.66107968991069</v>
      </c>
      <c r="N201" s="101">
        <v>101.42916454874721</v>
      </c>
      <c r="O201" s="101">
        <v>106.78022361281168</v>
      </c>
      <c r="P201" s="101">
        <v>109.18531967397797</v>
      </c>
      <c r="Q201" s="101">
        <v>124.72483503141019</v>
      </c>
      <c r="R201" s="101">
        <v>125.82231331823587</v>
      </c>
      <c r="S201" s="101">
        <v>139.04916563686538</v>
      </c>
      <c r="T201" s="101">
        <v>134.9195300653825</v>
      </c>
      <c r="U201" s="101">
        <v>126.03081802004859</v>
      </c>
      <c r="V201" s="101">
        <v>103.81706780233252</v>
      </c>
      <c r="W201" s="101">
        <v>102.72464657446349</v>
      </c>
      <c r="X201" s="101">
        <v>106.54316747388683</v>
      </c>
      <c r="Y201" s="101">
        <v>96.365837312492943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168.8008193842978</v>
      </c>
      <c r="C209" s="122">
        <v>171.11311797984519</v>
      </c>
      <c r="D209" s="122">
        <v>210.67048442391635</v>
      </c>
      <c r="E209" s="122">
        <v>283.96725634817108</v>
      </c>
      <c r="F209" s="122">
        <v>213.87458154557547</v>
      </c>
      <c r="G209" s="122">
        <v>529.2000124757958</v>
      </c>
      <c r="H209" s="122">
        <v>292.91120347640828</v>
      </c>
      <c r="I209" s="122">
        <v>480.96887901654316</v>
      </c>
      <c r="J209" s="122">
        <v>246.92697050064078</v>
      </c>
      <c r="K209" s="122">
        <v>379.85075492410408</v>
      </c>
      <c r="L209" s="122">
        <v>294.79861198997486</v>
      </c>
      <c r="M209" s="122">
        <v>290.77558143029734</v>
      </c>
      <c r="N209" s="122">
        <v>250.54450513092598</v>
      </c>
      <c r="O209" s="122">
        <v>271.48305470791075</v>
      </c>
      <c r="P209" s="122">
        <v>285.41077794144383</v>
      </c>
      <c r="Q209" s="122">
        <v>329.4324948516649</v>
      </c>
      <c r="R209" s="122">
        <v>338.02301870778621</v>
      </c>
      <c r="S209" s="122">
        <v>384.13477590568539</v>
      </c>
      <c r="T209" s="122">
        <v>396.33534016487499</v>
      </c>
      <c r="U209" s="122">
        <v>409.35700223106915</v>
      </c>
      <c r="V209" s="122">
        <v>360.29763317982349</v>
      </c>
      <c r="W209" s="122">
        <v>374.51520538658542</v>
      </c>
      <c r="X209" s="122">
        <v>393.86272702427749</v>
      </c>
      <c r="Y209" s="122">
        <v>365.89325659678553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168.8008193842978</v>
      </c>
      <c r="C211" s="98">
        <v>171.11311797984519</v>
      </c>
      <c r="D211" s="98">
        <v>210.67048442391635</v>
      </c>
      <c r="E211" s="98">
        <v>283.96725634817108</v>
      </c>
      <c r="F211" s="98">
        <v>213.87458154557547</v>
      </c>
      <c r="G211" s="98">
        <v>529.2000124757958</v>
      </c>
      <c r="H211" s="98">
        <v>292.91120347640828</v>
      </c>
      <c r="I211" s="98">
        <v>480.96887901654316</v>
      </c>
      <c r="J211" s="98">
        <v>246.92697050064078</v>
      </c>
      <c r="K211" s="98">
        <v>379.85075492410408</v>
      </c>
      <c r="L211" s="98">
        <v>294.79861198997486</v>
      </c>
      <c r="M211" s="98">
        <v>290.77558143029734</v>
      </c>
      <c r="N211" s="98">
        <v>250.54450513092598</v>
      </c>
      <c r="O211" s="98">
        <v>271.48305470791075</v>
      </c>
      <c r="P211" s="98">
        <v>285.41077794144383</v>
      </c>
      <c r="Q211" s="98">
        <v>329.4324948516649</v>
      </c>
      <c r="R211" s="98">
        <v>338.02301870778621</v>
      </c>
      <c r="S211" s="98">
        <v>384.13477590568539</v>
      </c>
      <c r="T211" s="98">
        <v>396.33534016487499</v>
      </c>
      <c r="U211" s="98">
        <v>409.35700223106915</v>
      </c>
      <c r="V211" s="98">
        <v>360.29763317982349</v>
      </c>
      <c r="W211" s="98">
        <v>374.51520538658542</v>
      </c>
      <c r="X211" s="98">
        <v>393.86272702427749</v>
      </c>
      <c r="Y211" s="98">
        <v>365.89325659678553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16476.730417749262</v>
      </c>
      <c r="C214" s="117">
        <f t="shared" si="108"/>
        <v>12822.89242824804</v>
      </c>
      <c r="D214" s="117">
        <f t="shared" si="108"/>
        <v>12003.647601011029</v>
      </c>
      <c r="E214" s="117">
        <f t="shared" si="108"/>
        <v>13068.313509217691</v>
      </c>
      <c r="F214" s="117">
        <f t="shared" si="108"/>
        <v>13350.561239019587</v>
      </c>
      <c r="G214" s="117">
        <f t="shared" si="108"/>
        <v>12999.719275454601</v>
      </c>
      <c r="H214" s="117">
        <f t="shared" si="108"/>
        <v>11090.455608773285</v>
      </c>
      <c r="I214" s="117">
        <f t="shared" si="108"/>
        <v>10984.065430227813</v>
      </c>
      <c r="J214" s="117">
        <f t="shared" si="108"/>
        <v>12230.829213326679</v>
      </c>
      <c r="K214" s="117">
        <f t="shared" si="108"/>
        <v>11766.004668209733</v>
      </c>
      <c r="L214" s="117">
        <f t="shared" si="108"/>
        <v>11911.229163428678</v>
      </c>
      <c r="M214" s="117">
        <f t="shared" si="108"/>
        <v>10846.370607465731</v>
      </c>
      <c r="N214" s="117">
        <f t="shared" si="108"/>
        <v>11300.322788721078</v>
      </c>
      <c r="O214" s="117">
        <f t="shared" si="108"/>
        <v>10623.808701929336</v>
      </c>
      <c r="P214" s="117">
        <f t="shared" si="108"/>
        <v>10480.75338086276</v>
      </c>
      <c r="Q214" s="117">
        <f t="shared" si="108"/>
        <v>10143.600722249892</v>
      </c>
      <c r="R214" s="117">
        <f t="shared" ref="R214:V214" si="109">R215+R218+R220+R233</f>
        <v>10284.276107437083</v>
      </c>
      <c r="S214" s="117">
        <f t="shared" si="109"/>
        <v>10781.389612683281</v>
      </c>
      <c r="T214" s="117">
        <f t="shared" si="109"/>
        <v>10721.611181120352</v>
      </c>
      <c r="U214" s="117">
        <f t="shared" si="109"/>
        <v>11002.944385440744</v>
      </c>
      <c r="V214" s="117">
        <f t="shared" si="109"/>
        <v>11020.714826714564</v>
      </c>
      <c r="W214" s="117">
        <f t="shared" ref="W214:Y214" si="110">W215+W218+W220+W233</f>
        <v>11659.993374811322</v>
      </c>
      <c r="X214" s="117">
        <f t="shared" si="110"/>
        <v>10942.534955272809</v>
      </c>
      <c r="Y214" s="117">
        <f t="shared" si="110"/>
        <v>10214.070274584321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14977.572100257907</v>
      </c>
      <c r="C215" s="122">
        <f t="shared" si="111"/>
        <v>10732.895761279206</v>
      </c>
      <c r="D215" s="122">
        <f t="shared" si="111"/>
        <v>9877.0591763522898</v>
      </c>
      <c r="E215" s="122">
        <f t="shared" si="111"/>
        <v>10678.007658624401</v>
      </c>
      <c r="F215" s="122">
        <f t="shared" si="111"/>
        <v>11486.996166357996</v>
      </c>
      <c r="G215" s="122">
        <f t="shared" si="111"/>
        <v>10127.364397197076</v>
      </c>
      <c r="H215" s="122">
        <f t="shared" si="111"/>
        <v>8957.487009409313</v>
      </c>
      <c r="I215" s="122">
        <f t="shared" si="111"/>
        <v>8342.7590875087117</v>
      </c>
      <c r="J215" s="122">
        <f t="shared" si="111"/>
        <v>10245.920819636314</v>
      </c>
      <c r="K215" s="122">
        <f t="shared" si="111"/>
        <v>9612.2922101061049</v>
      </c>
      <c r="L215" s="122">
        <f t="shared" si="111"/>
        <v>9897.9974368208477</v>
      </c>
      <c r="M215" s="122">
        <f t="shared" si="111"/>
        <v>8914.0158029935064</v>
      </c>
      <c r="N215" s="122">
        <f t="shared" si="111"/>
        <v>9335.7177300773492</v>
      </c>
      <c r="O215" s="122">
        <f t="shared" si="111"/>
        <v>8676.1969894895956</v>
      </c>
      <c r="P215" s="122">
        <f t="shared" si="111"/>
        <v>8447.2883649562227</v>
      </c>
      <c r="Q215" s="122">
        <f t="shared" si="111"/>
        <v>8059.2281973645358</v>
      </c>
      <c r="R215" s="122">
        <f t="shared" ref="R215:V215" si="112">SUM(R216:R217)</f>
        <v>8186.312344134798</v>
      </c>
      <c r="S215" s="122">
        <f t="shared" si="112"/>
        <v>8517.2697560588003</v>
      </c>
      <c r="T215" s="122">
        <f t="shared" si="112"/>
        <v>8487.8884831801297</v>
      </c>
      <c r="U215" s="122">
        <f t="shared" si="112"/>
        <v>8727.1235512238381</v>
      </c>
      <c r="V215" s="122">
        <f t="shared" si="112"/>
        <v>8824.160718625506</v>
      </c>
      <c r="W215" s="122">
        <f t="shared" ref="W215:Y215" si="113">SUM(W216:W217)</f>
        <v>9352.3078406731402</v>
      </c>
      <c r="X215" s="122">
        <f t="shared" si="113"/>
        <v>8718.430090295562</v>
      </c>
      <c r="Y215" s="122">
        <f t="shared" si="113"/>
        <v>8154.8511522568806</v>
      </c>
      <c r="DA215" s="130" t="s">
        <v>2319</v>
      </c>
    </row>
    <row r="216" spans="1:105" ht="12" customHeight="1" x14ac:dyDescent="0.25">
      <c r="A216" s="97" t="s">
        <v>199</v>
      </c>
      <c r="B216" s="98">
        <v>14967.293873163933</v>
      </c>
      <c r="C216" s="98">
        <v>10725.501799550746</v>
      </c>
      <c r="D216" s="98">
        <v>9870.2768329319988</v>
      </c>
      <c r="E216" s="98">
        <v>10670.524050897733</v>
      </c>
      <c r="F216" s="98">
        <v>11477.925730224986</v>
      </c>
      <c r="G216" s="98">
        <v>10119.58093535744</v>
      </c>
      <c r="H216" s="98">
        <v>8950.8747021742111</v>
      </c>
      <c r="I216" s="98">
        <v>8337.0579729803267</v>
      </c>
      <c r="J216" s="98">
        <v>10237.5598261746</v>
      </c>
      <c r="K216" s="98">
        <v>9604.2740518107803</v>
      </c>
      <c r="L216" s="98">
        <v>9890.3245090110067</v>
      </c>
      <c r="M216" s="98">
        <v>8906.5879118886933</v>
      </c>
      <c r="N216" s="98">
        <v>9329.0543629698041</v>
      </c>
      <c r="O216" s="98">
        <v>8668.7698841342844</v>
      </c>
      <c r="P216" s="98">
        <v>8439.832062734662</v>
      </c>
      <c r="Q216" s="98">
        <v>8052.9075420535428</v>
      </c>
      <c r="R216" s="98">
        <v>8179.8762768752049</v>
      </c>
      <c r="S216" s="98">
        <v>8510.4364675990855</v>
      </c>
      <c r="T216" s="98">
        <v>8481.0396912092619</v>
      </c>
      <c r="U216" s="98">
        <v>8719.9779277288144</v>
      </c>
      <c r="V216" s="98">
        <v>8816.8922487755863</v>
      </c>
      <c r="W216" s="98">
        <v>9344.5258997101373</v>
      </c>
      <c r="X216" s="98">
        <v>8710.9341078487596</v>
      </c>
      <c r="Y216" s="98">
        <v>8147.7279160594653</v>
      </c>
      <c r="DA216" s="63" t="s">
        <v>2320</v>
      </c>
    </row>
    <row r="217" spans="1:105" ht="12" customHeight="1" x14ac:dyDescent="0.25">
      <c r="A217" s="97" t="s">
        <v>53</v>
      </c>
      <c r="B217" s="98">
        <v>10.278227093973658</v>
      </c>
      <c r="C217" s="98">
        <v>7.3939617284588408</v>
      </c>
      <c r="D217" s="98">
        <v>6.7823434202918627</v>
      </c>
      <c r="E217" s="98">
        <v>7.483607726667711</v>
      </c>
      <c r="F217" s="98">
        <v>9.0704361330107357</v>
      </c>
      <c r="G217" s="98">
        <v>7.7834618396351143</v>
      </c>
      <c r="H217" s="98">
        <v>6.6123072351012224</v>
      </c>
      <c r="I217" s="98">
        <v>5.701114528385915</v>
      </c>
      <c r="J217" s="98">
        <v>8.3609934617139636</v>
      </c>
      <c r="K217" s="98">
        <v>8.0181582953245609</v>
      </c>
      <c r="L217" s="98">
        <v>7.6729278098407638</v>
      </c>
      <c r="M217" s="98">
        <v>7.4278911048136607</v>
      </c>
      <c r="N217" s="98">
        <v>6.6633671075446097</v>
      </c>
      <c r="O217" s="98">
        <v>7.4271053553113049</v>
      </c>
      <c r="P217" s="98">
        <v>7.4563022215610655</v>
      </c>
      <c r="Q217" s="98">
        <v>6.3206553109930832</v>
      </c>
      <c r="R217" s="98">
        <v>6.4360672595927442</v>
      </c>
      <c r="S217" s="98">
        <v>6.8332884597147299</v>
      </c>
      <c r="T217" s="98">
        <v>6.8487919708682652</v>
      </c>
      <c r="U217" s="98">
        <v>7.1456234950245694</v>
      </c>
      <c r="V217" s="98">
        <v>7.2684698499197804</v>
      </c>
      <c r="W217" s="98">
        <v>7.7819409630028638</v>
      </c>
      <c r="X217" s="98">
        <v>7.4959824468018033</v>
      </c>
      <c r="Y217" s="98">
        <v>7.1232361974155545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6.4608849167730575</v>
      </c>
      <c r="C218" s="122">
        <f t="shared" si="114"/>
        <v>7.6640490555958634</v>
      </c>
      <c r="D218" s="122">
        <f t="shared" si="114"/>
        <v>9.8354431518495975</v>
      </c>
      <c r="E218" s="122">
        <f t="shared" si="114"/>
        <v>13.684985616335576</v>
      </c>
      <c r="F218" s="122">
        <f t="shared" si="114"/>
        <v>10.266383807517839</v>
      </c>
      <c r="G218" s="122">
        <f t="shared" si="114"/>
        <v>12.735705942132929</v>
      </c>
      <c r="H218" s="122">
        <f t="shared" si="114"/>
        <v>18.252368884588737</v>
      </c>
      <c r="I218" s="122">
        <f t="shared" si="114"/>
        <v>39.972621008297317</v>
      </c>
      <c r="J218" s="122">
        <f t="shared" si="114"/>
        <v>24.254825513179902</v>
      </c>
      <c r="K218" s="122">
        <f t="shared" si="114"/>
        <v>22.054508827900495</v>
      </c>
      <c r="L218" s="122">
        <f t="shared" si="114"/>
        <v>35.394519343171147</v>
      </c>
      <c r="M218" s="122">
        <f t="shared" si="114"/>
        <v>23.537508738539064</v>
      </c>
      <c r="N218" s="122">
        <f t="shared" si="114"/>
        <v>49.114513077073745</v>
      </c>
      <c r="O218" s="122">
        <f t="shared" si="114"/>
        <v>21.876914059790657</v>
      </c>
      <c r="P218" s="122">
        <f t="shared" si="114"/>
        <v>17.67402904908494</v>
      </c>
      <c r="Q218" s="122">
        <f t="shared" si="114"/>
        <v>32.022271168132136</v>
      </c>
      <c r="R218" s="122">
        <f t="shared" si="114"/>
        <v>31.953846059798593</v>
      </c>
      <c r="S218" s="122">
        <f t="shared" si="114"/>
        <v>33.342466483235619</v>
      </c>
      <c r="T218" s="122">
        <f t="shared" si="114"/>
        <v>34.474368546439742</v>
      </c>
      <c r="U218" s="122">
        <f t="shared" si="114"/>
        <v>37.259581031175259</v>
      </c>
      <c r="V218" s="122">
        <f t="shared" si="114"/>
        <v>40.559458755768858</v>
      </c>
      <c r="W218" s="122">
        <f t="shared" si="114"/>
        <v>43.573271017320529</v>
      </c>
      <c r="X218" s="122">
        <f t="shared" si="114"/>
        <v>41.561426363856889</v>
      </c>
      <c r="Y218" s="122">
        <f t="shared" si="114"/>
        <v>40.224621356579199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6.4608849167730575</v>
      </c>
      <c r="C219" s="98">
        <f>RES_hhdet_fech!C86</f>
        <v>7.6640490555958634</v>
      </c>
      <c r="D219" s="98">
        <f>RES_hhdet_fech!D86</f>
        <v>9.8354431518495975</v>
      </c>
      <c r="E219" s="98">
        <f>RES_hhdet_fech!E86</f>
        <v>13.684985616335576</v>
      </c>
      <c r="F219" s="98">
        <f>RES_hhdet_fech!F86</f>
        <v>10.266383807517839</v>
      </c>
      <c r="G219" s="98">
        <f>RES_hhdet_fech!G86</f>
        <v>12.735705942132929</v>
      </c>
      <c r="H219" s="98">
        <f>RES_hhdet_fech!H86</f>
        <v>18.252368884588737</v>
      </c>
      <c r="I219" s="98">
        <f>RES_hhdet_fech!I86</f>
        <v>39.972621008297317</v>
      </c>
      <c r="J219" s="98">
        <f>RES_hhdet_fech!J86</f>
        <v>24.254825513179902</v>
      </c>
      <c r="K219" s="98">
        <f>RES_hhdet_fech!K86</f>
        <v>22.054508827900495</v>
      </c>
      <c r="L219" s="98">
        <f>RES_hhdet_fech!L86</f>
        <v>35.394519343171147</v>
      </c>
      <c r="M219" s="98">
        <f>RES_hhdet_fech!M86</f>
        <v>23.537508738539064</v>
      </c>
      <c r="N219" s="98">
        <f>RES_hhdet_fech!N86</f>
        <v>49.114513077073745</v>
      </c>
      <c r="O219" s="98">
        <f>RES_hhdet_fech!O86</f>
        <v>21.876914059790657</v>
      </c>
      <c r="P219" s="98">
        <f>RES_hhdet_fech!P86</f>
        <v>17.67402904908494</v>
      </c>
      <c r="Q219" s="98">
        <f>RES_hhdet_fech!Q86</f>
        <v>32.022271168132136</v>
      </c>
      <c r="R219" s="98">
        <f>RES_hhdet_fech!R86</f>
        <v>31.953846059798593</v>
      </c>
      <c r="S219" s="98">
        <f>RES_hhdet_fech!S86</f>
        <v>33.342466483235619</v>
      </c>
      <c r="T219" s="98">
        <f>RES_hhdet_fech!T86</f>
        <v>34.474368546439742</v>
      </c>
      <c r="U219" s="98">
        <f>RES_hhdet_fech!U86</f>
        <v>37.259581031175259</v>
      </c>
      <c r="V219" s="98">
        <f>RES_hhdet_fech!V86</f>
        <v>40.559458755768858</v>
      </c>
      <c r="W219" s="98">
        <f>RES_hhdet_fech!W86</f>
        <v>43.573271017320529</v>
      </c>
      <c r="X219" s="98">
        <f>RES_hhdet_fech!X86</f>
        <v>41.561426363856889</v>
      </c>
      <c r="Y219" s="98">
        <f>RES_hhdet_fech!Y86</f>
        <v>40.224621356579199</v>
      </c>
      <c r="DA219" s="63" t="s">
        <v>2323</v>
      </c>
    </row>
    <row r="220" spans="1:105" ht="12" customHeight="1" x14ac:dyDescent="0.25">
      <c r="A220" s="121" t="s">
        <v>55</v>
      </c>
      <c r="B220" s="122">
        <v>930.4042866682704</v>
      </c>
      <c r="C220" s="122">
        <v>1496.6966981105584</v>
      </c>
      <c r="D220" s="122">
        <v>1464.8861418546519</v>
      </c>
      <c r="E220" s="122">
        <v>1610.4451609351052</v>
      </c>
      <c r="F220" s="122">
        <v>1330.6695955810064</v>
      </c>
      <c r="G220" s="122">
        <v>1751.8514185520701</v>
      </c>
      <c r="H220" s="122">
        <v>1467.2743424813082</v>
      </c>
      <c r="I220" s="122">
        <v>1736.1866006012906</v>
      </c>
      <c r="J220" s="122">
        <v>1486.4826701953368</v>
      </c>
      <c r="K220" s="122">
        <v>1511.1606828271993</v>
      </c>
      <c r="L220" s="122">
        <v>1463.9428699545942</v>
      </c>
      <c r="M220" s="122">
        <v>1403.3589011199424</v>
      </c>
      <c r="N220" s="122">
        <v>1453.7690311939045</v>
      </c>
      <c r="O220" s="122">
        <v>1450.4099278732874</v>
      </c>
      <c r="P220" s="122">
        <v>1521.5368483743437</v>
      </c>
      <c r="Q220" s="122">
        <v>1502.5262909264572</v>
      </c>
      <c r="R220" s="122">
        <v>1500.406242588796</v>
      </c>
      <c r="S220" s="122">
        <v>1595.5819415441051</v>
      </c>
      <c r="T220" s="122">
        <v>1547.769144621275</v>
      </c>
      <c r="U220" s="122">
        <v>1555.742603199149</v>
      </c>
      <c r="V220" s="122">
        <v>1531.1964487134271</v>
      </c>
      <c r="W220" s="122">
        <v>1612.7157359293021</v>
      </c>
      <c r="X220" s="122">
        <v>1524.160259922518</v>
      </c>
      <c r="Y220" s="122">
        <v>1416.1763805386097</v>
      </c>
      <c r="DA220" s="130" t="s">
        <v>2324</v>
      </c>
    </row>
    <row r="221" spans="1:105" ht="12" customHeight="1" x14ac:dyDescent="0.25">
      <c r="A221" s="97" t="s">
        <v>132</v>
      </c>
      <c r="B221" s="98">
        <v>963.67900003557418</v>
      </c>
      <c r="C221" s="98">
        <v>1602.2492617573052</v>
      </c>
      <c r="D221" s="98">
        <v>1487.5004132642721</v>
      </c>
      <c r="E221" s="98">
        <v>1585.5059870791488</v>
      </c>
      <c r="F221" s="98">
        <v>1384.817186973851</v>
      </c>
      <c r="G221" s="98">
        <v>1653.3001077188178</v>
      </c>
      <c r="H221" s="98">
        <v>1517.9241898920482</v>
      </c>
      <c r="I221" s="98">
        <v>1695.1672827817949</v>
      </c>
      <c r="J221" s="98">
        <v>1554.6981716670145</v>
      </c>
      <c r="K221" s="98">
        <v>1477.8042368552808</v>
      </c>
      <c r="L221" s="98">
        <v>1483.3238155604213</v>
      </c>
      <c r="M221" s="98">
        <v>1401.0863546776145</v>
      </c>
      <c r="N221" s="98">
        <v>1447.4876429822916</v>
      </c>
      <c r="O221" s="98">
        <v>1450.0161138288206</v>
      </c>
      <c r="P221" s="98">
        <v>1534.3203503496559</v>
      </c>
      <c r="Q221" s="98">
        <v>1499.4920036936624</v>
      </c>
      <c r="R221" s="98">
        <v>1526.993650447464</v>
      </c>
      <c r="S221" s="98">
        <v>1595.2500930668805</v>
      </c>
      <c r="T221" s="98">
        <v>1564.0920466100797</v>
      </c>
      <c r="U221" s="98">
        <v>1572.8823537906146</v>
      </c>
      <c r="V221" s="98">
        <v>1558.9813148977437</v>
      </c>
      <c r="W221" s="98">
        <v>1648.3975443107092</v>
      </c>
      <c r="X221" s="98">
        <v>1537.640275220504</v>
      </c>
      <c r="Y221" s="98">
        <v>1440.0919773538449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2328</v>
      </c>
    </row>
    <row r="225" spans="1:105" ht="12" customHeight="1" x14ac:dyDescent="0.25">
      <c r="A225" s="106" t="s">
        <v>124</v>
      </c>
      <c r="B225" s="101">
        <v>876.06880544428418</v>
      </c>
      <c r="C225" s="101">
        <v>1289.3970247199254</v>
      </c>
      <c r="D225" s="101">
        <v>1423.7913737392221</v>
      </c>
      <c r="E225" s="101">
        <v>1687.8955605692865</v>
      </c>
      <c r="F225" s="101">
        <v>1145.7537258156044</v>
      </c>
      <c r="G225" s="101">
        <v>2087.807656646753</v>
      </c>
      <c r="H225" s="101">
        <v>1240.6654133122311</v>
      </c>
      <c r="I225" s="101">
        <v>1957.8808600443974</v>
      </c>
      <c r="J225" s="101">
        <v>1149.0488899218824</v>
      </c>
      <c r="K225" s="101">
        <v>1701.4257052786922</v>
      </c>
      <c r="L225" s="101">
        <v>1462.0330534847419</v>
      </c>
      <c r="M225" s="101">
        <v>1514.5149906985471</v>
      </c>
      <c r="N225" s="101">
        <v>1387.9652002068756</v>
      </c>
      <c r="O225" s="101">
        <v>1440.7715830937739</v>
      </c>
      <c r="P225" s="101">
        <v>1400.8819696879334</v>
      </c>
      <c r="Q225" s="101">
        <v>1463.5749570069602</v>
      </c>
      <c r="R225" s="101">
        <v>1387.7367237151971</v>
      </c>
      <c r="S225" s="101">
        <v>1457.4561903383701</v>
      </c>
      <c r="T225" s="101">
        <v>1428.1055432128628</v>
      </c>
      <c r="U225" s="101">
        <v>1451.047164491858</v>
      </c>
      <c r="V225" s="101">
        <v>1295.1415551548296</v>
      </c>
      <c r="W225" s="101">
        <v>1330.8868967779242</v>
      </c>
      <c r="X225" s="101">
        <v>1329.7041963922638</v>
      </c>
      <c r="Y225" s="101">
        <v>1189.3910262798979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832.99049813375473</v>
      </c>
      <c r="C229" s="101">
        <v>831.58313474624515</v>
      </c>
      <c r="D229" s="101">
        <v>914.94961082498151</v>
      </c>
      <c r="E229" s="101">
        <v>1451.6145075095192</v>
      </c>
      <c r="F229" s="101">
        <v>651.86181572816963</v>
      </c>
      <c r="G229" s="101">
        <v>1115.0326883482307</v>
      </c>
      <c r="H229" s="101">
        <v>1753.3709050406201</v>
      </c>
      <c r="I229" s="101">
        <v>1562.3849980985046</v>
      </c>
      <c r="J229" s="101">
        <v>1163.0559009148728</v>
      </c>
      <c r="K229" s="101">
        <v>1589.9156156673805</v>
      </c>
      <c r="L229" s="101">
        <v>1243.9607630378832</v>
      </c>
      <c r="M229" s="101">
        <v>1292.6036332900969</v>
      </c>
      <c r="N229" s="101">
        <v>1574.6312708949677</v>
      </c>
      <c r="O229" s="101">
        <v>1462.8383714013617</v>
      </c>
      <c r="P229" s="101">
        <v>1530.4712514093205</v>
      </c>
      <c r="Q229" s="101">
        <v>1570.1740795160956</v>
      </c>
      <c r="R229" s="101">
        <v>1401.776461474228</v>
      </c>
      <c r="S229" s="101">
        <v>1788.4610797543166</v>
      </c>
      <c r="T229" s="101">
        <v>1558.6169628928119</v>
      </c>
      <c r="U229" s="101">
        <v>1512.634656869724</v>
      </c>
      <c r="V229" s="101">
        <v>1542.8960104641737</v>
      </c>
      <c r="W229" s="101">
        <v>1566.0455765329236</v>
      </c>
      <c r="X229" s="101">
        <v>1676.03517282285</v>
      </c>
      <c r="Y229" s="101">
        <v>1457.6876672958165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0</v>
      </c>
      <c r="F230" s="104">
        <v>0</v>
      </c>
      <c r="G230" s="104">
        <v>0</v>
      </c>
      <c r="H230" s="104">
        <v>0</v>
      </c>
      <c r="I230" s="104">
        <v>0</v>
      </c>
      <c r="J230" s="104">
        <v>0</v>
      </c>
      <c r="K230" s="104">
        <v>0</v>
      </c>
      <c r="L230" s="104">
        <v>0</v>
      </c>
      <c r="M230" s="104">
        <v>0</v>
      </c>
      <c r="N230" s="104">
        <v>0</v>
      </c>
      <c r="O230" s="104">
        <v>0</v>
      </c>
      <c r="P230" s="104">
        <v>0</v>
      </c>
      <c r="Q230" s="104">
        <v>0</v>
      </c>
      <c r="R230" s="104">
        <v>0</v>
      </c>
      <c r="S230" s="104">
        <v>0</v>
      </c>
      <c r="T230" s="104">
        <v>0</v>
      </c>
      <c r="U230" s="104">
        <v>0</v>
      </c>
      <c r="V230" s="104">
        <v>0</v>
      </c>
      <c r="W230" s="104">
        <v>0</v>
      </c>
      <c r="X230" s="104">
        <v>0</v>
      </c>
      <c r="Y230" s="104">
        <v>0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0</v>
      </c>
      <c r="F231" s="98">
        <v>0</v>
      </c>
      <c r="G231" s="98">
        <v>0</v>
      </c>
      <c r="H231" s="98">
        <v>0</v>
      </c>
      <c r="I231" s="98">
        <v>0</v>
      </c>
      <c r="J231" s="98">
        <v>0</v>
      </c>
      <c r="K231" s="98">
        <v>0</v>
      </c>
      <c r="L231" s="98">
        <v>0</v>
      </c>
      <c r="M231" s="98">
        <v>0</v>
      </c>
      <c r="N231" s="98">
        <v>0</v>
      </c>
      <c r="O231" s="98">
        <v>0</v>
      </c>
      <c r="P231" s="98">
        <v>0</v>
      </c>
      <c r="Q231" s="98">
        <v>0</v>
      </c>
      <c r="R231" s="98">
        <v>0</v>
      </c>
      <c r="S231" s="98">
        <v>0</v>
      </c>
      <c r="T231" s="98">
        <v>0</v>
      </c>
      <c r="U231" s="98">
        <v>0</v>
      </c>
      <c r="V231" s="98">
        <v>0</v>
      </c>
      <c r="W231" s="98">
        <v>0</v>
      </c>
      <c r="X231" s="98">
        <v>0</v>
      </c>
      <c r="Y231" s="98">
        <v>0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2336</v>
      </c>
    </row>
    <row r="233" spans="1:105" ht="12" customHeight="1" x14ac:dyDescent="0.25">
      <c r="A233" s="121" t="s">
        <v>54</v>
      </c>
      <c r="B233" s="122">
        <v>562.29314590631259</v>
      </c>
      <c r="C233" s="122">
        <v>585.63591980268086</v>
      </c>
      <c r="D233" s="122">
        <v>651.8668396522387</v>
      </c>
      <c r="E233" s="122">
        <v>766.1757040418488</v>
      </c>
      <c r="F233" s="122">
        <v>522.62909327306681</v>
      </c>
      <c r="G233" s="122">
        <v>1107.767753763321</v>
      </c>
      <c r="H233" s="122">
        <v>647.44188799807546</v>
      </c>
      <c r="I233" s="122">
        <v>865.14712110951245</v>
      </c>
      <c r="J233" s="122">
        <v>474.17089798184674</v>
      </c>
      <c r="K233" s="122">
        <v>620.49726644852728</v>
      </c>
      <c r="L233" s="122">
        <v>513.89433731006272</v>
      </c>
      <c r="M233" s="122">
        <v>505.4583946137447</v>
      </c>
      <c r="N233" s="122">
        <v>461.7215143727517</v>
      </c>
      <c r="O233" s="122">
        <v>475.32487050666271</v>
      </c>
      <c r="P233" s="122">
        <v>494.25413848310785</v>
      </c>
      <c r="Q233" s="122">
        <v>549.82396279076704</v>
      </c>
      <c r="R233" s="122">
        <v>565.60367465369109</v>
      </c>
      <c r="S233" s="122">
        <v>635.19544859713881</v>
      </c>
      <c r="T233" s="122">
        <v>651.47918477250562</v>
      </c>
      <c r="U233" s="122">
        <v>682.81864998657989</v>
      </c>
      <c r="V233" s="122">
        <v>624.79820061986368</v>
      </c>
      <c r="W233" s="122">
        <v>651.39652719155958</v>
      </c>
      <c r="X233" s="122">
        <v>658.38317869087189</v>
      </c>
      <c r="Y233" s="122">
        <v>602.8181204322525</v>
      </c>
      <c r="DA233" s="130" t="s">
        <v>2337</v>
      </c>
    </row>
    <row r="234" spans="1:105" ht="12" customHeight="1" x14ac:dyDescent="0.25">
      <c r="A234" s="97" t="s">
        <v>202</v>
      </c>
      <c r="B234" s="98">
        <v>592.48599603471496</v>
      </c>
      <c r="C234" s="98">
        <v>549.66732842223257</v>
      </c>
      <c r="D234" s="98">
        <v>632.30194899370565</v>
      </c>
      <c r="E234" s="98">
        <v>713.02683330467039</v>
      </c>
      <c r="F234" s="98">
        <v>555.53450830151519</v>
      </c>
      <c r="G234" s="98">
        <v>1080.0091529256777</v>
      </c>
      <c r="H234" s="98">
        <v>699.42377611171378</v>
      </c>
      <c r="I234" s="98">
        <v>733.72551720129593</v>
      </c>
      <c r="J234" s="98">
        <v>548.65792994567448</v>
      </c>
      <c r="K234" s="98">
        <v>572.47718023663981</v>
      </c>
      <c r="L234" s="98">
        <v>536.32223485475095</v>
      </c>
      <c r="M234" s="98">
        <v>494.76660368217932</v>
      </c>
      <c r="N234" s="98">
        <v>479.48324847977335</v>
      </c>
      <c r="O234" s="98">
        <v>483.52900994729015</v>
      </c>
      <c r="P234" s="98">
        <v>519.30304754460371</v>
      </c>
      <c r="Q234" s="98">
        <v>536.94081738428997</v>
      </c>
      <c r="R234" s="98">
        <v>573.42527900768607</v>
      </c>
      <c r="S234" s="98">
        <v>631.56768151393612</v>
      </c>
      <c r="T234" s="98">
        <v>648.08805843823257</v>
      </c>
      <c r="U234" s="98">
        <v>661.52492923116051</v>
      </c>
      <c r="V234" s="98">
        <v>653.80433786508672</v>
      </c>
      <c r="W234" s="98">
        <v>691.89244647439068</v>
      </c>
      <c r="X234" s="98">
        <v>658.35979121684284</v>
      </c>
      <c r="Y234" s="98">
        <v>628.37947318383544</v>
      </c>
      <c r="DA234" s="63" t="s">
        <v>2338</v>
      </c>
    </row>
    <row r="235" spans="1:105" ht="12" customHeight="1" x14ac:dyDescent="0.25">
      <c r="A235" s="97" t="s">
        <v>50</v>
      </c>
      <c r="B235" s="98">
        <v>556.10515670169525</v>
      </c>
      <c r="C235" s="98">
        <v>599.87826913189167</v>
      </c>
      <c r="D235" s="98">
        <v>665.29658021504497</v>
      </c>
      <c r="E235" s="98">
        <v>782.524085010063</v>
      </c>
      <c r="F235" s="98">
        <v>518.42807335905604</v>
      </c>
      <c r="G235" s="98">
        <v>1143.5741714679009</v>
      </c>
      <c r="H235" s="98">
        <v>621.02398222038937</v>
      </c>
      <c r="I235" s="98">
        <v>920.50094234016672</v>
      </c>
      <c r="J235" s="98">
        <v>449.70495827659431</v>
      </c>
      <c r="K235" s="98">
        <v>643.41952904971822</v>
      </c>
      <c r="L235" s="98">
        <v>508.51872349549478</v>
      </c>
      <c r="M235" s="98">
        <v>512.35160339467495</v>
      </c>
      <c r="N235" s="98">
        <v>451.21063351358197</v>
      </c>
      <c r="O235" s="98">
        <v>477.7493632377271</v>
      </c>
      <c r="P235" s="98">
        <v>486.29704986442363</v>
      </c>
      <c r="Q235" s="98">
        <v>555.00193937781034</v>
      </c>
      <c r="R235" s="98">
        <v>564.63595976914883</v>
      </c>
      <c r="S235" s="98">
        <v>639.40762916597748</v>
      </c>
      <c r="T235" s="98">
        <v>655.51766279672222</v>
      </c>
      <c r="U235" s="98">
        <v>692.70853695175583</v>
      </c>
      <c r="V235" s="98">
        <v>617.35795002543216</v>
      </c>
      <c r="W235" s="98">
        <v>640.3345179087213</v>
      </c>
      <c r="X235" s="98">
        <v>661.01743053254233</v>
      </c>
      <c r="Y235" s="98">
        <v>597.43798479864529</v>
      </c>
      <c r="DA235" s="63" t="s">
        <v>2339</v>
      </c>
    </row>
    <row r="236" spans="1:105" ht="12" customHeight="1" x14ac:dyDescent="0.25">
      <c r="A236" s="109" t="s">
        <v>120</v>
      </c>
      <c r="B236" s="33">
        <v>385.842291713441</v>
      </c>
      <c r="C236" s="33">
        <v>497.48832261639359</v>
      </c>
      <c r="D236" s="33">
        <v>412.72949661851504</v>
      </c>
      <c r="E236" s="33">
        <v>742.83726104737514</v>
      </c>
      <c r="F236" s="33">
        <v>371.48935363958924</v>
      </c>
      <c r="G236" s="33">
        <v>419.31405534109621</v>
      </c>
      <c r="H236" s="33">
        <v>819.7091267070316</v>
      </c>
      <c r="I236" s="33">
        <v>549.13062909838163</v>
      </c>
      <c r="J236" s="33">
        <v>337.6153913154206</v>
      </c>
      <c r="K236" s="33">
        <v>352.16573769518845</v>
      </c>
      <c r="L236" s="33">
        <v>359.23476416134076</v>
      </c>
      <c r="M236" s="33">
        <v>397.4132544508351</v>
      </c>
      <c r="N236" s="33">
        <v>572.8413917255466</v>
      </c>
      <c r="O236" s="33">
        <v>38.415258198149338</v>
      </c>
      <c r="P236" s="33">
        <v>269.46807803028116</v>
      </c>
      <c r="Q236" s="33">
        <v>531.72773062508327</v>
      </c>
      <c r="R236" s="33">
        <v>442.54098291220481</v>
      </c>
      <c r="S236" s="33">
        <v>452.53012999708852</v>
      </c>
      <c r="T236" s="33">
        <v>445.61015629486292</v>
      </c>
      <c r="U236" s="33">
        <v>453.97357536368776</v>
      </c>
      <c r="V236" s="33">
        <v>455.65337371463158</v>
      </c>
      <c r="W236" s="33">
        <v>463.56252842085922</v>
      </c>
      <c r="X236" s="33">
        <v>472.67067207690997</v>
      </c>
      <c r="Y236" s="33">
        <v>427.82043417767568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6608.1195219095898</v>
      </c>
      <c r="C238" s="117">
        <f t="shared" si="115"/>
        <v>5220.0663459694506</v>
      </c>
      <c r="D238" s="117">
        <f t="shared" si="115"/>
        <v>5088.6729746616857</v>
      </c>
      <c r="E238" s="117">
        <f t="shared" si="115"/>
        <v>5787.8591674066529</v>
      </c>
      <c r="F238" s="117">
        <f t="shared" si="115"/>
        <v>6097.3112814592841</v>
      </c>
      <c r="G238" s="117">
        <f t="shared" si="115"/>
        <v>6231.5703240911298</v>
      </c>
      <c r="H238" s="117">
        <f t="shared" si="115"/>
        <v>5431.011277091141</v>
      </c>
      <c r="I238" s="117">
        <f t="shared" si="115"/>
        <v>5598.2647909028447</v>
      </c>
      <c r="J238" s="117">
        <f t="shared" si="115"/>
        <v>6312.8047432523999</v>
      </c>
      <c r="K238" s="117">
        <f t="shared" si="115"/>
        <v>6228.342051825286</v>
      </c>
      <c r="L238" s="117">
        <f t="shared" si="115"/>
        <v>6448.1985428397847</v>
      </c>
      <c r="M238" s="117">
        <f t="shared" si="115"/>
        <v>5964.5619019044843</v>
      </c>
      <c r="N238" s="117">
        <f t="shared" si="115"/>
        <v>6402.3994907515298</v>
      </c>
      <c r="O238" s="117">
        <f t="shared" si="115"/>
        <v>6096.9240118716625</v>
      </c>
      <c r="P238" s="117">
        <f t="shared" si="115"/>
        <v>6070.8644854125096</v>
      </c>
      <c r="Q238" s="117">
        <f t="shared" si="115"/>
        <v>5970.8601988103765</v>
      </c>
      <c r="R238" s="117">
        <f t="shared" ref="R238:V238" si="116">R239+R242+R244+R257</f>
        <v>6128.9376402038397</v>
      </c>
      <c r="S238" s="117">
        <f t="shared" si="116"/>
        <v>6527.3509631320749</v>
      </c>
      <c r="T238" s="117">
        <f t="shared" si="116"/>
        <v>6629.6478372143501</v>
      </c>
      <c r="U238" s="117">
        <f t="shared" si="116"/>
        <v>6945.0081941863264</v>
      </c>
      <c r="V238" s="117">
        <f t="shared" si="116"/>
        <v>7112.3413292390414</v>
      </c>
      <c r="W238" s="117">
        <f t="shared" ref="W238:Y238" si="117">W239+W242+W244+W257</f>
        <v>7674.7212717807115</v>
      </c>
      <c r="X238" s="117">
        <f t="shared" si="117"/>
        <v>7334.4564241952612</v>
      </c>
      <c r="Y238" s="117">
        <f t="shared" si="117"/>
        <v>6968.9307168799296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5874.6771324728697</v>
      </c>
      <c r="C239" s="122">
        <f t="shared" si="118"/>
        <v>4226.0934093806645</v>
      </c>
      <c r="D239" s="122">
        <f t="shared" si="118"/>
        <v>4042.4367959818801</v>
      </c>
      <c r="E239" s="122">
        <f t="shared" si="118"/>
        <v>4571.8256468419477</v>
      </c>
      <c r="F239" s="122">
        <f t="shared" si="118"/>
        <v>5138.0745441427616</v>
      </c>
      <c r="G239" s="122">
        <f t="shared" si="118"/>
        <v>4700.4620403387598</v>
      </c>
      <c r="H239" s="122">
        <f t="shared" si="118"/>
        <v>4270.5105882238813</v>
      </c>
      <c r="I239" s="122">
        <f t="shared" si="118"/>
        <v>4100.7328280081001</v>
      </c>
      <c r="J239" s="122">
        <f t="shared" si="118"/>
        <v>5182.430685629377</v>
      </c>
      <c r="K239" s="122">
        <f t="shared" si="118"/>
        <v>4985.7556284482671</v>
      </c>
      <c r="L239" s="122">
        <f t="shared" si="118"/>
        <v>5239.2564931113366</v>
      </c>
      <c r="M239" s="122">
        <f t="shared" si="118"/>
        <v>4808.9315280757519</v>
      </c>
      <c r="N239" s="122">
        <f t="shared" si="118"/>
        <v>5151.1612594151675</v>
      </c>
      <c r="O239" s="122">
        <f t="shared" si="118"/>
        <v>4895.0212934411065</v>
      </c>
      <c r="P239" s="122">
        <f t="shared" si="118"/>
        <v>4812.7038015382277</v>
      </c>
      <c r="Q239" s="122">
        <f t="shared" si="118"/>
        <v>4631.0357861555076</v>
      </c>
      <c r="R239" s="122">
        <f t="shared" ref="R239:V239" si="119">SUM(R240:R241)</f>
        <v>4760.5903501933826</v>
      </c>
      <c r="S239" s="122">
        <f t="shared" si="119"/>
        <v>5028.7403403800336</v>
      </c>
      <c r="T239" s="122">
        <f t="shared" si="119"/>
        <v>5117.0371650387769</v>
      </c>
      <c r="U239" s="122">
        <f t="shared" si="119"/>
        <v>5367.9549772644395</v>
      </c>
      <c r="V239" s="122">
        <f t="shared" si="119"/>
        <v>5544.0105141197391</v>
      </c>
      <c r="W239" s="122">
        <f t="shared" ref="W239:Y239" si="120">SUM(W240:W241)</f>
        <v>5993.0490545989987</v>
      </c>
      <c r="X239" s="122">
        <f t="shared" si="120"/>
        <v>5689.6110374190193</v>
      </c>
      <c r="Y239" s="122">
        <f t="shared" si="120"/>
        <v>5417.2754546075676</v>
      </c>
      <c r="DA239" s="130" t="s">
        <v>2487</v>
      </c>
    </row>
    <row r="240" spans="1:105" ht="12" customHeight="1" x14ac:dyDescent="0.25">
      <c r="A240" s="97" t="s">
        <v>199</v>
      </c>
      <c r="B240" s="98">
        <v>5864.3989053788964</v>
      </c>
      <c r="C240" s="98">
        <v>4218.6994476522059</v>
      </c>
      <c r="D240" s="98">
        <v>4035.6544525615882</v>
      </c>
      <c r="E240" s="98">
        <v>4564.3420391152804</v>
      </c>
      <c r="F240" s="98">
        <v>5129.0041080097508</v>
      </c>
      <c r="G240" s="98">
        <v>4692.6785784991243</v>
      </c>
      <c r="H240" s="98">
        <v>4263.8982809887802</v>
      </c>
      <c r="I240" s="98">
        <v>4095.0317134797137</v>
      </c>
      <c r="J240" s="98">
        <v>5174.0696921676627</v>
      </c>
      <c r="K240" s="98">
        <v>4977.7374701529425</v>
      </c>
      <c r="L240" s="98">
        <v>5231.5835653014956</v>
      </c>
      <c r="M240" s="98">
        <v>4801.5036369709378</v>
      </c>
      <c r="N240" s="98">
        <v>5144.4978923076233</v>
      </c>
      <c r="O240" s="98">
        <v>4887.5941880857954</v>
      </c>
      <c r="P240" s="98">
        <v>4805.247499316667</v>
      </c>
      <c r="Q240" s="98">
        <v>4624.7151308445145</v>
      </c>
      <c r="R240" s="98">
        <v>4754.1542829337895</v>
      </c>
      <c r="S240" s="98">
        <v>5021.9070519203187</v>
      </c>
      <c r="T240" s="98">
        <v>5110.1883730679083</v>
      </c>
      <c r="U240" s="98">
        <v>5360.8093537694149</v>
      </c>
      <c r="V240" s="98">
        <v>5536.7420442698194</v>
      </c>
      <c r="W240" s="98">
        <v>5985.2671136359959</v>
      </c>
      <c r="X240" s="98">
        <v>5682.1150549722179</v>
      </c>
      <c r="Y240" s="98">
        <v>5410.1522184101523</v>
      </c>
      <c r="DA240" s="63" t="s">
        <v>2488</v>
      </c>
    </row>
    <row r="241" spans="1:105" ht="12" customHeight="1" x14ac:dyDescent="0.25">
      <c r="A241" s="97" t="s">
        <v>53</v>
      </c>
      <c r="B241" s="98">
        <v>10.278227093973658</v>
      </c>
      <c r="C241" s="98">
        <v>7.3939617284588408</v>
      </c>
      <c r="D241" s="98">
        <v>6.7823434202918627</v>
      </c>
      <c r="E241" s="98">
        <v>7.483607726667711</v>
      </c>
      <c r="F241" s="98">
        <v>9.0704361330107357</v>
      </c>
      <c r="G241" s="98">
        <v>7.7834618396351143</v>
      </c>
      <c r="H241" s="98">
        <v>6.6123072351012224</v>
      </c>
      <c r="I241" s="98">
        <v>5.701114528385915</v>
      </c>
      <c r="J241" s="98">
        <v>8.3609934617139636</v>
      </c>
      <c r="K241" s="98">
        <v>8.0181582953245609</v>
      </c>
      <c r="L241" s="98">
        <v>7.6729278098407638</v>
      </c>
      <c r="M241" s="98">
        <v>7.4278911048136607</v>
      </c>
      <c r="N241" s="98">
        <v>6.6633671075446097</v>
      </c>
      <c r="O241" s="98">
        <v>7.4271053553113049</v>
      </c>
      <c r="P241" s="98">
        <v>7.4563022215610655</v>
      </c>
      <c r="Q241" s="98">
        <v>6.3206553109930832</v>
      </c>
      <c r="R241" s="98">
        <v>6.4360672595927442</v>
      </c>
      <c r="S241" s="98">
        <v>6.8332884597147299</v>
      </c>
      <c r="T241" s="98">
        <v>6.8487919708682652</v>
      </c>
      <c r="U241" s="98">
        <v>7.1456234950245694</v>
      </c>
      <c r="V241" s="98">
        <v>7.2684698499197804</v>
      </c>
      <c r="W241" s="98">
        <v>7.7819409630028638</v>
      </c>
      <c r="X241" s="98">
        <v>7.4959824468018033</v>
      </c>
      <c r="Y241" s="98">
        <v>7.1232361974155545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10.504080346838236</v>
      </c>
      <c r="C242" s="122">
        <f t="shared" si="121"/>
        <v>13.389782634058882</v>
      </c>
      <c r="D242" s="122">
        <f t="shared" si="121"/>
        <v>19.048162393829585</v>
      </c>
      <c r="E242" s="122">
        <f t="shared" si="121"/>
        <v>28.414191195406122</v>
      </c>
      <c r="F242" s="122">
        <f t="shared" si="121"/>
        <v>22.175196028271859</v>
      </c>
      <c r="G242" s="122">
        <f t="shared" si="121"/>
        <v>28.71309903512952</v>
      </c>
      <c r="H242" s="122">
        <f t="shared" si="121"/>
        <v>42.562184944706303</v>
      </c>
      <c r="I242" s="122">
        <f t="shared" si="121"/>
        <v>95.988412817052705</v>
      </c>
      <c r="J242" s="122">
        <f t="shared" si="121"/>
        <v>59.57113322403665</v>
      </c>
      <c r="K242" s="122">
        <f t="shared" si="121"/>
        <v>55.842422714096379</v>
      </c>
      <c r="L242" s="122">
        <f t="shared" si="121"/>
        <v>92.4335887360062</v>
      </c>
      <c r="M242" s="122">
        <f t="shared" si="121"/>
        <v>62.966266171818759</v>
      </c>
      <c r="N242" s="122">
        <f t="shared" si="121"/>
        <v>134.45897085111042</v>
      </c>
      <c r="O242" s="122">
        <f t="shared" si="121"/>
        <v>61.501888529693908</v>
      </c>
      <c r="P242" s="122">
        <f t="shared" si="121"/>
        <v>52.026006352773443</v>
      </c>
      <c r="Q242" s="122">
        <f t="shared" si="121"/>
        <v>99.440261941578513</v>
      </c>
      <c r="R242" s="122">
        <f t="shared" si="121"/>
        <v>103.14369339460286</v>
      </c>
      <c r="S242" s="122">
        <f t="shared" si="121"/>
        <v>111.12808984031146</v>
      </c>
      <c r="T242" s="122">
        <f t="shared" si="121"/>
        <v>117.37944248451826</v>
      </c>
      <c r="U242" s="122">
        <f t="shared" si="121"/>
        <v>128.22298184384536</v>
      </c>
      <c r="V242" s="122">
        <f t="shared" si="121"/>
        <v>140.44565811365311</v>
      </c>
      <c r="W242" s="122">
        <f t="shared" si="121"/>
        <v>151.64674242140742</v>
      </c>
      <c r="X242" s="122">
        <f t="shared" si="121"/>
        <v>145.53325103190838</v>
      </c>
      <c r="Y242" s="122">
        <f t="shared" si="121"/>
        <v>141.77617709660831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10.504080346838236</v>
      </c>
      <c r="C243" s="98">
        <f>RES_hhdet_tesh!C86</f>
        <v>13.389782634058882</v>
      </c>
      <c r="D243" s="98">
        <f>RES_hhdet_tesh!D86</f>
        <v>19.048162393829585</v>
      </c>
      <c r="E243" s="98">
        <f>RES_hhdet_tesh!E86</f>
        <v>28.414191195406122</v>
      </c>
      <c r="F243" s="98">
        <f>RES_hhdet_tesh!F86</f>
        <v>22.175196028271859</v>
      </c>
      <c r="G243" s="98">
        <f>RES_hhdet_tesh!G86</f>
        <v>28.71309903512952</v>
      </c>
      <c r="H243" s="98">
        <f>RES_hhdet_tesh!H86</f>
        <v>42.562184944706303</v>
      </c>
      <c r="I243" s="98">
        <f>RES_hhdet_tesh!I86</f>
        <v>95.988412817052705</v>
      </c>
      <c r="J243" s="98">
        <f>RES_hhdet_tesh!J86</f>
        <v>59.57113322403665</v>
      </c>
      <c r="K243" s="98">
        <f>RES_hhdet_tesh!K86</f>
        <v>55.842422714096379</v>
      </c>
      <c r="L243" s="98">
        <f>RES_hhdet_tesh!L86</f>
        <v>92.4335887360062</v>
      </c>
      <c r="M243" s="98">
        <f>RES_hhdet_tesh!M86</f>
        <v>62.966266171818759</v>
      </c>
      <c r="N243" s="98">
        <f>RES_hhdet_tesh!N86</f>
        <v>134.45897085111042</v>
      </c>
      <c r="O243" s="98">
        <f>RES_hhdet_tesh!O86</f>
        <v>61.501888529693908</v>
      </c>
      <c r="P243" s="98">
        <f>RES_hhdet_tesh!P86</f>
        <v>52.026006352773443</v>
      </c>
      <c r="Q243" s="98">
        <f>RES_hhdet_tesh!Q86</f>
        <v>99.440261941578513</v>
      </c>
      <c r="R243" s="98">
        <f>RES_hhdet_tesh!R86</f>
        <v>103.14369339460286</v>
      </c>
      <c r="S243" s="98">
        <f>RES_hhdet_tesh!S86</f>
        <v>111.12808984031146</v>
      </c>
      <c r="T243" s="98">
        <f>RES_hhdet_tesh!T86</f>
        <v>117.37944248451826</v>
      </c>
      <c r="U243" s="98">
        <f>RES_hhdet_tesh!U86</f>
        <v>128.22298184384536</v>
      </c>
      <c r="V243" s="98">
        <f>RES_hhdet_tesh!V86</f>
        <v>140.44565811365311</v>
      </c>
      <c r="W243" s="98">
        <f>RES_hhdet_tesh!W86</f>
        <v>151.64674242140742</v>
      </c>
      <c r="X243" s="98">
        <f>RES_hhdet_tesh!X86</f>
        <v>145.53325103190838</v>
      </c>
      <c r="Y243" s="98">
        <f>RES_hhdet_tesh!Y86</f>
        <v>141.77617709660831</v>
      </c>
      <c r="DA243" s="63" t="s">
        <v>2491</v>
      </c>
    </row>
    <row r="244" spans="1:105" ht="12" customHeight="1" x14ac:dyDescent="0.25">
      <c r="A244" s="121" t="s">
        <v>55</v>
      </c>
      <c r="B244" s="122">
        <v>404.17194006216198</v>
      </c>
      <c r="C244" s="122">
        <v>647.692050810978</v>
      </c>
      <c r="D244" s="122">
        <v>655.90801683580491</v>
      </c>
      <c r="E244" s="122">
        <v>748.12341938772488</v>
      </c>
      <c r="F244" s="122">
        <v>637.40974265526779</v>
      </c>
      <c r="G244" s="122">
        <v>867.74025232100371</v>
      </c>
      <c r="H244" s="122">
        <v>742.63724590885749</v>
      </c>
      <c r="I244" s="122">
        <v>903.84829260658773</v>
      </c>
      <c r="J244" s="122">
        <v>798.1111803719391</v>
      </c>
      <c r="K244" s="122">
        <v>830.32770752570252</v>
      </c>
      <c r="L244" s="122">
        <v>820.88929400934364</v>
      </c>
      <c r="M244" s="122">
        <v>801.6203364070883</v>
      </c>
      <c r="N244" s="122">
        <v>850.15582206765373</v>
      </c>
      <c r="O244" s="122">
        <v>867.43065490350853</v>
      </c>
      <c r="P244" s="122">
        <v>921.880424155117</v>
      </c>
      <c r="Q244" s="122">
        <v>923.42842363833756</v>
      </c>
      <c r="R244" s="122">
        <v>938.73310302477057</v>
      </c>
      <c r="S244" s="122">
        <v>1019.8945571408472</v>
      </c>
      <c r="T244" s="122">
        <v>1017.1029795009422</v>
      </c>
      <c r="U244" s="122">
        <v>1051.0655393707771</v>
      </c>
      <c r="V244" s="122">
        <v>1062.2501287822972</v>
      </c>
      <c r="W244" s="122">
        <v>1146.9366342128264</v>
      </c>
      <c r="X244" s="122">
        <v>1109.9197521799651</v>
      </c>
      <c r="Y244" s="122">
        <v>1051.8686034416573</v>
      </c>
      <c r="DA244" s="130" t="s">
        <v>2492</v>
      </c>
    </row>
    <row r="245" spans="1:105" ht="12" customHeight="1" x14ac:dyDescent="0.25">
      <c r="A245" s="97" t="s">
        <v>132</v>
      </c>
      <c r="B245" s="98">
        <v>387.12381972425351</v>
      </c>
      <c r="C245" s="98">
        <v>656.88854569804028</v>
      </c>
      <c r="D245" s="98">
        <v>637.87374819830472</v>
      </c>
      <c r="E245" s="98">
        <v>713.75717276953196</v>
      </c>
      <c r="F245" s="98">
        <v>654.21535930687389</v>
      </c>
      <c r="G245" s="98">
        <v>804.72202697881073</v>
      </c>
      <c r="H245" s="98">
        <v>761.49829093232654</v>
      </c>
      <c r="I245" s="98">
        <v>876.82259388165028</v>
      </c>
      <c r="J245" s="98">
        <v>833.15439896784767</v>
      </c>
      <c r="K245" s="98">
        <v>812.28998563011351</v>
      </c>
      <c r="L245" s="98">
        <v>833.94445277054217</v>
      </c>
      <c r="M245" s="98">
        <v>802.90976756519262</v>
      </c>
      <c r="N245" s="98">
        <v>848.92245134121185</v>
      </c>
      <c r="O245" s="98">
        <v>867.65537642545871</v>
      </c>
      <c r="P245" s="98">
        <v>928.01371113664311</v>
      </c>
      <c r="Q245" s="98">
        <v>915.50991978603167</v>
      </c>
      <c r="R245" s="98">
        <v>946.18653085263099</v>
      </c>
      <c r="S245" s="98">
        <v>1007.5195137929231</v>
      </c>
      <c r="T245" s="98">
        <v>1015.759978700162</v>
      </c>
      <c r="U245" s="98">
        <v>1049.5845269854615</v>
      </c>
      <c r="V245" s="98">
        <v>1069.13221396829</v>
      </c>
      <c r="W245" s="98">
        <v>1156.8658776686768</v>
      </c>
      <c r="X245" s="98">
        <v>1102.5255251108028</v>
      </c>
      <c r="Y245" s="98">
        <v>1053.6952477331181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0</v>
      </c>
      <c r="J246" s="98">
        <v>0</v>
      </c>
      <c r="K246" s="98">
        <v>0</v>
      </c>
      <c r="L246" s="98">
        <v>0</v>
      </c>
      <c r="M246" s="98">
        <v>0</v>
      </c>
      <c r="N246" s="98">
        <v>0</v>
      </c>
      <c r="O246" s="98">
        <v>0</v>
      </c>
      <c r="P246" s="98">
        <v>0</v>
      </c>
      <c r="Q246" s="98">
        <v>0</v>
      </c>
      <c r="R246" s="98">
        <v>0</v>
      </c>
      <c r="S246" s="98">
        <v>0</v>
      </c>
      <c r="T246" s="98">
        <v>0</v>
      </c>
      <c r="U246" s="98">
        <v>0</v>
      </c>
      <c r="V246" s="98">
        <v>0</v>
      </c>
      <c r="W246" s="98">
        <v>0</v>
      </c>
      <c r="X246" s="98">
        <v>0</v>
      </c>
      <c r="Y246" s="98">
        <v>0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0</v>
      </c>
      <c r="J247" s="101">
        <v>0</v>
      </c>
      <c r="K247" s="101">
        <v>0</v>
      </c>
      <c r="L247" s="101">
        <v>0</v>
      </c>
      <c r="M247" s="101">
        <v>0</v>
      </c>
      <c r="N247" s="101">
        <v>0</v>
      </c>
      <c r="O247" s="101">
        <v>0</v>
      </c>
      <c r="P247" s="101">
        <v>0</v>
      </c>
      <c r="Q247" s="101">
        <v>0</v>
      </c>
      <c r="R247" s="101">
        <v>0</v>
      </c>
      <c r="S247" s="101">
        <v>0</v>
      </c>
      <c r="T247" s="101">
        <v>0</v>
      </c>
      <c r="U247" s="101">
        <v>0</v>
      </c>
      <c r="V247" s="101">
        <v>0</v>
      </c>
      <c r="W247" s="101">
        <v>0</v>
      </c>
      <c r="X247" s="101">
        <v>0</v>
      </c>
      <c r="Y247" s="101">
        <v>0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0</v>
      </c>
      <c r="J248" s="104">
        <v>0</v>
      </c>
      <c r="K248" s="104">
        <v>0</v>
      </c>
      <c r="L248" s="104">
        <v>0</v>
      </c>
      <c r="M248" s="104">
        <v>0</v>
      </c>
      <c r="N248" s="104">
        <v>0</v>
      </c>
      <c r="O248" s="104">
        <v>0</v>
      </c>
      <c r="P248" s="104">
        <v>0</v>
      </c>
      <c r="Q248" s="104">
        <v>0</v>
      </c>
      <c r="R248" s="104">
        <v>0</v>
      </c>
      <c r="S248" s="104">
        <v>0</v>
      </c>
      <c r="T248" s="104">
        <v>0</v>
      </c>
      <c r="U248" s="104">
        <v>0</v>
      </c>
      <c r="V248" s="104">
        <v>0</v>
      </c>
      <c r="W248" s="104">
        <v>0</v>
      </c>
      <c r="X248" s="104">
        <v>0</v>
      </c>
      <c r="Y248" s="104">
        <v>0</v>
      </c>
      <c r="DA248" s="132" t="s">
        <v>2496</v>
      </c>
    </row>
    <row r="249" spans="1:105" ht="12" customHeight="1" x14ac:dyDescent="0.25">
      <c r="A249" s="106" t="s">
        <v>124</v>
      </c>
      <c r="B249" s="101">
        <v>431.54107059691802</v>
      </c>
      <c r="C249" s="101">
        <v>635.14163386965254</v>
      </c>
      <c r="D249" s="101">
        <v>706.54908015266665</v>
      </c>
      <c r="E249" s="101">
        <v>847.60851132701055</v>
      </c>
      <c r="F249" s="101">
        <v>581.53249519632891</v>
      </c>
      <c r="G249" s="101">
        <v>1080.6843936574307</v>
      </c>
      <c r="H249" s="101">
        <v>649.48262065940423</v>
      </c>
      <c r="I249" s="101">
        <v>1032.6246013962852</v>
      </c>
      <c r="J249" s="101">
        <v>608.84289560206594</v>
      </c>
      <c r="K249" s="101">
        <v>902.65370083842504</v>
      </c>
      <c r="L249" s="101">
        <v>780.27155390302892</v>
      </c>
      <c r="M249" s="101">
        <v>826.08790121364507</v>
      </c>
      <c r="N249" s="101">
        <v>780.47304969879747</v>
      </c>
      <c r="O249" s="101">
        <v>862.51667688782925</v>
      </c>
      <c r="P249" s="101">
        <v>868.4896845005245</v>
      </c>
      <c r="Q249" s="101">
        <v>950.31853499002455</v>
      </c>
      <c r="R249" s="101">
        <v>938.26853041542779</v>
      </c>
      <c r="S249" s="101">
        <v>1020.2706755386384</v>
      </c>
      <c r="T249" s="101">
        <v>1038.8204714834558</v>
      </c>
      <c r="U249" s="101">
        <v>1103.2299662344647</v>
      </c>
      <c r="V249" s="101">
        <v>1028.5916894803413</v>
      </c>
      <c r="W249" s="101">
        <v>1106.5876243095902</v>
      </c>
      <c r="X249" s="101">
        <v>1139.6536070181635</v>
      </c>
      <c r="Y249" s="101">
        <v>1041.7223141632924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462.89734347339117</v>
      </c>
      <c r="C253" s="101">
        <v>462.11526399608687</v>
      </c>
      <c r="D253" s="101">
        <v>508.44246748525393</v>
      </c>
      <c r="E253" s="101">
        <v>806.6700649995837</v>
      </c>
      <c r="F253" s="101">
        <v>362.24315101834355</v>
      </c>
      <c r="G253" s="101">
        <v>619.6297202414321</v>
      </c>
      <c r="H253" s="101">
        <v>1015.3611363721152</v>
      </c>
      <c r="I253" s="101">
        <v>909.6844727990765</v>
      </c>
      <c r="J253" s="101">
        <v>678.75424142947213</v>
      </c>
      <c r="K253" s="101">
        <v>930.11183425656895</v>
      </c>
      <c r="L253" s="101">
        <v>728.79117981428487</v>
      </c>
      <c r="M253" s="101">
        <v>759.15799852908447</v>
      </c>
      <c r="N253" s="101">
        <v>929.62484073443886</v>
      </c>
      <c r="O253" s="101">
        <v>870.14855112381133</v>
      </c>
      <c r="P253" s="101">
        <v>921.80801479402191</v>
      </c>
      <c r="Q253" s="101">
        <v>961.12350036803048</v>
      </c>
      <c r="R253" s="101">
        <v>872.8869433557179</v>
      </c>
      <c r="S253" s="101">
        <v>1134.5378313302595</v>
      </c>
      <c r="T253" s="101">
        <v>997.19550187525806</v>
      </c>
      <c r="U253" s="101">
        <v>978.31487211975343</v>
      </c>
      <c r="V253" s="101">
        <v>1017.6462358096954</v>
      </c>
      <c r="W253" s="101">
        <v>1066.5266957369774</v>
      </c>
      <c r="X253" s="101">
        <v>1171.0356096774929</v>
      </c>
      <c r="Y253" s="101">
        <v>1042.2525101100982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0</v>
      </c>
      <c r="F254" s="104">
        <v>0</v>
      </c>
      <c r="G254" s="104">
        <v>0</v>
      </c>
      <c r="H254" s="104">
        <v>0</v>
      </c>
      <c r="I254" s="104">
        <v>0</v>
      </c>
      <c r="J254" s="104">
        <v>0</v>
      </c>
      <c r="K254" s="104">
        <v>0</v>
      </c>
      <c r="L254" s="104">
        <v>0</v>
      </c>
      <c r="M254" s="104">
        <v>0</v>
      </c>
      <c r="N254" s="104">
        <v>0</v>
      </c>
      <c r="O254" s="104">
        <v>0</v>
      </c>
      <c r="P254" s="104">
        <v>0</v>
      </c>
      <c r="Q254" s="104">
        <v>0</v>
      </c>
      <c r="R254" s="104">
        <v>0</v>
      </c>
      <c r="S254" s="104">
        <v>0</v>
      </c>
      <c r="T254" s="104">
        <v>0</v>
      </c>
      <c r="U254" s="104">
        <v>0</v>
      </c>
      <c r="V254" s="104">
        <v>0</v>
      </c>
      <c r="W254" s="104">
        <v>0</v>
      </c>
      <c r="X254" s="104">
        <v>0</v>
      </c>
      <c r="Y254" s="104">
        <v>0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0</v>
      </c>
      <c r="F255" s="98">
        <v>0</v>
      </c>
      <c r="G255" s="98">
        <v>0</v>
      </c>
      <c r="H255" s="98">
        <v>0</v>
      </c>
      <c r="I255" s="98">
        <v>0</v>
      </c>
      <c r="J255" s="98">
        <v>0</v>
      </c>
      <c r="K255" s="98">
        <v>0</v>
      </c>
      <c r="L255" s="98">
        <v>0</v>
      </c>
      <c r="M255" s="98">
        <v>0</v>
      </c>
      <c r="N255" s="98">
        <v>0</v>
      </c>
      <c r="O255" s="98">
        <v>0</v>
      </c>
      <c r="P255" s="98">
        <v>0</v>
      </c>
      <c r="Q255" s="98">
        <v>0</v>
      </c>
      <c r="R255" s="98">
        <v>0</v>
      </c>
      <c r="S255" s="98">
        <v>0</v>
      </c>
      <c r="T255" s="98">
        <v>0</v>
      </c>
      <c r="U255" s="98">
        <v>0</v>
      </c>
      <c r="V255" s="98">
        <v>0</v>
      </c>
      <c r="W255" s="98">
        <v>0</v>
      </c>
      <c r="X255" s="98">
        <v>0</v>
      </c>
      <c r="Y255" s="98">
        <v>0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0</v>
      </c>
      <c r="F256" s="98">
        <v>0</v>
      </c>
      <c r="G256" s="98">
        <v>0</v>
      </c>
      <c r="H256" s="98">
        <v>0</v>
      </c>
      <c r="I256" s="98">
        <v>0</v>
      </c>
      <c r="J256" s="98">
        <v>0</v>
      </c>
      <c r="K256" s="98">
        <v>0</v>
      </c>
      <c r="L256" s="98">
        <v>0</v>
      </c>
      <c r="M256" s="98">
        <v>0</v>
      </c>
      <c r="N256" s="98">
        <v>0</v>
      </c>
      <c r="O256" s="98">
        <v>0</v>
      </c>
      <c r="P256" s="98">
        <v>0</v>
      </c>
      <c r="Q256" s="98">
        <v>0</v>
      </c>
      <c r="R256" s="98">
        <v>0</v>
      </c>
      <c r="S256" s="98">
        <v>0</v>
      </c>
      <c r="T256" s="98">
        <v>0</v>
      </c>
      <c r="U256" s="98">
        <v>0</v>
      </c>
      <c r="V256" s="98">
        <v>0</v>
      </c>
      <c r="W256" s="98">
        <v>0</v>
      </c>
      <c r="X256" s="98">
        <v>0</v>
      </c>
      <c r="Y256" s="98">
        <v>0</v>
      </c>
      <c r="DA256" s="63" t="s">
        <v>2504</v>
      </c>
    </row>
    <row r="257" spans="1:105" ht="12" customHeight="1" x14ac:dyDescent="0.25">
      <c r="A257" s="121" t="s">
        <v>54</v>
      </c>
      <c r="B257" s="122">
        <v>318.76636902771986</v>
      </c>
      <c r="C257" s="122">
        <v>332.89110314374938</v>
      </c>
      <c r="D257" s="122">
        <v>371.27999945017126</v>
      </c>
      <c r="E257" s="122">
        <v>439.49590998157379</v>
      </c>
      <c r="F257" s="122">
        <v>299.65179863298289</v>
      </c>
      <c r="G257" s="122">
        <v>634.65493239623618</v>
      </c>
      <c r="H257" s="122">
        <v>375.30125801369587</v>
      </c>
      <c r="I257" s="122">
        <v>497.69525747110373</v>
      </c>
      <c r="J257" s="122">
        <v>272.69174402704766</v>
      </c>
      <c r="K257" s="122">
        <v>356.41629313721938</v>
      </c>
      <c r="L257" s="122">
        <v>295.61916698309784</v>
      </c>
      <c r="M257" s="122">
        <v>291.0437712498258</v>
      </c>
      <c r="N257" s="122">
        <v>266.62343841759832</v>
      </c>
      <c r="O257" s="122">
        <v>272.97017499735409</v>
      </c>
      <c r="P257" s="122">
        <v>284.25425336639182</v>
      </c>
      <c r="Q257" s="122">
        <v>316.95572707495239</v>
      </c>
      <c r="R257" s="122">
        <v>326.47049359108411</v>
      </c>
      <c r="S257" s="122">
        <v>367.58797577088382</v>
      </c>
      <c r="T257" s="122">
        <v>378.12825019011308</v>
      </c>
      <c r="U257" s="122">
        <v>397.7646957072651</v>
      </c>
      <c r="V257" s="122">
        <v>365.63502822335204</v>
      </c>
      <c r="W257" s="122">
        <v>383.08884054747915</v>
      </c>
      <c r="X257" s="122">
        <v>389.39238356436857</v>
      </c>
      <c r="Y257" s="122">
        <v>358.01048173409629</v>
      </c>
      <c r="DA257" s="130" t="s">
        <v>2505</v>
      </c>
    </row>
    <row r="258" spans="1:105" ht="12" customHeight="1" x14ac:dyDescent="0.25">
      <c r="A258" s="97" t="s">
        <v>202</v>
      </c>
      <c r="B258" s="98">
        <v>335.12685467168689</v>
      </c>
      <c r="C258" s="98">
        <v>311.17712852803635</v>
      </c>
      <c r="D258" s="98">
        <v>358.67179999403334</v>
      </c>
      <c r="E258" s="98">
        <v>405.34086442149294</v>
      </c>
      <c r="F258" s="98">
        <v>316.52661350212946</v>
      </c>
      <c r="G258" s="98">
        <v>616.33766188010225</v>
      </c>
      <c r="H258" s="98">
        <v>399.69833993623234</v>
      </c>
      <c r="I258" s="98">
        <v>419.50898515221928</v>
      </c>
      <c r="J258" s="98">
        <v>313.73959405631427</v>
      </c>
      <c r="K258" s="98">
        <v>327.39073977167573</v>
      </c>
      <c r="L258" s="98">
        <v>306.7603687373923</v>
      </c>
      <c r="M258" s="98">
        <v>283.02825836769995</v>
      </c>
      <c r="N258" s="98">
        <v>274.32690820482946</v>
      </c>
      <c r="O258" s="98">
        <v>276.67279086697715</v>
      </c>
      <c r="P258" s="98">
        <v>297.16598349784744</v>
      </c>
      <c r="Q258" s="98">
        <v>307.2875643034713</v>
      </c>
      <c r="R258" s="98">
        <v>328.25921990981243</v>
      </c>
      <c r="S258" s="98">
        <v>361.687939654758</v>
      </c>
      <c r="T258" s="98">
        <v>371.50736851526523</v>
      </c>
      <c r="U258" s="98">
        <v>379.68786906980068</v>
      </c>
      <c r="V258" s="98">
        <v>375.84586608334439</v>
      </c>
      <c r="W258" s="98">
        <v>398.22091642674025</v>
      </c>
      <c r="X258" s="98">
        <v>379.26672352707749</v>
      </c>
      <c r="Y258" s="98">
        <v>362.25207151058214</v>
      </c>
      <c r="DA258" s="63" t="s">
        <v>2506</v>
      </c>
    </row>
    <row r="259" spans="1:105" ht="12" customHeight="1" x14ac:dyDescent="0.25">
      <c r="A259" s="97" t="s">
        <v>50</v>
      </c>
      <c r="B259" s="98">
        <v>314.11341605125051</v>
      </c>
      <c r="C259" s="98">
        <v>339.21224480925071</v>
      </c>
      <c r="D259" s="98">
        <v>377.2515610864715</v>
      </c>
      <c r="E259" s="98">
        <v>444.93023520264757</v>
      </c>
      <c r="F259" s="98">
        <v>295.45773112565502</v>
      </c>
      <c r="G259" s="98">
        <v>653.05920360522794</v>
      </c>
      <c r="H259" s="98">
        <v>355.2365973791708</v>
      </c>
      <c r="I259" s="98">
        <v>527.0923589805974</v>
      </c>
      <c r="J259" s="98">
        <v>257.63595126338043</v>
      </c>
      <c r="K259" s="98">
        <v>368.89609567809549</v>
      </c>
      <c r="L259" s="98">
        <v>291.76463357250009</v>
      </c>
      <c r="M259" s="98">
        <v>294.18979939079674</v>
      </c>
      <c r="N259" s="98">
        <v>259.2713213594734</v>
      </c>
      <c r="O259" s="98">
        <v>274.70423309836525</v>
      </c>
      <c r="P259" s="98">
        <v>279.76362380240067</v>
      </c>
      <c r="Q259" s="98">
        <v>319.55394628123531</v>
      </c>
      <c r="R259" s="98">
        <v>325.62006565450901</v>
      </c>
      <c r="S259" s="98">
        <v>369.80114798191943</v>
      </c>
      <c r="T259" s="98">
        <v>380.62409600220781</v>
      </c>
      <c r="U259" s="98">
        <v>404.06610170018536</v>
      </c>
      <c r="V259" s="98">
        <v>362.19517937034169</v>
      </c>
      <c r="W259" s="98">
        <v>378.11187167761977</v>
      </c>
      <c r="X259" s="98">
        <v>392.64416867205784</v>
      </c>
      <c r="Y259" s="98">
        <v>356.59936201159053</v>
      </c>
      <c r="DA259" s="63" t="s">
        <v>2507</v>
      </c>
    </row>
    <row r="260" spans="1:105" ht="12" customHeight="1" x14ac:dyDescent="0.25">
      <c r="A260" s="109" t="s">
        <v>120</v>
      </c>
      <c r="B260" s="33">
        <v>281.13381919417458</v>
      </c>
      <c r="C260" s="33">
        <v>364.04025467459644</v>
      </c>
      <c r="D260" s="33">
        <v>303.5648064911158</v>
      </c>
      <c r="E260" s="33">
        <v>549.16540275242312</v>
      </c>
      <c r="F260" s="33">
        <v>275.19638256199084</v>
      </c>
      <c r="G260" s="33">
        <v>311.40454873614141</v>
      </c>
      <c r="H260" s="33">
        <v>610.46683601885456</v>
      </c>
      <c r="I260" s="33">
        <v>409.23429176672869</v>
      </c>
      <c r="J260" s="33">
        <v>251.71392892201607</v>
      </c>
      <c r="K260" s="33">
        <v>262.72722599909275</v>
      </c>
      <c r="L260" s="33">
        <v>268.89340850317797</v>
      </c>
      <c r="M260" s="33">
        <v>298.3130955933845</v>
      </c>
      <c r="N260" s="33">
        <v>431.33886788141643</v>
      </c>
      <c r="O260" s="33">
        <v>28.991210237989961</v>
      </c>
      <c r="P260" s="33">
        <v>203.730745922577</v>
      </c>
      <c r="Q260" s="33">
        <v>404.52057642627074</v>
      </c>
      <c r="R260" s="33">
        <v>340.32273032752022</v>
      </c>
      <c r="S260" s="33">
        <v>352.64120104992435</v>
      </c>
      <c r="T260" s="33">
        <v>351.90213157443696</v>
      </c>
      <c r="U260" s="33">
        <v>362.45634821262786</v>
      </c>
      <c r="V260" s="33">
        <v>368.89654728667239</v>
      </c>
      <c r="W260" s="33">
        <v>377.91178846824346</v>
      </c>
      <c r="X260" s="33">
        <v>391.98972888748796</v>
      </c>
      <c r="Y260" s="33">
        <v>362.39226828596145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163.01882638998302</v>
      </c>
      <c r="C262" s="117">
        <f t="shared" si="122"/>
        <v>189.75244976269954</v>
      </c>
      <c r="D262" s="117">
        <f t="shared" si="122"/>
        <v>203.07200622198116</v>
      </c>
      <c r="E262" s="117">
        <f t="shared" si="122"/>
        <v>230.30258229317036</v>
      </c>
      <c r="F262" s="117">
        <f t="shared" si="122"/>
        <v>142.69938626591204</v>
      </c>
      <c r="G262" s="117">
        <f t="shared" si="122"/>
        <v>302.8606525621567</v>
      </c>
      <c r="H262" s="117">
        <f t="shared" si="122"/>
        <v>155.15300626361397</v>
      </c>
      <c r="I262" s="117">
        <f t="shared" si="122"/>
        <v>227.36010414985401</v>
      </c>
      <c r="J262" s="117">
        <f t="shared" si="122"/>
        <v>105.45860873162232</v>
      </c>
      <c r="K262" s="117">
        <f t="shared" si="122"/>
        <v>150.98381361897975</v>
      </c>
      <c r="L262" s="117">
        <f t="shared" si="122"/>
        <v>115.01793348110294</v>
      </c>
      <c r="M262" s="117">
        <f t="shared" si="122"/>
        <v>114.667319136423</v>
      </c>
      <c r="N262" s="117">
        <f t="shared" si="122"/>
        <v>98.236459360045743</v>
      </c>
      <c r="O262" s="117">
        <f t="shared" si="122"/>
        <v>104.54960074115601</v>
      </c>
      <c r="P262" s="117">
        <f t="shared" si="122"/>
        <v>106.99286281010119</v>
      </c>
      <c r="Q262" s="117">
        <f t="shared" si="122"/>
        <v>124.43488183276625</v>
      </c>
      <c r="R262" s="117">
        <f t="shared" ref="R262:V262" si="123">R263+R266+R268+R281</f>
        <v>128.05971008713232</v>
      </c>
      <c r="S262" s="117">
        <f t="shared" si="123"/>
        <v>146.54671657285019</v>
      </c>
      <c r="T262" s="117">
        <f t="shared" si="123"/>
        <v>149.56836590639921</v>
      </c>
      <c r="U262" s="117">
        <f t="shared" si="123"/>
        <v>154.03949135633439</v>
      </c>
      <c r="V262" s="117">
        <f t="shared" si="123"/>
        <v>134.2332550640736</v>
      </c>
      <c r="W262" s="117">
        <f t="shared" ref="W262:Y262" si="124">W263+W266+W268+W281</f>
        <v>137.67640897702418</v>
      </c>
      <c r="X262" s="117">
        <f t="shared" si="124"/>
        <v>142.48508095647375</v>
      </c>
      <c r="Y262" s="117">
        <f t="shared" si="124"/>
        <v>128.70482860091582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70.022895832319861</v>
      </c>
      <c r="C268" s="122">
        <v>89.319866800743497</v>
      </c>
      <c r="D268" s="122">
        <v>90.111415836335155</v>
      </c>
      <c r="E268" s="122">
        <v>96.691366903443594</v>
      </c>
      <c r="F268" s="122">
        <v>54.991087498331211</v>
      </c>
      <c r="G268" s="122">
        <v>109.1685255042984</v>
      </c>
      <c r="H268" s="122">
        <v>53.900235754176002</v>
      </c>
      <c r="I268" s="122">
        <v>74.878800481429053</v>
      </c>
      <c r="J268" s="122">
        <v>33.038446831834307</v>
      </c>
      <c r="K268" s="122">
        <v>45.47100462994959</v>
      </c>
      <c r="L268" s="122">
        <v>34.02868081927619</v>
      </c>
      <c r="M268" s="122">
        <v>33.628219941503893</v>
      </c>
      <c r="N268" s="122">
        <v>28.30905507842262</v>
      </c>
      <c r="O268" s="122">
        <v>29.513384950640692</v>
      </c>
      <c r="P268" s="122">
        <v>29.605082258417156</v>
      </c>
      <c r="Q268" s="122">
        <v>34.173444063405334</v>
      </c>
      <c r="R268" s="122">
        <v>34.737374408074615</v>
      </c>
      <c r="S268" s="122">
        <v>38.948440592800047</v>
      </c>
      <c r="T268" s="122">
        <v>37.984957449881335</v>
      </c>
      <c r="U268" s="122">
        <v>36.261047354280933</v>
      </c>
      <c r="V268" s="122">
        <v>30.026420005279071</v>
      </c>
      <c r="W268" s="122">
        <v>29.634491746008667</v>
      </c>
      <c r="X268" s="122">
        <v>30.336996445855405</v>
      </c>
      <c r="Y268" s="122">
        <v>26.830729211618856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199.00778984472365</v>
      </c>
      <c r="C273" s="101">
        <v>292.89942813537829</v>
      </c>
      <c r="D273" s="101">
        <v>323.42844845860179</v>
      </c>
      <c r="E273" s="101">
        <v>383.42235553891913</v>
      </c>
      <c r="F273" s="101">
        <v>260.26941635627276</v>
      </c>
      <c r="G273" s="101">
        <v>474.26638728387644</v>
      </c>
      <c r="H273" s="101">
        <v>281.82955528800647</v>
      </c>
      <c r="I273" s="101">
        <v>444.75221616768545</v>
      </c>
      <c r="J273" s="101">
        <v>261.01794583465488</v>
      </c>
      <c r="K273" s="101">
        <v>386.49586321110786</v>
      </c>
      <c r="L273" s="101">
        <v>332.11542842959409</v>
      </c>
      <c r="M273" s="101">
        <v>344.03722528708204</v>
      </c>
      <c r="N273" s="101">
        <v>315.29017487899387</v>
      </c>
      <c r="O273" s="101">
        <v>327.28567281558168</v>
      </c>
      <c r="P273" s="101">
        <v>318.22434823431098</v>
      </c>
      <c r="Q273" s="101">
        <v>332.46568723370109</v>
      </c>
      <c r="R273" s="101">
        <v>315.23827415914423</v>
      </c>
      <c r="S273" s="101">
        <v>331.0757481972642</v>
      </c>
      <c r="T273" s="101">
        <v>324.40845519623394</v>
      </c>
      <c r="U273" s="101">
        <v>329.61987388597049</v>
      </c>
      <c r="V273" s="101">
        <v>294.20435566897112</v>
      </c>
      <c r="W273" s="101">
        <v>302.3242674720733</v>
      </c>
      <c r="X273" s="101">
        <v>302.05560525246671</v>
      </c>
      <c r="Y273" s="101">
        <v>270.18206552974158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92.995930557663144</v>
      </c>
      <c r="C281" s="122">
        <v>100.43258296195604</v>
      </c>
      <c r="D281" s="122">
        <v>112.96059038564601</v>
      </c>
      <c r="E281" s="122">
        <v>133.61121538972677</v>
      </c>
      <c r="F281" s="122">
        <v>87.708298767580843</v>
      </c>
      <c r="G281" s="122">
        <v>193.6921270578583</v>
      </c>
      <c r="H281" s="122">
        <v>101.25277050943797</v>
      </c>
      <c r="I281" s="122">
        <v>152.48130366842497</v>
      </c>
      <c r="J281" s="122">
        <v>72.420161899788013</v>
      </c>
      <c r="K281" s="122">
        <v>105.51280898903016</v>
      </c>
      <c r="L281" s="122">
        <v>80.989252661826754</v>
      </c>
      <c r="M281" s="122">
        <v>81.039099194919118</v>
      </c>
      <c r="N281" s="122">
        <v>69.927404281623126</v>
      </c>
      <c r="O281" s="122">
        <v>75.036215790515328</v>
      </c>
      <c r="P281" s="122">
        <v>77.387780551684031</v>
      </c>
      <c r="Q281" s="122">
        <v>90.26143776936091</v>
      </c>
      <c r="R281" s="122">
        <v>93.322335679057687</v>
      </c>
      <c r="S281" s="122">
        <v>107.59827598005015</v>
      </c>
      <c r="T281" s="122">
        <v>111.58340845651787</v>
      </c>
      <c r="U281" s="122">
        <v>117.77844400205348</v>
      </c>
      <c r="V281" s="122">
        <v>104.20683505879454</v>
      </c>
      <c r="W281" s="122">
        <v>108.04191723101552</v>
      </c>
      <c r="X281" s="122">
        <v>112.14808451061835</v>
      </c>
      <c r="Y281" s="122">
        <v>101.87409938929696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126.3248473963571</v>
      </c>
      <c r="C283" s="98">
        <v>136.26834761600054</v>
      </c>
      <c r="D283" s="98">
        <v>151.12877116164961</v>
      </c>
      <c r="E283" s="98">
        <v>177.75817115088591</v>
      </c>
      <c r="F283" s="98">
        <v>117.76612114424319</v>
      </c>
      <c r="G283" s="98">
        <v>259.77430879064843</v>
      </c>
      <c r="H283" s="98">
        <v>141.07180780118367</v>
      </c>
      <c r="I283" s="98">
        <v>209.10099406199231</v>
      </c>
      <c r="J283" s="98">
        <v>102.15497832211121</v>
      </c>
      <c r="K283" s="98">
        <v>146.15918021893401</v>
      </c>
      <c r="L283" s="98">
        <v>115.51511322923662</v>
      </c>
      <c r="M283" s="98">
        <v>116.38579022713438</v>
      </c>
      <c r="N283" s="98">
        <v>102.4970075089453</v>
      </c>
      <c r="O283" s="98">
        <v>108.52554535308212</v>
      </c>
      <c r="P283" s="98">
        <v>110.46723784720248</v>
      </c>
      <c r="Q283" s="98">
        <v>126.07424054906342</v>
      </c>
      <c r="R283" s="98">
        <v>128.26270462115986</v>
      </c>
      <c r="S283" s="98">
        <v>145.24783704134344</v>
      </c>
      <c r="T283" s="98">
        <v>148.90739228090339</v>
      </c>
      <c r="U283" s="98">
        <v>157.35567125396088</v>
      </c>
      <c r="V283" s="98">
        <v>140.23903192777721</v>
      </c>
      <c r="W283" s="98">
        <v>145.45838908814514</v>
      </c>
      <c r="X283" s="98">
        <v>150.15671951977231</v>
      </c>
      <c r="Y283" s="98">
        <v>135.71401262686027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432.57433738992842</v>
      </c>
      <c r="C286" s="118">
        <f t="shared" si="129"/>
        <v>335.78544255613775</v>
      </c>
      <c r="D286" s="118">
        <f t="shared" si="129"/>
        <v>312.84644357432683</v>
      </c>
      <c r="E286" s="118">
        <f t="shared" si="129"/>
        <v>338.46260820526896</v>
      </c>
      <c r="F286" s="118">
        <f t="shared" si="129"/>
        <v>342.04237811373861</v>
      </c>
      <c r="G286" s="118">
        <f t="shared" si="129"/>
        <v>329.05150827525966</v>
      </c>
      <c r="H286" s="118">
        <f t="shared" si="129"/>
        <v>277.31792113779181</v>
      </c>
      <c r="I286" s="118">
        <f t="shared" si="129"/>
        <v>270.92007401719428</v>
      </c>
      <c r="J286" s="118">
        <f t="shared" si="129"/>
        <v>296.86311649481598</v>
      </c>
      <c r="K286" s="118">
        <f t="shared" si="129"/>
        <v>280.29057253948281</v>
      </c>
      <c r="L286" s="118">
        <f t="shared" si="129"/>
        <v>278.45145435993794</v>
      </c>
      <c r="M286" s="118">
        <f t="shared" si="129"/>
        <v>248.14086895291015</v>
      </c>
      <c r="N286" s="118">
        <f t="shared" si="129"/>
        <v>253.37046611482239</v>
      </c>
      <c r="O286" s="118">
        <f t="shared" si="129"/>
        <v>232.59456543675944</v>
      </c>
      <c r="P286" s="118">
        <f t="shared" si="129"/>
        <v>224.1362896698175</v>
      </c>
      <c r="Q286" s="118">
        <f t="shared" si="129"/>
        <v>211.97853795713198</v>
      </c>
      <c r="R286" s="118">
        <f t="shared" ref="R286:V286" si="130">R287+R290+R292+R305</f>
        <v>210.0085548980301</v>
      </c>
      <c r="S286" s="118">
        <f t="shared" si="130"/>
        <v>215.00589729912207</v>
      </c>
      <c r="T286" s="118">
        <f t="shared" si="130"/>
        <v>208.43159552862622</v>
      </c>
      <c r="U286" s="118">
        <f t="shared" si="130"/>
        <v>208.80245018340031</v>
      </c>
      <c r="V286" s="118">
        <f t="shared" si="130"/>
        <v>203.42344335960527</v>
      </c>
      <c r="W286" s="118">
        <f t="shared" ref="W286:Y286" si="131">W287+W290+W292+W305</f>
        <v>209.26497480299457</v>
      </c>
      <c r="X286" s="118">
        <f t="shared" si="131"/>
        <v>191.68181492737995</v>
      </c>
      <c r="Y286" s="118">
        <f t="shared" si="131"/>
        <v>174.36113940359863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393.21595745716934</v>
      </c>
      <c r="C287" s="123">
        <f t="shared" si="132"/>
        <v>281.05594531626525</v>
      </c>
      <c r="D287" s="123">
        <f t="shared" si="132"/>
        <v>257.42198863241561</v>
      </c>
      <c r="E287" s="123">
        <f t="shared" si="132"/>
        <v>276.55491429897626</v>
      </c>
      <c r="F287" s="123">
        <f t="shared" si="132"/>
        <v>294.29770148097691</v>
      </c>
      <c r="G287" s="123">
        <f t="shared" si="132"/>
        <v>256.34588402558632</v>
      </c>
      <c r="H287" s="123">
        <f t="shared" si="132"/>
        <v>223.98283386149626</v>
      </c>
      <c r="I287" s="123">
        <f t="shared" si="132"/>
        <v>205.77270991808018</v>
      </c>
      <c r="J287" s="123">
        <f t="shared" si="132"/>
        <v>248.68599935662562</v>
      </c>
      <c r="K287" s="123">
        <f t="shared" si="132"/>
        <v>228.98468621782339</v>
      </c>
      <c r="L287" s="123">
        <f t="shared" si="132"/>
        <v>231.38768835007031</v>
      </c>
      <c r="M287" s="123">
        <f t="shared" si="132"/>
        <v>203.93288292143305</v>
      </c>
      <c r="N287" s="123">
        <f t="shared" si="132"/>
        <v>209.32102533805715</v>
      </c>
      <c r="O287" s="123">
        <f t="shared" si="132"/>
        <v>189.95412333126512</v>
      </c>
      <c r="P287" s="123">
        <f t="shared" si="132"/>
        <v>180.64959675031014</v>
      </c>
      <c r="Q287" s="123">
        <f t="shared" si="132"/>
        <v>168.41982025109718</v>
      </c>
      <c r="R287" s="123">
        <f t="shared" ref="R287:V287" si="133">SUM(R288:R289)</f>
        <v>167.16739295752828</v>
      </c>
      <c r="S287" s="123">
        <f t="shared" si="133"/>
        <v>169.85409972437967</v>
      </c>
      <c r="T287" s="123">
        <f t="shared" si="133"/>
        <v>165.00730247834073</v>
      </c>
      <c r="U287" s="123">
        <f t="shared" si="133"/>
        <v>165.6142862050649</v>
      </c>
      <c r="V287" s="123">
        <f t="shared" si="133"/>
        <v>162.87883194201996</v>
      </c>
      <c r="W287" s="123">
        <f t="shared" ref="W287:Y287" si="134">SUM(W288:W289)</f>
        <v>167.84833418998252</v>
      </c>
      <c r="X287" s="123">
        <f t="shared" si="134"/>
        <v>152.72187933199712</v>
      </c>
      <c r="Y287" s="123">
        <f t="shared" si="134"/>
        <v>139.2088658438494</v>
      </c>
      <c r="DA287" s="130" t="s">
        <v>2823</v>
      </c>
    </row>
    <row r="288" spans="1:105" ht="12" customHeight="1" x14ac:dyDescent="0.25">
      <c r="A288" s="97" t="s">
        <v>199</v>
      </c>
      <c r="B288" s="99">
        <v>392.94611646554097</v>
      </c>
      <c r="C288" s="99">
        <v>280.86232404671733</v>
      </c>
      <c r="D288" s="99">
        <v>257.24522302843707</v>
      </c>
      <c r="E288" s="99">
        <v>276.3610927023206</v>
      </c>
      <c r="F288" s="99">
        <v>294.06531622840816</v>
      </c>
      <c r="G288" s="99">
        <v>256.14886747440812</v>
      </c>
      <c r="H288" s="99">
        <v>223.81749247597986</v>
      </c>
      <c r="I288" s="99">
        <v>205.63209291431031</v>
      </c>
      <c r="J288" s="99">
        <v>248.48306376389141</v>
      </c>
      <c r="K288" s="99">
        <v>228.79367709937719</v>
      </c>
      <c r="L288" s="99">
        <v>231.2083166094603</v>
      </c>
      <c r="M288" s="99">
        <v>203.76294927081932</v>
      </c>
      <c r="N288" s="99">
        <v>209.17162248811221</v>
      </c>
      <c r="O288" s="99">
        <v>189.79151645542237</v>
      </c>
      <c r="P288" s="99">
        <v>180.49013990080073</v>
      </c>
      <c r="Q288" s="99">
        <v>168.28773271054402</v>
      </c>
      <c r="R288" s="99">
        <v>167.03596618812873</v>
      </c>
      <c r="S288" s="99">
        <v>169.71782811472963</v>
      </c>
      <c r="T288" s="99">
        <v>164.87415974318489</v>
      </c>
      <c r="U288" s="99">
        <v>165.47868398427903</v>
      </c>
      <c r="V288" s="99">
        <v>162.74466848819009</v>
      </c>
      <c r="W288" s="99">
        <v>167.70866964411243</v>
      </c>
      <c r="X288" s="99">
        <v>152.59057122780189</v>
      </c>
      <c r="Y288" s="99">
        <v>139.08726734822196</v>
      </c>
      <c r="DA288" s="63" t="s">
        <v>2824</v>
      </c>
    </row>
    <row r="289" spans="1:105" ht="12" customHeight="1" x14ac:dyDescent="0.25">
      <c r="A289" s="97" t="s">
        <v>53</v>
      </c>
      <c r="B289" s="99">
        <v>0.26984099162837466</v>
      </c>
      <c r="C289" s="99">
        <v>0.19362126954791228</v>
      </c>
      <c r="D289" s="99">
        <v>0.17676560397852145</v>
      </c>
      <c r="E289" s="99">
        <v>0.19382159665564108</v>
      </c>
      <c r="F289" s="99">
        <v>0.23238525256872333</v>
      </c>
      <c r="G289" s="99">
        <v>0.1970165511782021</v>
      </c>
      <c r="H289" s="99">
        <v>0.16534138551639518</v>
      </c>
      <c r="I289" s="99">
        <v>0.1406170037698673</v>
      </c>
      <c r="J289" s="99">
        <v>0.20293559273419745</v>
      </c>
      <c r="K289" s="99">
        <v>0.19100911844620935</v>
      </c>
      <c r="L289" s="99">
        <v>0.17937174061001498</v>
      </c>
      <c r="M289" s="99">
        <v>0.16993365061372456</v>
      </c>
      <c r="N289" s="99">
        <v>0.1494028499449464</v>
      </c>
      <c r="O289" s="99">
        <v>0.16260687584274158</v>
      </c>
      <c r="P289" s="99">
        <v>0.15945684950941399</v>
      </c>
      <c r="Q289" s="99">
        <v>0.13208754055316488</v>
      </c>
      <c r="R289" s="99">
        <v>0.13142676939956574</v>
      </c>
      <c r="S289" s="99">
        <v>0.136271609650052</v>
      </c>
      <c r="T289" s="99">
        <v>0.1331427351558323</v>
      </c>
      <c r="U289" s="99">
        <v>0.13560222078587164</v>
      </c>
      <c r="V289" s="99">
        <v>0.13416345382987649</v>
      </c>
      <c r="W289" s="99">
        <v>0.13966454587008176</v>
      </c>
      <c r="X289" s="99">
        <v>0.13130810419521569</v>
      </c>
      <c r="Y289" s="99">
        <v>0.12159849562743281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0.16962182065047479</v>
      </c>
      <c r="C290" s="123">
        <f t="shared" si="135"/>
        <v>0.20069388543227562</v>
      </c>
      <c r="D290" s="123">
        <f t="shared" si="135"/>
        <v>0.2563373662164532</v>
      </c>
      <c r="E290" s="123">
        <f t="shared" si="135"/>
        <v>0.35443409906637646</v>
      </c>
      <c r="F290" s="123">
        <f t="shared" si="135"/>
        <v>0.26302552149557817</v>
      </c>
      <c r="G290" s="123">
        <f t="shared" si="135"/>
        <v>0.32236874969459511</v>
      </c>
      <c r="H290" s="123">
        <f t="shared" si="135"/>
        <v>0.45640225915607263</v>
      </c>
      <c r="I290" s="123">
        <f t="shared" si="135"/>
        <v>0.98591778344901548</v>
      </c>
      <c r="J290" s="123">
        <f t="shared" si="135"/>
        <v>0.58870604488819656</v>
      </c>
      <c r="K290" s="123">
        <f t="shared" si="135"/>
        <v>0.52538402633405434</v>
      </c>
      <c r="L290" s="123">
        <f t="shared" si="135"/>
        <v>0.82742555384099314</v>
      </c>
      <c r="M290" s="123">
        <f t="shared" si="135"/>
        <v>0.53848592148857677</v>
      </c>
      <c r="N290" s="123">
        <f t="shared" si="135"/>
        <v>1.1012222663021018</v>
      </c>
      <c r="O290" s="123">
        <f t="shared" si="135"/>
        <v>0.47896676809610206</v>
      </c>
      <c r="P290" s="123">
        <f t="shared" si="135"/>
        <v>0.37796818135342636</v>
      </c>
      <c r="Q290" s="123">
        <f t="shared" si="135"/>
        <v>0.66919375182009899</v>
      </c>
      <c r="R290" s="123">
        <f t="shared" si="135"/>
        <v>0.65250883624173162</v>
      </c>
      <c r="S290" s="123">
        <f t="shared" si="135"/>
        <v>0.66492606073344518</v>
      </c>
      <c r="T290" s="123">
        <f t="shared" si="135"/>
        <v>0.6701928954138282</v>
      </c>
      <c r="U290" s="123">
        <f t="shared" si="135"/>
        <v>0.70707362861988154</v>
      </c>
      <c r="V290" s="123">
        <f t="shared" si="135"/>
        <v>0.74865785846307564</v>
      </c>
      <c r="W290" s="123">
        <f t="shared" si="135"/>
        <v>0.78202098135164533</v>
      </c>
      <c r="X290" s="123">
        <f t="shared" si="135"/>
        <v>0.72803693741512299</v>
      </c>
      <c r="Y290" s="123">
        <f t="shared" si="135"/>
        <v>0.68666169541279232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0.16962182065047479</v>
      </c>
      <c r="C291" s="99">
        <f>RES_hhdet_fecs!C86</f>
        <v>0.20069388543227562</v>
      </c>
      <c r="D291" s="99">
        <f>RES_hhdet_fecs!D86</f>
        <v>0.2563373662164532</v>
      </c>
      <c r="E291" s="99">
        <f>RES_hhdet_fecs!E86</f>
        <v>0.35443409906637646</v>
      </c>
      <c r="F291" s="99">
        <f>RES_hhdet_fecs!F86</f>
        <v>0.26302552149557817</v>
      </c>
      <c r="G291" s="99">
        <f>RES_hhdet_fecs!G86</f>
        <v>0.32236874969459511</v>
      </c>
      <c r="H291" s="99">
        <f>RES_hhdet_fecs!H86</f>
        <v>0.45640225915607263</v>
      </c>
      <c r="I291" s="99">
        <f>RES_hhdet_fecs!I86</f>
        <v>0.98591778344901548</v>
      </c>
      <c r="J291" s="99">
        <f>RES_hhdet_fecs!J86</f>
        <v>0.58870604488819656</v>
      </c>
      <c r="K291" s="99">
        <f>RES_hhdet_fecs!K86</f>
        <v>0.52538402633405434</v>
      </c>
      <c r="L291" s="99">
        <f>RES_hhdet_fecs!L86</f>
        <v>0.82742555384099314</v>
      </c>
      <c r="M291" s="99">
        <f>RES_hhdet_fecs!M86</f>
        <v>0.53848592148857677</v>
      </c>
      <c r="N291" s="99">
        <f>RES_hhdet_fecs!N86</f>
        <v>1.1012222663021018</v>
      </c>
      <c r="O291" s="99">
        <f>RES_hhdet_fecs!O86</f>
        <v>0.47896676809610206</v>
      </c>
      <c r="P291" s="99">
        <f>RES_hhdet_fecs!P86</f>
        <v>0.37796818135342636</v>
      </c>
      <c r="Q291" s="99">
        <f>RES_hhdet_fecs!Q86</f>
        <v>0.66919375182009899</v>
      </c>
      <c r="R291" s="99">
        <f>RES_hhdet_fecs!R86</f>
        <v>0.65250883624173162</v>
      </c>
      <c r="S291" s="99">
        <f>RES_hhdet_fecs!S86</f>
        <v>0.66492606073344518</v>
      </c>
      <c r="T291" s="99">
        <f>RES_hhdet_fecs!T86</f>
        <v>0.6701928954138282</v>
      </c>
      <c r="U291" s="99">
        <f>RES_hhdet_fecs!U86</f>
        <v>0.70707362861988154</v>
      </c>
      <c r="V291" s="99">
        <f>RES_hhdet_fecs!V86</f>
        <v>0.74865785846307564</v>
      </c>
      <c r="W291" s="99">
        <f>RES_hhdet_fecs!W86</f>
        <v>0.78202098135164533</v>
      </c>
      <c r="X291" s="99">
        <f>RES_hhdet_fecs!X86</f>
        <v>0.72803693741512299</v>
      </c>
      <c r="Y291" s="99">
        <f>RES_hhdet_fecs!Y86</f>
        <v>0.68666169541279232</v>
      </c>
      <c r="DA291" s="63" t="s">
        <v>2827</v>
      </c>
    </row>
    <row r="292" spans="1:105" ht="12" customHeight="1" x14ac:dyDescent="0.25">
      <c r="A292" s="121" t="s">
        <v>55</v>
      </c>
      <c r="B292" s="123">
        <v>24.426509847895765</v>
      </c>
      <c r="C292" s="123">
        <v>39.193104516749713</v>
      </c>
      <c r="D292" s="123">
        <v>38.178763235430601</v>
      </c>
      <c r="E292" s="123">
        <v>41.709702568520612</v>
      </c>
      <c r="F292" s="123">
        <v>34.091854627498662</v>
      </c>
      <c r="G292" s="123">
        <v>44.343215367514425</v>
      </c>
      <c r="H292" s="123">
        <v>36.689337638559294</v>
      </c>
      <c r="I292" s="123">
        <v>42.822742210559362</v>
      </c>
      <c r="J292" s="123">
        <v>36.079473467661856</v>
      </c>
      <c r="K292" s="123">
        <v>35.998973732622133</v>
      </c>
      <c r="L292" s="123">
        <v>34.222918193052294</v>
      </c>
      <c r="M292" s="123">
        <v>32.10573469958797</v>
      </c>
      <c r="N292" s="123">
        <v>32.595718188204138</v>
      </c>
      <c r="O292" s="123">
        <v>31.754851423254923</v>
      </c>
      <c r="P292" s="123">
        <v>32.538846340305732</v>
      </c>
      <c r="Q292" s="123">
        <v>31.399434492143278</v>
      </c>
      <c r="R292" s="123">
        <v>30.638826055845854</v>
      </c>
      <c r="S292" s="123">
        <v>31.819602053188834</v>
      </c>
      <c r="T292" s="123">
        <v>30.089133701421822</v>
      </c>
      <c r="U292" s="123">
        <v>29.523267229499098</v>
      </c>
      <c r="V292" s="123">
        <v>28.263253242180266</v>
      </c>
      <c r="W292" s="123">
        <v>28.94383444271033</v>
      </c>
      <c r="X292" s="123">
        <v>26.698914470577691</v>
      </c>
      <c r="Y292" s="123">
        <v>24.175095791302972</v>
      </c>
      <c r="DA292" s="130" t="s">
        <v>2828</v>
      </c>
    </row>
    <row r="293" spans="1:105" ht="12" customHeight="1" x14ac:dyDescent="0.25">
      <c r="A293" s="97" t="s">
        <v>132</v>
      </c>
      <c r="B293" s="99">
        <v>25.300092574672416</v>
      </c>
      <c r="C293" s="99">
        <v>41.957146599718378</v>
      </c>
      <c r="D293" s="99">
        <v>38.768150280075965</v>
      </c>
      <c r="E293" s="99">
        <v>41.063790774024881</v>
      </c>
      <c r="F293" s="99">
        <v>35.479119971446075</v>
      </c>
      <c r="G293" s="99">
        <v>41.848664771070752</v>
      </c>
      <c r="H293" s="99">
        <v>37.955841999190014</v>
      </c>
      <c r="I293" s="99">
        <v>41.811007831300294</v>
      </c>
      <c r="J293" s="99">
        <v>37.735180207322152</v>
      </c>
      <c r="K293" s="99">
        <v>35.204354182231121</v>
      </c>
      <c r="L293" s="99">
        <v>34.675990870671733</v>
      </c>
      <c r="M293" s="99">
        <v>32.053743884471714</v>
      </c>
      <c r="N293" s="99">
        <v>32.454879887495323</v>
      </c>
      <c r="O293" s="99">
        <v>31.746229373563928</v>
      </c>
      <c r="P293" s="99">
        <v>32.812228090415893</v>
      </c>
      <c r="Q293" s="99">
        <v>31.336024684426874</v>
      </c>
      <c r="R293" s="99">
        <v>31.181750326310123</v>
      </c>
      <c r="S293" s="99">
        <v>31.812984225415583</v>
      </c>
      <c r="T293" s="99">
        <v>30.406456205261069</v>
      </c>
      <c r="U293" s="99">
        <v>29.84852761378005</v>
      </c>
      <c r="V293" s="99">
        <v>28.77611409026234</v>
      </c>
      <c r="W293" s="99">
        <v>29.584225263857025</v>
      </c>
      <c r="X293" s="99">
        <v>26.935045660300023</v>
      </c>
      <c r="Y293" s="99">
        <v>24.583351324907198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0</v>
      </c>
      <c r="J294" s="99">
        <v>0</v>
      </c>
      <c r="K294" s="99">
        <v>0</v>
      </c>
      <c r="L294" s="99">
        <v>0</v>
      </c>
      <c r="M294" s="99">
        <v>0</v>
      </c>
      <c r="N294" s="99">
        <v>0</v>
      </c>
      <c r="O294" s="99">
        <v>0</v>
      </c>
      <c r="P294" s="99">
        <v>0</v>
      </c>
      <c r="Q294" s="99">
        <v>0</v>
      </c>
      <c r="R294" s="99">
        <v>0</v>
      </c>
      <c r="S294" s="99">
        <v>0</v>
      </c>
      <c r="T294" s="99">
        <v>0</v>
      </c>
      <c r="U294" s="99">
        <v>0</v>
      </c>
      <c r="V294" s="99">
        <v>0</v>
      </c>
      <c r="W294" s="99">
        <v>0</v>
      </c>
      <c r="X294" s="99">
        <v>0</v>
      </c>
      <c r="Y294" s="99">
        <v>0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0</v>
      </c>
      <c r="J295" s="102">
        <v>0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X295" s="102">
        <v>0</v>
      </c>
      <c r="Y295" s="102">
        <v>0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0</v>
      </c>
      <c r="J296" s="105">
        <v>0</v>
      </c>
      <c r="K296" s="105">
        <v>0</v>
      </c>
      <c r="L296" s="105">
        <v>0</v>
      </c>
      <c r="M296" s="105">
        <v>0</v>
      </c>
      <c r="N296" s="105">
        <v>0</v>
      </c>
      <c r="O296" s="105">
        <v>0</v>
      </c>
      <c r="P296" s="105">
        <v>0</v>
      </c>
      <c r="Q296" s="105">
        <v>0</v>
      </c>
      <c r="R296" s="105">
        <v>0</v>
      </c>
      <c r="S296" s="105">
        <v>0</v>
      </c>
      <c r="T296" s="105">
        <v>0</v>
      </c>
      <c r="U296" s="105">
        <v>0</v>
      </c>
      <c r="V296" s="105">
        <v>0</v>
      </c>
      <c r="W296" s="105">
        <v>0</v>
      </c>
      <c r="X296" s="105">
        <v>0</v>
      </c>
      <c r="Y296" s="105">
        <v>0</v>
      </c>
      <c r="DA296" s="132" t="s">
        <v>2832</v>
      </c>
    </row>
    <row r="297" spans="1:105" ht="12" customHeight="1" x14ac:dyDescent="0.25">
      <c r="A297" s="106" t="s">
        <v>124</v>
      </c>
      <c r="B297" s="102">
        <v>23.000005062582936</v>
      </c>
      <c r="C297" s="102">
        <v>33.76467150440736</v>
      </c>
      <c r="D297" s="102">
        <v>37.107726123899518</v>
      </c>
      <c r="E297" s="102">
        <v>43.715628141719897</v>
      </c>
      <c r="F297" s="102">
        <v>29.354296204810712</v>
      </c>
      <c r="G297" s="102">
        <v>52.847007220025169</v>
      </c>
      <c r="H297" s="102">
        <v>31.022959325055492</v>
      </c>
      <c r="I297" s="102">
        <v>48.290792775173294</v>
      </c>
      <c r="J297" s="102">
        <v>27.889379249564371</v>
      </c>
      <c r="K297" s="102">
        <v>40.531480184982811</v>
      </c>
      <c r="L297" s="102">
        <v>34.178271988509131</v>
      </c>
      <c r="M297" s="102">
        <v>34.648739143715765</v>
      </c>
      <c r="N297" s="102">
        <v>31.120295968764026</v>
      </c>
      <c r="O297" s="102">
        <v>31.543832317167904</v>
      </c>
      <c r="P297" s="102">
        <v>29.958579840693869</v>
      </c>
      <c r="Q297" s="102">
        <v>30.585438846827341</v>
      </c>
      <c r="R297" s="102">
        <v>28.338074637611374</v>
      </c>
      <c r="S297" s="102">
        <v>29.065054435025804</v>
      </c>
      <c r="T297" s="102">
        <v>27.762834514954715</v>
      </c>
      <c r="U297" s="102">
        <v>27.536465937107334</v>
      </c>
      <c r="V297" s="102">
        <v>23.906085851080082</v>
      </c>
      <c r="W297" s="102">
        <v>23.885777973212154</v>
      </c>
      <c r="X297" s="102">
        <v>23.292602191616023</v>
      </c>
      <c r="Y297" s="102">
        <v>20.303715263699644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21.869042197483303</v>
      </c>
      <c r="C301" s="102">
        <v>21.776171989702892</v>
      </c>
      <c r="D301" s="102">
        <v>23.845979264852865</v>
      </c>
      <c r="E301" s="102">
        <v>37.596070217762211</v>
      </c>
      <c r="F301" s="102">
        <v>16.700748504980183</v>
      </c>
      <c r="G301" s="102">
        <v>28.223931617505816</v>
      </c>
      <c r="H301" s="102">
        <v>43.843210010660364</v>
      </c>
      <c r="I301" s="102">
        <v>38.535955745797274</v>
      </c>
      <c r="J301" s="102">
        <v>28.229353331748886</v>
      </c>
      <c r="K301" s="102">
        <v>37.875079159957615</v>
      </c>
      <c r="L301" s="102">
        <v>29.080347534417651</v>
      </c>
      <c r="M301" s="102">
        <v>29.571900166818708</v>
      </c>
      <c r="N301" s="102">
        <v>35.305633876568777</v>
      </c>
      <c r="O301" s="102">
        <v>32.026956136599651</v>
      </c>
      <c r="P301" s="102">
        <v>32.729913134256911</v>
      </c>
      <c r="Q301" s="102">
        <v>32.813121772815741</v>
      </c>
      <c r="R301" s="102">
        <v>28.624771047462641</v>
      </c>
      <c r="S301" s="102">
        <v>35.666059112154798</v>
      </c>
      <c r="T301" s="102">
        <v>30.30001880368355</v>
      </c>
      <c r="U301" s="102">
        <v>28.705209398736201</v>
      </c>
      <c r="V301" s="102">
        <v>28.479207032343322</v>
      </c>
      <c r="W301" s="102">
        <v>28.106232789245162</v>
      </c>
      <c r="X301" s="102">
        <v>29.359327168884452</v>
      </c>
      <c r="Y301" s="102">
        <v>24.883721741831852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0</v>
      </c>
      <c r="F302" s="105">
        <v>0</v>
      </c>
      <c r="G302" s="105">
        <v>0</v>
      </c>
      <c r="H302" s="105">
        <v>0</v>
      </c>
      <c r="I302" s="105">
        <v>0</v>
      </c>
      <c r="J302" s="105">
        <v>0</v>
      </c>
      <c r="K302" s="105">
        <v>0</v>
      </c>
      <c r="L302" s="105">
        <v>0</v>
      </c>
      <c r="M302" s="105">
        <v>0</v>
      </c>
      <c r="N302" s="105">
        <v>0</v>
      </c>
      <c r="O302" s="105">
        <v>0</v>
      </c>
      <c r="P302" s="105">
        <v>0</v>
      </c>
      <c r="Q302" s="105">
        <v>0</v>
      </c>
      <c r="R302" s="105">
        <v>0</v>
      </c>
      <c r="S302" s="105">
        <v>0</v>
      </c>
      <c r="T302" s="105">
        <v>0</v>
      </c>
      <c r="U302" s="105">
        <v>0</v>
      </c>
      <c r="V302" s="105">
        <v>0</v>
      </c>
      <c r="W302" s="105">
        <v>0</v>
      </c>
      <c r="X302" s="105">
        <v>0</v>
      </c>
      <c r="Y302" s="105">
        <v>0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0</v>
      </c>
      <c r="F303" s="99">
        <v>0</v>
      </c>
      <c r="G303" s="99">
        <v>0</v>
      </c>
      <c r="H303" s="99">
        <v>0</v>
      </c>
      <c r="I303" s="99">
        <v>0</v>
      </c>
      <c r="J303" s="99">
        <v>0</v>
      </c>
      <c r="K303" s="99">
        <v>0</v>
      </c>
      <c r="L303" s="99">
        <v>0</v>
      </c>
      <c r="M303" s="99">
        <v>0</v>
      </c>
      <c r="N303" s="99">
        <v>0</v>
      </c>
      <c r="O303" s="99">
        <v>0</v>
      </c>
      <c r="P303" s="99">
        <v>0</v>
      </c>
      <c r="Q303" s="99">
        <v>0</v>
      </c>
      <c r="R303" s="99">
        <v>0</v>
      </c>
      <c r="S303" s="99">
        <v>0</v>
      </c>
      <c r="T303" s="99">
        <v>0</v>
      </c>
      <c r="U303" s="99">
        <v>0</v>
      </c>
      <c r="V303" s="99">
        <v>0</v>
      </c>
      <c r="W303" s="99">
        <v>0</v>
      </c>
      <c r="X303" s="99">
        <v>0</v>
      </c>
      <c r="Y303" s="99">
        <v>0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2840</v>
      </c>
    </row>
    <row r="305" spans="1:105" ht="12" customHeight="1" x14ac:dyDescent="0.25">
      <c r="A305" s="121" t="s">
        <v>54</v>
      </c>
      <c r="B305" s="123">
        <v>14.762248264212811</v>
      </c>
      <c r="C305" s="123">
        <v>15.335698837690517</v>
      </c>
      <c r="D305" s="123">
        <v>16.989354340264214</v>
      </c>
      <c r="E305" s="123">
        <v>19.843557238705714</v>
      </c>
      <c r="F305" s="123">
        <v>13.389796483767462</v>
      </c>
      <c r="G305" s="123">
        <v>28.040040132464341</v>
      </c>
      <c r="H305" s="123">
        <v>16.189347378580152</v>
      </c>
      <c r="I305" s="123">
        <v>21.33870410510568</v>
      </c>
      <c r="J305" s="123">
        <v>11.508937625640343</v>
      </c>
      <c r="K305" s="123">
        <v>14.781528562703235</v>
      </c>
      <c r="L305" s="123">
        <v>12.013422262974357</v>
      </c>
      <c r="M305" s="123">
        <v>11.563765410400562</v>
      </c>
      <c r="N305" s="123">
        <v>10.352500322259006</v>
      </c>
      <c r="O305" s="123">
        <v>10.406623914143264</v>
      </c>
      <c r="P305" s="123">
        <v>10.569878397848219</v>
      </c>
      <c r="Q305" s="123">
        <v>11.490089462071401</v>
      </c>
      <c r="R305" s="123">
        <v>11.549827048414253</v>
      </c>
      <c r="S305" s="123">
        <v>12.667269460820123</v>
      </c>
      <c r="T305" s="123">
        <v>12.664966453449848</v>
      </c>
      <c r="U305" s="123">
        <v>12.957823120216418</v>
      </c>
      <c r="V305" s="123">
        <v>11.532700316941968</v>
      </c>
      <c r="W305" s="123">
        <v>11.690785188950047</v>
      </c>
      <c r="X305" s="123">
        <v>11.532984187390015</v>
      </c>
      <c r="Y305" s="123">
        <v>10.290516073033462</v>
      </c>
      <c r="DA305" s="130" t="s">
        <v>2841</v>
      </c>
    </row>
    <row r="306" spans="1:105" ht="12" customHeight="1" x14ac:dyDescent="0.25">
      <c r="A306" s="97" t="s">
        <v>202</v>
      </c>
      <c r="B306" s="99">
        <v>15.554920827705002</v>
      </c>
      <c r="C306" s="99">
        <v>14.393810769738062</v>
      </c>
      <c r="D306" s="99">
        <v>16.479442131501344</v>
      </c>
      <c r="E306" s="99">
        <v>18.467028783049848</v>
      </c>
      <c r="F306" s="99">
        <v>14.23283567947221</v>
      </c>
      <c r="G306" s="99">
        <v>27.337408846380818</v>
      </c>
      <c r="H306" s="99">
        <v>17.489159546539042</v>
      </c>
      <c r="I306" s="99">
        <v>18.097212975574603</v>
      </c>
      <c r="J306" s="99">
        <v>13.31686512275045</v>
      </c>
      <c r="K306" s="99">
        <v>13.637590765866271</v>
      </c>
      <c r="L306" s="99">
        <v>12.537724214004612</v>
      </c>
      <c r="M306" s="99">
        <v>11.319160981100005</v>
      </c>
      <c r="N306" s="99">
        <v>10.750745481609268</v>
      </c>
      <c r="O306" s="99">
        <v>10.586242947346372</v>
      </c>
      <c r="P306" s="99">
        <v>11.105562172983303</v>
      </c>
      <c r="Q306" s="99">
        <v>11.220860575571182</v>
      </c>
      <c r="R306" s="99">
        <v>11.709546975243013</v>
      </c>
      <c r="S306" s="99">
        <v>12.594923376972208</v>
      </c>
      <c r="T306" s="99">
        <v>12.599041858671004</v>
      </c>
      <c r="U306" s="99">
        <v>12.553733004743695</v>
      </c>
      <c r="V306" s="99">
        <v>12.068103728586511</v>
      </c>
      <c r="W306" s="99">
        <v>12.417576127498318</v>
      </c>
      <c r="X306" s="99">
        <v>11.532574505950864</v>
      </c>
      <c r="Y306" s="99">
        <v>10.726865781881015</v>
      </c>
      <c r="DA306" s="63" t="s">
        <v>2842</v>
      </c>
    </row>
    <row r="307" spans="1:105" ht="12" customHeight="1" x14ac:dyDescent="0.25">
      <c r="A307" s="97" t="s">
        <v>50</v>
      </c>
      <c r="B307" s="99">
        <v>14.599790952470922</v>
      </c>
      <c r="C307" s="99">
        <v>15.708654752224502</v>
      </c>
      <c r="D307" s="99">
        <v>17.339368495365363</v>
      </c>
      <c r="E307" s="99">
        <v>20.266971909507131</v>
      </c>
      <c r="F307" s="99">
        <v>13.282166039161755</v>
      </c>
      <c r="G307" s="99">
        <v>28.946379377333454</v>
      </c>
      <c r="H307" s="99">
        <v>15.528765075244795</v>
      </c>
      <c r="I307" s="99">
        <v>22.703996531685149</v>
      </c>
      <c r="J307" s="99">
        <v>10.915107478706258</v>
      </c>
      <c r="K307" s="99">
        <v>15.327584279113703</v>
      </c>
      <c r="L307" s="99">
        <v>11.887755342776094</v>
      </c>
      <c r="M307" s="99">
        <v>11.72146671701058</v>
      </c>
      <c r="N307" s="99">
        <v>10.11683034783816</v>
      </c>
      <c r="O307" s="99">
        <v>10.459705050015382</v>
      </c>
      <c r="P307" s="99">
        <v>10.399711974237649</v>
      </c>
      <c r="Q307" s="99">
        <v>11.598297576384306</v>
      </c>
      <c r="R307" s="99">
        <v>11.530065968263061</v>
      </c>
      <c r="S307" s="99">
        <v>12.751270104088192</v>
      </c>
      <c r="T307" s="99">
        <v>12.743475774845217</v>
      </c>
      <c r="U307" s="99">
        <v>13.145503122770833</v>
      </c>
      <c r="V307" s="99">
        <v>11.395366085980037</v>
      </c>
      <c r="W307" s="99">
        <v>11.492252392281017</v>
      </c>
      <c r="X307" s="99">
        <v>11.57912872117959</v>
      </c>
      <c r="Y307" s="99">
        <v>10.198673491770251</v>
      </c>
      <c r="DA307" s="63" t="s">
        <v>2843</v>
      </c>
    </row>
    <row r="308" spans="1:105" ht="12" customHeight="1" x14ac:dyDescent="0.25">
      <c r="A308" s="109" t="s">
        <v>120</v>
      </c>
      <c r="B308" s="110">
        <v>10.12976904053472</v>
      </c>
      <c r="C308" s="110">
        <v>13.027430239394116</v>
      </c>
      <c r="D308" s="110">
        <v>10.756809885392597</v>
      </c>
      <c r="E308" s="110">
        <v>19.239103551411795</v>
      </c>
      <c r="F308" s="110">
        <v>9.5175850429005546</v>
      </c>
      <c r="G308" s="110">
        <v>10.613761684186708</v>
      </c>
      <c r="H308" s="110">
        <v>20.496906436940566</v>
      </c>
      <c r="I308" s="110">
        <v>13.544211988307177</v>
      </c>
      <c r="J308" s="110">
        <v>8.1945022282959439</v>
      </c>
      <c r="K308" s="110">
        <v>8.389316427357226</v>
      </c>
      <c r="L308" s="110">
        <v>8.3979110102673005</v>
      </c>
      <c r="M308" s="110">
        <v>9.0919325792681533</v>
      </c>
      <c r="N308" s="110">
        <v>12.843977392949474</v>
      </c>
      <c r="O308" s="110">
        <v>0.8410524452606889</v>
      </c>
      <c r="P308" s="110">
        <v>5.7627131370581166</v>
      </c>
      <c r="Q308" s="110">
        <v>11.111918737291173</v>
      </c>
      <c r="R308" s="110">
        <v>9.0368433649246569</v>
      </c>
      <c r="S308" s="110">
        <v>9.0244996378251763</v>
      </c>
      <c r="T308" s="110">
        <v>8.6628058312587868</v>
      </c>
      <c r="U308" s="110">
        <v>8.6150389871901094</v>
      </c>
      <c r="V308" s="110">
        <v>8.4105776909104364</v>
      </c>
      <c r="W308" s="110">
        <v>8.3196788978598608</v>
      </c>
      <c r="X308" s="110">
        <v>8.2798339376552388</v>
      </c>
      <c r="Y308" s="110">
        <v>7.3031863261189054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173.48726665481038</v>
      </c>
      <c r="C310" s="118">
        <f t="shared" si="136"/>
        <v>136.69476664191566</v>
      </c>
      <c r="D310" s="118">
        <f t="shared" si="136"/>
        <v>132.6241235623755</v>
      </c>
      <c r="E310" s="118">
        <f t="shared" si="136"/>
        <v>149.90257988098281</v>
      </c>
      <c r="F310" s="118">
        <f t="shared" si="136"/>
        <v>156.21357136018156</v>
      </c>
      <c r="G310" s="118">
        <f t="shared" si="136"/>
        <v>157.73476108343337</v>
      </c>
      <c r="H310" s="118">
        <f t="shared" si="136"/>
        <v>135.80296519535057</v>
      </c>
      <c r="I310" s="118">
        <f t="shared" si="136"/>
        <v>138.08023278388231</v>
      </c>
      <c r="J310" s="118">
        <f t="shared" si="136"/>
        <v>153.22255402464589</v>
      </c>
      <c r="K310" s="118">
        <f t="shared" si="136"/>
        <v>148.37199277972684</v>
      </c>
      <c r="L310" s="118">
        <f t="shared" si="136"/>
        <v>150.74097203739203</v>
      </c>
      <c r="M310" s="118">
        <f t="shared" si="136"/>
        <v>136.45592860742354</v>
      </c>
      <c r="N310" s="118">
        <f t="shared" si="136"/>
        <v>143.55155808859934</v>
      </c>
      <c r="O310" s="118">
        <f t="shared" si="136"/>
        <v>133.48427393884614</v>
      </c>
      <c r="P310" s="118">
        <f t="shared" si="136"/>
        <v>129.82855252878923</v>
      </c>
      <c r="Q310" s="118">
        <f t="shared" si="136"/>
        <v>124.77760609346201</v>
      </c>
      <c r="R310" s="118">
        <f t="shared" ref="R310:V310" si="137">R311+R314+R316+R329</f>
        <v>125.15507396272284</v>
      </c>
      <c r="S310" s="118">
        <f t="shared" si="137"/>
        <v>130.17050688563484</v>
      </c>
      <c r="T310" s="118">
        <f t="shared" si="137"/>
        <v>128.88250218742772</v>
      </c>
      <c r="U310" s="118">
        <f t="shared" si="137"/>
        <v>131.79515197847741</v>
      </c>
      <c r="V310" s="118">
        <f t="shared" si="137"/>
        <v>131.28158983258572</v>
      </c>
      <c r="W310" s="118">
        <f t="shared" ref="W310:Y310" si="138">W311+W314+W316+W329</f>
        <v>137.74024580740257</v>
      </c>
      <c r="X310" s="118">
        <f t="shared" si="138"/>
        <v>128.47863174685</v>
      </c>
      <c r="Y310" s="118">
        <f t="shared" si="138"/>
        <v>118.96439593170636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154.2317258053647</v>
      </c>
      <c r="C311" s="123">
        <f t="shared" si="139"/>
        <v>110.66618968325436</v>
      </c>
      <c r="D311" s="123">
        <f t="shared" si="139"/>
        <v>105.35647305160884</v>
      </c>
      <c r="E311" s="123">
        <f t="shared" si="139"/>
        <v>118.40793623434413</v>
      </c>
      <c r="F311" s="123">
        <f t="shared" si="139"/>
        <v>131.63785435984508</v>
      </c>
      <c r="G311" s="123">
        <f t="shared" si="139"/>
        <v>118.9790403308525</v>
      </c>
      <c r="H311" s="123">
        <f t="shared" si="139"/>
        <v>106.78453260173767</v>
      </c>
      <c r="I311" s="123">
        <f t="shared" si="139"/>
        <v>101.14386593431378</v>
      </c>
      <c r="J311" s="123">
        <f t="shared" si="139"/>
        <v>125.7864448534681</v>
      </c>
      <c r="K311" s="123">
        <f t="shared" si="139"/>
        <v>118.77101352980729</v>
      </c>
      <c r="L311" s="123">
        <f t="shared" si="139"/>
        <v>122.47926475554921</v>
      </c>
      <c r="M311" s="123">
        <f t="shared" si="139"/>
        <v>110.01767238991451</v>
      </c>
      <c r="N311" s="123">
        <f t="shared" si="139"/>
        <v>115.49688922455533</v>
      </c>
      <c r="O311" s="123">
        <f t="shared" si="139"/>
        <v>107.17016679195764</v>
      </c>
      <c r="P311" s="123">
        <f t="shared" si="139"/>
        <v>102.92214062838747</v>
      </c>
      <c r="Q311" s="123">
        <f t="shared" si="139"/>
        <v>96.778276477611698</v>
      </c>
      <c r="R311" s="123">
        <f t="shared" ref="R311:V311" si="140">SUM(R312:R313)</f>
        <v>97.212938417963969</v>
      </c>
      <c r="S311" s="123">
        <f t="shared" si="140"/>
        <v>100.28473768314265</v>
      </c>
      <c r="T311" s="123">
        <f t="shared" si="140"/>
        <v>99.476860582894361</v>
      </c>
      <c r="U311" s="123">
        <f t="shared" si="140"/>
        <v>101.86747405631792</v>
      </c>
      <c r="V311" s="123">
        <f t="shared" si="140"/>
        <v>102.33290004658444</v>
      </c>
      <c r="W311" s="123">
        <f t="shared" ref="W311:Y311" si="141">SUM(W312:W313)</f>
        <v>107.55883121795202</v>
      </c>
      <c r="X311" s="123">
        <f t="shared" si="141"/>
        <v>99.665660136439655</v>
      </c>
      <c r="Y311" s="123">
        <f t="shared" si="141"/>
        <v>92.476583314575223</v>
      </c>
      <c r="DA311" s="130" t="s">
        <v>2991</v>
      </c>
    </row>
    <row r="312" spans="1:105" ht="12" customHeight="1" x14ac:dyDescent="0.25">
      <c r="A312" s="97" t="s">
        <v>199</v>
      </c>
      <c r="B312" s="99">
        <v>153.96188481373633</v>
      </c>
      <c r="C312" s="99">
        <v>110.47256841370644</v>
      </c>
      <c r="D312" s="99">
        <v>105.17970744763032</v>
      </c>
      <c r="E312" s="99">
        <v>118.2141146376885</v>
      </c>
      <c r="F312" s="99">
        <v>131.40546910727636</v>
      </c>
      <c r="G312" s="99">
        <v>118.78202377967429</v>
      </c>
      <c r="H312" s="99">
        <v>106.61919121622127</v>
      </c>
      <c r="I312" s="99">
        <v>101.00324893054392</v>
      </c>
      <c r="J312" s="99">
        <v>125.5835092607339</v>
      </c>
      <c r="K312" s="99">
        <v>118.58000441136109</v>
      </c>
      <c r="L312" s="99">
        <v>122.2998930149392</v>
      </c>
      <c r="M312" s="99">
        <v>109.84773873930078</v>
      </c>
      <c r="N312" s="99">
        <v>115.34748637461038</v>
      </c>
      <c r="O312" s="99">
        <v>107.0075599161149</v>
      </c>
      <c r="P312" s="99">
        <v>102.76268377887806</v>
      </c>
      <c r="Q312" s="99">
        <v>96.64618893705854</v>
      </c>
      <c r="R312" s="99">
        <v>97.081511648564401</v>
      </c>
      <c r="S312" s="99">
        <v>100.1484660734926</v>
      </c>
      <c r="T312" s="99">
        <v>99.343717847738532</v>
      </c>
      <c r="U312" s="99">
        <v>101.73187183553205</v>
      </c>
      <c r="V312" s="99">
        <v>102.19873659275457</v>
      </c>
      <c r="W312" s="99">
        <v>107.41916667208194</v>
      </c>
      <c r="X312" s="99">
        <v>99.534352032244442</v>
      </c>
      <c r="Y312" s="99">
        <v>92.354984818947784</v>
      </c>
      <c r="DA312" s="63" t="s">
        <v>2992</v>
      </c>
    </row>
    <row r="313" spans="1:105" ht="12" customHeight="1" x14ac:dyDescent="0.25">
      <c r="A313" s="97" t="s">
        <v>53</v>
      </c>
      <c r="B313" s="99">
        <v>0.26984099162837466</v>
      </c>
      <c r="C313" s="99">
        <v>0.19362126954791228</v>
      </c>
      <c r="D313" s="99">
        <v>0.17676560397852145</v>
      </c>
      <c r="E313" s="99">
        <v>0.19382159665564108</v>
      </c>
      <c r="F313" s="99">
        <v>0.23238525256872333</v>
      </c>
      <c r="G313" s="99">
        <v>0.1970165511782021</v>
      </c>
      <c r="H313" s="99">
        <v>0.16534138551639518</v>
      </c>
      <c r="I313" s="99">
        <v>0.1406170037698673</v>
      </c>
      <c r="J313" s="99">
        <v>0.20293559273419745</v>
      </c>
      <c r="K313" s="99">
        <v>0.19100911844620935</v>
      </c>
      <c r="L313" s="99">
        <v>0.17937174061001498</v>
      </c>
      <c r="M313" s="99">
        <v>0.16993365061372456</v>
      </c>
      <c r="N313" s="99">
        <v>0.1494028499449464</v>
      </c>
      <c r="O313" s="99">
        <v>0.16260687584274158</v>
      </c>
      <c r="P313" s="99">
        <v>0.15945684950941399</v>
      </c>
      <c r="Q313" s="99">
        <v>0.13208754055316488</v>
      </c>
      <c r="R313" s="99">
        <v>0.13142676939956574</v>
      </c>
      <c r="S313" s="99">
        <v>0.136271609650052</v>
      </c>
      <c r="T313" s="99">
        <v>0.1331427351558323</v>
      </c>
      <c r="U313" s="99">
        <v>0.13560222078587164</v>
      </c>
      <c r="V313" s="99">
        <v>0.13416345382987649</v>
      </c>
      <c r="W313" s="99">
        <v>0.13966454587008176</v>
      </c>
      <c r="X313" s="99">
        <v>0.13130810419521569</v>
      </c>
      <c r="Y313" s="99">
        <v>0.12159849562743281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0.27577046420747386</v>
      </c>
      <c r="C314" s="123">
        <f t="shared" si="142"/>
        <v>0.35063025855253471</v>
      </c>
      <c r="D314" s="123">
        <f t="shared" si="142"/>
        <v>0.49644491904559918</v>
      </c>
      <c r="E314" s="123">
        <f t="shared" si="142"/>
        <v>0.73591295887238439</v>
      </c>
      <c r="F314" s="123">
        <f t="shared" si="142"/>
        <v>0.56813018185933872</v>
      </c>
      <c r="G314" s="123">
        <f t="shared" si="142"/>
        <v>0.72679173638815919</v>
      </c>
      <c r="H314" s="123">
        <f t="shared" si="142"/>
        <v>1.0642715740741087</v>
      </c>
      <c r="I314" s="123">
        <f t="shared" si="142"/>
        <v>2.3675375998419885</v>
      </c>
      <c r="J314" s="123">
        <f t="shared" si="142"/>
        <v>1.4458931568389854</v>
      </c>
      <c r="K314" s="123">
        <f t="shared" si="142"/>
        <v>1.3302820350578237</v>
      </c>
      <c r="L314" s="123">
        <f t="shared" si="142"/>
        <v>2.160840570029003</v>
      </c>
      <c r="M314" s="123">
        <f t="shared" si="142"/>
        <v>1.4405283175406838</v>
      </c>
      <c r="N314" s="123">
        <f t="shared" si="142"/>
        <v>3.0147751311908166</v>
      </c>
      <c r="O314" s="123">
        <f t="shared" si="142"/>
        <v>1.3465043881584871</v>
      </c>
      <c r="P314" s="123">
        <f t="shared" si="142"/>
        <v>1.112602845091379</v>
      </c>
      <c r="Q314" s="123">
        <f t="shared" si="142"/>
        <v>2.0780787727786856</v>
      </c>
      <c r="R314" s="123">
        <f t="shared" si="142"/>
        <v>2.1062306933768369</v>
      </c>
      <c r="S314" s="123">
        <f t="shared" si="142"/>
        <v>2.216151677066335</v>
      </c>
      <c r="T314" s="123">
        <f t="shared" si="142"/>
        <v>2.2818943968412251</v>
      </c>
      <c r="U314" s="123">
        <f t="shared" si="142"/>
        <v>2.4332825688225186</v>
      </c>
      <c r="V314" s="123">
        <f t="shared" si="142"/>
        <v>2.5923853241471009</v>
      </c>
      <c r="W314" s="123">
        <f t="shared" si="142"/>
        <v>2.7216440620220799</v>
      </c>
      <c r="X314" s="123">
        <f t="shared" si="142"/>
        <v>2.5493249785449472</v>
      </c>
      <c r="Y314" s="123">
        <f t="shared" si="142"/>
        <v>2.4202159486177059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0.27577046420747386</v>
      </c>
      <c r="C315" s="99">
        <f>RES_hhdet_tess!C86</f>
        <v>0.35063025855253471</v>
      </c>
      <c r="D315" s="99">
        <f>RES_hhdet_tess!D86</f>
        <v>0.49644491904559918</v>
      </c>
      <c r="E315" s="99">
        <f>RES_hhdet_tess!E86</f>
        <v>0.73591295887238439</v>
      </c>
      <c r="F315" s="99">
        <f>RES_hhdet_tess!F86</f>
        <v>0.56813018185933872</v>
      </c>
      <c r="G315" s="99">
        <f>RES_hhdet_tess!G86</f>
        <v>0.72679173638815919</v>
      </c>
      <c r="H315" s="99">
        <f>RES_hhdet_tess!H86</f>
        <v>1.0642715740741087</v>
      </c>
      <c r="I315" s="99">
        <f>RES_hhdet_tess!I86</f>
        <v>2.3675375998419885</v>
      </c>
      <c r="J315" s="99">
        <f>RES_hhdet_tess!J86</f>
        <v>1.4458931568389854</v>
      </c>
      <c r="K315" s="99">
        <f>RES_hhdet_tess!K86</f>
        <v>1.3302820350578237</v>
      </c>
      <c r="L315" s="99">
        <f>RES_hhdet_tess!L86</f>
        <v>2.160840570029003</v>
      </c>
      <c r="M315" s="99">
        <f>RES_hhdet_tess!M86</f>
        <v>1.4405283175406838</v>
      </c>
      <c r="N315" s="99">
        <f>RES_hhdet_tess!N86</f>
        <v>3.0147751311908166</v>
      </c>
      <c r="O315" s="99">
        <f>RES_hhdet_tess!O86</f>
        <v>1.3465043881584871</v>
      </c>
      <c r="P315" s="99">
        <f>RES_hhdet_tess!P86</f>
        <v>1.112602845091379</v>
      </c>
      <c r="Q315" s="99">
        <f>RES_hhdet_tess!Q86</f>
        <v>2.0780787727786856</v>
      </c>
      <c r="R315" s="99">
        <f>RES_hhdet_tess!R86</f>
        <v>2.1062306933768369</v>
      </c>
      <c r="S315" s="99">
        <f>RES_hhdet_tess!S86</f>
        <v>2.216151677066335</v>
      </c>
      <c r="T315" s="99">
        <f>RES_hhdet_tess!T86</f>
        <v>2.2818943968412251</v>
      </c>
      <c r="U315" s="99">
        <f>RES_hhdet_tess!U86</f>
        <v>2.4332825688225186</v>
      </c>
      <c r="V315" s="99">
        <f>RES_hhdet_tess!V86</f>
        <v>2.5923853241471009</v>
      </c>
      <c r="W315" s="99">
        <f>RES_hhdet_tess!W86</f>
        <v>2.7216440620220799</v>
      </c>
      <c r="X315" s="99">
        <f>RES_hhdet_tess!X86</f>
        <v>2.5493249785449472</v>
      </c>
      <c r="Y315" s="99">
        <f>RES_hhdet_tess!Y86</f>
        <v>2.4202159486177059</v>
      </c>
      <c r="DA315" s="63" t="s">
        <v>2995</v>
      </c>
    </row>
    <row r="316" spans="1:105" ht="12" customHeight="1" x14ac:dyDescent="0.25">
      <c r="A316" s="121" t="s">
        <v>55</v>
      </c>
      <c r="B316" s="123">
        <v>10.610989239446093</v>
      </c>
      <c r="C316" s="123">
        <v>16.960725759700633</v>
      </c>
      <c r="D316" s="123">
        <v>17.09467798452264</v>
      </c>
      <c r="E316" s="123">
        <v>19.37601233753778</v>
      </c>
      <c r="F316" s="123">
        <v>16.330485311244075</v>
      </c>
      <c r="G316" s="123">
        <v>21.964415751385189</v>
      </c>
      <c r="H316" s="123">
        <v>18.569716561691298</v>
      </c>
      <c r="I316" s="123">
        <v>22.293261806272096</v>
      </c>
      <c r="J316" s="123">
        <v>19.371521601856074</v>
      </c>
      <c r="K316" s="123">
        <v>19.780123763386804</v>
      </c>
      <c r="L316" s="123">
        <v>19.19011167102823</v>
      </c>
      <c r="M316" s="123">
        <v>18.339292842295354</v>
      </c>
      <c r="N316" s="123">
        <v>19.061789732458603</v>
      </c>
      <c r="O316" s="123">
        <v>18.991273457998599</v>
      </c>
      <c r="P316" s="123">
        <v>19.714885970569068</v>
      </c>
      <c r="Q316" s="123">
        <v>19.297585986556498</v>
      </c>
      <c r="R316" s="123">
        <v>19.169261923900731</v>
      </c>
      <c r="S316" s="123">
        <v>20.339061316418114</v>
      </c>
      <c r="T316" s="123">
        <v>19.772811497548496</v>
      </c>
      <c r="U316" s="123">
        <v>19.946030102120194</v>
      </c>
      <c r="V316" s="123">
        <v>19.6073106240149</v>
      </c>
      <c r="W316" s="123">
        <v>20.584374119600415</v>
      </c>
      <c r="X316" s="123">
        <v>19.442609357997647</v>
      </c>
      <c r="Y316" s="123">
        <v>17.956113798759169</v>
      </c>
      <c r="DA316" s="130" t="s">
        <v>2996</v>
      </c>
    </row>
    <row r="317" spans="1:105" ht="12" customHeight="1" x14ac:dyDescent="0.25">
      <c r="A317" s="97" t="s">
        <v>132</v>
      </c>
      <c r="B317" s="99">
        <v>10.163413830251416</v>
      </c>
      <c r="C317" s="99">
        <v>17.201548890901101</v>
      </c>
      <c r="D317" s="99">
        <v>16.624657787892513</v>
      </c>
      <c r="E317" s="99">
        <v>18.485944200098722</v>
      </c>
      <c r="F317" s="99">
        <v>16.761046467608267</v>
      </c>
      <c r="G317" s="99">
        <v>20.369285759860535</v>
      </c>
      <c r="H317" s="99">
        <v>19.041338826898965</v>
      </c>
      <c r="I317" s="99">
        <v>21.6266776216243</v>
      </c>
      <c r="J317" s="99">
        <v>20.222080374523376</v>
      </c>
      <c r="K317" s="99">
        <v>19.350427911651956</v>
      </c>
      <c r="L317" s="99">
        <v>19.495305022115531</v>
      </c>
      <c r="M317" s="99">
        <v>18.368792163276211</v>
      </c>
      <c r="N317" s="99">
        <v>19.034135680296231</v>
      </c>
      <c r="O317" s="99">
        <v>18.996193445378719</v>
      </c>
      <c r="P317" s="99">
        <v>19.846049460211862</v>
      </c>
      <c r="Q317" s="99">
        <v>19.132106989957407</v>
      </c>
      <c r="R317" s="99">
        <v>19.321463555869148</v>
      </c>
      <c r="S317" s="99">
        <v>20.092274269968566</v>
      </c>
      <c r="T317" s="99">
        <v>19.746703126803272</v>
      </c>
      <c r="U317" s="99">
        <v>19.917924987346094</v>
      </c>
      <c r="V317" s="99">
        <v>19.734342081415033</v>
      </c>
      <c r="W317" s="99">
        <v>20.762576869362697</v>
      </c>
      <c r="X317" s="99">
        <v>19.313083716051288</v>
      </c>
      <c r="Y317" s="99">
        <v>17.987295861480696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0</v>
      </c>
      <c r="J318" s="99">
        <v>0</v>
      </c>
      <c r="K318" s="99">
        <v>0</v>
      </c>
      <c r="L318" s="99">
        <v>0</v>
      </c>
      <c r="M318" s="99">
        <v>0</v>
      </c>
      <c r="N318" s="99">
        <v>0</v>
      </c>
      <c r="O318" s="99">
        <v>0</v>
      </c>
      <c r="P318" s="99">
        <v>0</v>
      </c>
      <c r="Q318" s="99">
        <v>0</v>
      </c>
      <c r="R318" s="99">
        <v>0</v>
      </c>
      <c r="S318" s="99">
        <v>0</v>
      </c>
      <c r="T318" s="99">
        <v>0</v>
      </c>
      <c r="U318" s="99">
        <v>0</v>
      </c>
      <c r="V318" s="99">
        <v>0</v>
      </c>
      <c r="W318" s="99">
        <v>0</v>
      </c>
      <c r="X318" s="99">
        <v>0</v>
      </c>
      <c r="Y318" s="99">
        <v>0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0</v>
      </c>
      <c r="J319" s="102">
        <v>0</v>
      </c>
      <c r="K319" s="102">
        <v>0</v>
      </c>
      <c r="L319" s="102">
        <v>0</v>
      </c>
      <c r="M319" s="102">
        <v>0</v>
      </c>
      <c r="N319" s="102">
        <v>0</v>
      </c>
      <c r="O319" s="102">
        <v>0</v>
      </c>
      <c r="P319" s="102">
        <v>0</v>
      </c>
      <c r="Q319" s="102">
        <v>0</v>
      </c>
      <c r="R319" s="102">
        <v>0</v>
      </c>
      <c r="S319" s="102">
        <v>0</v>
      </c>
      <c r="T319" s="102">
        <v>0</v>
      </c>
      <c r="U319" s="102">
        <v>0</v>
      </c>
      <c r="V319" s="102">
        <v>0</v>
      </c>
      <c r="W319" s="102">
        <v>0</v>
      </c>
      <c r="X319" s="102">
        <v>0</v>
      </c>
      <c r="Y319" s="102">
        <v>0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0</v>
      </c>
      <c r="J320" s="105">
        <v>0</v>
      </c>
      <c r="K320" s="105">
        <v>0</v>
      </c>
      <c r="L320" s="105">
        <v>0</v>
      </c>
      <c r="M320" s="105">
        <v>0</v>
      </c>
      <c r="N320" s="105">
        <v>0</v>
      </c>
      <c r="O320" s="105">
        <v>0</v>
      </c>
      <c r="P320" s="105">
        <v>0</v>
      </c>
      <c r="Q320" s="105">
        <v>0</v>
      </c>
      <c r="R320" s="105">
        <v>0</v>
      </c>
      <c r="S320" s="105">
        <v>0</v>
      </c>
      <c r="T320" s="105">
        <v>0</v>
      </c>
      <c r="U320" s="105">
        <v>0</v>
      </c>
      <c r="V320" s="105">
        <v>0</v>
      </c>
      <c r="W320" s="105">
        <v>0</v>
      </c>
      <c r="X320" s="105">
        <v>0</v>
      </c>
      <c r="Y320" s="105">
        <v>0</v>
      </c>
      <c r="DA320" s="132" t="s">
        <v>3000</v>
      </c>
    </row>
    <row r="321" spans="1:105" ht="12" customHeight="1" x14ac:dyDescent="0.25">
      <c r="A321" s="106" t="s">
        <v>124</v>
      </c>
      <c r="B321" s="102">
        <v>11.329528852939861</v>
      </c>
      <c r="C321" s="102">
        <v>16.632075470346003</v>
      </c>
      <c r="D321" s="102">
        <v>18.414516510619332</v>
      </c>
      <c r="E321" s="102">
        <v>21.952625124762481</v>
      </c>
      <c r="F321" s="102">
        <v>14.898906049434043</v>
      </c>
      <c r="G321" s="102">
        <v>27.354500675559912</v>
      </c>
      <c r="H321" s="102">
        <v>16.240376097255155</v>
      </c>
      <c r="I321" s="102">
        <v>25.469507189238858</v>
      </c>
      <c r="J321" s="102">
        <v>14.777657041210267</v>
      </c>
      <c r="K321" s="102">
        <v>21.503078551079778</v>
      </c>
      <c r="L321" s="102">
        <v>18.240581723259037</v>
      </c>
      <c r="M321" s="102">
        <v>18.899056380900756</v>
      </c>
      <c r="N321" s="102">
        <v>17.499395733156895</v>
      </c>
      <c r="O321" s="102">
        <v>18.883688258265558</v>
      </c>
      <c r="P321" s="102">
        <v>18.573097603450513</v>
      </c>
      <c r="Q321" s="102">
        <v>19.859529091960077</v>
      </c>
      <c r="R321" s="102">
        <v>19.159775186933146</v>
      </c>
      <c r="S321" s="102">
        <v>20.34656198901348</v>
      </c>
      <c r="T321" s="102">
        <v>20.195006578896564</v>
      </c>
      <c r="U321" s="102">
        <v>20.935952413820985</v>
      </c>
      <c r="V321" s="102">
        <v>18.986033716974624</v>
      </c>
      <c r="W321" s="102">
        <v>19.860219802414697</v>
      </c>
      <c r="X321" s="102">
        <v>19.963461179213603</v>
      </c>
      <c r="Y321" s="102">
        <v>17.782909727146667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12.152745511746554</v>
      </c>
      <c r="C325" s="102">
        <v>12.101137032939548</v>
      </c>
      <c r="D325" s="102">
        <v>13.251340176091098</v>
      </c>
      <c r="E325" s="102">
        <v>20.892340390234271</v>
      </c>
      <c r="F325" s="102">
        <v>9.2806966397487027</v>
      </c>
      <c r="G325" s="102">
        <v>15.684192073485402</v>
      </c>
      <c r="H325" s="102">
        <v>25.389203967425303</v>
      </c>
      <c r="I325" s="102">
        <v>22.437210181285913</v>
      </c>
      <c r="J325" s="102">
        <v>16.474524820056939</v>
      </c>
      <c r="K325" s="102">
        <v>22.157188094094948</v>
      </c>
      <c r="L325" s="102">
        <v>17.037113563984857</v>
      </c>
      <c r="M325" s="102">
        <v>17.367848863461791</v>
      </c>
      <c r="N325" s="102">
        <v>20.843606294494144</v>
      </c>
      <c r="O325" s="102">
        <v>19.050778284186663</v>
      </c>
      <c r="P325" s="102">
        <v>19.713337459222274</v>
      </c>
      <c r="Q325" s="102">
        <v>20.085328670060889</v>
      </c>
      <c r="R325" s="102">
        <v>17.824660058565474</v>
      </c>
      <c r="S325" s="102">
        <v>22.625313916677239</v>
      </c>
      <c r="T325" s="102">
        <v>19.385803681803569</v>
      </c>
      <c r="U325" s="102">
        <v>18.565443502537693</v>
      </c>
      <c r="V325" s="102">
        <v>18.783999465129313</v>
      </c>
      <c r="W325" s="102">
        <v>19.141235756811152</v>
      </c>
      <c r="X325" s="102">
        <v>20.51318382121417</v>
      </c>
      <c r="Y325" s="102">
        <v>17.79196053323151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0</v>
      </c>
      <c r="F326" s="105">
        <v>0</v>
      </c>
      <c r="G326" s="105">
        <v>0</v>
      </c>
      <c r="H326" s="105">
        <v>0</v>
      </c>
      <c r="I326" s="105">
        <v>0</v>
      </c>
      <c r="J326" s="105">
        <v>0</v>
      </c>
      <c r="K326" s="105">
        <v>0</v>
      </c>
      <c r="L326" s="105">
        <v>0</v>
      </c>
      <c r="M326" s="105">
        <v>0</v>
      </c>
      <c r="N326" s="105">
        <v>0</v>
      </c>
      <c r="O326" s="105">
        <v>0</v>
      </c>
      <c r="P326" s="105">
        <v>0</v>
      </c>
      <c r="Q326" s="105">
        <v>0</v>
      </c>
      <c r="R326" s="105">
        <v>0</v>
      </c>
      <c r="S326" s="105">
        <v>0</v>
      </c>
      <c r="T326" s="105">
        <v>0</v>
      </c>
      <c r="U326" s="105">
        <v>0</v>
      </c>
      <c r="V326" s="105">
        <v>0</v>
      </c>
      <c r="W326" s="105">
        <v>0</v>
      </c>
      <c r="X326" s="105">
        <v>0</v>
      </c>
      <c r="Y326" s="105">
        <v>0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0</v>
      </c>
      <c r="F327" s="99">
        <v>0</v>
      </c>
      <c r="G327" s="99">
        <v>0</v>
      </c>
      <c r="H327" s="99">
        <v>0</v>
      </c>
      <c r="I327" s="99">
        <v>0</v>
      </c>
      <c r="J327" s="99">
        <v>0</v>
      </c>
      <c r="K327" s="99">
        <v>0</v>
      </c>
      <c r="L327" s="99">
        <v>0</v>
      </c>
      <c r="M327" s="99">
        <v>0</v>
      </c>
      <c r="N327" s="99">
        <v>0</v>
      </c>
      <c r="O327" s="99">
        <v>0</v>
      </c>
      <c r="P327" s="99">
        <v>0</v>
      </c>
      <c r="Q327" s="99">
        <v>0</v>
      </c>
      <c r="R327" s="99">
        <v>0</v>
      </c>
      <c r="S327" s="99">
        <v>0</v>
      </c>
      <c r="T327" s="99">
        <v>0</v>
      </c>
      <c r="U327" s="99">
        <v>0</v>
      </c>
      <c r="V327" s="99">
        <v>0</v>
      </c>
      <c r="W327" s="99">
        <v>0</v>
      </c>
      <c r="X327" s="99">
        <v>0</v>
      </c>
      <c r="Y327" s="99">
        <v>0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0</v>
      </c>
      <c r="F328" s="99">
        <v>0</v>
      </c>
      <c r="G328" s="99">
        <v>0</v>
      </c>
      <c r="H328" s="99">
        <v>0</v>
      </c>
      <c r="I328" s="99">
        <v>0</v>
      </c>
      <c r="J328" s="99">
        <v>0</v>
      </c>
      <c r="K328" s="99">
        <v>0</v>
      </c>
      <c r="L328" s="99">
        <v>0</v>
      </c>
      <c r="M328" s="99">
        <v>0</v>
      </c>
      <c r="N328" s="99">
        <v>0</v>
      </c>
      <c r="O328" s="99">
        <v>0</v>
      </c>
      <c r="P328" s="99">
        <v>0</v>
      </c>
      <c r="Q328" s="99">
        <v>0</v>
      </c>
      <c r="R328" s="99">
        <v>0</v>
      </c>
      <c r="S328" s="99">
        <v>0</v>
      </c>
      <c r="T328" s="99">
        <v>0</v>
      </c>
      <c r="U328" s="99">
        <v>0</v>
      </c>
      <c r="V328" s="99">
        <v>0</v>
      </c>
      <c r="W328" s="99">
        <v>0</v>
      </c>
      <c r="X328" s="99">
        <v>0</v>
      </c>
      <c r="Y328" s="99">
        <v>0</v>
      </c>
      <c r="DA328" s="63" t="s">
        <v>3008</v>
      </c>
    </row>
    <row r="329" spans="1:105" ht="12" customHeight="1" x14ac:dyDescent="0.25">
      <c r="A329" s="121" t="s">
        <v>54</v>
      </c>
      <c r="B329" s="123">
        <v>8.3687811457921057</v>
      </c>
      <c r="C329" s="123">
        <v>8.71722094040814</v>
      </c>
      <c r="D329" s="123">
        <v>9.6765276071984019</v>
      </c>
      <c r="E329" s="123">
        <v>11.382718350228526</v>
      </c>
      <c r="F329" s="123">
        <v>7.6771015072330622</v>
      </c>
      <c r="G329" s="123">
        <v>16.064513264807523</v>
      </c>
      <c r="H329" s="123">
        <v>9.3844444578474988</v>
      </c>
      <c r="I329" s="123">
        <v>12.275567443454444</v>
      </c>
      <c r="J329" s="123">
        <v>6.6186944124827436</v>
      </c>
      <c r="K329" s="123">
        <v>8.4905734514749067</v>
      </c>
      <c r="L329" s="123">
        <v>6.9107550407855811</v>
      </c>
      <c r="M329" s="123">
        <v>6.6584350576729951</v>
      </c>
      <c r="N329" s="123">
        <v>5.9781040003945813</v>
      </c>
      <c r="O329" s="123">
        <v>5.9763293007314209</v>
      </c>
      <c r="P329" s="123">
        <v>6.0789230847413238</v>
      </c>
      <c r="Q329" s="123">
        <v>6.6236648565151359</v>
      </c>
      <c r="R329" s="123">
        <v>6.6666429274812842</v>
      </c>
      <c r="S329" s="123">
        <v>7.3305562090077254</v>
      </c>
      <c r="T329" s="123">
        <v>7.3509357101436326</v>
      </c>
      <c r="U329" s="123">
        <v>7.5483652512167732</v>
      </c>
      <c r="V329" s="123">
        <v>6.7489938378392917</v>
      </c>
      <c r="W329" s="123">
        <v>6.8753964078280498</v>
      </c>
      <c r="X329" s="123">
        <v>6.8210372738677529</v>
      </c>
      <c r="Y329" s="123">
        <v>6.1114828697542585</v>
      </c>
      <c r="DA329" s="130" t="s">
        <v>3009</v>
      </c>
    </row>
    <row r="330" spans="1:105" ht="12" customHeight="1" x14ac:dyDescent="0.25">
      <c r="A330" s="97" t="s">
        <v>202</v>
      </c>
      <c r="B330" s="99">
        <v>8.798303633408505</v>
      </c>
      <c r="C330" s="99">
        <v>8.1486100270132962</v>
      </c>
      <c r="D330" s="99">
        <v>9.3479249614995812</v>
      </c>
      <c r="E330" s="99">
        <v>10.498120211724977</v>
      </c>
      <c r="F330" s="99">
        <v>8.1094355271095058</v>
      </c>
      <c r="G330" s="99">
        <v>15.600862830278503</v>
      </c>
      <c r="H330" s="99">
        <v>9.9944958641426602</v>
      </c>
      <c r="I330" s="99">
        <v>10.347116559916566</v>
      </c>
      <c r="J330" s="99">
        <v>7.6149958465525227</v>
      </c>
      <c r="K330" s="99">
        <v>7.7991247226566287</v>
      </c>
      <c r="L330" s="99">
        <v>7.1712053930738069</v>
      </c>
      <c r="M330" s="99">
        <v>6.4750579259433358</v>
      </c>
      <c r="N330" s="99">
        <v>6.1508275382248758</v>
      </c>
      <c r="O330" s="99">
        <v>6.057393291371409</v>
      </c>
      <c r="P330" s="99">
        <v>6.3550470597760471</v>
      </c>
      <c r="Q330" s="99">
        <v>6.4216219069602793</v>
      </c>
      <c r="R330" s="99">
        <v>6.7031693514492829</v>
      </c>
      <c r="S330" s="99">
        <v>7.2128958141220298</v>
      </c>
      <c r="T330" s="99">
        <v>7.2222236249931449</v>
      </c>
      <c r="U330" s="99">
        <v>7.2053220110421172</v>
      </c>
      <c r="V330" s="99">
        <v>6.9374683451399664</v>
      </c>
      <c r="W330" s="99">
        <v>7.1469757626183616</v>
      </c>
      <c r="X330" s="99">
        <v>6.6436647636387276</v>
      </c>
      <c r="Y330" s="99">
        <v>6.1838896974369497</v>
      </c>
      <c r="DA330" s="63" t="s">
        <v>3010</v>
      </c>
    </row>
    <row r="331" spans="1:105" ht="12" customHeight="1" x14ac:dyDescent="0.25">
      <c r="A331" s="97" t="s">
        <v>50</v>
      </c>
      <c r="B331" s="99">
        <v>8.2466241401440357</v>
      </c>
      <c r="C331" s="99">
        <v>8.8827489102860255</v>
      </c>
      <c r="D331" s="99">
        <v>9.8321621178569831</v>
      </c>
      <c r="E331" s="99">
        <v>11.523464582469048</v>
      </c>
      <c r="F331" s="99">
        <v>7.5696491838068951</v>
      </c>
      <c r="G331" s="99">
        <v>16.530365878368205</v>
      </c>
      <c r="H331" s="99">
        <v>8.8827256672235979</v>
      </c>
      <c r="I331" s="99">
        <v>13.000641867622164</v>
      </c>
      <c r="J331" s="99">
        <v>6.2532646052990755</v>
      </c>
      <c r="K331" s="99">
        <v>8.7878681660361657</v>
      </c>
      <c r="L331" s="99">
        <v>6.8206467556259529</v>
      </c>
      <c r="M331" s="99">
        <v>6.7304091939904005</v>
      </c>
      <c r="N331" s="99">
        <v>5.8132583264455917</v>
      </c>
      <c r="O331" s="99">
        <v>6.0142942624285887</v>
      </c>
      <c r="P331" s="99">
        <v>5.9828886669682273</v>
      </c>
      <c r="Q331" s="99">
        <v>6.6779618190751755</v>
      </c>
      <c r="R331" s="99">
        <v>6.6492768882832607</v>
      </c>
      <c r="S331" s="99">
        <v>7.3746919924461993</v>
      </c>
      <c r="T331" s="99">
        <v>7.399455761469909</v>
      </c>
      <c r="U331" s="99">
        <v>7.6679467891061339</v>
      </c>
      <c r="V331" s="99">
        <v>6.6855001435264922</v>
      </c>
      <c r="W331" s="99">
        <v>6.7860734355357719</v>
      </c>
      <c r="X331" s="99">
        <v>6.8779992185856322</v>
      </c>
      <c r="Y331" s="99">
        <v>6.0873940945611578</v>
      </c>
      <c r="DA331" s="63" t="s">
        <v>3011</v>
      </c>
    </row>
    <row r="332" spans="1:105" ht="12" customHeight="1" x14ac:dyDescent="0.25">
      <c r="A332" s="109" t="s">
        <v>120</v>
      </c>
      <c r="B332" s="110">
        <v>7.3807892993634487</v>
      </c>
      <c r="C332" s="110">
        <v>9.5329052090363469</v>
      </c>
      <c r="D332" s="110">
        <v>7.911692617257053</v>
      </c>
      <c r="E332" s="110">
        <v>14.223101888440153</v>
      </c>
      <c r="F332" s="110">
        <v>7.0505519172251647</v>
      </c>
      <c r="G332" s="110">
        <v>7.8823345546298826</v>
      </c>
      <c r="H332" s="110">
        <v>15.264782607703843</v>
      </c>
      <c r="I332" s="110">
        <v>10.093693024688831</v>
      </c>
      <c r="J332" s="110">
        <v>6.1095270076639281</v>
      </c>
      <c r="K332" s="110">
        <v>6.2587060496382216</v>
      </c>
      <c r="L332" s="110">
        <v>6.2859810384135217</v>
      </c>
      <c r="M332" s="110">
        <v>6.8247410529770471</v>
      </c>
      <c r="N332" s="110">
        <v>9.6712750646057497</v>
      </c>
      <c r="O332" s="110">
        <v>0.63472509115929454</v>
      </c>
      <c r="P332" s="110">
        <v>4.3568865541793498</v>
      </c>
      <c r="Q332" s="110">
        <v>8.453574101780843</v>
      </c>
      <c r="R332" s="110">
        <v>6.9495105001459896</v>
      </c>
      <c r="S332" s="110">
        <v>7.0324828783837052</v>
      </c>
      <c r="T332" s="110">
        <v>6.8410914660981046</v>
      </c>
      <c r="U332" s="110">
        <v>6.8783201059770551</v>
      </c>
      <c r="V332" s="110">
        <v>6.8091958709084492</v>
      </c>
      <c r="W332" s="110">
        <v>6.7824824894329137</v>
      </c>
      <c r="X332" s="110">
        <v>6.866535311348434</v>
      </c>
      <c r="Y332" s="110">
        <v>6.186282951922057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4.2798394475014696</v>
      </c>
      <c r="C334" s="118">
        <f t="shared" si="143"/>
        <v>4.968934323999842</v>
      </c>
      <c r="D334" s="118">
        <f t="shared" si="143"/>
        <v>5.2925874740524215</v>
      </c>
      <c r="E334" s="118">
        <f t="shared" si="143"/>
        <v>5.9647186015528391</v>
      </c>
      <c r="F334" s="118">
        <f t="shared" si="143"/>
        <v>3.6559689559049486</v>
      </c>
      <c r="G334" s="118">
        <f t="shared" si="143"/>
        <v>7.6660697366729913</v>
      </c>
      <c r="H334" s="118">
        <f t="shared" si="143"/>
        <v>3.8796160115610792</v>
      </c>
      <c r="I334" s="118">
        <f t="shared" si="143"/>
        <v>5.6077976443333979</v>
      </c>
      <c r="J334" s="118">
        <f t="shared" si="143"/>
        <v>2.5596605678350119</v>
      </c>
      <c r="K334" s="118">
        <f t="shared" si="143"/>
        <v>3.5967467935653592</v>
      </c>
      <c r="L334" s="118">
        <f t="shared" si="143"/>
        <v>2.6887998220721574</v>
      </c>
      <c r="M334" s="118">
        <f t="shared" si="143"/>
        <v>2.6233335777248437</v>
      </c>
      <c r="N334" s="118">
        <f t="shared" si="143"/>
        <v>2.2026111964135815</v>
      </c>
      <c r="O334" s="118">
        <f t="shared" si="143"/>
        <v>2.2889784288528907</v>
      </c>
      <c r="P334" s="118">
        <f t="shared" si="143"/>
        <v>2.2880972788841456</v>
      </c>
      <c r="Q334" s="118">
        <f t="shared" si="143"/>
        <v>2.600410351712624</v>
      </c>
      <c r="R334" s="118">
        <f t="shared" ref="R334:V334" si="144">R335+R338+R340+R353</f>
        <v>2.6150245651817139</v>
      </c>
      <c r="S334" s="118">
        <f t="shared" si="144"/>
        <v>2.9224811851636576</v>
      </c>
      <c r="T334" s="118">
        <f t="shared" si="144"/>
        <v>2.9076574984714725</v>
      </c>
      <c r="U334" s="118">
        <f t="shared" si="144"/>
        <v>2.9232014716685271</v>
      </c>
      <c r="V334" s="118">
        <f t="shared" si="144"/>
        <v>2.4777150473316798</v>
      </c>
      <c r="W334" s="118">
        <f t="shared" ref="W334:Y334" si="145">W335+W338+W340+W353</f>
        <v>2.4709148049588787</v>
      </c>
      <c r="X334" s="118">
        <f t="shared" si="145"/>
        <v>2.4959297849581912</v>
      </c>
      <c r="Y334" s="118">
        <f t="shared" si="145"/>
        <v>2.1970791230446891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1.8383567005599768</v>
      </c>
      <c r="C340" s="123">
        <v>2.3389661241072042</v>
      </c>
      <c r="D340" s="123">
        <v>2.3485391196814445</v>
      </c>
      <c r="E340" s="123">
        <v>2.5042567436103114</v>
      </c>
      <c r="F340" s="123">
        <v>1.4088757772981209</v>
      </c>
      <c r="G340" s="123">
        <v>2.7632956690996968</v>
      </c>
      <c r="H340" s="123">
        <v>1.3477806372860375</v>
      </c>
      <c r="I340" s="123">
        <v>1.8468726627320113</v>
      </c>
      <c r="J340" s="123">
        <v>0.80189953760125732</v>
      </c>
      <c r="K340" s="123">
        <v>1.0832134000515645</v>
      </c>
      <c r="L340" s="123">
        <v>0.79549604277364783</v>
      </c>
      <c r="M340" s="123">
        <v>0.76933898163876846</v>
      </c>
      <c r="N340" s="123">
        <v>0.63473217664624704</v>
      </c>
      <c r="O340" s="123">
        <v>0.64615743183660779</v>
      </c>
      <c r="P340" s="123">
        <v>0.63311987713474216</v>
      </c>
      <c r="Q340" s="123">
        <v>0.71414844766422714</v>
      </c>
      <c r="R340" s="123">
        <v>0.70934946944064192</v>
      </c>
      <c r="S340" s="123">
        <v>0.77672217765000717</v>
      </c>
      <c r="T340" s="123">
        <v>0.73843988124725413</v>
      </c>
      <c r="U340" s="123">
        <v>0.68812449364087891</v>
      </c>
      <c r="V340" s="123">
        <v>0.55423607681322351</v>
      </c>
      <c r="W340" s="123">
        <v>0.53185803535059073</v>
      </c>
      <c r="X340" s="123">
        <v>0.5314171315838454</v>
      </c>
      <c r="Y340" s="123">
        <v>0.45801882996714244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5.224681150016341</v>
      </c>
      <c r="C345" s="102">
        <v>7.6699827789411765</v>
      </c>
      <c r="D345" s="102">
        <v>8.4293910663050173</v>
      </c>
      <c r="E345" s="102">
        <v>9.9304420886730931</v>
      </c>
      <c r="F345" s="102">
        <v>6.6681219258848028</v>
      </c>
      <c r="G345" s="102">
        <v>12.004726160100917</v>
      </c>
      <c r="H345" s="102">
        <v>7.0471754402796067</v>
      </c>
      <c r="I345" s="102">
        <v>10.969736486808369</v>
      </c>
      <c r="J345" s="102">
        <v>6.335351390331045</v>
      </c>
      <c r="K345" s="102">
        <v>9.2071310388206982</v>
      </c>
      <c r="L345" s="102">
        <v>7.7639362649097361</v>
      </c>
      <c r="M345" s="102">
        <v>7.8708075838864753</v>
      </c>
      <c r="N345" s="102">
        <v>7.0692864322644366</v>
      </c>
      <c r="O345" s="102">
        <v>7.1654969491678608</v>
      </c>
      <c r="P345" s="102">
        <v>6.8053909966120196</v>
      </c>
      <c r="Q345" s="102">
        <v>6.9477882884452988</v>
      </c>
      <c r="R345" s="102">
        <v>6.4372770346798012</v>
      </c>
      <c r="S345" s="102">
        <v>6.602417765460463</v>
      </c>
      <c r="T345" s="102">
        <v>6.3066054884171141</v>
      </c>
      <c r="U345" s="102">
        <v>6.2551836022733029</v>
      </c>
      <c r="V345" s="102">
        <v>5.4305064619313521</v>
      </c>
      <c r="W345" s="102">
        <v>5.425893324394873</v>
      </c>
      <c r="X345" s="102">
        <v>5.2911475138474966</v>
      </c>
      <c r="Y345" s="102">
        <v>4.6121919593020104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2.4414827469414933</v>
      </c>
      <c r="C353" s="123">
        <v>2.6299681998926379</v>
      </c>
      <c r="D353" s="123">
        <v>2.944048354370977</v>
      </c>
      <c r="E353" s="123">
        <v>3.4604618579425281</v>
      </c>
      <c r="F353" s="123">
        <v>2.247093178606828</v>
      </c>
      <c r="G353" s="123">
        <v>4.9027740675732945</v>
      </c>
      <c r="H353" s="123">
        <v>2.5318353742750417</v>
      </c>
      <c r="I353" s="123">
        <v>3.7609249816013866</v>
      </c>
      <c r="J353" s="123">
        <v>1.7577610302337547</v>
      </c>
      <c r="K353" s="123">
        <v>2.5135333935137947</v>
      </c>
      <c r="L353" s="123">
        <v>1.8933037792985095</v>
      </c>
      <c r="M353" s="123">
        <v>1.8539945960860753</v>
      </c>
      <c r="N353" s="123">
        <v>1.5678790197673347</v>
      </c>
      <c r="O353" s="123">
        <v>1.642820997016283</v>
      </c>
      <c r="P353" s="123">
        <v>1.6549774017494032</v>
      </c>
      <c r="Q353" s="123">
        <v>1.886261904048397</v>
      </c>
      <c r="R353" s="123">
        <v>1.905675095741072</v>
      </c>
      <c r="S353" s="123">
        <v>2.1457590075136506</v>
      </c>
      <c r="T353" s="123">
        <v>2.1692176172242181</v>
      </c>
      <c r="U353" s="123">
        <v>2.235076978027648</v>
      </c>
      <c r="V353" s="123">
        <v>1.9234789705184563</v>
      </c>
      <c r="W353" s="123">
        <v>1.9390567696082881</v>
      </c>
      <c r="X353" s="123">
        <v>1.9645126533743456</v>
      </c>
      <c r="Y353" s="123">
        <v>1.7390602930775465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3.3164885127632946</v>
      </c>
      <c r="C355" s="99">
        <v>3.5683780135153187</v>
      </c>
      <c r="D355" s="99">
        <v>3.9388109474071955</v>
      </c>
      <c r="E355" s="99">
        <v>4.60384533896364</v>
      </c>
      <c r="F355" s="99">
        <v>3.0171768374559846</v>
      </c>
      <c r="G355" s="99">
        <v>6.5754595393550694</v>
      </c>
      <c r="H355" s="99">
        <v>3.5275142744926082</v>
      </c>
      <c r="I355" s="99">
        <v>5.1574398521375988</v>
      </c>
      <c r="J355" s="99">
        <v>2.4794758148629144</v>
      </c>
      <c r="K355" s="99">
        <v>3.4818140448434693</v>
      </c>
      <c r="L355" s="99">
        <v>2.7004225036650182</v>
      </c>
      <c r="M355" s="99">
        <v>2.6626483794361238</v>
      </c>
      <c r="N355" s="99">
        <v>2.2981391818149168</v>
      </c>
      <c r="O355" s="99">
        <v>2.3760265991614951</v>
      </c>
      <c r="P355" s="99">
        <v>2.3623985720678244</v>
      </c>
      <c r="Q355" s="99">
        <v>2.6346692774514597</v>
      </c>
      <c r="R355" s="99">
        <v>2.6191697853506373</v>
      </c>
      <c r="S355" s="99">
        <v>2.8965785168446736</v>
      </c>
      <c r="T355" s="99">
        <v>2.894807957013839</v>
      </c>
      <c r="U355" s="99">
        <v>2.986132489368623</v>
      </c>
      <c r="V355" s="99">
        <v>2.5885713600912257</v>
      </c>
      <c r="W355" s="99">
        <v>2.6105800534305561</v>
      </c>
      <c r="X355" s="99">
        <v>2.6303148803031555</v>
      </c>
      <c r="Y355" s="99">
        <v>2.3167306703905304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9.0873267646591191</v>
      </c>
      <c r="D360" s="117">
        <f t="shared" si="150"/>
        <v>80.500678634685656</v>
      </c>
      <c r="E360" s="117">
        <f t="shared" si="150"/>
        <v>136.90793299132477</v>
      </c>
      <c r="F360" s="117">
        <f t="shared" si="150"/>
        <v>180.05436283335902</v>
      </c>
      <c r="G360" s="117">
        <f t="shared" si="150"/>
        <v>212.79761502335478</v>
      </c>
      <c r="H360" s="117">
        <f t="shared" si="150"/>
        <v>122.66390459204135</v>
      </c>
      <c r="I360" s="117">
        <f t="shared" si="150"/>
        <v>139.60433105006425</v>
      </c>
      <c r="J360" s="117">
        <f t="shared" si="150"/>
        <v>136.01640451862232</v>
      </c>
      <c r="K360" s="117">
        <f t="shared" si="150"/>
        <v>115.26817391418311</v>
      </c>
      <c r="L360" s="117">
        <f t="shared" si="150"/>
        <v>70.914946420720341</v>
      </c>
      <c r="M360" s="117">
        <f t="shared" si="150"/>
        <v>46.736798412528309</v>
      </c>
      <c r="N360" s="117">
        <f t="shared" si="150"/>
        <v>61.828154671470422</v>
      </c>
      <c r="O360" s="117">
        <f t="shared" si="150"/>
        <v>79.545000277326878</v>
      </c>
      <c r="P360" s="117">
        <f t="shared" si="150"/>
        <v>124.17759400644069</v>
      </c>
      <c r="Q360" s="117">
        <f t="shared" si="150"/>
        <v>73.598086702253781</v>
      </c>
      <c r="R360" s="117">
        <f t="shared" ref="R360:V360" si="151">R361+R364+R366+R379</f>
        <v>73.405604432626276</v>
      </c>
      <c r="S360" s="117">
        <f t="shared" si="151"/>
        <v>70.066456931314292</v>
      </c>
      <c r="T360" s="117">
        <f t="shared" si="151"/>
        <v>93.554812007008252</v>
      </c>
      <c r="U360" s="117">
        <f t="shared" si="151"/>
        <v>75.513476632797506</v>
      </c>
      <c r="V360" s="117">
        <f t="shared" si="151"/>
        <v>99.9712274861796</v>
      </c>
      <c r="W360" s="117">
        <f t="shared" ref="W360:Y360" si="152">W361+W364+W366+W379</f>
        <v>106.31120930826299</v>
      </c>
      <c r="X360" s="117">
        <f t="shared" si="152"/>
        <v>77.906493604624103</v>
      </c>
      <c r="Y360" s="117">
        <f t="shared" si="152"/>
        <v>75.587300722719476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7.5051714268224288</v>
      </c>
      <c r="D361" s="122">
        <f t="shared" si="153"/>
        <v>65.909776655826604</v>
      </c>
      <c r="E361" s="122">
        <f t="shared" si="153"/>
        <v>111.32633914852239</v>
      </c>
      <c r="F361" s="122">
        <f t="shared" si="153"/>
        <v>156.33096490426647</v>
      </c>
      <c r="G361" s="122">
        <f t="shared" si="153"/>
        <v>165.9197886733418</v>
      </c>
      <c r="H361" s="122">
        <f t="shared" si="153"/>
        <v>100.8231751455441</v>
      </c>
      <c r="I361" s="122">
        <f t="shared" si="153"/>
        <v>108.75614486592281</v>
      </c>
      <c r="J361" s="122">
        <f t="shared" si="153"/>
        <v>117.35264019248038</v>
      </c>
      <c r="K361" s="122">
        <f t="shared" si="153"/>
        <v>96.934729739802975</v>
      </c>
      <c r="L361" s="122">
        <f t="shared" si="153"/>
        <v>60.727834867465937</v>
      </c>
      <c r="M361" s="122">
        <f t="shared" si="153"/>
        <v>39.537199701457361</v>
      </c>
      <c r="N361" s="122">
        <f t="shared" si="153"/>
        <v>52.45109517986895</v>
      </c>
      <c r="O361" s="122">
        <f t="shared" si="153"/>
        <v>67.050723525972131</v>
      </c>
      <c r="P361" s="122">
        <f t="shared" si="153"/>
        <v>103.22606807941085</v>
      </c>
      <c r="Q361" s="122">
        <f t="shared" si="153"/>
        <v>59.866291399779179</v>
      </c>
      <c r="R361" s="122">
        <f t="shared" ref="R361:V361" si="154">SUM(R362:R363)</f>
        <v>59.917203805936921</v>
      </c>
      <c r="S361" s="122">
        <f t="shared" si="154"/>
        <v>56.153300054096285</v>
      </c>
      <c r="T361" s="122">
        <f t="shared" si="154"/>
        <v>74.622849554698092</v>
      </c>
      <c r="U361" s="122">
        <f t="shared" si="154"/>
        <v>59.801630004962149</v>
      </c>
      <c r="V361" s="122">
        <f t="shared" si="154"/>
        <v>79.143557385069897</v>
      </c>
      <c r="W361" s="122">
        <f t="shared" ref="W361:Y361" si="155">SUM(W362:W363)</f>
        <v>83.115094895457531</v>
      </c>
      <c r="X361" s="122">
        <f t="shared" si="155"/>
        <v>58.913458158623477</v>
      </c>
      <c r="Y361" s="122">
        <f t="shared" si="155"/>
        <v>55.825517616273224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7.4986364311059539</v>
      </c>
      <c r="D362" s="98">
        <v>65.853542869809374</v>
      </c>
      <c r="E362" s="98">
        <v>111.23167412095542</v>
      </c>
      <c r="F362" s="98">
        <v>156.18453854059658</v>
      </c>
      <c r="G362" s="98">
        <v>165.77096194707738</v>
      </c>
      <c r="H362" s="98">
        <v>100.73686545697041</v>
      </c>
      <c r="I362" s="98">
        <v>108.67085329885778</v>
      </c>
      <c r="J362" s="98">
        <v>117.2436946670487</v>
      </c>
      <c r="K362" s="98">
        <v>96.843272408407742</v>
      </c>
      <c r="L362" s="98">
        <v>60.674668277960862</v>
      </c>
      <c r="M362" s="98">
        <v>39.50006454936517</v>
      </c>
      <c r="N362" s="98">
        <v>52.409238107121297</v>
      </c>
      <c r="O362" s="98">
        <v>66.9872175052312</v>
      </c>
      <c r="P362" s="98">
        <v>103.12523285254599</v>
      </c>
      <c r="Q362" s="98">
        <v>59.814166606177679</v>
      </c>
      <c r="R362" s="98">
        <v>59.864620990742445</v>
      </c>
      <c r="S362" s="98">
        <v>56.102807243099932</v>
      </c>
      <c r="T362" s="98">
        <v>74.555488196226307</v>
      </c>
      <c r="U362" s="98">
        <v>59.747006158722371</v>
      </c>
      <c r="V362" s="98">
        <v>79.071337176732811</v>
      </c>
      <c r="W362" s="98">
        <v>83.039123315378447</v>
      </c>
      <c r="X362" s="98">
        <v>58.858295318100126</v>
      </c>
      <c r="Y362" s="98">
        <v>55.77288047859777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6.5349957164750495E-3</v>
      </c>
      <c r="D363" s="98">
        <v>5.6233786017229462E-2</v>
      </c>
      <c r="E363" s="98">
        <v>9.4665027566968762E-2</v>
      </c>
      <c r="F363" s="98">
        <v>0.14642636366989009</v>
      </c>
      <c r="G363" s="98">
        <v>0.1488267262644295</v>
      </c>
      <c r="H363" s="98">
        <v>8.6309688573689522E-2</v>
      </c>
      <c r="I363" s="98">
        <v>8.5291567065021931E-2</v>
      </c>
      <c r="J363" s="98">
        <v>0.10894552543168548</v>
      </c>
      <c r="K363" s="98">
        <v>9.1457331395232114E-2</v>
      </c>
      <c r="L363" s="98">
        <v>5.3166589505077605E-2</v>
      </c>
      <c r="M363" s="98">
        <v>3.7135152092189892E-2</v>
      </c>
      <c r="N363" s="98">
        <v>4.1857072747656932E-2</v>
      </c>
      <c r="O363" s="98">
        <v>6.3506020740937155E-2</v>
      </c>
      <c r="P363" s="98">
        <v>0.10083522686485993</v>
      </c>
      <c r="Q363" s="98">
        <v>5.2124793601498978E-2</v>
      </c>
      <c r="R363" s="98">
        <v>5.2582815194475406E-2</v>
      </c>
      <c r="S363" s="98">
        <v>5.0492810996349405E-2</v>
      </c>
      <c r="T363" s="98">
        <v>6.7361358471789784E-2</v>
      </c>
      <c r="U363" s="98">
        <v>5.4623846239780609E-2</v>
      </c>
      <c r="V363" s="98">
        <v>7.2220208337079067E-2</v>
      </c>
      <c r="W363" s="98">
        <v>7.5971580079086817E-2</v>
      </c>
      <c r="X363" s="98">
        <v>5.5162840523348612E-2</v>
      </c>
      <c r="Y363" s="98">
        <v>5.263713767545123E-2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3.1954215425320336E-2</v>
      </c>
      <c r="D364" s="122">
        <f t="shared" si="156"/>
        <v>0.37811258396106923</v>
      </c>
      <c r="E364" s="122">
        <f t="shared" si="156"/>
        <v>0.74588658511339345</v>
      </c>
      <c r="F364" s="122">
        <f t="shared" si="156"/>
        <v>0.27290006080213702</v>
      </c>
      <c r="G364" s="122">
        <f t="shared" si="156"/>
        <v>0.49114276541172164</v>
      </c>
      <c r="H364" s="122">
        <f t="shared" si="156"/>
        <v>0.41571925230073054</v>
      </c>
      <c r="I364" s="122">
        <f t="shared" si="156"/>
        <v>1.0796424250058565</v>
      </c>
      <c r="J364" s="122">
        <f t="shared" si="156"/>
        <v>0.27402199436373881</v>
      </c>
      <c r="K364" s="122">
        <f t="shared" si="156"/>
        <v>0.2196177056200366</v>
      </c>
      <c r="L364" s="122">
        <f t="shared" si="156"/>
        <v>0.37594544495020704</v>
      </c>
      <c r="M364" s="122">
        <f t="shared" si="156"/>
        <v>8.7086353206258182E-2</v>
      </c>
      <c r="N364" s="122">
        <f t="shared" si="156"/>
        <v>0.39375516016550122</v>
      </c>
      <c r="O364" s="122">
        <f t="shared" si="156"/>
        <v>6.3287105036599609E-2</v>
      </c>
      <c r="P364" s="122">
        <f t="shared" si="156"/>
        <v>0.43160463834431956</v>
      </c>
      <c r="Q364" s="122">
        <f t="shared" si="156"/>
        <v>0.71131207688721121</v>
      </c>
      <c r="R364" s="122">
        <f t="shared" si="156"/>
        <v>0.37505962301615814</v>
      </c>
      <c r="S364" s="122">
        <f t="shared" si="156"/>
        <v>0.47117339768950944</v>
      </c>
      <c r="T364" s="122">
        <f t="shared" si="156"/>
        <v>0.54507757756552089</v>
      </c>
      <c r="U364" s="122">
        <f t="shared" si="156"/>
        <v>0.20821011927135225</v>
      </c>
      <c r="V364" s="122">
        <f t="shared" si="156"/>
        <v>8.6390862972384269E-2</v>
      </c>
      <c r="W364" s="122">
        <f t="shared" si="156"/>
        <v>2.8668993060839938E-2</v>
      </c>
      <c r="X364" s="122">
        <f t="shared" si="156"/>
        <v>0.14730960350880831</v>
      </c>
      <c r="Y364" s="122">
        <f t="shared" si="156"/>
        <v>0.14608955681241104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3.1954215425320336E-2</v>
      </c>
      <c r="D365" s="98">
        <v>0.37811258396106923</v>
      </c>
      <c r="E365" s="98">
        <v>0.74588658511339345</v>
      </c>
      <c r="F365" s="98">
        <v>0.27290006080213702</v>
      </c>
      <c r="G365" s="98">
        <v>0.49114276541172164</v>
      </c>
      <c r="H365" s="98">
        <v>0.41571925230073054</v>
      </c>
      <c r="I365" s="98">
        <v>1.0796424250058565</v>
      </c>
      <c r="J365" s="98">
        <v>0.27402199436373881</v>
      </c>
      <c r="K365" s="98">
        <v>0.2196177056200366</v>
      </c>
      <c r="L365" s="98">
        <v>0.37594544495020704</v>
      </c>
      <c r="M365" s="98">
        <v>8.7086353206258182E-2</v>
      </c>
      <c r="N365" s="98">
        <v>0.39375516016550122</v>
      </c>
      <c r="O365" s="98">
        <v>6.3287105036599609E-2</v>
      </c>
      <c r="P365" s="98">
        <v>0.43160463834431956</v>
      </c>
      <c r="Q365" s="98">
        <v>0.71131207688721121</v>
      </c>
      <c r="R365" s="98">
        <v>0.37505962301615814</v>
      </c>
      <c r="S365" s="98">
        <v>0.47117339768950944</v>
      </c>
      <c r="T365" s="98">
        <v>0.54507757756552089</v>
      </c>
      <c r="U365" s="98">
        <v>0.20821011927135225</v>
      </c>
      <c r="V365" s="98">
        <v>8.6390862972384269E-2</v>
      </c>
      <c r="W365" s="98">
        <v>2.8668993060839938E-2</v>
      </c>
      <c r="X365" s="98">
        <v>0.14730960350880831</v>
      </c>
      <c r="Y365" s="98">
        <v>0.14608955681241104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1.0629364759216822</v>
      </c>
      <c r="D366" s="122">
        <v>9.3508303490207219</v>
      </c>
      <c r="E366" s="122">
        <v>16.029866328129561</v>
      </c>
      <c r="F366" s="122">
        <v>16.198245407552644</v>
      </c>
      <c r="G366" s="122">
        <v>28.140688598306269</v>
      </c>
      <c r="H366" s="122">
        <v>14.354874437194312</v>
      </c>
      <c r="I366" s="122">
        <v>18.593103867139103</v>
      </c>
      <c r="J366" s="122">
        <v>13.40228779166042</v>
      </c>
      <c r="K366" s="122">
        <v>12.294431901472798</v>
      </c>
      <c r="L366" s="122">
        <v>7.0024322050089323</v>
      </c>
      <c r="M366" s="122">
        <v>5.0879133484295958</v>
      </c>
      <c r="N366" s="122">
        <v>6.6259555319341636</v>
      </c>
      <c r="O366" s="122">
        <v>9.0259366489642794</v>
      </c>
      <c r="P366" s="122">
        <v>14.893209722388137</v>
      </c>
      <c r="Q366" s="122">
        <v>9.0997617581895618</v>
      </c>
      <c r="R366" s="122">
        <v>9.0218088474778977</v>
      </c>
      <c r="S366" s="122">
        <v>9.1297486708599571</v>
      </c>
      <c r="T366" s="122">
        <v>12.225143305455282</v>
      </c>
      <c r="U366" s="122">
        <v>10.190557337283314</v>
      </c>
      <c r="V366" s="122">
        <v>14.01197550923122</v>
      </c>
      <c r="W366" s="122">
        <v>15.702936609740433</v>
      </c>
      <c r="X366" s="122">
        <v>12.520328741771721</v>
      </c>
      <c r="Y366" s="122">
        <v>13.118049665008474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1.0629364759216822</v>
      </c>
      <c r="D367" s="98">
        <v>6.643600584433516</v>
      </c>
      <c r="E367" s="98">
        <v>10.687197210526334</v>
      </c>
      <c r="F367" s="98">
        <v>13.493425225391359</v>
      </c>
      <c r="G367" s="98">
        <v>11.586256264533867</v>
      </c>
      <c r="H367" s="98">
        <v>11.188681147849771</v>
      </c>
      <c r="I367" s="98">
        <v>13.989194237534667</v>
      </c>
      <c r="J367" s="98">
        <v>10.109823790635792</v>
      </c>
      <c r="K367" s="98">
        <v>8.9067722619486869</v>
      </c>
      <c r="L367" s="98">
        <v>5.3852842781995713</v>
      </c>
      <c r="M367" s="98">
        <v>1.989809163577515</v>
      </c>
      <c r="N367" s="98">
        <v>3.415527198288582</v>
      </c>
      <c r="O367" s="98">
        <v>4.6092966720572122</v>
      </c>
      <c r="P367" s="98">
        <v>7.999624855023538</v>
      </c>
      <c r="Q367" s="98">
        <v>3.3457128238541736</v>
      </c>
      <c r="R367" s="98">
        <v>5.326271509165065</v>
      </c>
      <c r="S367" s="98">
        <v>5.7731817201854225</v>
      </c>
      <c r="T367" s="98">
        <v>10.640409227427986</v>
      </c>
      <c r="U367" s="98">
        <v>8.9024145576711415</v>
      </c>
      <c r="V367" s="98">
        <v>11.770255101689928</v>
      </c>
      <c r="W367" s="98">
        <v>11.138464658126878</v>
      </c>
      <c r="X367" s="98">
        <v>8.840114200668225</v>
      </c>
      <c r="Y367" s="98">
        <v>9.62877594430595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0</v>
      </c>
      <c r="K369" s="101">
        <v>0</v>
      </c>
      <c r="L369" s="101">
        <v>0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0</v>
      </c>
      <c r="W369" s="101">
        <v>0</v>
      </c>
      <c r="X369" s="101">
        <v>0</v>
      </c>
      <c r="Y369" s="101">
        <v>0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0</v>
      </c>
      <c r="K370" s="104">
        <v>0</v>
      </c>
      <c r="L370" s="104">
        <v>0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0</v>
      </c>
      <c r="W370" s="104">
        <v>0</v>
      </c>
      <c r="X370" s="104">
        <v>0</v>
      </c>
      <c r="Y370" s="104">
        <v>0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2.7072297645872059</v>
      </c>
      <c r="E371" s="101">
        <v>5.3426691176032275</v>
      </c>
      <c r="F371" s="101">
        <v>2.7048201821612849</v>
      </c>
      <c r="G371" s="101">
        <v>16.5544323337724</v>
      </c>
      <c r="H371" s="101">
        <v>1.5141513259562125</v>
      </c>
      <c r="I371" s="101">
        <v>2.3406038069537227</v>
      </c>
      <c r="J371" s="101">
        <v>1.2575297219213593</v>
      </c>
      <c r="K371" s="101">
        <v>0.21469795174632753</v>
      </c>
      <c r="L371" s="101">
        <v>0.49672178791825827</v>
      </c>
      <c r="M371" s="101">
        <v>2.068259144240546</v>
      </c>
      <c r="N371" s="101">
        <v>1.5577768117310529</v>
      </c>
      <c r="O371" s="101">
        <v>2.8654557192572909</v>
      </c>
      <c r="P371" s="101">
        <v>3.0489906143876278</v>
      </c>
      <c r="Q371" s="101">
        <v>3.0497943939371055</v>
      </c>
      <c r="R371" s="101">
        <v>2.1379698336513329</v>
      </c>
      <c r="S371" s="101">
        <v>1.7795591752411102</v>
      </c>
      <c r="T371" s="101">
        <v>1.5847340780272952</v>
      </c>
      <c r="U371" s="101">
        <v>1.1448486304469594</v>
      </c>
      <c r="V371" s="101">
        <v>1.3968508450513342</v>
      </c>
      <c r="W371" s="101">
        <v>2.1426842247634301</v>
      </c>
      <c r="X371" s="101">
        <v>2.149628177838113</v>
      </c>
      <c r="Y371" s="101">
        <v>1.8122911872343055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1.6520419633883283</v>
      </c>
      <c r="I375" s="101">
        <v>2.263305822650715</v>
      </c>
      <c r="J375" s="101">
        <v>2.0349342791032674</v>
      </c>
      <c r="K375" s="101">
        <v>3.172961687777784</v>
      </c>
      <c r="L375" s="101">
        <v>1.1204261388911025</v>
      </c>
      <c r="M375" s="101">
        <v>1.0298450406115343</v>
      </c>
      <c r="N375" s="101">
        <v>1.652651521914529</v>
      </c>
      <c r="O375" s="101">
        <v>1.5511842576497767</v>
      </c>
      <c r="P375" s="101">
        <v>3.8445942529769717</v>
      </c>
      <c r="Q375" s="101">
        <v>2.7042545403982841</v>
      </c>
      <c r="R375" s="101">
        <v>1.5575675046614998</v>
      </c>
      <c r="S375" s="101">
        <v>1.5770077754334244</v>
      </c>
      <c r="T375" s="101">
        <v>0</v>
      </c>
      <c r="U375" s="101">
        <v>0.14329414916521299</v>
      </c>
      <c r="V375" s="101">
        <v>0.84486956248995715</v>
      </c>
      <c r="W375" s="101">
        <v>2.4217877268501251</v>
      </c>
      <c r="X375" s="101">
        <v>1.5305863632653824</v>
      </c>
      <c r="Y375" s="101">
        <v>1.6769825334682189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</v>
      </c>
      <c r="F377" s="98">
        <v>0</v>
      </c>
      <c r="G377" s="98">
        <v>0</v>
      </c>
      <c r="H377" s="98">
        <v>0</v>
      </c>
      <c r="I377" s="98">
        <v>0</v>
      </c>
      <c r="J377" s="98">
        <v>0</v>
      </c>
      <c r="K377" s="98">
        <v>0</v>
      </c>
      <c r="L377" s="98">
        <v>0</v>
      </c>
      <c r="M377" s="98">
        <v>0</v>
      </c>
      <c r="N377" s="98">
        <v>0</v>
      </c>
      <c r="O377" s="98">
        <v>0</v>
      </c>
      <c r="P377" s="98">
        <v>0</v>
      </c>
      <c r="Q377" s="98">
        <v>0</v>
      </c>
      <c r="R377" s="98">
        <v>0</v>
      </c>
      <c r="S377" s="98">
        <v>0</v>
      </c>
      <c r="T377" s="98">
        <v>0</v>
      </c>
      <c r="U377" s="98">
        <v>0</v>
      </c>
      <c r="V377" s="98">
        <v>0</v>
      </c>
      <c r="W377" s="98">
        <v>0</v>
      </c>
      <c r="X377" s="98">
        <v>0</v>
      </c>
      <c r="Y377" s="98">
        <v>0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</v>
      </c>
      <c r="F378" s="98">
        <v>0</v>
      </c>
      <c r="G378" s="98">
        <v>0</v>
      </c>
      <c r="H378" s="98">
        <v>0</v>
      </c>
      <c r="I378" s="98">
        <v>0</v>
      </c>
      <c r="J378" s="98">
        <v>0</v>
      </c>
      <c r="K378" s="98">
        <v>0</v>
      </c>
      <c r="L378" s="98">
        <v>0</v>
      </c>
      <c r="M378" s="98">
        <v>0</v>
      </c>
      <c r="N378" s="98">
        <v>0</v>
      </c>
      <c r="O378" s="98">
        <v>0</v>
      </c>
      <c r="P378" s="98">
        <v>0</v>
      </c>
      <c r="Q378" s="98">
        <v>0</v>
      </c>
      <c r="R378" s="98">
        <v>0</v>
      </c>
      <c r="S378" s="98">
        <v>0</v>
      </c>
      <c r="T378" s="98">
        <v>0</v>
      </c>
      <c r="U378" s="98">
        <v>0</v>
      </c>
      <c r="V378" s="98">
        <v>0</v>
      </c>
      <c r="W378" s="98">
        <v>0</v>
      </c>
      <c r="X378" s="98">
        <v>0</v>
      </c>
      <c r="Y378" s="98">
        <v>0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0.48726464648968737</v>
      </c>
      <c r="D379" s="122">
        <v>4.861959045877259</v>
      </c>
      <c r="E379" s="122">
        <v>8.8058409295594231</v>
      </c>
      <c r="F379" s="122">
        <v>7.2522524607377834</v>
      </c>
      <c r="G379" s="122">
        <v>18.245994986294999</v>
      </c>
      <c r="H379" s="122">
        <v>7.070135757002209</v>
      </c>
      <c r="I379" s="122">
        <v>11.175439891996495</v>
      </c>
      <c r="J379" s="122">
        <v>4.9874545401177972</v>
      </c>
      <c r="K379" s="122">
        <v>5.8193945672872989</v>
      </c>
      <c r="L379" s="122">
        <v>2.8087339032952623</v>
      </c>
      <c r="M379" s="122">
        <v>2.0245990094350947</v>
      </c>
      <c r="N379" s="122">
        <v>2.3573487995018017</v>
      </c>
      <c r="O379" s="122">
        <v>3.405052997353871</v>
      </c>
      <c r="P379" s="122">
        <v>5.6267115662973772</v>
      </c>
      <c r="Q379" s="122">
        <v>3.9207214673978243</v>
      </c>
      <c r="R379" s="122">
        <v>4.0915321561952966</v>
      </c>
      <c r="S379" s="122">
        <v>4.3122348086685287</v>
      </c>
      <c r="T379" s="122">
        <v>6.1617415692893616</v>
      </c>
      <c r="U379" s="122">
        <v>5.3130791712806849</v>
      </c>
      <c r="V379" s="122">
        <v>6.729303728906098</v>
      </c>
      <c r="W379" s="122">
        <v>7.4645088100041912</v>
      </c>
      <c r="X379" s="122">
        <v>6.325397100720096</v>
      </c>
      <c r="Y379" s="122">
        <v>6.4976438846253597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9.4115801903261308E-3</v>
      </c>
      <c r="D380" s="98">
        <v>0.2273971804440324</v>
      </c>
      <c r="E380" s="98">
        <v>0.66931700750838485</v>
      </c>
      <c r="F380" s="98">
        <v>1.1573783817682841</v>
      </c>
      <c r="G380" s="98">
        <v>2.3079814558429441</v>
      </c>
      <c r="H380" s="98">
        <v>1.6152675554227833</v>
      </c>
      <c r="I380" s="98">
        <v>0.69450171333915611</v>
      </c>
      <c r="J380" s="98">
        <v>1.6171954614847057</v>
      </c>
      <c r="K380" s="98">
        <v>0.53489774571130699</v>
      </c>
      <c r="L380" s="98">
        <v>0.61515876464133989</v>
      </c>
      <c r="M380" s="98">
        <v>0.2926605078574776</v>
      </c>
      <c r="N380" s="98">
        <v>0.52220001857483855</v>
      </c>
      <c r="O380" s="98">
        <v>0.53541591795409782</v>
      </c>
      <c r="P380" s="98">
        <v>0.82053503252209081</v>
      </c>
      <c r="Q380" s="98">
        <v>0.29571649818808449</v>
      </c>
      <c r="R380" s="98">
        <v>0.5211876359887726</v>
      </c>
      <c r="S380" s="98">
        <v>0.41438134159113788</v>
      </c>
      <c r="T380" s="98">
        <v>1.0997211362580459</v>
      </c>
      <c r="U380" s="98">
        <v>1.0883096329641209</v>
      </c>
      <c r="V380" s="98">
        <v>1.5381394718993151</v>
      </c>
      <c r="W380" s="98">
        <v>1.2097644746275273</v>
      </c>
      <c r="X380" s="98">
        <v>0.6860531469105845</v>
      </c>
      <c r="Y380" s="98">
        <v>0.76390717743701864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0.45272232244393867</v>
      </c>
      <c r="D381" s="98">
        <v>4.5208822853047179</v>
      </c>
      <c r="E381" s="98">
        <v>7.6708055353527493</v>
      </c>
      <c r="F381" s="98">
        <v>5.9960795024256024</v>
      </c>
      <c r="G381" s="98">
        <v>15.717303613801317</v>
      </c>
      <c r="H381" s="98">
        <v>4.8422026237042104</v>
      </c>
      <c r="I381" s="98">
        <v>10.46125501842624</v>
      </c>
      <c r="J381" s="98">
        <v>3.3480272891134115</v>
      </c>
      <c r="K381" s="98">
        <v>5.2768093894567309</v>
      </c>
      <c r="L381" s="98">
        <v>2.1250529205527453</v>
      </c>
      <c r="M381" s="98">
        <v>1.7012299325719049</v>
      </c>
      <c r="N381" s="98">
        <v>1.7736902450442522</v>
      </c>
      <c r="O381" s="98">
        <v>2.8696370793997734</v>
      </c>
      <c r="P381" s="98">
        <v>4.8061765337752869</v>
      </c>
      <c r="Q381" s="98">
        <v>3.5757229520485194</v>
      </c>
      <c r="R381" s="98">
        <v>3.5061887196882204</v>
      </c>
      <c r="S381" s="98">
        <v>3.8356605804006287</v>
      </c>
      <c r="T381" s="98">
        <v>5.0259362725431629</v>
      </c>
      <c r="U381" s="98">
        <v>4.2036735076836598</v>
      </c>
      <c r="V381" s="98">
        <v>5.146653482618472</v>
      </c>
      <c r="W381" s="98">
        <v>6.2254455017327963</v>
      </c>
      <c r="X381" s="98">
        <v>5.5683244527590521</v>
      </c>
      <c r="Y381" s="98">
        <v>5.6376274445152426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2.5130743855422574E-2</v>
      </c>
      <c r="D382" s="33">
        <v>0.11367958012850894</v>
      </c>
      <c r="E382" s="33">
        <v>0.46571838669828852</v>
      </c>
      <c r="F382" s="33">
        <v>9.8794576543896964E-2</v>
      </c>
      <c r="G382" s="33">
        <v>0.22070991665073594</v>
      </c>
      <c r="H382" s="33">
        <v>0.61266557787521525</v>
      </c>
      <c r="I382" s="33">
        <v>1.9683160231100682E-2</v>
      </c>
      <c r="J382" s="33">
        <v>2.2231789519679288E-2</v>
      </c>
      <c r="K382" s="33">
        <v>7.6874321192611306E-3</v>
      </c>
      <c r="L382" s="33">
        <v>6.8522218101177201E-2</v>
      </c>
      <c r="M382" s="33">
        <v>3.0708569005712179E-2</v>
      </c>
      <c r="N382" s="33">
        <v>6.1458535882710635E-2</v>
      </c>
      <c r="O382" s="33">
        <v>0</v>
      </c>
      <c r="P382" s="33">
        <v>0</v>
      </c>
      <c r="Q382" s="33">
        <v>4.928201716122018E-2</v>
      </c>
      <c r="R382" s="33">
        <v>6.4155800518303219E-2</v>
      </c>
      <c r="S382" s="33">
        <v>6.2192886676762232E-2</v>
      </c>
      <c r="T382" s="33">
        <v>3.6084160488153653E-2</v>
      </c>
      <c r="U382" s="33">
        <v>2.1096030632904203E-2</v>
      </c>
      <c r="V382" s="33">
        <v>4.4510774388310907E-2</v>
      </c>
      <c r="W382" s="33">
        <v>2.9298833643867483E-2</v>
      </c>
      <c r="X382" s="33">
        <v>7.1019501050459552E-2</v>
      </c>
      <c r="Y382" s="33">
        <v>9.6109262673098772E-2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4.6285184091739158</v>
      </c>
      <c r="D384" s="117">
        <f t="shared" si="157"/>
        <v>42.024151194187063</v>
      </c>
      <c r="E384" s="117">
        <f t="shared" si="157"/>
        <v>73.1702138775413</v>
      </c>
      <c r="F384" s="117">
        <f t="shared" si="157"/>
        <v>96.635124078887728</v>
      </c>
      <c r="G384" s="117">
        <f t="shared" si="157"/>
        <v>116.89646552936468</v>
      </c>
      <c r="H384" s="117">
        <f t="shared" si="157"/>
        <v>69.210676938438041</v>
      </c>
      <c r="I384" s="117">
        <f t="shared" si="157"/>
        <v>81.459153050423538</v>
      </c>
      <c r="J384" s="117">
        <f t="shared" si="157"/>
        <v>79.164008299949714</v>
      </c>
      <c r="K384" s="117">
        <f t="shared" si="157"/>
        <v>68.355913682684829</v>
      </c>
      <c r="L384" s="117">
        <f t="shared" si="157"/>
        <v>43.373728061983584</v>
      </c>
      <c r="M384" s="117">
        <f t="shared" si="157"/>
        <v>28.581323030574286</v>
      </c>
      <c r="N384" s="117">
        <f t="shared" si="157"/>
        <v>39.147085480965366</v>
      </c>
      <c r="O384" s="117">
        <f t="shared" si="157"/>
        <v>49.952554773153039</v>
      </c>
      <c r="P384" s="117">
        <f t="shared" si="157"/>
        <v>79.811150872380253</v>
      </c>
      <c r="Q384" s="117">
        <f t="shared" si="157"/>
        <v>49.307345673470202</v>
      </c>
      <c r="R384" s="117">
        <f t="shared" ref="R384:V384" si="158">R385+R388+R390+R403</f>
        <v>49.052221748785094</v>
      </c>
      <c r="S384" s="117">
        <f t="shared" si="158"/>
        <v>48.004393657608077</v>
      </c>
      <c r="T384" s="117">
        <f t="shared" si="158"/>
        <v>65.011043661033213</v>
      </c>
      <c r="U384" s="117">
        <f t="shared" si="158"/>
        <v>52.669631727927161</v>
      </c>
      <c r="V384" s="117">
        <f t="shared" si="158"/>
        <v>70.19111977677457</v>
      </c>
      <c r="W384" s="117">
        <f t="shared" ref="W384:Y384" si="159">W385+W388+W390+W403</f>
        <v>75.323749786067438</v>
      </c>
      <c r="X384" s="117">
        <f t="shared" si="159"/>
        <v>56.132910243437635</v>
      </c>
      <c r="Y384" s="117">
        <f t="shared" si="159"/>
        <v>54.907930226040591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3.7351427207728514</v>
      </c>
      <c r="D385" s="122">
        <f t="shared" si="160"/>
        <v>33.516664032862771</v>
      </c>
      <c r="E385" s="122">
        <f t="shared" si="160"/>
        <v>57.831999845130937</v>
      </c>
      <c r="F385" s="122">
        <f t="shared" si="160"/>
        <v>82.945247696036262</v>
      </c>
      <c r="G385" s="122">
        <f t="shared" si="160"/>
        <v>89.877022821844179</v>
      </c>
      <c r="H385" s="122">
        <f t="shared" si="160"/>
        <v>55.742485310364522</v>
      </c>
      <c r="I385" s="122">
        <f t="shared" si="160"/>
        <v>61.349044520039186</v>
      </c>
      <c r="J385" s="122">
        <f t="shared" si="160"/>
        <v>67.528175526576931</v>
      </c>
      <c r="K385" s="122">
        <f t="shared" si="160"/>
        <v>56.868907793018252</v>
      </c>
      <c r="L385" s="122">
        <f t="shared" si="160"/>
        <v>36.303404148258707</v>
      </c>
      <c r="M385" s="122">
        <f t="shared" si="160"/>
        <v>24.041871532054461</v>
      </c>
      <c r="N385" s="122">
        <f t="shared" si="160"/>
        <v>32.357894753558625</v>
      </c>
      <c r="O385" s="122">
        <f t="shared" si="160"/>
        <v>41.855246279264627</v>
      </c>
      <c r="P385" s="122">
        <f t="shared" si="160"/>
        <v>65.08455065812494</v>
      </c>
      <c r="Q385" s="122">
        <f t="shared" si="160"/>
        <v>38.190942653473776</v>
      </c>
      <c r="R385" s="122">
        <f t="shared" ref="R385:V385" si="161">SUM(R386:R387)</f>
        <v>38.894130919424441</v>
      </c>
      <c r="S385" s="122">
        <f t="shared" si="161"/>
        <v>37.15857117015765</v>
      </c>
      <c r="T385" s="122">
        <f t="shared" si="161"/>
        <v>50.32866763274594</v>
      </c>
      <c r="U385" s="122">
        <f t="shared" si="161"/>
        <v>41.034676330809027</v>
      </c>
      <c r="V385" s="122">
        <f t="shared" si="161"/>
        <v>55.085816219916403</v>
      </c>
      <c r="W385" s="122">
        <f t="shared" ref="W385:Y385" si="162">SUM(W386:W387)</f>
        <v>58.507435141691616</v>
      </c>
      <c r="X385" s="122">
        <f t="shared" si="162"/>
        <v>41.869776046625745</v>
      </c>
      <c r="Y385" s="122">
        <f t="shared" si="162"/>
        <v>40.030944647529573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3.7286077250563765</v>
      </c>
      <c r="D386" s="98">
        <v>33.46043024684554</v>
      </c>
      <c r="E386" s="98">
        <v>57.737334817563969</v>
      </c>
      <c r="F386" s="98">
        <v>82.798821332366373</v>
      </c>
      <c r="G386" s="98">
        <v>89.728196095579747</v>
      </c>
      <c r="H386" s="98">
        <v>55.65617562179083</v>
      </c>
      <c r="I386" s="98">
        <v>61.263752952974166</v>
      </c>
      <c r="J386" s="98">
        <v>67.419230001145252</v>
      </c>
      <c r="K386" s="98">
        <v>56.777450461623019</v>
      </c>
      <c r="L386" s="98">
        <v>36.250237558753632</v>
      </c>
      <c r="M386" s="98">
        <v>24.004736379962271</v>
      </c>
      <c r="N386" s="98">
        <v>32.316037680810972</v>
      </c>
      <c r="O386" s="98">
        <v>41.791740258523689</v>
      </c>
      <c r="P386" s="98">
        <v>64.98371543126008</v>
      </c>
      <c r="Q386" s="98">
        <v>38.138817859872276</v>
      </c>
      <c r="R386" s="98">
        <v>38.841548104229965</v>
      </c>
      <c r="S386" s="98">
        <v>37.108078359161297</v>
      </c>
      <c r="T386" s="98">
        <v>50.261306274274148</v>
      </c>
      <c r="U386" s="98">
        <v>40.980052484569249</v>
      </c>
      <c r="V386" s="98">
        <v>55.013596011579324</v>
      </c>
      <c r="W386" s="98">
        <v>58.431463561612532</v>
      </c>
      <c r="X386" s="98">
        <v>41.814613206102393</v>
      </c>
      <c r="Y386" s="98">
        <v>39.978307509854119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6.5349957164750495E-3</v>
      </c>
      <c r="D387" s="98">
        <v>5.6233786017229462E-2</v>
      </c>
      <c r="E387" s="98">
        <v>9.4665027566968762E-2</v>
      </c>
      <c r="F387" s="98">
        <v>0.14642636366989009</v>
      </c>
      <c r="G387" s="98">
        <v>0.1488267262644295</v>
      </c>
      <c r="H387" s="98">
        <v>8.6309688573689522E-2</v>
      </c>
      <c r="I387" s="98">
        <v>8.5291567065021931E-2</v>
      </c>
      <c r="J387" s="98">
        <v>0.10894552543168548</v>
      </c>
      <c r="K387" s="98">
        <v>9.1457331395232114E-2</v>
      </c>
      <c r="L387" s="98">
        <v>5.3166589505077605E-2</v>
      </c>
      <c r="M387" s="98">
        <v>3.7135152092189892E-2</v>
      </c>
      <c r="N387" s="98">
        <v>4.1857072747656932E-2</v>
      </c>
      <c r="O387" s="98">
        <v>6.3506020740937155E-2</v>
      </c>
      <c r="P387" s="98">
        <v>0.10083522686485993</v>
      </c>
      <c r="Q387" s="98">
        <v>5.2124793601498978E-2</v>
      </c>
      <c r="R387" s="98">
        <v>5.2582815194475406E-2</v>
      </c>
      <c r="S387" s="98">
        <v>5.0492810996349405E-2</v>
      </c>
      <c r="T387" s="98">
        <v>6.7361358471789784E-2</v>
      </c>
      <c r="U387" s="98">
        <v>5.4623846239780609E-2</v>
      </c>
      <c r="V387" s="98">
        <v>7.2220208337079067E-2</v>
      </c>
      <c r="W387" s="98">
        <v>7.5971580079086817E-2</v>
      </c>
      <c r="X387" s="98">
        <v>5.5162840523348612E-2</v>
      </c>
      <c r="Y387" s="98">
        <v>5.263713767545123E-2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6.6385949388564888E-2</v>
      </c>
      <c r="D388" s="122">
        <f t="shared" si="163"/>
        <v>0.81593204098817207</v>
      </c>
      <c r="E388" s="122">
        <f t="shared" si="163"/>
        <v>1.6704032338619788</v>
      </c>
      <c r="F388" s="122">
        <f t="shared" si="163"/>
        <v>0.63359789561737945</v>
      </c>
      <c r="G388" s="122">
        <f t="shared" si="163"/>
        <v>1.1812412806727803</v>
      </c>
      <c r="H388" s="122">
        <f t="shared" si="163"/>
        <v>1.0349373269196165</v>
      </c>
      <c r="I388" s="122">
        <f t="shared" si="163"/>
        <v>2.7801760244601512</v>
      </c>
      <c r="J388" s="122">
        <f t="shared" si="163"/>
        <v>0.72952142809816456</v>
      </c>
      <c r="K388" s="122">
        <f t="shared" si="163"/>
        <v>0.60425958144223535</v>
      </c>
      <c r="L388" s="122">
        <f t="shared" si="163"/>
        <v>1.0686488669632828</v>
      </c>
      <c r="M388" s="122">
        <f t="shared" si="163"/>
        <v>0.25664458518447614</v>
      </c>
      <c r="N388" s="122">
        <f t="shared" si="163"/>
        <v>1.208086330861722</v>
      </c>
      <c r="O388" s="122">
        <f t="shared" si="163"/>
        <v>0.20287670880482833</v>
      </c>
      <c r="P388" s="122">
        <f t="shared" si="163"/>
        <v>1.444256812807484</v>
      </c>
      <c r="Q388" s="122">
        <f t="shared" si="163"/>
        <v>2.4569804840165732</v>
      </c>
      <c r="R388" s="122">
        <f t="shared" si="163"/>
        <v>1.3042821703919114</v>
      </c>
      <c r="S388" s="122">
        <f t="shared" si="163"/>
        <v>1.6397449984567989</v>
      </c>
      <c r="T388" s="122">
        <f t="shared" si="163"/>
        <v>1.8985145415961469</v>
      </c>
      <c r="U388" s="122">
        <f t="shared" si="163"/>
        <v>0.72586717726731143</v>
      </c>
      <c r="V388" s="122">
        <f t="shared" si="163"/>
        <v>0.30196966308811579</v>
      </c>
      <c r="W388" s="122">
        <f t="shared" si="163"/>
        <v>0.10107164270879387</v>
      </c>
      <c r="X388" s="122">
        <f t="shared" si="163"/>
        <v>0.52497976784389389</v>
      </c>
      <c r="Y388" s="122">
        <f t="shared" si="163"/>
        <v>0.52694127174067629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6.6385949388564888E-2</v>
      </c>
      <c r="D389" s="98">
        <v>0.81593204098817207</v>
      </c>
      <c r="E389" s="98">
        <v>1.6704032338619788</v>
      </c>
      <c r="F389" s="98">
        <v>0.63359789561737945</v>
      </c>
      <c r="G389" s="98">
        <v>1.1812412806727803</v>
      </c>
      <c r="H389" s="98">
        <v>1.0349373269196165</v>
      </c>
      <c r="I389" s="98">
        <v>2.7801760244601512</v>
      </c>
      <c r="J389" s="98">
        <v>0.72952142809816456</v>
      </c>
      <c r="K389" s="98">
        <v>0.60425958144223535</v>
      </c>
      <c r="L389" s="98">
        <v>1.0686488669632828</v>
      </c>
      <c r="M389" s="98">
        <v>0.25664458518447614</v>
      </c>
      <c r="N389" s="98">
        <v>1.208086330861722</v>
      </c>
      <c r="O389" s="98">
        <v>0.20287670880482833</v>
      </c>
      <c r="P389" s="98">
        <v>1.444256812807484</v>
      </c>
      <c r="Q389" s="98">
        <v>2.4569804840165732</v>
      </c>
      <c r="R389" s="98">
        <v>1.3042821703919114</v>
      </c>
      <c r="S389" s="98">
        <v>1.6397449984567989</v>
      </c>
      <c r="T389" s="98">
        <v>1.8985145415961469</v>
      </c>
      <c r="U389" s="98">
        <v>0.72586717726731143</v>
      </c>
      <c r="V389" s="98">
        <v>0.30196966308811579</v>
      </c>
      <c r="W389" s="98">
        <v>0.10107164270879387</v>
      </c>
      <c r="X389" s="98">
        <v>0.52497976784389389</v>
      </c>
      <c r="Y389" s="98">
        <v>0.52694127174067629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0.54447996428249823</v>
      </c>
      <c r="D390" s="122">
        <v>4.8936988376798318</v>
      </c>
      <c r="E390" s="122">
        <v>8.5518614783476785</v>
      </c>
      <c r="F390" s="122">
        <v>8.8890458936102643</v>
      </c>
      <c r="G390" s="122">
        <v>15.350572801929687</v>
      </c>
      <c r="H390" s="122">
        <v>8.2755687379567426</v>
      </c>
      <c r="I390" s="122">
        <v>10.915962574289978</v>
      </c>
      <c r="J390" s="122">
        <v>8.0421258380334972</v>
      </c>
      <c r="K390" s="122">
        <v>7.538631789174616</v>
      </c>
      <c r="L390" s="122">
        <v>4.3758790009069628</v>
      </c>
      <c r="M390" s="122">
        <v>3.1131154632134805</v>
      </c>
      <c r="N390" s="122">
        <v>4.2145028361470542</v>
      </c>
      <c r="O390" s="122">
        <v>5.9357810008914047</v>
      </c>
      <c r="P390" s="122">
        <v>10.043932285479956</v>
      </c>
      <c r="Q390" s="122">
        <v>6.3870158910339807</v>
      </c>
      <c r="R390" s="122">
        <v>6.4676482961035733</v>
      </c>
      <c r="S390" s="122">
        <v>6.671386506843783</v>
      </c>
      <c r="T390" s="122">
        <v>9.1510564580219302</v>
      </c>
      <c r="U390" s="122">
        <v>7.7593922701195623</v>
      </c>
      <c r="V390" s="122">
        <v>10.793595246826627</v>
      </c>
      <c r="W390" s="122">
        <v>12.250272161252326</v>
      </c>
      <c r="X390" s="122">
        <v>9.9314966747207638</v>
      </c>
      <c r="Y390" s="122">
        <v>10.43409567810995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0.54447996428249823</v>
      </c>
      <c r="D391" s="98">
        <v>3.493498883952924</v>
      </c>
      <c r="E391" s="98">
        <v>5.7665616524685355</v>
      </c>
      <c r="F391" s="98">
        <v>7.4675999582046488</v>
      </c>
      <c r="G391" s="98">
        <v>6.5737632231465879</v>
      </c>
      <c r="H391" s="98">
        <v>6.5052462670994782</v>
      </c>
      <c r="I391" s="98">
        <v>8.3307808255774152</v>
      </c>
      <c r="J391" s="98">
        <v>6.1633218960059502</v>
      </c>
      <c r="K391" s="98">
        <v>5.5553056683774784</v>
      </c>
      <c r="L391" s="98">
        <v>3.4342063431989884</v>
      </c>
      <c r="M391" s="98">
        <v>1.2944668828967099</v>
      </c>
      <c r="N391" s="98">
        <v>2.2600030941198579</v>
      </c>
      <c r="O391" s="98">
        <v>3.091835195487024</v>
      </c>
      <c r="P391" s="98">
        <v>5.428774683082044</v>
      </c>
      <c r="Q391" s="98">
        <v>2.3018192500833377</v>
      </c>
      <c r="R391" s="98">
        <v>3.7391160196781836</v>
      </c>
      <c r="S391" s="98">
        <v>4.1439703142493194</v>
      </c>
      <c r="T391" s="98">
        <v>7.8070433245590811</v>
      </c>
      <c r="U391" s="98">
        <v>6.6627663390769687</v>
      </c>
      <c r="V391" s="98">
        <v>8.9543163184853967</v>
      </c>
      <c r="W391" s="98">
        <v>8.584053956323844</v>
      </c>
      <c r="X391" s="98">
        <v>6.8783041872217101</v>
      </c>
      <c r="Y391" s="98">
        <v>7.5591943089310432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0</v>
      </c>
      <c r="K393" s="101">
        <v>0</v>
      </c>
      <c r="L393" s="101">
        <v>0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0</v>
      </c>
      <c r="W393" s="101">
        <v>0</v>
      </c>
      <c r="X393" s="101">
        <v>0</v>
      </c>
      <c r="Y393" s="101">
        <v>0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0</v>
      </c>
      <c r="K394" s="104">
        <v>0</v>
      </c>
      <c r="L394" s="104">
        <v>0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0</v>
      </c>
      <c r="W394" s="104">
        <v>0</v>
      </c>
      <c r="X394" s="104">
        <v>0</v>
      </c>
      <c r="Y394" s="104">
        <v>0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1.4001999537269076</v>
      </c>
      <c r="E395" s="101">
        <v>2.7852998258791439</v>
      </c>
      <c r="F395" s="101">
        <v>1.4214459354056159</v>
      </c>
      <c r="G395" s="101">
        <v>8.7768095787830998</v>
      </c>
      <c r="H395" s="101">
        <v>0.81044877310751251</v>
      </c>
      <c r="I395" s="101">
        <v>1.2658748977878467</v>
      </c>
      <c r="J395" s="101">
        <v>0.68827956533083723</v>
      </c>
      <c r="K395" s="101">
        <v>0.11917251028287705</v>
      </c>
      <c r="L395" s="101">
        <v>0.28022803127281087</v>
      </c>
      <c r="M395" s="101">
        <v>1.2051206765960782</v>
      </c>
      <c r="N395" s="101">
        <v>0.95522945627722633</v>
      </c>
      <c r="O395" s="101">
        <v>1.8849782875651759</v>
      </c>
      <c r="P395" s="101">
        <v>2.1707127020587329</v>
      </c>
      <c r="Q395" s="101">
        <v>2.3198837184922576</v>
      </c>
      <c r="R395" s="101">
        <v>1.6938708932043569</v>
      </c>
      <c r="S395" s="101">
        <v>1.4622870758707796</v>
      </c>
      <c r="T395" s="101">
        <v>1.3440131334628487</v>
      </c>
      <c r="U395" s="101">
        <v>0.99667458246598695</v>
      </c>
      <c r="V395" s="101">
        <v>1.240773233542424</v>
      </c>
      <c r="W395" s="101">
        <v>1.9265703839253023</v>
      </c>
      <c r="X395" s="101">
        <v>1.9369564786918085</v>
      </c>
      <c r="Y395" s="101">
        <v>1.6347621326286217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0</v>
      </c>
      <c r="D399" s="101">
        <v>0</v>
      </c>
      <c r="E399" s="101">
        <v>0</v>
      </c>
      <c r="F399" s="101">
        <v>0</v>
      </c>
      <c r="G399" s="101">
        <v>0</v>
      </c>
      <c r="H399" s="101">
        <v>0.95987369774975262</v>
      </c>
      <c r="I399" s="101">
        <v>1.3193068509247172</v>
      </c>
      <c r="J399" s="101">
        <v>1.1905243766967095</v>
      </c>
      <c r="K399" s="101">
        <v>1.8641536105142609</v>
      </c>
      <c r="L399" s="101">
        <v>0.66144462643516344</v>
      </c>
      <c r="M399" s="101">
        <v>0.61352790372069232</v>
      </c>
      <c r="N399" s="101">
        <v>0.9992702857499699</v>
      </c>
      <c r="O399" s="101">
        <v>0.95896751783920497</v>
      </c>
      <c r="P399" s="101">
        <v>2.4444449003391795</v>
      </c>
      <c r="Q399" s="101">
        <v>1.7653129224583854</v>
      </c>
      <c r="R399" s="101">
        <v>1.0346613832210323</v>
      </c>
      <c r="S399" s="101">
        <v>1.0651291167236834</v>
      </c>
      <c r="T399" s="101">
        <v>0</v>
      </c>
      <c r="U399" s="101">
        <v>9.9951348576606508E-2</v>
      </c>
      <c r="V399" s="101">
        <v>0.59850569479880589</v>
      </c>
      <c r="W399" s="101">
        <v>1.7396478210031789</v>
      </c>
      <c r="X399" s="101">
        <v>1.1162360088072449</v>
      </c>
      <c r="Y399" s="101">
        <v>1.2401392365502837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X400" s="104">
        <v>0</v>
      </c>
      <c r="Y400" s="104">
        <v>0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0.28250977473000077</v>
      </c>
      <c r="D403" s="122">
        <v>2.7978562826562903</v>
      </c>
      <c r="E403" s="122">
        <v>5.1159493202007056</v>
      </c>
      <c r="F403" s="122">
        <v>4.1672325936238215</v>
      </c>
      <c r="G403" s="122">
        <v>10.487628624918026</v>
      </c>
      <c r="H403" s="122">
        <v>4.1576855631971679</v>
      </c>
      <c r="I403" s="122">
        <v>6.4139699316342211</v>
      </c>
      <c r="J403" s="122">
        <v>2.8641855072411135</v>
      </c>
      <c r="K403" s="122">
        <v>3.344114519049719</v>
      </c>
      <c r="L403" s="122">
        <v>1.6257960458546379</v>
      </c>
      <c r="M403" s="122">
        <v>1.1696914501218698</v>
      </c>
      <c r="N403" s="122">
        <v>1.366601560397962</v>
      </c>
      <c r="O403" s="122">
        <v>1.9586507841921812</v>
      </c>
      <c r="P403" s="122">
        <v>3.2384111159678803</v>
      </c>
      <c r="Q403" s="122">
        <v>2.272406644945868</v>
      </c>
      <c r="R403" s="122">
        <v>2.3861603628651622</v>
      </c>
      <c r="S403" s="122">
        <v>2.5346909821498489</v>
      </c>
      <c r="T403" s="122">
        <v>3.6328050286691971</v>
      </c>
      <c r="U403" s="122">
        <v>3.1496959497312584</v>
      </c>
      <c r="V403" s="122">
        <v>4.0097386469434237</v>
      </c>
      <c r="W403" s="122">
        <v>4.4649708404146979</v>
      </c>
      <c r="X403" s="122">
        <v>3.8066577542472317</v>
      </c>
      <c r="Y403" s="122">
        <v>3.9159486286603924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5.378039796572252E-3</v>
      </c>
      <c r="D404" s="98">
        <v>0.1299607020786635</v>
      </c>
      <c r="E404" s="98">
        <v>0.38258182878372549</v>
      </c>
      <c r="F404" s="98">
        <v>0.6616576526956377</v>
      </c>
      <c r="G404" s="98">
        <v>1.319640938819985</v>
      </c>
      <c r="H404" s="98">
        <v>0.92370526934360442</v>
      </c>
      <c r="I404" s="98">
        <v>0.39721693417852433</v>
      </c>
      <c r="J404" s="98">
        <v>0.92508668610310674</v>
      </c>
      <c r="K404" s="98">
        <v>0.30602448255011933</v>
      </c>
      <c r="L404" s="98">
        <v>0.3519963130524934</v>
      </c>
      <c r="M404" s="98">
        <v>0.16748069424647555</v>
      </c>
      <c r="N404" s="98">
        <v>0.29885829122572505</v>
      </c>
      <c r="O404" s="98">
        <v>0.30643355280804246</v>
      </c>
      <c r="P404" s="98">
        <v>0.46966534330816312</v>
      </c>
      <c r="Q404" s="98">
        <v>0.16933843504909304</v>
      </c>
      <c r="R404" s="98">
        <v>0.29879209819133851</v>
      </c>
      <c r="S404" s="98">
        <v>0.23794277096290253</v>
      </c>
      <c r="T404" s="98">
        <v>0.6325847307573359</v>
      </c>
      <c r="U404" s="98">
        <v>0.62702366408895882</v>
      </c>
      <c r="V404" s="98">
        <v>0.88719660890679897</v>
      </c>
      <c r="W404" s="98">
        <v>0.69817063507663224</v>
      </c>
      <c r="X404" s="98">
        <v>0.39619186793899053</v>
      </c>
      <c r="Y404" s="98">
        <v>0.44118128468408407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0.25850714752746251</v>
      </c>
      <c r="D405" s="98">
        <v>2.5835082186355991</v>
      </c>
      <c r="E405" s="98">
        <v>4.3870580276348417</v>
      </c>
      <c r="F405" s="98">
        <v>3.4319841627882188</v>
      </c>
      <c r="G405" s="98">
        <v>9.003288685300447</v>
      </c>
      <c r="H405" s="98">
        <v>2.7759464493909221</v>
      </c>
      <c r="I405" s="98">
        <v>6.0020093028512038</v>
      </c>
      <c r="J405" s="98">
        <v>1.922411681052119</v>
      </c>
      <c r="K405" s="98">
        <v>3.0323068748610988</v>
      </c>
      <c r="L405" s="98">
        <v>1.2221250321998571</v>
      </c>
      <c r="M405" s="98">
        <v>0.9789715757715588</v>
      </c>
      <c r="N405" s="98">
        <v>1.0210118011128575</v>
      </c>
      <c r="O405" s="98">
        <v>1.6522172313841388</v>
      </c>
      <c r="P405" s="98">
        <v>2.7687457726597171</v>
      </c>
      <c r="Q405" s="98">
        <v>2.0645987552512501</v>
      </c>
      <c r="R405" s="98">
        <v>2.0365393237813989</v>
      </c>
      <c r="S405" s="98">
        <v>2.2465658218715872</v>
      </c>
      <c r="T405" s="98">
        <v>2.9705370656612571</v>
      </c>
      <c r="U405" s="98">
        <v>2.5050013699555791</v>
      </c>
      <c r="V405" s="98">
        <v>3.0847008015006834</v>
      </c>
      <c r="W405" s="98">
        <v>3.7416169176284453</v>
      </c>
      <c r="X405" s="98">
        <v>3.3488867603686505</v>
      </c>
      <c r="Y405" s="98">
        <v>3.3907908037329144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1.8624587405966023E-2</v>
      </c>
      <c r="D406" s="33">
        <v>8.4387361942027297E-2</v>
      </c>
      <c r="E406" s="33">
        <v>0.34630946378213856</v>
      </c>
      <c r="F406" s="33">
        <v>7.359077813996491E-2</v>
      </c>
      <c r="G406" s="33">
        <v>0.16469900079759292</v>
      </c>
      <c r="H406" s="33">
        <v>0.45803384446264184</v>
      </c>
      <c r="I406" s="33">
        <v>1.4743694604493486E-2</v>
      </c>
      <c r="J406" s="33">
        <v>1.6687140085887741E-2</v>
      </c>
      <c r="K406" s="33">
        <v>5.7831616385010907E-3</v>
      </c>
      <c r="L406" s="33">
        <v>5.1674700602287398E-2</v>
      </c>
      <c r="M406" s="33">
        <v>2.3239180103835466E-2</v>
      </c>
      <c r="N406" s="33">
        <v>4.6731468059379555E-2</v>
      </c>
      <c r="O406" s="33">
        <v>0</v>
      </c>
      <c r="P406" s="33">
        <v>0</v>
      </c>
      <c r="Q406" s="33">
        <v>3.8469454645524925E-2</v>
      </c>
      <c r="R406" s="33">
        <v>5.0828940892424949E-2</v>
      </c>
      <c r="S406" s="33">
        <v>5.0182389315358879E-2</v>
      </c>
      <c r="T406" s="33">
        <v>2.9683232250603896E-2</v>
      </c>
      <c r="U406" s="33">
        <v>1.7670915686720547E-2</v>
      </c>
      <c r="V406" s="33">
        <v>3.7841236535941541E-2</v>
      </c>
      <c r="W406" s="33">
        <v>2.518328770962075E-2</v>
      </c>
      <c r="X406" s="33">
        <v>6.1579125939590647E-2</v>
      </c>
      <c r="Y406" s="33">
        <v>8.3976540243393794E-2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0.50933773254136294</v>
      </c>
      <c r="D408" s="119">
        <f t="shared" si="164"/>
        <v>0.52203474438884978</v>
      </c>
      <c r="E408" s="119">
        <f t="shared" si="164"/>
        <v>0.53444831339450405</v>
      </c>
      <c r="F408" s="119">
        <f t="shared" si="164"/>
        <v>0.53669970867811678</v>
      </c>
      <c r="G408" s="119">
        <f t="shared" si="164"/>
        <v>0.54933165259645955</v>
      </c>
      <c r="H408" s="119">
        <f t="shared" si="164"/>
        <v>0.56423017976331846</v>
      </c>
      <c r="I408" s="119">
        <f t="shared" si="164"/>
        <v>0.58350018540048765</v>
      </c>
      <c r="J408" s="119">
        <f t="shared" si="164"/>
        <v>0.58201809245083513</v>
      </c>
      <c r="K408" s="119">
        <f t="shared" si="164"/>
        <v>0.59301636663018231</v>
      </c>
      <c r="L408" s="119">
        <f t="shared" si="164"/>
        <v>0.61163027332289421</v>
      </c>
      <c r="M408" s="119">
        <f t="shared" si="164"/>
        <v>0.61153788880225801</v>
      </c>
      <c r="N408" s="119">
        <f t="shared" si="164"/>
        <v>0.63315953207688314</v>
      </c>
      <c r="O408" s="119">
        <f t="shared" si="164"/>
        <v>0.62797856055060286</v>
      </c>
      <c r="P408" s="119">
        <f t="shared" si="164"/>
        <v>0.64271780679081858</v>
      </c>
      <c r="Q408" s="119">
        <f t="shared" si="164"/>
        <v>0.66995417792512091</v>
      </c>
      <c r="R408" s="119">
        <f t="shared" ref="R408:V408" si="165">IF(R384=0,"",R384/R360)</f>
        <v>0.66823537695689983</v>
      </c>
      <c r="S408" s="119">
        <f t="shared" si="165"/>
        <v>0.6851266035139536</v>
      </c>
      <c r="T408" s="119">
        <f t="shared" si="165"/>
        <v>0.69489791349442498</v>
      </c>
      <c r="U408" s="119">
        <f t="shared" si="165"/>
        <v>0.69748651600357314</v>
      </c>
      <c r="V408" s="119">
        <f t="shared" si="165"/>
        <v>0.70211321338910293</v>
      </c>
      <c r="W408" s="119">
        <f t="shared" ref="W408:Y408" si="166">IF(W384=0,"",W384/W360)</f>
        <v>0.70852123944575363</v>
      </c>
      <c r="X408" s="119">
        <f t="shared" si="166"/>
        <v>0.72051645050684054</v>
      </c>
      <c r="Y408" s="119">
        <f t="shared" si="166"/>
        <v>0.72641739685164819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0.49767587019051635</v>
      </c>
      <c r="D409" s="124">
        <f t="shared" si="167"/>
        <v>0.5085234047732099</v>
      </c>
      <c r="E409" s="124">
        <f t="shared" si="167"/>
        <v>0.51948173529694774</v>
      </c>
      <c r="F409" s="124">
        <f t="shared" si="167"/>
        <v>0.53057465452752783</v>
      </c>
      <c r="G409" s="124">
        <f t="shared" si="167"/>
        <v>0.54168959314908194</v>
      </c>
      <c r="H409" s="124">
        <f t="shared" si="167"/>
        <v>0.5528737339396127</v>
      </c>
      <c r="I409" s="124">
        <f t="shared" si="167"/>
        <v>0.5640972709695784</v>
      </c>
      <c r="J409" s="124">
        <f t="shared" si="167"/>
        <v>0.57542953797901808</v>
      </c>
      <c r="K409" s="124">
        <f t="shared" si="167"/>
        <v>0.58667216533917832</v>
      </c>
      <c r="L409" s="124">
        <f t="shared" si="167"/>
        <v>0.59780501359036153</v>
      </c>
      <c r="M409" s="124">
        <f t="shared" si="167"/>
        <v>0.60808230510994599</v>
      </c>
      <c r="N409" s="124">
        <f t="shared" si="167"/>
        <v>0.61691552183218823</v>
      </c>
      <c r="O409" s="124">
        <f t="shared" si="167"/>
        <v>0.6242325821145237</v>
      </c>
      <c r="P409" s="124">
        <f t="shared" si="167"/>
        <v>0.63050498647353304</v>
      </c>
      <c r="Q409" s="124">
        <f t="shared" si="167"/>
        <v>0.63793733936915697</v>
      </c>
      <c r="R409" s="124">
        <f t="shared" ref="R409:V409" si="168">IF(R385=0,"",R385/R361)</f>
        <v>0.64913127530778736</v>
      </c>
      <c r="S409" s="124">
        <f t="shared" si="168"/>
        <v>0.66173441515209752</v>
      </c>
      <c r="T409" s="124">
        <f t="shared" si="168"/>
        <v>0.67444044194339348</v>
      </c>
      <c r="U409" s="124">
        <f t="shared" si="168"/>
        <v>0.68617989722695016</v>
      </c>
      <c r="V409" s="124">
        <f t="shared" si="168"/>
        <v>0.69602401054451601</v>
      </c>
      <c r="W409" s="124">
        <f t="shared" ref="W409:Y409" si="169">IF(W385=0,"",W385/W361)</f>
        <v>0.70393272383653627</v>
      </c>
      <c r="X409" s="124">
        <f t="shared" si="169"/>
        <v>0.71069968315036081</v>
      </c>
      <c r="Y409" s="124">
        <f t="shared" si="169"/>
        <v>0.71707252089787143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0.49723809912817096</v>
      </c>
      <c r="D410" s="111">
        <f t="shared" si="170"/>
        <v>0.50810372211857879</v>
      </c>
      <c r="E410" s="111">
        <f t="shared" si="170"/>
        <v>0.51907278456295913</v>
      </c>
      <c r="F410" s="111">
        <f t="shared" si="170"/>
        <v>0.53013455817103639</v>
      </c>
      <c r="G410" s="111">
        <f t="shared" si="170"/>
        <v>0.54127812882105131</v>
      </c>
      <c r="H410" s="111">
        <f t="shared" si="170"/>
        <v>0.55249064351286847</v>
      </c>
      <c r="I410" s="111">
        <f t="shared" si="170"/>
        <v>0.56375514770728408</v>
      </c>
      <c r="J410" s="111">
        <f t="shared" si="170"/>
        <v>0.57503501738497675</v>
      </c>
      <c r="K410" s="111">
        <f t="shared" si="170"/>
        <v>0.5862818247423629</v>
      </c>
      <c r="L410" s="111">
        <f t="shared" si="170"/>
        <v>0.59745258750629171</v>
      </c>
      <c r="M410" s="111">
        <f t="shared" si="170"/>
        <v>0.60771385195997274</v>
      </c>
      <c r="N410" s="111">
        <f t="shared" si="170"/>
        <v>0.61660956823602275</v>
      </c>
      <c r="O410" s="111">
        <f t="shared" si="170"/>
        <v>0.62387634260611091</v>
      </c>
      <c r="P410" s="111">
        <f t="shared" si="170"/>
        <v>0.63014369649159774</v>
      </c>
      <c r="Q410" s="111">
        <f t="shared" si="170"/>
        <v>0.63762182144878787</v>
      </c>
      <c r="R410" s="111">
        <f t="shared" ref="R410:V410" si="171">IF(R386=0,"",R386/R362)</f>
        <v>0.64882308551216716</v>
      </c>
      <c r="S410" s="111">
        <f t="shared" si="171"/>
        <v>0.66142997441050888</v>
      </c>
      <c r="T410" s="111">
        <f t="shared" si="171"/>
        <v>0.67414629680901439</v>
      </c>
      <c r="U410" s="111">
        <f t="shared" si="171"/>
        <v>0.68589298643186725</v>
      </c>
      <c r="V410" s="111">
        <f t="shared" si="171"/>
        <v>0.69574637252710314</v>
      </c>
      <c r="W410" s="111">
        <f t="shared" ref="W410:Y410" si="172">IF(W386=0,"",W386/W362)</f>
        <v>0.70366185514378266</v>
      </c>
      <c r="X410" s="111">
        <f t="shared" si="172"/>
        <v>0.71042854673440647</v>
      </c>
      <c r="Y410" s="111">
        <f t="shared" si="172"/>
        <v>0.71680550057290582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2.0775333865954049</v>
      </c>
      <c r="D412" s="124">
        <f t="shared" si="176"/>
        <v>2.1579076592493971</v>
      </c>
      <c r="E412" s="124">
        <f t="shared" si="176"/>
        <v>2.2394868968021937</v>
      </c>
      <c r="F412" s="124">
        <f t="shared" si="176"/>
        <v>2.3217213428060104</v>
      </c>
      <c r="G412" s="124">
        <f t="shared" si="176"/>
        <v>2.405087408103332</v>
      </c>
      <c r="H412" s="124">
        <f t="shared" si="176"/>
        <v>2.4895102191970286</v>
      </c>
      <c r="I412" s="124">
        <f t="shared" si="176"/>
        <v>2.575089640854999</v>
      </c>
      <c r="J412" s="124">
        <f t="shared" si="176"/>
        <v>2.6622732594588463</v>
      </c>
      <c r="K412" s="124">
        <f t="shared" si="176"/>
        <v>2.7514156007424675</v>
      </c>
      <c r="L412" s="124">
        <f t="shared" si="176"/>
        <v>2.842563678633804</v>
      </c>
      <c r="M412" s="124">
        <f t="shared" si="176"/>
        <v>2.9470126573865216</v>
      </c>
      <c r="N412" s="124">
        <f t="shared" si="176"/>
        <v>3.0681155527052524</v>
      </c>
      <c r="O412" s="124">
        <f t="shared" si="176"/>
        <v>3.2056563290026077</v>
      </c>
      <c r="P412" s="124">
        <f t="shared" si="176"/>
        <v>3.3462495174931481</v>
      </c>
      <c r="Q412" s="124">
        <f t="shared" si="176"/>
        <v>3.4541526340570807</v>
      </c>
      <c r="R412" s="124">
        <f t="shared" ref="R412:V412" si="177">IF(R388=0,"",R388/R364)</f>
        <v>3.4775328783811021</v>
      </c>
      <c r="S412" s="124">
        <f t="shared" si="177"/>
        <v>3.4801306833059931</v>
      </c>
      <c r="T412" s="124">
        <f t="shared" si="177"/>
        <v>3.4830171332225395</v>
      </c>
      <c r="U412" s="124">
        <f t="shared" si="177"/>
        <v>3.4862242997964792</v>
      </c>
      <c r="V412" s="124">
        <f t="shared" si="177"/>
        <v>3.4953888952891177</v>
      </c>
      <c r="W412" s="124">
        <f t="shared" ref="W412:Y412" si="178">IF(W388=0,"",W388/W364)</f>
        <v>3.5254688748329794</v>
      </c>
      <c r="X412" s="124">
        <f t="shared" si="178"/>
        <v>3.5637850848773955</v>
      </c>
      <c r="Y412" s="124">
        <f t="shared" si="178"/>
        <v>3.6069742645417486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2.0775333865954049</v>
      </c>
      <c r="D413" s="111">
        <f t="shared" si="179"/>
        <v>2.1579076592493971</v>
      </c>
      <c r="E413" s="111">
        <f t="shared" si="179"/>
        <v>2.2394868968021937</v>
      </c>
      <c r="F413" s="111">
        <f t="shared" si="179"/>
        <v>2.3217213428060104</v>
      </c>
      <c r="G413" s="111">
        <f t="shared" si="179"/>
        <v>2.405087408103332</v>
      </c>
      <c r="H413" s="111">
        <f t="shared" si="179"/>
        <v>2.4895102191970286</v>
      </c>
      <c r="I413" s="111">
        <f t="shared" si="179"/>
        <v>2.575089640854999</v>
      </c>
      <c r="J413" s="111">
        <f t="shared" si="179"/>
        <v>2.6622732594588463</v>
      </c>
      <c r="K413" s="111">
        <f t="shared" si="179"/>
        <v>2.7514156007424675</v>
      </c>
      <c r="L413" s="111">
        <f t="shared" si="179"/>
        <v>2.842563678633804</v>
      </c>
      <c r="M413" s="111">
        <f t="shared" si="179"/>
        <v>2.9470126573865216</v>
      </c>
      <c r="N413" s="111">
        <f t="shared" si="179"/>
        <v>3.0681155527052524</v>
      </c>
      <c r="O413" s="111">
        <f t="shared" si="179"/>
        <v>3.2056563290026077</v>
      </c>
      <c r="P413" s="111">
        <f t="shared" si="179"/>
        <v>3.3462495174931481</v>
      </c>
      <c r="Q413" s="111">
        <f t="shared" si="179"/>
        <v>3.4541526340570807</v>
      </c>
      <c r="R413" s="111">
        <f t="shared" ref="R413:V413" si="180">IF(R389=0,"",R389/R365)</f>
        <v>3.4775328783811021</v>
      </c>
      <c r="S413" s="111">
        <f t="shared" si="180"/>
        <v>3.4801306833059931</v>
      </c>
      <c r="T413" s="111">
        <f t="shared" si="180"/>
        <v>3.4830171332225395</v>
      </c>
      <c r="U413" s="111">
        <f t="shared" si="180"/>
        <v>3.4862242997964792</v>
      </c>
      <c r="V413" s="111">
        <f t="shared" si="180"/>
        <v>3.4953888952891177</v>
      </c>
      <c r="W413" s="111">
        <f t="shared" ref="W413:Y413" si="181">IF(W389=0,"",W389/W365)</f>
        <v>3.5254688748329794</v>
      </c>
      <c r="X413" s="111">
        <f t="shared" si="181"/>
        <v>3.5637850848773955</v>
      </c>
      <c r="Y413" s="111">
        <f t="shared" si="181"/>
        <v>3.6069742645417486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0.51224130191823036</v>
      </c>
      <c r="D414" s="124">
        <f t="shared" si="182"/>
        <v>0.52334377322890169</v>
      </c>
      <c r="E414" s="124">
        <f t="shared" si="182"/>
        <v>0.53349549542660157</v>
      </c>
      <c r="F414" s="124">
        <f t="shared" si="182"/>
        <v>0.54876597248400927</v>
      </c>
      <c r="G414" s="124">
        <f t="shared" si="182"/>
        <v>0.54549385841445286</v>
      </c>
      <c r="H414" s="124">
        <f t="shared" si="182"/>
        <v>0.57649885926652655</v>
      </c>
      <c r="I414" s="124">
        <f t="shared" si="182"/>
        <v>0.58709738042084114</v>
      </c>
      <c r="J414" s="124">
        <f t="shared" si="182"/>
        <v>0.6000561966023229</v>
      </c>
      <c r="K414" s="124">
        <f t="shared" si="182"/>
        <v>0.61317447195518926</v>
      </c>
      <c r="L414" s="124">
        <f t="shared" si="182"/>
        <v>0.62490844220909969</v>
      </c>
      <c r="M414" s="124">
        <f t="shared" si="182"/>
        <v>0.61186487465914796</v>
      </c>
      <c r="N414" s="124">
        <f t="shared" si="182"/>
        <v>0.63605963182744318</v>
      </c>
      <c r="O414" s="124">
        <f t="shared" si="182"/>
        <v>0.65763601404985839</v>
      </c>
      <c r="P414" s="124">
        <f t="shared" si="182"/>
        <v>0.67439675346688155</v>
      </c>
      <c r="Q414" s="124">
        <f t="shared" si="182"/>
        <v>0.70188825386398979</v>
      </c>
      <c r="R414" s="124">
        <f t="shared" ref="R414:V414" si="183">IF(R390=0,"",R390/R366)</f>
        <v>0.71689041581851343</v>
      </c>
      <c r="S414" s="124">
        <f t="shared" si="183"/>
        <v>0.7307305762027495</v>
      </c>
      <c r="T414" s="124">
        <f t="shared" si="183"/>
        <v>0.74854390082596511</v>
      </c>
      <c r="U414" s="124">
        <f t="shared" si="183"/>
        <v>0.76142962679096482</v>
      </c>
      <c r="V414" s="124">
        <f t="shared" si="183"/>
        <v>0.77031216902396848</v>
      </c>
      <c r="W414" s="124">
        <f t="shared" ref="W414:Y414" si="184">IF(W390=0,"",W390/W366)</f>
        <v>0.78012619331683208</v>
      </c>
      <c r="X414" s="124">
        <f t="shared" si="184"/>
        <v>0.79322970503052326</v>
      </c>
      <c r="Y414" s="124">
        <f t="shared" si="184"/>
        <v>0.79539992183001151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0.51224130191823036</v>
      </c>
      <c r="D415" s="111">
        <f t="shared" si="185"/>
        <v>0.52584420745257765</v>
      </c>
      <c r="E415" s="111">
        <f t="shared" si="185"/>
        <v>0.53957661104903842</v>
      </c>
      <c r="F415" s="111">
        <f t="shared" si="185"/>
        <v>0.55342508173183735</v>
      </c>
      <c r="G415" s="111">
        <f t="shared" si="185"/>
        <v>0.56737595587879575</v>
      </c>
      <c r="H415" s="111">
        <f t="shared" si="185"/>
        <v>0.58141314254447674</v>
      </c>
      <c r="I415" s="111">
        <f t="shared" si="185"/>
        <v>0.59551541597906632</v>
      </c>
      <c r="J415" s="111">
        <f t="shared" si="185"/>
        <v>0.60963692579040962</v>
      </c>
      <c r="K415" s="111">
        <f t="shared" si="185"/>
        <v>0.62371704417668017</v>
      </c>
      <c r="L415" s="111">
        <f t="shared" si="185"/>
        <v>0.63770196071192831</v>
      </c>
      <c r="M415" s="111">
        <f t="shared" si="185"/>
        <v>0.6505482568837726</v>
      </c>
      <c r="N415" s="111">
        <f t="shared" si="185"/>
        <v>0.66168499412104742</v>
      </c>
      <c r="O415" s="111">
        <f t="shared" si="185"/>
        <v>0.67078242418860889</v>
      </c>
      <c r="P415" s="111">
        <f t="shared" si="185"/>
        <v>0.67862865840176578</v>
      </c>
      <c r="Q415" s="111">
        <f t="shared" si="185"/>
        <v>0.68799068278421527</v>
      </c>
      <c r="R415" s="111">
        <f t="shared" ref="R415:V415" si="186">IF(R391=0,"",R391/R367)</f>
        <v>0.70201378454781771</v>
      </c>
      <c r="S415" s="111">
        <f t="shared" si="186"/>
        <v>0.71779661806942463</v>
      </c>
      <c r="T415" s="111">
        <f t="shared" si="186"/>
        <v>0.73371645372761762</v>
      </c>
      <c r="U415" s="111">
        <f t="shared" si="186"/>
        <v>0.74842238540056694</v>
      </c>
      <c r="V415" s="111">
        <f t="shared" si="186"/>
        <v>0.76075804994233054</v>
      </c>
      <c r="W415" s="111">
        <f t="shared" ref="W415:Y415" si="187">IF(W391=0,"",W391/W367)</f>
        <v>0.77066761172157805</v>
      </c>
      <c r="X415" s="111">
        <f t="shared" si="187"/>
        <v>0.77807865725329417</v>
      </c>
      <c r="Y415" s="111">
        <f t="shared" si="187"/>
        <v>0.78506285250112506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 t="str">
        <f t="shared" si="188"/>
        <v/>
      </c>
      <c r="K416" s="111" t="str">
        <f t="shared" si="188"/>
        <v/>
      </c>
      <c r="L416" s="111" t="str">
        <f t="shared" si="188"/>
        <v/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 t="str">
        <f t="shared" ref="W416:Y416" si="190">IF(W392=0,"",W392/W368)</f>
        <v/>
      </c>
      <c r="X416" s="111" t="str">
        <f t="shared" si="190"/>
        <v/>
      </c>
      <c r="Y416" s="111" t="str">
        <f t="shared" si="190"/>
        <v/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 t="str">
        <f t="shared" si="191"/>
        <v/>
      </c>
      <c r="K417" s="112" t="str">
        <f t="shared" si="191"/>
        <v/>
      </c>
      <c r="L417" s="112" t="str">
        <f t="shared" si="191"/>
        <v/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 t="str">
        <f t="shared" ref="W417:Y417" si="193">IF(W393=0,"",W393/W369)</f>
        <v/>
      </c>
      <c r="X417" s="112" t="str">
        <f t="shared" si="193"/>
        <v/>
      </c>
      <c r="Y417" s="112" t="str">
        <f t="shared" si="193"/>
        <v/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 t="str">
        <f t="shared" si="194"/>
        <v/>
      </c>
      <c r="K418" s="113" t="str">
        <f t="shared" si="194"/>
        <v/>
      </c>
      <c r="L418" s="113" t="str">
        <f t="shared" si="194"/>
        <v/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 t="str">
        <f t="shared" ref="W418:Y418" si="196">IF(W394=0,"",W394/W370)</f>
        <v/>
      </c>
      <c r="X418" s="113" t="str">
        <f t="shared" si="196"/>
        <v/>
      </c>
      <c r="Y418" s="113" t="str">
        <f t="shared" si="196"/>
        <v/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>
        <f t="shared" si="197"/>
        <v>0.51720765338896457</v>
      </c>
      <c r="E419" s="112">
        <f t="shared" si="197"/>
        <v>0.5213311482648314</v>
      </c>
      <c r="F419" s="112">
        <f t="shared" si="197"/>
        <v>0.52552326575358899</v>
      </c>
      <c r="G419" s="112">
        <f t="shared" si="197"/>
        <v>0.53017883077015504</v>
      </c>
      <c r="H419" s="112">
        <f t="shared" si="197"/>
        <v>0.53524952177134622</v>
      </c>
      <c r="I419" s="112">
        <f t="shared" si="197"/>
        <v>0.5408326236277351</v>
      </c>
      <c r="J419" s="112">
        <f t="shared" si="197"/>
        <v>0.54732667811558844</v>
      </c>
      <c r="K419" s="112">
        <f t="shared" si="197"/>
        <v>0.5550705505736877</v>
      </c>
      <c r="L419" s="112">
        <f t="shared" si="197"/>
        <v>0.56415490137293089</v>
      </c>
      <c r="M419" s="112">
        <f t="shared" si="197"/>
        <v>0.5826739265009232</v>
      </c>
      <c r="N419" s="112">
        <f t="shared" si="197"/>
        <v>0.61320045919527066</v>
      </c>
      <c r="O419" s="112">
        <f t="shared" si="197"/>
        <v>0.65782844763476267</v>
      </c>
      <c r="P419" s="112">
        <f t="shared" si="197"/>
        <v>0.7119446979651356</v>
      </c>
      <c r="Q419" s="112">
        <f t="shared" si="197"/>
        <v>0.76066889069771815</v>
      </c>
      <c r="R419" s="112">
        <f t="shared" ref="R419:V419" si="198">IF(R395=0,"",R395/R371)</f>
        <v>0.79228007174987991</v>
      </c>
      <c r="S419" s="112">
        <f t="shared" si="198"/>
        <v>0.82171309401535142</v>
      </c>
      <c r="T419" s="112">
        <f t="shared" si="198"/>
        <v>0.84810010215461507</v>
      </c>
      <c r="U419" s="112">
        <f t="shared" si="198"/>
        <v>0.87057324082824472</v>
      </c>
      <c r="V419" s="112">
        <f t="shared" si="198"/>
        <v>0.88826465469677662</v>
      </c>
      <c r="W419" s="112">
        <f t="shared" ref="W419:Y419" si="199">IF(W395=0,"",W395/W371)</f>
        <v>0.89913873526464749</v>
      </c>
      <c r="X419" s="112">
        <f t="shared" si="199"/>
        <v>0.90106582089922682</v>
      </c>
      <c r="Y419" s="112">
        <f t="shared" si="199"/>
        <v>0.90204164989810132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 t="str">
        <f t="shared" ref="C423:Q423" si="209">IF(C399=0,"",C399/C375)</f>
        <v/>
      </c>
      <c r="D423" s="112" t="str">
        <f t="shared" si="209"/>
        <v/>
      </c>
      <c r="E423" s="112" t="str">
        <f t="shared" si="209"/>
        <v/>
      </c>
      <c r="F423" s="112" t="str">
        <f t="shared" si="209"/>
        <v/>
      </c>
      <c r="G423" s="112" t="str">
        <f t="shared" si="209"/>
        <v/>
      </c>
      <c r="H423" s="112">
        <f t="shared" si="209"/>
        <v>0.58102258842206245</v>
      </c>
      <c r="I423" s="112">
        <f t="shared" si="209"/>
        <v>0.58291143765078335</v>
      </c>
      <c r="J423" s="112">
        <f t="shared" si="209"/>
        <v>0.58504315786617778</v>
      </c>
      <c r="K423" s="112">
        <f t="shared" si="209"/>
        <v>0.58751217126098987</v>
      </c>
      <c r="L423" s="112">
        <f t="shared" si="209"/>
        <v>0.59035094191019333</v>
      </c>
      <c r="M423" s="112">
        <f t="shared" si="209"/>
        <v>0.59574778682856222</v>
      </c>
      <c r="N423" s="112">
        <f t="shared" si="209"/>
        <v>0.60464669804821058</v>
      </c>
      <c r="O423" s="112">
        <f t="shared" si="209"/>
        <v>0.61821638087802122</v>
      </c>
      <c r="P423" s="112">
        <f t="shared" si="209"/>
        <v>0.63581349278831722</v>
      </c>
      <c r="Q423" s="112">
        <f t="shared" si="209"/>
        <v>0.65279096182949892</v>
      </c>
      <c r="R423" s="112">
        <f t="shared" ref="R423:V423" si="210">IF(R399=0,"",R399/R375)</f>
        <v>0.66428028327792521</v>
      </c>
      <c r="S423" s="112">
        <f t="shared" si="210"/>
        <v>0.67541145536263669</v>
      </c>
      <c r="T423" s="112" t="str">
        <f t="shared" si="210"/>
        <v/>
      </c>
      <c r="U423" s="112">
        <f t="shared" si="210"/>
        <v>0.69752567818638711</v>
      </c>
      <c r="V423" s="112">
        <f t="shared" si="210"/>
        <v>0.70840011449213525</v>
      </c>
      <c r="W423" s="112">
        <f t="shared" ref="W423:Y423" si="211">IF(W399=0,"",W399/W375)</f>
        <v>0.71833208241823698</v>
      </c>
      <c r="X423" s="112">
        <f t="shared" si="211"/>
        <v>0.72928652416962969</v>
      </c>
      <c r="Y423" s="112">
        <f t="shared" si="211"/>
        <v>0.73950635251132513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 t="str">
        <f t="shared" si="212"/>
        <v/>
      </c>
      <c r="F424" s="113" t="str">
        <f t="shared" si="212"/>
        <v/>
      </c>
      <c r="G424" s="113" t="str">
        <f t="shared" si="212"/>
        <v/>
      </c>
      <c r="H424" s="113" t="str">
        <f t="shared" si="212"/>
        <v/>
      </c>
      <c r="I424" s="113" t="str">
        <f t="shared" si="212"/>
        <v/>
      </c>
      <c r="J424" s="113" t="str">
        <f t="shared" si="212"/>
        <v/>
      </c>
      <c r="K424" s="113" t="str">
        <f t="shared" si="212"/>
        <v/>
      </c>
      <c r="L424" s="113" t="str">
        <f t="shared" si="212"/>
        <v/>
      </c>
      <c r="M424" s="113" t="str">
        <f t="shared" si="212"/>
        <v/>
      </c>
      <c r="N424" s="113" t="str">
        <f t="shared" si="212"/>
        <v/>
      </c>
      <c r="O424" s="113" t="str">
        <f t="shared" si="212"/>
        <v/>
      </c>
      <c r="P424" s="113" t="str">
        <f t="shared" si="212"/>
        <v/>
      </c>
      <c r="Q424" s="113" t="str">
        <f t="shared" si="212"/>
        <v/>
      </c>
      <c r="R424" s="113" t="str">
        <f t="shared" ref="R424:V424" si="213">IF(R400=0,"",R400/R376)</f>
        <v/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 t="str">
        <f t="shared" si="213"/>
        <v/>
      </c>
      <c r="W424" s="113" t="str">
        <f t="shared" ref="W424:Y424" si="214">IF(W400=0,"",W400/W376)</f>
        <v/>
      </c>
      <c r="X424" s="113" t="str">
        <f t="shared" si="214"/>
        <v/>
      </c>
      <c r="Y424" s="113" t="str">
        <f t="shared" si="214"/>
        <v/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 t="str">
        <f t="shared" si="215"/>
        <v/>
      </c>
      <c r="F425" s="111" t="str">
        <f t="shared" si="215"/>
        <v/>
      </c>
      <c r="G425" s="111" t="str">
        <f t="shared" si="215"/>
        <v/>
      </c>
      <c r="H425" s="111" t="str">
        <f t="shared" si="215"/>
        <v/>
      </c>
      <c r="I425" s="111" t="str">
        <f t="shared" si="215"/>
        <v/>
      </c>
      <c r="J425" s="111" t="str">
        <f t="shared" si="215"/>
        <v/>
      </c>
      <c r="K425" s="111" t="str">
        <f t="shared" si="215"/>
        <v/>
      </c>
      <c r="L425" s="111" t="str">
        <f t="shared" si="215"/>
        <v/>
      </c>
      <c r="M425" s="111" t="str">
        <f t="shared" si="215"/>
        <v/>
      </c>
      <c r="N425" s="111" t="str">
        <f t="shared" si="215"/>
        <v/>
      </c>
      <c r="O425" s="111" t="str">
        <f t="shared" si="215"/>
        <v/>
      </c>
      <c r="P425" s="111" t="str">
        <f t="shared" si="215"/>
        <v/>
      </c>
      <c r="Q425" s="111" t="str">
        <f t="shared" si="215"/>
        <v/>
      </c>
      <c r="R425" s="111" t="str">
        <f t="shared" ref="R425:V425" si="216">IF(R401=0,"",R401/R377)</f>
        <v/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 t="str">
        <f t="shared" si="216"/>
        <v/>
      </c>
      <c r="W425" s="111" t="str">
        <f t="shared" ref="W425:Y425" si="217">IF(W401=0,"",W401/W377)</f>
        <v/>
      </c>
      <c r="X425" s="111" t="str">
        <f t="shared" si="217"/>
        <v/>
      </c>
      <c r="Y425" s="111" t="str">
        <f t="shared" si="217"/>
        <v/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 t="str">
        <f t="shared" si="218"/>
        <v/>
      </c>
      <c r="F426" s="111" t="str">
        <f t="shared" si="218"/>
        <v/>
      </c>
      <c r="G426" s="111" t="str">
        <f t="shared" si="218"/>
        <v/>
      </c>
      <c r="H426" s="111" t="str">
        <f t="shared" si="218"/>
        <v/>
      </c>
      <c r="I426" s="111" t="str">
        <f t="shared" si="218"/>
        <v/>
      </c>
      <c r="J426" s="111" t="str">
        <f t="shared" si="218"/>
        <v/>
      </c>
      <c r="K426" s="111" t="str">
        <f t="shared" si="218"/>
        <v/>
      </c>
      <c r="L426" s="111" t="str">
        <f t="shared" si="218"/>
        <v/>
      </c>
      <c r="M426" s="111" t="str">
        <f t="shared" si="218"/>
        <v/>
      </c>
      <c r="N426" s="111" t="str">
        <f t="shared" si="218"/>
        <v/>
      </c>
      <c r="O426" s="111" t="str">
        <f t="shared" si="218"/>
        <v/>
      </c>
      <c r="P426" s="111" t="str">
        <f t="shared" si="218"/>
        <v/>
      </c>
      <c r="Q426" s="111" t="str">
        <f t="shared" si="218"/>
        <v/>
      </c>
      <c r="R426" s="111" t="str">
        <f t="shared" ref="R426:V426" si="219">IF(R402=0,"",R402/R378)</f>
        <v/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 t="str">
        <f t="shared" si="219"/>
        <v/>
      </c>
      <c r="W426" s="111" t="str">
        <f t="shared" ref="W426:Y426" si="220">IF(W402=0,"",W402/W378)</f>
        <v/>
      </c>
      <c r="X426" s="111" t="str">
        <f t="shared" si="220"/>
        <v/>
      </c>
      <c r="Y426" s="111" t="str">
        <f t="shared" si="220"/>
        <v/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0.57978713778074176</v>
      </c>
      <c r="D427" s="124">
        <f t="shared" si="221"/>
        <v>0.57545862814882354</v>
      </c>
      <c r="E427" s="124">
        <f t="shared" si="221"/>
        <v>0.58097226160734983</v>
      </c>
      <c r="F427" s="124">
        <f t="shared" si="221"/>
        <v>0.57461217962065847</v>
      </c>
      <c r="G427" s="124">
        <f t="shared" si="221"/>
        <v>0.57479072162387046</v>
      </c>
      <c r="H427" s="124">
        <f t="shared" si="221"/>
        <v>0.58806304519392394</v>
      </c>
      <c r="I427" s="124">
        <f t="shared" si="221"/>
        <v>0.57393444854262143</v>
      </c>
      <c r="J427" s="124">
        <f t="shared" si="221"/>
        <v>0.57427801781496846</v>
      </c>
      <c r="K427" s="124">
        <f t="shared" si="221"/>
        <v>0.57464990221630086</v>
      </c>
      <c r="L427" s="124">
        <f t="shared" si="221"/>
        <v>0.5788359103534948</v>
      </c>
      <c r="M427" s="124">
        <f t="shared" si="221"/>
        <v>0.57773981152358567</v>
      </c>
      <c r="N427" s="124">
        <f t="shared" si="221"/>
        <v>0.57971970914392368</v>
      </c>
      <c r="O427" s="124">
        <f t="shared" si="221"/>
        <v>0.57521888373375818</v>
      </c>
      <c r="P427" s="124">
        <f t="shared" si="221"/>
        <v>0.57554240657459121</v>
      </c>
      <c r="Q427" s="124">
        <f t="shared" si="221"/>
        <v>0.57958890062498114</v>
      </c>
      <c r="R427" s="124">
        <f t="shared" ref="R427:V427" si="222">IF(R403=0,"",R403/R379)</f>
        <v>0.5831948208575356</v>
      </c>
      <c r="S427" s="124">
        <f t="shared" si="222"/>
        <v>0.58779057602674356</v>
      </c>
      <c r="T427" s="124">
        <f t="shared" si="222"/>
        <v>0.58957439026255221</v>
      </c>
      <c r="U427" s="124">
        <f t="shared" si="222"/>
        <v>0.59281931403481114</v>
      </c>
      <c r="V427" s="124">
        <f t="shared" si="222"/>
        <v>0.59586233709727932</v>
      </c>
      <c r="W427" s="124">
        <f t="shared" ref="W427:Y427" si="223">IF(W403=0,"",W403/W379)</f>
        <v>0.59816003357522873</v>
      </c>
      <c r="X427" s="124">
        <f t="shared" si="223"/>
        <v>0.60180534022344212</v>
      </c>
      <c r="Y427" s="124">
        <f t="shared" si="223"/>
        <v>0.6026720913293292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0.57142793110344758</v>
      </c>
      <c r="D428" s="111">
        <f t="shared" si="224"/>
        <v>0.5715141314632517</v>
      </c>
      <c r="E428" s="111">
        <f t="shared" si="224"/>
        <v>0.57160033958786371</v>
      </c>
      <c r="F428" s="111">
        <f t="shared" si="224"/>
        <v>0.5716865487713132</v>
      </c>
      <c r="G428" s="111">
        <f t="shared" si="224"/>
        <v>0.57177276510569386</v>
      </c>
      <c r="H428" s="111">
        <f t="shared" si="224"/>
        <v>0.57185898784541112</v>
      </c>
      <c r="I428" s="111">
        <f t="shared" si="224"/>
        <v>0.57194521849155699</v>
      </c>
      <c r="J428" s="111">
        <f t="shared" si="224"/>
        <v>0.57203146319357612</v>
      </c>
      <c r="K428" s="111">
        <f t="shared" si="224"/>
        <v>0.57211772718011367</v>
      </c>
      <c r="L428" s="111">
        <f t="shared" si="224"/>
        <v>0.57220401185004677</v>
      </c>
      <c r="M428" s="111">
        <f t="shared" si="224"/>
        <v>0.57226954013227083</v>
      </c>
      <c r="N428" s="111">
        <f t="shared" si="224"/>
        <v>0.57230616735969053</v>
      </c>
      <c r="O428" s="111">
        <f t="shared" si="224"/>
        <v>0.57232805849136814</v>
      </c>
      <c r="P428" s="111">
        <f t="shared" si="224"/>
        <v>0.57238914207544034</v>
      </c>
      <c r="Q428" s="111">
        <f t="shared" si="224"/>
        <v>0.57263776653201393</v>
      </c>
      <c r="R428" s="111">
        <f t="shared" ref="R428:V428" si="225">IF(R404=0,"",R404/R380)</f>
        <v>0.57329084107009609</v>
      </c>
      <c r="S428" s="111">
        <f t="shared" si="225"/>
        <v>0.57421207733256507</v>
      </c>
      <c r="T428" s="111">
        <f t="shared" si="225"/>
        <v>0.57522285414081742</v>
      </c>
      <c r="U428" s="111">
        <f t="shared" si="225"/>
        <v>0.57614455031625211</v>
      </c>
      <c r="V428" s="111">
        <f t="shared" si="225"/>
        <v>0.5767985446802667</v>
      </c>
      <c r="W428" s="111">
        <f t="shared" ref="W428:Y428" si="226">IF(W404=0,"",W404/W380)</f>
        <v>0.57711285933701351</v>
      </c>
      <c r="X428" s="111">
        <f t="shared" si="226"/>
        <v>0.577494425502034</v>
      </c>
      <c r="Y428" s="111">
        <f t="shared" si="226"/>
        <v>0.57753258211853609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0.57100596703948447</v>
      </c>
      <c r="D429" s="111">
        <f t="shared" si="227"/>
        <v>0.57146106790556805</v>
      </c>
      <c r="E429" s="111">
        <f t="shared" si="227"/>
        <v>0.57191620976650126</v>
      </c>
      <c r="F429" s="111">
        <f t="shared" si="227"/>
        <v>0.57237135721764087</v>
      </c>
      <c r="G429" s="111">
        <f t="shared" si="227"/>
        <v>0.57282654242262565</v>
      </c>
      <c r="H429" s="111">
        <f t="shared" si="227"/>
        <v>0.57328176144503551</v>
      </c>
      <c r="I429" s="111">
        <f t="shared" si="227"/>
        <v>0.57373702220999179</v>
      </c>
      <c r="J429" s="111">
        <f t="shared" si="227"/>
        <v>0.57419235718391992</v>
      </c>
      <c r="K429" s="111">
        <f t="shared" si="227"/>
        <v>0.57464779397182042</v>
      </c>
      <c r="L429" s="111">
        <f t="shared" si="227"/>
        <v>0.57510333995916274</v>
      </c>
      <c r="M429" s="111">
        <f t="shared" si="227"/>
        <v>0.57544930113682979</v>
      </c>
      <c r="N429" s="111">
        <f t="shared" si="227"/>
        <v>0.5756426771616957</v>
      </c>
      <c r="O429" s="111">
        <f t="shared" si="227"/>
        <v>0.57575825293201333</v>
      </c>
      <c r="P429" s="111">
        <f t="shared" si="227"/>
        <v>0.57608074801298381</v>
      </c>
      <c r="Q429" s="111">
        <f t="shared" si="227"/>
        <v>0.57739337832883519</v>
      </c>
      <c r="R429" s="111">
        <f t="shared" ref="R429:V429" si="228">IF(R405=0,"",R405/R381)</f>
        <v>0.58084133131387561</v>
      </c>
      <c r="S429" s="111">
        <f t="shared" si="228"/>
        <v>0.58570506299515612</v>
      </c>
      <c r="T429" s="111">
        <f t="shared" si="228"/>
        <v>0.59104153028946826</v>
      </c>
      <c r="U429" s="111">
        <f t="shared" si="228"/>
        <v>0.59590769011361777</v>
      </c>
      <c r="V429" s="111">
        <f t="shared" si="228"/>
        <v>0.59936049938440283</v>
      </c>
      <c r="W429" s="111">
        <f t="shared" ref="W429:Y429" si="229">IF(W405=0,"",W405/W381)</f>
        <v>0.60101994573512851</v>
      </c>
      <c r="X429" s="111">
        <f t="shared" si="229"/>
        <v>0.60141731840164392</v>
      </c>
      <c r="Y429" s="111">
        <f t="shared" si="229"/>
        <v>0.60145705566829544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0.7411076851968037</v>
      </c>
      <c r="D430" s="45">
        <f t="shared" si="230"/>
        <v>0.7423264745227921</v>
      </c>
      <c r="E430" s="45">
        <f t="shared" si="230"/>
        <v>0.74360273004744393</v>
      </c>
      <c r="F430" s="45">
        <f t="shared" si="230"/>
        <v>0.74488682187191357</v>
      </c>
      <c r="G430" s="45">
        <f t="shared" si="230"/>
        <v>0.7462238366852455</v>
      </c>
      <c r="H430" s="45">
        <f t="shared" si="230"/>
        <v>0.74760825645068629</v>
      </c>
      <c r="I430" s="45">
        <f t="shared" si="230"/>
        <v>0.74905119052973435</v>
      </c>
      <c r="J430" s="45">
        <f t="shared" si="230"/>
        <v>0.75059815005519481</v>
      </c>
      <c r="K430" s="45">
        <f t="shared" si="230"/>
        <v>0.75228783146080425</v>
      </c>
      <c r="L430" s="45">
        <f t="shared" si="230"/>
        <v>0.75413058762906038</v>
      </c>
      <c r="M430" s="45">
        <f t="shared" si="230"/>
        <v>0.75676532174171607</v>
      </c>
      <c r="N430" s="45">
        <f t="shared" si="230"/>
        <v>0.76037392346220756</v>
      </c>
      <c r="O430" s="45" t="str">
        <f t="shared" si="230"/>
        <v/>
      </c>
      <c r="P430" s="45" t="str">
        <f t="shared" si="230"/>
        <v/>
      </c>
      <c r="Q430" s="45">
        <f t="shared" si="230"/>
        <v>0.78059821536275065</v>
      </c>
      <c r="R430" s="45">
        <f t="shared" ref="R430:V430" si="231">IF(R406=0,"",R406/R382)</f>
        <v>0.79227350421609644</v>
      </c>
      <c r="S430" s="45">
        <f t="shared" si="231"/>
        <v>0.80688310185976686</v>
      </c>
      <c r="T430" s="45">
        <f t="shared" si="231"/>
        <v>0.82261113599549673</v>
      </c>
      <c r="U430" s="45">
        <f t="shared" si="231"/>
        <v>0.83764173432506372</v>
      </c>
      <c r="V430" s="45">
        <f t="shared" si="231"/>
        <v>0.85015902455022507</v>
      </c>
      <c r="W430" s="45">
        <f t="shared" ref="W430:Y430" si="232">IF(W406=0,"",W406/W382)</f>
        <v>0.85953208976603224</v>
      </c>
      <c r="X430" s="45">
        <f t="shared" si="232"/>
        <v>0.86707348022395292</v>
      </c>
      <c r="Y430" s="45">
        <f t="shared" si="232"/>
        <v>0.87376115379250585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1.1960338841728264</v>
      </c>
      <c r="D432" s="117">
        <f t="shared" si="233"/>
        <v>19.095738163737618</v>
      </c>
      <c r="E432" s="117">
        <f t="shared" si="233"/>
        <v>34.379918692184532</v>
      </c>
      <c r="F432" s="117">
        <f t="shared" si="233"/>
        <v>22.98665281043931</v>
      </c>
      <c r="G432" s="117">
        <f t="shared" si="233"/>
        <v>85.257756865205351</v>
      </c>
      <c r="H432" s="117">
        <f t="shared" si="233"/>
        <v>16.792665894072542</v>
      </c>
      <c r="I432" s="117">
        <f t="shared" si="233"/>
        <v>33.820857016493633</v>
      </c>
      <c r="J432" s="117">
        <f t="shared" si="233"/>
        <v>12.167286585188041</v>
      </c>
      <c r="K432" s="117">
        <f t="shared" si="233"/>
        <v>14.507852892709998</v>
      </c>
      <c r="L432" s="117">
        <f t="shared" si="233"/>
        <v>6.9263900464880575</v>
      </c>
      <c r="M432" s="117">
        <f t="shared" si="233"/>
        <v>9.9585031229497716</v>
      </c>
      <c r="N432" s="117">
        <f t="shared" si="233"/>
        <v>8.8013055384566208</v>
      </c>
      <c r="O432" s="117">
        <f t="shared" si="233"/>
        <v>15.15137420006238</v>
      </c>
      <c r="P432" s="117">
        <f t="shared" si="233"/>
        <v>20.752336717850881</v>
      </c>
      <c r="Q432" s="117">
        <f t="shared" si="233"/>
        <v>17.503760811252924</v>
      </c>
      <c r="R432" s="117">
        <f t="shared" ref="R432:V432" si="234">R433+R436+R438+R451</f>
        <v>14.911137672638009</v>
      </c>
      <c r="S432" s="117">
        <f t="shared" si="234"/>
        <v>14.834685108013048</v>
      </c>
      <c r="T432" s="117">
        <f t="shared" si="234"/>
        <v>17.464536967597859</v>
      </c>
      <c r="U432" s="117">
        <f t="shared" si="234"/>
        <v>14.130104459880851</v>
      </c>
      <c r="V432" s="117">
        <f t="shared" si="234"/>
        <v>17.287093012944496</v>
      </c>
      <c r="W432" s="117">
        <f t="shared" ref="W432:Y432" si="235">W433+W436+W438+W451</f>
        <v>22.107517575042369</v>
      </c>
      <c r="X432" s="117">
        <f t="shared" si="235"/>
        <v>20.38983369055784</v>
      </c>
      <c r="Y432" s="117">
        <f t="shared" si="235"/>
        <v>19.681722495595089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7.1521512639538143</v>
      </c>
      <c r="E438" s="122">
        <v>14.114641535857736</v>
      </c>
      <c r="F438" s="122">
        <v>7.1457854585025808</v>
      </c>
      <c r="G438" s="122">
        <v>43.734671393169165</v>
      </c>
      <c r="H438" s="122">
        <v>4.0001921748250009</v>
      </c>
      <c r="I438" s="122">
        <v>6.1835728519598794</v>
      </c>
      <c r="J438" s="122">
        <v>3.3222310524761598</v>
      </c>
      <c r="K438" s="122">
        <v>0.56720424953843174</v>
      </c>
      <c r="L438" s="122">
        <v>1.3122747872250395</v>
      </c>
      <c r="M438" s="122">
        <v>5.4640734400020872</v>
      </c>
      <c r="N438" s="122">
        <v>4.1154450718293667</v>
      </c>
      <c r="O438" s="122">
        <v>7.5701637933988355</v>
      </c>
      <c r="P438" s="122">
        <v>8.0550392736247343</v>
      </c>
      <c r="Q438" s="122">
        <v>8.0571627553461376</v>
      </c>
      <c r="R438" s="122">
        <v>5.6482400748043142</v>
      </c>
      <c r="S438" s="122">
        <v>4.7013654219415724</v>
      </c>
      <c r="T438" s="122">
        <v>4.1866626865052332</v>
      </c>
      <c r="U438" s="122">
        <v>3.0245421671978132</v>
      </c>
      <c r="V438" s="122">
        <v>3.6902994594964449</v>
      </c>
      <c r="W438" s="122">
        <v>5.6606948870231442</v>
      </c>
      <c r="X438" s="122">
        <v>5.6790399138877188</v>
      </c>
      <c r="Y438" s="122">
        <v>4.7878391686516455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7.1521512639538143</v>
      </c>
      <c r="E443" s="101">
        <v>14.114641535857736</v>
      </c>
      <c r="F443" s="101">
        <v>7.1457854585025808</v>
      </c>
      <c r="G443" s="101">
        <v>43.734671393169165</v>
      </c>
      <c r="H443" s="101">
        <v>4.0001921748250009</v>
      </c>
      <c r="I443" s="101">
        <v>6.1835728519598794</v>
      </c>
      <c r="J443" s="101">
        <v>3.3222310524761598</v>
      </c>
      <c r="K443" s="101">
        <v>0.56720424953843174</v>
      </c>
      <c r="L443" s="101">
        <v>1.3122747872250395</v>
      </c>
      <c r="M443" s="101">
        <v>5.4640734400020872</v>
      </c>
      <c r="N443" s="101">
        <v>4.1154450718293667</v>
      </c>
      <c r="O443" s="101">
        <v>7.5701637933988355</v>
      </c>
      <c r="P443" s="101">
        <v>8.0550392736247343</v>
      </c>
      <c r="Q443" s="101">
        <v>8.0571627553461376</v>
      </c>
      <c r="R443" s="101">
        <v>5.6482400748043142</v>
      </c>
      <c r="S443" s="101">
        <v>4.7013654219415724</v>
      </c>
      <c r="T443" s="101">
        <v>4.1866626865052332</v>
      </c>
      <c r="U443" s="101">
        <v>3.0245421671978132</v>
      </c>
      <c r="V443" s="101">
        <v>3.6902994594964449</v>
      </c>
      <c r="W443" s="101">
        <v>5.6606948870231442</v>
      </c>
      <c r="X443" s="101">
        <v>5.6790399138877188</v>
      </c>
      <c r="Y443" s="101">
        <v>4.7878391686516455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1.1960338841728264</v>
      </c>
      <c r="D451" s="122">
        <v>11.943586899783805</v>
      </c>
      <c r="E451" s="122">
        <v>20.2652771563268</v>
      </c>
      <c r="F451" s="122">
        <v>15.84086735193673</v>
      </c>
      <c r="G451" s="122">
        <v>41.523085472036179</v>
      </c>
      <c r="H451" s="122">
        <v>12.792473719247543</v>
      </c>
      <c r="I451" s="122">
        <v>27.637284164533753</v>
      </c>
      <c r="J451" s="122">
        <v>8.8450555327118821</v>
      </c>
      <c r="K451" s="122">
        <v>13.940648643171567</v>
      </c>
      <c r="L451" s="122">
        <v>5.6141152592630181</v>
      </c>
      <c r="M451" s="122">
        <v>4.4944296829476853</v>
      </c>
      <c r="N451" s="122">
        <v>4.685860466627255</v>
      </c>
      <c r="O451" s="122">
        <v>7.5812104066635442</v>
      </c>
      <c r="P451" s="122">
        <v>12.697297444226146</v>
      </c>
      <c r="Q451" s="122">
        <v>9.4465980559067848</v>
      </c>
      <c r="R451" s="122">
        <v>9.262897597833696</v>
      </c>
      <c r="S451" s="122">
        <v>10.133319686071475</v>
      </c>
      <c r="T451" s="122">
        <v>13.277874281092625</v>
      </c>
      <c r="U451" s="122">
        <v>11.105562292683038</v>
      </c>
      <c r="V451" s="122">
        <v>13.59679355344805</v>
      </c>
      <c r="W451" s="122">
        <v>16.446822688019225</v>
      </c>
      <c r="X451" s="122">
        <v>14.710793776670121</v>
      </c>
      <c r="Y451" s="122">
        <v>14.893883326943442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1.1960338841728264</v>
      </c>
      <c r="D453" s="98">
        <v>11.943586899783805</v>
      </c>
      <c r="E453" s="98">
        <v>20.2652771563268</v>
      </c>
      <c r="F453" s="98">
        <v>15.84086735193673</v>
      </c>
      <c r="G453" s="98">
        <v>41.523085472036179</v>
      </c>
      <c r="H453" s="98">
        <v>12.792473719247543</v>
      </c>
      <c r="I453" s="98">
        <v>27.637284164533753</v>
      </c>
      <c r="J453" s="98">
        <v>8.8450555327118821</v>
      </c>
      <c r="K453" s="98">
        <v>13.940648643171567</v>
      </c>
      <c r="L453" s="98">
        <v>5.6141152592630181</v>
      </c>
      <c r="M453" s="98">
        <v>4.4944296829476853</v>
      </c>
      <c r="N453" s="98">
        <v>4.685860466627255</v>
      </c>
      <c r="O453" s="98">
        <v>7.5812104066635442</v>
      </c>
      <c r="P453" s="98">
        <v>12.697297444226146</v>
      </c>
      <c r="Q453" s="98">
        <v>9.4465980559067848</v>
      </c>
      <c r="R453" s="98">
        <v>9.262897597833696</v>
      </c>
      <c r="S453" s="98">
        <v>10.133319686071475</v>
      </c>
      <c r="T453" s="98">
        <v>13.277874281092625</v>
      </c>
      <c r="U453" s="98">
        <v>11.105562292683038</v>
      </c>
      <c r="V453" s="98">
        <v>13.59679355344805</v>
      </c>
      <c r="W453" s="98">
        <v>16.446822688019225</v>
      </c>
      <c r="X453" s="98">
        <v>14.710793776670121</v>
      </c>
      <c r="Y453" s="98">
        <v>14.893883326943442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10941.672043998915</v>
      </c>
      <c r="D456" s="117">
        <f t="shared" si="240"/>
        <v>10749.81505214479</v>
      </c>
      <c r="E456" s="117">
        <f t="shared" si="240"/>
        <v>11973.1641452288</v>
      </c>
      <c r="F456" s="117">
        <f t="shared" si="240"/>
        <v>12885.321418913969</v>
      </c>
      <c r="G456" s="117">
        <f t="shared" si="240"/>
        <v>12931.057296063036</v>
      </c>
      <c r="H456" s="117">
        <f t="shared" si="240"/>
        <v>11278.748382447113</v>
      </c>
      <c r="I456" s="117">
        <f t="shared" si="240"/>
        <v>11285.804243735298</v>
      </c>
      <c r="J456" s="117">
        <f t="shared" si="240"/>
        <v>12982.861424551083</v>
      </c>
      <c r="K456" s="117">
        <f t="shared" si="240"/>
        <v>12560.963809997183</v>
      </c>
      <c r="L456" s="117">
        <f t="shared" si="240"/>
        <v>12827.44889762777</v>
      </c>
      <c r="M456" s="117">
        <f t="shared" si="240"/>
        <v>11691.99091263964</v>
      </c>
      <c r="N456" s="117">
        <f t="shared" si="240"/>
        <v>12038.732254502855</v>
      </c>
      <c r="O456" s="117">
        <f t="shared" si="240"/>
        <v>11168.759546363779</v>
      </c>
      <c r="P456" s="117">
        <f t="shared" si="240"/>
        <v>10819.489199092786</v>
      </c>
      <c r="Q456" s="117">
        <f t="shared" si="240"/>
        <v>10355.643921689087</v>
      </c>
      <c r="R456" s="117">
        <f t="shared" ref="R456:V456" si="241">R457+R460+R462+R475</f>
        <v>10036.411276042412</v>
      </c>
      <c r="S456" s="117">
        <f t="shared" si="241"/>
        <v>10191.134132632787</v>
      </c>
      <c r="T456" s="117">
        <f t="shared" si="241"/>
        <v>9753.9418877937605</v>
      </c>
      <c r="U456" s="117">
        <f t="shared" si="241"/>
        <v>9559.084096953784</v>
      </c>
      <c r="V456" s="117">
        <f t="shared" si="241"/>
        <v>9105.0187999864411</v>
      </c>
      <c r="W456" s="117">
        <f t="shared" ref="W456:Y456" si="242">W457+W460+W462+W475</f>
        <v>9074.4907468264119</v>
      </c>
      <c r="X456" s="117">
        <f t="shared" si="242"/>
        <v>8006.1900398676162</v>
      </c>
      <c r="Y456" s="117">
        <f t="shared" si="242"/>
        <v>6897.722997412433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9036.6646333931913</v>
      </c>
      <c r="D457" s="122">
        <f t="shared" si="243"/>
        <v>8801.3905124151861</v>
      </c>
      <c r="E457" s="122">
        <f t="shared" si="243"/>
        <v>9735.9481162945558</v>
      </c>
      <c r="F457" s="122">
        <f t="shared" si="243"/>
        <v>11187.591896258264</v>
      </c>
      <c r="G457" s="122">
        <f t="shared" si="243"/>
        <v>10082.435809490536</v>
      </c>
      <c r="H457" s="122">
        <f t="shared" si="243"/>
        <v>9270.5285011754659</v>
      </c>
      <c r="I457" s="122">
        <f t="shared" si="243"/>
        <v>8791.9948616777347</v>
      </c>
      <c r="J457" s="122">
        <f t="shared" si="243"/>
        <v>11201.391999856756</v>
      </c>
      <c r="K457" s="122">
        <f t="shared" si="243"/>
        <v>10563.138035829548</v>
      </c>
      <c r="L457" s="122">
        <f t="shared" si="243"/>
        <v>10984.753394643887</v>
      </c>
      <c r="M457" s="122">
        <f t="shared" si="243"/>
        <v>9890.8910178310798</v>
      </c>
      <c r="N457" s="122">
        <f t="shared" si="243"/>
        <v>10212.898875619481</v>
      </c>
      <c r="O457" s="122">
        <f t="shared" si="243"/>
        <v>9414.4623277442479</v>
      </c>
      <c r="P457" s="122">
        <f t="shared" si="243"/>
        <v>8994.0003878000316</v>
      </c>
      <c r="Q457" s="122">
        <f t="shared" si="243"/>
        <v>8423.5069745258224</v>
      </c>
      <c r="R457" s="122">
        <f t="shared" ref="R457:V457" si="244">SUM(R458:R459)</f>
        <v>8192.2041859729652</v>
      </c>
      <c r="S457" s="122">
        <f t="shared" si="244"/>
        <v>8167.4718246743932</v>
      </c>
      <c r="T457" s="122">
        <f t="shared" si="244"/>
        <v>7780.1122405502419</v>
      </c>
      <c r="U457" s="122">
        <f t="shared" si="244"/>
        <v>7570.1561607622461</v>
      </c>
      <c r="V457" s="122">
        <f t="shared" si="244"/>
        <v>7208.1097332578629</v>
      </c>
      <c r="W457" s="122">
        <f t="shared" ref="W457:Y457" si="245">SUM(W458:W459)</f>
        <v>7094.5214945627231</v>
      </c>
      <c r="X457" s="122">
        <f t="shared" si="245"/>
        <v>6054.3392482463487</v>
      </c>
      <c r="Y457" s="122">
        <f t="shared" si="245"/>
        <v>5094.3604682589166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9028.7961169647206</v>
      </c>
      <c r="D458" s="98">
        <v>8793.8812241753894</v>
      </c>
      <c r="E458" s="98">
        <v>9727.6692686842889</v>
      </c>
      <c r="F458" s="98">
        <v>11177.113112348787</v>
      </c>
      <c r="G458" s="98">
        <v>10073.392066569359</v>
      </c>
      <c r="H458" s="98">
        <v>9262.5924643794133</v>
      </c>
      <c r="I458" s="98">
        <v>8785.0997752409676</v>
      </c>
      <c r="J458" s="98">
        <v>11190.993072870631</v>
      </c>
      <c r="K458" s="98">
        <v>10553.171778962585</v>
      </c>
      <c r="L458" s="98">
        <v>10975.136356990197</v>
      </c>
      <c r="M458" s="98">
        <v>9881.6010391515611</v>
      </c>
      <c r="N458" s="98">
        <v>10204.748768367472</v>
      </c>
      <c r="O458" s="98">
        <v>9405.5455702745257</v>
      </c>
      <c r="P458" s="98">
        <v>8985.2146993939914</v>
      </c>
      <c r="Q458" s="98">
        <v>8416.1727376425679</v>
      </c>
      <c r="R458" s="98">
        <v>8185.0147790683695</v>
      </c>
      <c r="S458" s="98">
        <v>8160.1276683957058</v>
      </c>
      <c r="T458" s="98">
        <v>7773.0892049423301</v>
      </c>
      <c r="U458" s="98">
        <v>7563.2414488036875</v>
      </c>
      <c r="V458" s="98">
        <v>7201.5321771831523</v>
      </c>
      <c r="W458" s="98">
        <v>7088.0367277640462</v>
      </c>
      <c r="X458" s="98">
        <v>6048.6703474405931</v>
      </c>
      <c r="Y458" s="98">
        <v>5089.5570635653976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7.8685164284713558</v>
      </c>
      <c r="D459" s="98">
        <v>7.5092882397967511</v>
      </c>
      <c r="E459" s="98">
        <v>8.2788476102677517</v>
      </c>
      <c r="F459" s="98">
        <v>10.478783909476915</v>
      </c>
      <c r="G459" s="98">
        <v>9.0437429211770652</v>
      </c>
      <c r="H459" s="98">
        <v>7.9360367960533287</v>
      </c>
      <c r="I459" s="98">
        <v>6.8950864367672144</v>
      </c>
      <c r="J459" s="98">
        <v>10.398926986125606</v>
      </c>
      <c r="K459" s="98">
        <v>9.9662568669622811</v>
      </c>
      <c r="L459" s="98">
        <v>9.61703765369084</v>
      </c>
      <c r="M459" s="98">
        <v>9.2899786795192085</v>
      </c>
      <c r="N459" s="98">
        <v>8.1501072520090769</v>
      </c>
      <c r="O459" s="98">
        <v>8.9167574697223131</v>
      </c>
      <c r="P459" s="98">
        <v>8.7856884060407623</v>
      </c>
      <c r="Q459" s="98">
        <v>7.3342368832548921</v>
      </c>
      <c r="R459" s="98">
        <v>7.189406904594926</v>
      </c>
      <c r="S459" s="98">
        <v>7.3441562786871222</v>
      </c>
      <c r="T459" s="98">
        <v>7.0230356079114573</v>
      </c>
      <c r="U459" s="98">
        <v>6.914711958558537</v>
      </c>
      <c r="V459" s="98">
        <v>6.5775560747110662</v>
      </c>
      <c r="W459" s="98">
        <v>6.4847667986772821</v>
      </c>
      <c r="X459" s="98">
        <v>5.6689008057555021</v>
      </c>
      <c r="Y459" s="98">
        <v>4.8034046935187558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38.474741215081842</v>
      </c>
      <c r="D460" s="122">
        <f t="shared" si="246"/>
        <v>50.492001004308491</v>
      </c>
      <c r="E460" s="122">
        <f t="shared" si="246"/>
        <v>65.230862245599226</v>
      </c>
      <c r="F460" s="122">
        <f t="shared" si="246"/>
        <v>19.529685053680957</v>
      </c>
      <c r="G460" s="122">
        <f t="shared" si="246"/>
        <v>29.845236937400781</v>
      </c>
      <c r="H460" s="122">
        <f t="shared" si="246"/>
        <v>38.224715412680624</v>
      </c>
      <c r="I460" s="122">
        <f t="shared" si="246"/>
        <v>87.2797639600319</v>
      </c>
      <c r="J460" s="122">
        <f t="shared" si="246"/>
        <v>26.155591986821424</v>
      </c>
      <c r="K460" s="122">
        <f t="shared" si="246"/>
        <v>23.932105095910288</v>
      </c>
      <c r="L460" s="122">
        <f t="shared" si="246"/>
        <v>68.00288552408287</v>
      </c>
      <c r="M460" s="122">
        <f t="shared" si="246"/>
        <v>21.786106128090143</v>
      </c>
      <c r="N460" s="122">
        <f t="shared" si="246"/>
        <v>76.669164270702311</v>
      </c>
      <c r="O460" s="122">
        <f t="shared" si="246"/>
        <v>8.8860199393414643</v>
      </c>
      <c r="P460" s="122">
        <f t="shared" si="246"/>
        <v>37.605348696017657</v>
      </c>
      <c r="Q460" s="122">
        <f t="shared" si="246"/>
        <v>100.08540867701007</v>
      </c>
      <c r="R460" s="122">
        <f t="shared" si="246"/>
        <v>51.280180290355382</v>
      </c>
      <c r="S460" s="122">
        <f t="shared" si="246"/>
        <v>68.531955316211992</v>
      </c>
      <c r="T460" s="122">
        <f t="shared" si="246"/>
        <v>56.829305749823021</v>
      </c>
      <c r="U460" s="122">
        <f t="shared" si="246"/>
        <v>26.356858784690026</v>
      </c>
      <c r="V460" s="122">
        <f t="shared" si="246"/>
        <v>7.8681681848845217</v>
      </c>
      <c r="W460" s="122">
        <f t="shared" si="246"/>
        <v>2.4471221232849061</v>
      </c>
      <c r="X460" s="122">
        <f t="shared" si="246"/>
        <v>15.138515749078287</v>
      </c>
      <c r="Y460" s="122">
        <f t="shared" si="246"/>
        <v>13.331409986490961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38.474741215081842</v>
      </c>
      <c r="D461" s="98">
        <f>RES_hhdet_in_fech!D86</f>
        <v>50.492001004308491</v>
      </c>
      <c r="E461" s="98">
        <f>RES_hhdet_in_fech!E86</f>
        <v>65.230862245599226</v>
      </c>
      <c r="F461" s="98">
        <f>RES_hhdet_in_fech!F86</f>
        <v>19.529685053680957</v>
      </c>
      <c r="G461" s="98">
        <f>RES_hhdet_in_fech!G86</f>
        <v>29.845236937400781</v>
      </c>
      <c r="H461" s="98">
        <f>RES_hhdet_in_fech!H86</f>
        <v>38.224715412680624</v>
      </c>
      <c r="I461" s="98">
        <f>RES_hhdet_in_fech!I86</f>
        <v>87.2797639600319</v>
      </c>
      <c r="J461" s="98">
        <f>RES_hhdet_in_fech!J86</f>
        <v>26.155591986821424</v>
      </c>
      <c r="K461" s="98">
        <f>RES_hhdet_in_fech!K86</f>
        <v>23.932105095910288</v>
      </c>
      <c r="L461" s="98">
        <f>RES_hhdet_in_fech!L86</f>
        <v>68.00288552408287</v>
      </c>
      <c r="M461" s="98">
        <f>RES_hhdet_in_fech!M86</f>
        <v>21.786106128090143</v>
      </c>
      <c r="N461" s="98">
        <f>RES_hhdet_in_fech!N86</f>
        <v>76.669164270702311</v>
      </c>
      <c r="O461" s="98">
        <f>RES_hhdet_in_fech!O86</f>
        <v>8.8860199393414643</v>
      </c>
      <c r="P461" s="98">
        <f>RES_hhdet_in_fech!P86</f>
        <v>37.605348696017657</v>
      </c>
      <c r="Q461" s="98">
        <f>RES_hhdet_in_fech!Q86</f>
        <v>100.08540867701007</v>
      </c>
      <c r="R461" s="98">
        <f>RES_hhdet_in_fech!R86</f>
        <v>51.280180290355382</v>
      </c>
      <c r="S461" s="98">
        <f>RES_hhdet_in_fech!S86</f>
        <v>68.531955316211992</v>
      </c>
      <c r="T461" s="98">
        <f>RES_hhdet_in_fech!T86</f>
        <v>56.829305749823021</v>
      </c>
      <c r="U461" s="98">
        <f>RES_hhdet_in_fech!U86</f>
        <v>26.356858784690026</v>
      </c>
      <c r="V461" s="98">
        <f>RES_hhdet_in_fech!V86</f>
        <v>7.8681681848845217</v>
      </c>
      <c r="W461" s="98">
        <f>RES_hhdet_in_fech!W86</f>
        <v>2.4471221232849061</v>
      </c>
      <c r="X461" s="98">
        <f>RES_hhdet_in_fech!X86</f>
        <v>15.138515749078287</v>
      </c>
      <c r="Y461" s="98">
        <f>RES_hhdet_in_fech!Y86</f>
        <v>13.331409986490961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1279.8375830799423</v>
      </c>
      <c r="D462" s="122">
        <v>1248.6813594717196</v>
      </c>
      <c r="E462" s="122">
        <v>1401.8780108595531</v>
      </c>
      <c r="F462" s="122">
        <v>1159.2032273715779</v>
      </c>
      <c r="G462" s="122">
        <v>1710.0231906989602</v>
      </c>
      <c r="H462" s="122">
        <v>1319.9075749072597</v>
      </c>
      <c r="I462" s="122">
        <v>1503.0918378364527</v>
      </c>
      <c r="J462" s="122">
        <v>1279.2577909031352</v>
      </c>
      <c r="K462" s="122">
        <v>1339.7446054263637</v>
      </c>
      <c r="L462" s="122">
        <v>1266.6348323237246</v>
      </c>
      <c r="M462" s="122">
        <v>1272.8265233116695</v>
      </c>
      <c r="N462" s="122">
        <v>1290.1582620903469</v>
      </c>
      <c r="O462" s="122">
        <v>1267.3142970838412</v>
      </c>
      <c r="P462" s="122">
        <v>1297.6328219311808</v>
      </c>
      <c r="Q462" s="122">
        <v>1280.3850855694707</v>
      </c>
      <c r="R462" s="122">
        <v>1233.5105030057011</v>
      </c>
      <c r="S462" s="122">
        <v>1327.9177708838442</v>
      </c>
      <c r="T462" s="122">
        <v>1274.5826196778539</v>
      </c>
      <c r="U462" s="122">
        <v>1290.0001287930615</v>
      </c>
      <c r="V462" s="122">
        <v>1276.1601877313842</v>
      </c>
      <c r="W462" s="122">
        <v>1340.3680937341742</v>
      </c>
      <c r="X462" s="122">
        <v>1286.6723507922229</v>
      </c>
      <c r="Y462" s="122">
        <v>1197.0882938055518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1279.8375830799423</v>
      </c>
      <c r="D463" s="98">
        <v>1208.1918155613173</v>
      </c>
      <c r="E463" s="98">
        <v>1314.7594943558145</v>
      </c>
      <c r="F463" s="98">
        <v>1172.4033661902813</v>
      </c>
      <c r="G463" s="98">
        <v>1403.1589507302658</v>
      </c>
      <c r="H463" s="98">
        <v>1292.2495605534762</v>
      </c>
      <c r="I463" s="98">
        <v>1448.5925723211071</v>
      </c>
      <c r="J463" s="98">
        <v>1340.3240961332176</v>
      </c>
      <c r="K463" s="98">
        <v>1272.8181734079994</v>
      </c>
      <c r="L463" s="98">
        <v>1273.0366306650883</v>
      </c>
      <c r="M463" s="98">
        <v>1196.1894227440557</v>
      </c>
      <c r="N463" s="98">
        <v>1237.7720714226664</v>
      </c>
      <c r="O463" s="98">
        <v>1242.0036675708482</v>
      </c>
      <c r="P463" s="98">
        <v>1306.918918677901</v>
      </c>
      <c r="Q463" s="98">
        <v>1264.6463904518994</v>
      </c>
      <c r="R463" s="98">
        <v>1273.7664792331991</v>
      </c>
      <c r="S463" s="98">
        <v>1318.8651005864674</v>
      </c>
      <c r="T463" s="98">
        <v>1294.3128713299739</v>
      </c>
      <c r="U463" s="98">
        <v>1303.8204901927409</v>
      </c>
      <c r="V463" s="98">
        <v>1299.6730769774872</v>
      </c>
      <c r="W463" s="98">
        <v>1378.3233739148748</v>
      </c>
      <c r="X463" s="98">
        <v>1290.8273777263607</v>
      </c>
      <c r="Y463" s="98">
        <v>1212.9312446631234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0</v>
      </c>
      <c r="K464" s="98">
        <v>0</v>
      </c>
      <c r="L464" s="98">
        <v>0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0</v>
      </c>
      <c r="W464" s="98">
        <v>0</v>
      </c>
      <c r="X464" s="98">
        <v>0</v>
      </c>
      <c r="Y464" s="98">
        <v>0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0</v>
      </c>
      <c r="K465" s="101">
        <v>0</v>
      </c>
      <c r="L465" s="101">
        <v>0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0</v>
      </c>
      <c r="W465" s="101">
        <v>0</v>
      </c>
      <c r="X465" s="101">
        <v>0</v>
      </c>
      <c r="Y465" s="101">
        <v>0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0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0</v>
      </c>
      <c r="Y466" s="104">
        <v>0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1360.575695179517</v>
      </c>
      <c r="E467" s="101">
        <v>1616.0851497535771</v>
      </c>
      <c r="F467" s="101">
        <v>1097.5562164103046</v>
      </c>
      <c r="G467" s="101">
        <v>2019.0661007998849</v>
      </c>
      <c r="H467" s="101">
        <v>1198.9909389848676</v>
      </c>
      <c r="I467" s="101">
        <v>1881.0878498287466</v>
      </c>
      <c r="J467" s="101">
        <v>1092.2382872251985</v>
      </c>
      <c r="K467" s="101">
        <v>1590.4058463756619</v>
      </c>
      <c r="L467" s="101">
        <v>1347.5330985512815</v>
      </c>
      <c r="M467" s="101">
        <v>1376.5510957718641</v>
      </c>
      <c r="N467" s="101">
        <v>1231.0215614889</v>
      </c>
      <c r="O467" s="101">
        <v>1264.1876262267097</v>
      </c>
      <c r="P467" s="101">
        <v>1173.7367463946282</v>
      </c>
      <c r="Q467" s="101">
        <v>1198.402162431616</v>
      </c>
      <c r="R467" s="101">
        <v>1130.8254122869291</v>
      </c>
      <c r="S467" s="101">
        <v>1178.8046481775993</v>
      </c>
      <c r="T467" s="101">
        <v>1156.2394810199148</v>
      </c>
      <c r="U467" s="101">
        <v>1189.1211549609841</v>
      </c>
      <c r="V467" s="101">
        <v>1080.431985098897</v>
      </c>
      <c r="W467" s="101">
        <v>1141.1034679915144</v>
      </c>
      <c r="X467" s="101">
        <v>1163.2317005517054</v>
      </c>
      <c r="Y467" s="101">
        <v>1053.7946356449663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0</v>
      </c>
      <c r="D471" s="101">
        <v>0</v>
      </c>
      <c r="E471" s="101">
        <v>0</v>
      </c>
      <c r="F471" s="101">
        <v>0</v>
      </c>
      <c r="G471" s="101">
        <v>0</v>
      </c>
      <c r="H471" s="101">
        <v>1730.7673213409837</v>
      </c>
      <c r="I471" s="101">
        <v>1541.2053818975241</v>
      </c>
      <c r="J471" s="101">
        <v>1141.6442675335745</v>
      </c>
      <c r="K471" s="101">
        <v>1552.3113086343442</v>
      </c>
      <c r="L471" s="101">
        <v>1205.4168358282629</v>
      </c>
      <c r="M471" s="101">
        <v>1238.7111203135944</v>
      </c>
      <c r="N471" s="101">
        <v>1487.6421981320411</v>
      </c>
      <c r="O471" s="101">
        <v>1355.5961013275401</v>
      </c>
      <c r="P471" s="101">
        <v>1393.6983717387377</v>
      </c>
      <c r="Q471" s="101">
        <v>1410.9681608269198</v>
      </c>
      <c r="R471" s="101">
        <v>1254.2937321155825</v>
      </c>
      <c r="S471" s="101">
        <v>1595.8061801349281</v>
      </c>
      <c r="T471" s="101">
        <v>0</v>
      </c>
      <c r="U471" s="101">
        <v>1315.3204063073615</v>
      </c>
      <c r="V471" s="101">
        <v>1339.7645230103901</v>
      </c>
      <c r="W471" s="101">
        <v>1378.7640132791735</v>
      </c>
      <c r="X471" s="101">
        <v>1479.694048609842</v>
      </c>
      <c r="Y471" s="101">
        <v>1289.9012476346154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0</v>
      </c>
      <c r="F472" s="104">
        <v>0</v>
      </c>
      <c r="G472" s="104">
        <v>0</v>
      </c>
      <c r="H472" s="104">
        <v>0</v>
      </c>
      <c r="I472" s="104">
        <v>0</v>
      </c>
      <c r="J472" s="104">
        <v>0</v>
      </c>
      <c r="K472" s="104">
        <v>0</v>
      </c>
      <c r="L472" s="104">
        <v>0</v>
      </c>
      <c r="M472" s="104">
        <v>0</v>
      </c>
      <c r="N472" s="104">
        <v>0</v>
      </c>
      <c r="O472" s="104">
        <v>0</v>
      </c>
      <c r="P472" s="104">
        <v>0</v>
      </c>
      <c r="Q472" s="104">
        <v>0</v>
      </c>
      <c r="R472" s="104">
        <v>0</v>
      </c>
      <c r="S472" s="104">
        <v>0</v>
      </c>
      <c r="T472" s="104">
        <v>0</v>
      </c>
      <c r="U472" s="104">
        <v>0</v>
      </c>
      <c r="V472" s="104">
        <v>0</v>
      </c>
      <c r="W472" s="104">
        <v>0</v>
      </c>
      <c r="X472" s="104">
        <v>0</v>
      </c>
      <c r="Y472" s="104">
        <v>0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0</v>
      </c>
      <c r="F473" s="98">
        <v>0</v>
      </c>
      <c r="G473" s="98">
        <v>0</v>
      </c>
      <c r="H473" s="98">
        <v>0</v>
      </c>
      <c r="I473" s="98">
        <v>0</v>
      </c>
      <c r="J473" s="98">
        <v>0</v>
      </c>
      <c r="K473" s="98">
        <v>0</v>
      </c>
      <c r="L473" s="98">
        <v>0</v>
      </c>
      <c r="M473" s="98">
        <v>0</v>
      </c>
      <c r="N473" s="98">
        <v>0</v>
      </c>
      <c r="O473" s="98">
        <v>0</v>
      </c>
      <c r="P473" s="98">
        <v>0</v>
      </c>
      <c r="Q473" s="98">
        <v>0</v>
      </c>
      <c r="R473" s="98">
        <v>0</v>
      </c>
      <c r="S473" s="98">
        <v>0</v>
      </c>
      <c r="T473" s="98">
        <v>0</v>
      </c>
      <c r="U473" s="98">
        <v>0</v>
      </c>
      <c r="V473" s="98">
        <v>0</v>
      </c>
      <c r="W473" s="98">
        <v>0</v>
      </c>
      <c r="X473" s="98">
        <v>0</v>
      </c>
      <c r="Y473" s="98">
        <v>0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0</v>
      </c>
      <c r="F474" s="98">
        <v>0</v>
      </c>
      <c r="G474" s="98">
        <v>0</v>
      </c>
      <c r="H474" s="98">
        <v>0</v>
      </c>
      <c r="I474" s="98">
        <v>0</v>
      </c>
      <c r="J474" s="98">
        <v>0</v>
      </c>
      <c r="K474" s="98">
        <v>0</v>
      </c>
      <c r="L474" s="98">
        <v>0</v>
      </c>
      <c r="M474" s="98">
        <v>0</v>
      </c>
      <c r="N474" s="98">
        <v>0</v>
      </c>
      <c r="O474" s="98">
        <v>0</v>
      </c>
      <c r="P474" s="98">
        <v>0</v>
      </c>
      <c r="Q474" s="98">
        <v>0</v>
      </c>
      <c r="R474" s="98">
        <v>0</v>
      </c>
      <c r="S474" s="98">
        <v>0</v>
      </c>
      <c r="T474" s="98">
        <v>0</v>
      </c>
      <c r="U474" s="98">
        <v>0</v>
      </c>
      <c r="V474" s="98">
        <v>0</v>
      </c>
      <c r="W474" s="98">
        <v>0</v>
      </c>
      <c r="X474" s="98">
        <v>0</v>
      </c>
      <c r="Y474" s="98">
        <v>0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586.6950863107013</v>
      </c>
      <c r="D475" s="122">
        <v>649.25117925357699</v>
      </c>
      <c r="E475" s="122">
        <v>770.1071558290929</v>
      </c>
      <c r="F475" s="122">
        <v>518.99661023044575</v>
      </c>
      <c r="G475" s="122">
        <v>1108.753058936139</v>
      </c>
      <c r="H475" s="122">
        <v>650.08759095170683</v>
      </c>
      <c r="I475" s="122">
        <v>903.43778026107827</v>
      </c>
      <c r="J475" s="122">
        <v>476.05604180437103</v>
      </c>
      <c r="K475" s="122">
        <v>634.14906364536228</v>
      </c>
      <c r="L475" s="122">
        <v>508.0577851360743</v>
      </c>
      <c r="M475" s="122">
        <v>506.48726536880019</v>
      </c>
      <c r="N475" s="122">
        <v>459.00595252232506</v>
      </c>
      <c r="O475" s="122">
        <v>478.09690159634818</v>
      </c>
      <c r="P475" s="122">
        <v>490.2506406655566</v>
      </c>
      <c r="Q475" s="122">
        <v>551.66645291678299</v>
      </c>
      <c r="R475" s="122">
        <v>559.41640677338967</v>
      </c>
      <c r="S475" s="122">
        <v>627.2125817583385</v>
      </c>
      <c r="T475" s="122">
        <v>642.41772181584122</v>
      </c>
      <c r="U475" s="122">
        <v>672.57094861378596</v>
      </c>
      <c r="V475" s="122">
        <v>612.88071081230999</v>
      </c>
      <c r="W475" s="122">
        <v>637.15403640622924</v>
      </c>
      <c r="X475" s="122">
        <v>650.03992507996634</v>
      </c>
      <c r="Y475" s="122">
        <v>592.94282536147318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544.56058514175572</v>
      </c>
      <c r="D476" s="98">
        <v>627.5816821462023</v>
      </c>
      <c r="E476" s="98">
        <v>709.13335130933001</v>
      </c>
      <c r="F476" s="98">
        <v>553.67161284871645</v>
      </c>
      <c r="G476" s="98">
        <v>1077.9416220815808</v>
      </c>
      <c r="H476" s="98">
        <v>698.94562896033676</v>
      </c>
      <c r="I476" s="98">
        <v>733.47756321598126</v>
      </c>
      <c r="J476" s="98">
        <v>548.46562513318349</v>
      </c>
      <c r="K476" s="98">
        <v>572.24365583869928</v>
      </c>
      <c r="L476" s="98">
        <v>536.1031422089759</v>
      </c>
      <c r="M476" s="98">
        <v>494.57159348771643</v>
      </c>
      <c r="N476" s="98">
        <v>479.33592865235772</v>
      </c>
      <c r="O476" s="98">
        <v>483.41643706281792</v>
      </c>
      <c r="P476" s="98">
        <v>519.16775084227834</v>
      </c>
      <c r="Q476" s="98">
        <v>536.61770540293685</v>
      </c>
      <c r="R476" s="98">
        <v>572.58758799824534</v>
      </c>
      <c r="S476" s="98">
        <v>629.88563621813284</v>
      </c>
      <c r="T476" s="98">
        <v>645.84945789431265</v>
      </c>
      <c r="U476" s="98">
        <v>659.0149448803877</v>
      </c>
      <c r="V476" s="98">
        <v>651.60682104648072</v>
      </c>
      <c r="W476" s="98">
        <v>690.02260127112038</v>
      </c>
      <c r="X476" s="98">
        <v>656.74525463578061</v>
      </c>
      <c r="Y476" s="98">
        <v>627.24092583963056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594.06077062202496</v>
      </c>
      <c r="D477" s="98">
        <v>660.15268978710367</v>
      </c>
      <c r="E477" s="98">
        <v>777.9640227093779</v>
      </c>
      <c r="F477" s="98">
        <v>516.19936497505216</v>
      </c>
      <c r="G477" s="98">
        <v>1140.064496388869</v>
      </c>
      <c r="H477" s="98">
        <v>619.65445487703664</v>
      </c>
      <c r="I477" s="98">
        <v>918.70027308029967</v>
      </c>
      <c r="J477" s="98">
        <v>448.69275607731015</v>
      </c>
      <c r="K477" s="98">
        <v>641.95164333335197</v>
      </c>
      <c r="L477" s="98">
        <v>507.32557664022221</v>
      </c>
      <c r="M477" s="98">
        <v>511.23495816157862</v>
      </c>
      <c r="N477" s="98">
        <v>450.40323041692295</v>
      </c>
      <c r="O477" s="98">
        <v>477.11731738008211</v>
      </c>
      <c r="P477" s="98">
        <v>485.63265612912869</v>
      </c>
      <c r="Q477" s="98">
        <v>553.44234671711854</v>
      </c>
      <c r="R477" s="98">
        <v>560.60071503167535</v>
      </c>
      <c r="S477" s="98">
        <v>631.37775536862284</v>
      </c>
      <c r="T477" s="98">
        <v>643.98874951442724</v>
      </c>
      <c r="U477" s="98">
        <v>678.06827870126165</v>
      </c>
      <c r="V477" s="98">
        <v>604.30271888512584</v>
      </c>
      <c r="W477" s="98">
        <v>629.11701077596933</v>
      </c>
      <c r="X477" s="98">
        <v>652.86475240780874</v>
      </c>
      <c r="Y477" s="98">
        <v>592.89247445166905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491.21101014884795</v>
      </c>
      <c r="D478" s="33">
        <v>408.93706059219267</v>
      </c>
      <c r="E478" s="33">
        <v>738.51988509695866</v>
      </c>
      <c r="F478" s="33">
        <v>369.44724283135747</v>
      </c>
      <c r="G478" s="33">
        <v>417.30715829101916</v>
      </c>
      <c r="H478" s="33">
        <v>816.55978348484462</v>
      </c>
      <c r="I478" s="33">
        <v>546.33688183222182</v>
      </c>
      <c r="J478" s="33">
        <v>335.35111817622584</v>
      </c>
      <c r="K478" s="33">
        <v>349.2376388554959</v>
      </c>
      <c r="L478" s="33">
        <v>356.56080381059991</v>
      </c>
      <c r="M478" s="33">
        <v>394.19498624330311</v>
      </c>
      <c r="N478" s="33">
        <v>567.27204152057516</v>
      </c>
      <c r="O478" s="33">
        <v>0</v>
      </c>
      <c r="P478" s="33">
        <v>0</v>
      </c>
      <c r="Q478" s="33">
        <v>518.21867955243283</v>
      </c>
      <c r="R478" s="33">
        <v>429.55207831195531</v>
      </c>
      <c r="S478" s="33">
        <v>437.04125199440767</v>
      </c>
      <c r="T478" s="33">
        <v>427.78673443142407</v>
      </c>
      <c r="U478" s="33">
        <v>432.71046959554826</v>
      </c>
      <c r="V478" s="33">
        <v>433.91475786760759</v>
      </c>
      <c r="W478" s="33">
        <v>439.67152939119848</v>
      </c>
      <c r="X478" s="33">
        <v>452.08363284994232</v>
      </c>
      <c r="Y478" s="33">
        <v>414.74980515329821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5573.0064291016297</v>
      </c>
      <c r="D480" s="117">
        <f t="shared" si="247"/>
        <v>5611.7769529738162</v>
      </c>
      <c r="E480" s="117">
        <f t="shared" si="247"/>
        <v>6399.0373834130824</v>
      </c>
      <c r="F480" s="117">
        <f t="shared" si="247"/>
        <v>6915.5482517550254</v>
      </c>
      <c r="G480" s="117">
        <f t="shared" si="247"/>
        <v>7103.4390742658125</v>
      </c>
      <c r="H480" s="117">
        <f t="shared" si="247"/>
        <v>6363.8102273333734</v>
      </c>
      <c r="I480" s="117">
        <f t="shared" si="247"/>
        <v>6585.268868613156</v>
      </c>
      <c r="J480" s="117">
        <f t="shared" si="247"/>
        <v>7556.2602408707526</v>
      </c>
      <c r="K480" s="117">
        <f t="shared" si="247"/>
        <v>7448.8571199777416</v>
      </c>
      <c r="L480" s="117">
        <f t="shared" si="247"/>
        <v>7845.6560752915339</v>
      </c>
      <c r="M480" s="117">
        <f t="shared" si="247"/>
        <v>7150.0954386108333</v>
      </c>
      <c r="N480" s="117">
        <f t="shared" si="247"/>
        <v>7622.4380810599068</v>
      </c>
      <c r="O480" s="117">
        <f t="shared" si="247"/>
        <v>7013.7415430613282</v>
      </c>
      <c r="P480" s="117">
        <f t="shared" si="247"/>
        <v>6953.8783686378665</v>
      </c>
      <c r="Q480" s="117">
        <f t="shared" si="247"/>
        <v>6937.8069104404858</v>
      </c>
      <c r="R480" s="117">
        <f t="shared" ref="R480:V480" si="248">R481+R484+R486+R499</f>
        <v>6706.6850723406797</v>
      </c>
      <c r="S480" s="117">
        <f t="shared" si="248"/>
        <v>6982.2171142458265</v>
      </c>
      <c r="T480" s="117">
        <f t="shared" si="248"/>
        <v>6777.9938661737551</v>
      </c>
      <c r="U480" s="117">
        <f t="shared" si="248"/>
        <v>6667.3322629694558</v>
      </c>
      <c r="V480" s="117">
        <f t="shared" si="248"/>
        <v>6392.7540076266741</v>
      </c>
      <c r="W480" s="117">
        <f t="shared" ref="W480:Y480" si="249">W481+W484+W486+W499</f>
        <v>6429.4694312804704</v>
      </c>
      <c r="X480" s="117">
        <f t="shared" si="249"/>
        <v>5768.5916296086352</v>
      </c>
      <c r="Y480" s="117">
        <f t="shared" si="249"/>
        <v>5010.6259839840868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4497.329935043821</v>
      </c>
      <c r="D481" s="122">
        <f t="shared" si="250"/>
        <v>4475.7130701119968</v>
      </c>
      <c r="E481" s="122">
        <f t="shared" si="250"/>
        <v>5057.6472222137454</v>
      </c>
      <c r="F481" s="122">
        <f t="shared" si="250"/>
        <v>5935.8527053521984</v>
      </c>
      <c r="G481" s="122">
        <f t="shared" si="250"/>
        <v>5461.5505515946625</v>
      </c>
      <c r="H481" s="122">
        <f t="shared" si="250"/>
        <v>5125.4317080384817</v>
      </c>
      <c r="I481" s="122">
        <f t="shared" si="250"/>
        <v>4959.5403078509671</v>
      </c>
      <c r="J481" s="122">
        <f t="shared" si="250"/>
        <v>6445.6118231994433</v>
      </c>
      <c r="K481" s="122">
        <f t="shared" si="250"/>
        <v>6197.0990642567558</v>
      </c>
      <c r="L481" s="122">
        <f t="shared" si="250"/>
        <v>6566.740652371861</v>
      </c>
      <c r="M481" s="122">
        <f t="shared" si="250"/>
        <v>6014.4758097139838</v>
      </c>
      <c r="N481" s="122">
        <f t="shared" si="250"/>
        <v>6300.4958392721601</v>
      </c>
      <c r="O481" s="122">
        <f t="shared" si="250"/>
        <v>5876.8141280676991</v>
      </c>
      <c r="P481" s="122">
        <f t="shared" si="250"/>
        <v>5670.7620928528104</v>
      </c>
      <c r="Q481" s="122">
        <f t="shared" si="250"/>
        <v>5373.6696274865399</v>
      </c>
      <c r="R481" s="122">
        <f t="shared" ref="R481:V481" si="251">SUM(R482:R483)</f>
        <v>5317.8159508224244</v>
      </c>
      <c r="S481" s="122">
        <f t="shared" si="251"/>
        <v>5404.6971911721439</v>
      </c>
      <c r="T481" s="122">
        <f t="shared" si="251"/>
        <v>5247.2223378859089</v>
      </c>
      <c r="U481" s="122">
        <f t="shared" si="251"/>
        <v>5194.4889763838019</v>
      </c>
      <c r="V481" s="122">
        <f t="shared" si="251"/>
        <v>5017.0174449871001</v>
      </c>
      <c r="W481" s="122">
        <f t="shared" ref="W481:Y481" si="252">SUM(W482:W483)</f>
        <v>4994.0658399843924</v>
      </c>
      <c r="X481" s="122">
        <f t="shared" si="252"/>
        <v>4302.816985413473</v>
      </c>
      <c r="Y481" s="122">
        <f t="shared" si="252"/>
        <v>3653.0259033368816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4489.4614186153494</v>
      </c>
      <c r="D482" s="98">
        <v>4468.2037818722001</v>
      </c>
      <c r="E482" s="98">
        <v>5049.3683746034776</v>
      </c>
      <c r="F482" s="98">
        <v>5925.3739214427214</v>
      </c>
      <c r="G482" s="98">
        <v>5452.5068086734855</v>
      </c>
      <c r="H482" s="98">
        <v>5117.4956712424282</v>
      </c>
      <c r="I482" s="98">
        <v>4952.6452214142</v>
      </c>
      <c r="J482" s="98">
        <v>6435.2128962133174</v>
      </c>
      <c r="K482" s="98">
        <v>6187.1328073897939</v>
      </c>
      <c r="L482" s="98">
        <v>6557.1236147181698</v>
      </c>
      <c r="M482" s="98">
        <v>6005.1858310344651</v>
      </c>
      <c r="N482" s="98">
        <v>6292.3457320201514</v>
      </c>
      <c r="O482" s="98">
        <v>5867.897370597977</v>
      </c>
      <c r="P482" s="98">
        <v>5661.9764044467693</v>
      </c>
      <c r="Q482" s="98">
        <v>5366.3353906032853</v>
      </c>
      <c r="R482" s="98">
        <v>5310.6265439178296</v>
      </c>
      <c r="S482" s="98">
        <v>5397.3530348934564</v>
      </c>
      <c r="T482" s="98">
        <v>5240.199302277997</v>
      </c>
      <c r="U482" s="98">
        <v>5187.5742644252432</v>
      </c>
      <c r="V482" s="98">
        <v>5010.4398889123895</v>
      </c>
      <c r="W482" s="98">
        <v>4987.5810731857155</v>
      </c>
      <c r="X482" s="98">
        <v>4297.1480846077175</v>
      </c>
      <c r="Y482" s="98">
        <v>3648.222498643363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7.8685164284713558</v>
      </c>
      <c r="D483" s="98">
        <v>7.5092882397967511</v>
      </c>
      <c r="E483" s="98">
        <v>8.2788476102677517</v>
      </c>
      <c r="F483" s="98">
        <v>10.478783909476915</v>
      </c>
      <c r="G483" s="98">
        <v>9.0437429211770652</v>
      </c>
      <c r="H483" s="98">
        <v>7.9360367960533287</v>
      </c>
      <c r="I483" s="98">
        <v>6.8950864367672144</v>
      </c>
      <c r="J483" s="98">
        <v>10.398926986125606</v>
      </c>
      <c r="K483" s="98">
        <v>9.9662568669622811</v>
      </c>
      <c r="L483" s="98">
        <v>9.61703765369084</v>
      </c>
      <c r="M483" s="98">
        <v>9.2899786795192085</v>
      </c>
      <c r="N483" s="98">
        <v>8.1501072520090769</v>
      </c>
      <c r="O483" s="98">
        <v>8.9167574697223131</v>
      </c>
      <c r="P483" s="98">
        <v>8.7856884060407623</v>
      </c>
      <c r="Q483" s="98">
        <v>7.3342368832548921</v>
      </c>
      <c r="R483" s="98">
        <v>7.189406904594926</v>
      </c>
      <c r="S483" s="98">
        <v>7.3441562786871222</v>
      </c>
      <c r="T483" s="98">
        <v>7.0230356079114573</v>
      </c>
      <c r="U483" s="98">
        <v>6.914711958558537</v>
      </c>
      <c r="V483" s="98">
        <v>6.5775560747110662</v>
      </c>
      <c r="W483" s="98">
        <v>6.4847667986772821</v>
      </c>
      <c r="X483" s="98">
        <v>5.6689008057555021</v>
      </c>
      <c r="Y483" s="98">
        <v>4.8034046935187558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79.932559414950788</v>
      </c>
      <c r="D484" s="122">
        <f t="shared" si="253"/>
        <v>108.95707569802553</v>
      </c>
      <c r="E484" s="122">
        <f t="shared" si="253"/>
        <v>146.08366126612836</v>
      </c>
      <c r="F484" s="122">
        <f t="shared" si="253"/>
        <v>45.342486607410628</v>
      </c>
      <c r="G484" s="122">
        <f t="shared" si="253"/>
        <v>71.780403550003058</v>
      </c>
      <c r="H484" s="122">
        <f t="shared" si="253"/>
        <v>95.160819645766566</v>
      </c>
      <c r="I484" s="122">
        <f t="shared" si="253"/>
        <v>224.7532160297477</v>
      </c>
      <c r="J484" s="122">
        <f t="shared" si="253"/>
        <v>69.633333131830753</v>
      </c>
      <c r="K484" s="122">
        <f t="shared" si="253"/>
        <v>65.847167319495881</v>
      </c>
      <c r="L484" s="122">
        <f t="shared" si="253"/>
        <v>193.30253243305043</v>
      </c>
      <c r="M484" s="122">
        <f t="shared" si="253"/>
        <v>64.203930514647709</v>
      </c>
      <c r="N484" s="122">
        <f t="shared" si="253"/>
        <v>235.22985531185569</v>
      </c>
      <c r="O484" s="122">
        <f t="shared" si="253"/>
        <v>28.485526058193329</v>
      </c>
      <c r="P484" s="122">
        <f t="shared" si="253"/>
        <v>125.83687992921065</v>
      </c>
      <c r="Q484" s="122">
        <f t="shared" si="253"/>
        <v>345.71027801237369</v>
      </c>
      <c r="R484" s="122">
        <f t="shared" si="253"/>
        <v>178.3285129690214</v>
      </c>
      <c r="S484" s="122">
        <f t="shared" si="253"/>
        <v>238.50016048290462</v>
      </c>
      <c r="T484" s="122">
        <f t="shared" si="253"/>
        <v>197.93744559577576</v>
      </c>
      <c r="U484" s="122">
        <f t="shared" si="253"/>
        <v>91.885921561490662</v>
      </c>
      <c r="V484" s="122">
        <f t="shared" si="253"/>
        <v>27.502307699712492</v>
      </c>
      <c r="W484" s="122">
        <f t="shared" si="253"/>
        <v>8.6272528785561313</v>
      </c>
      <c r="X484" s="122">
        <f t="shared" si="253"/>
        <v>53.950416633746755</v>
      </c>
      <c r="Y484" s="122">
        <f t="shared" si="253"/>
        <v>48.086052731327754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79.932559414950788</v>
      </c>
      <c r="D485" s="98">
        <f>RES_hhdet_in_tesh!D86</f>
        <v>108.95707569802553</v>
      </c>
      <c r="E485" s="98">
        <f>RES_hhdet_in_tesh!E86</f>
        <v>146.08366126612836</v>
      </c>
      <c r="F485" s="98">
        <f>RES_hhdet_in_tesh!F86</f>
        <v>45.342486607410628</v>
      </c>
      <c r="G485" s="98">
        <f>RES_hhdet_in_tesh!G86</f>
        <v>71.780403550003058</v>
      </c>
      <c r="H485" s="98">
        <f>RES_hhdet_in_tesh!H86</f>
        <v>95.160819645766566</v>
      </c>
      <c r="I485" s="98">
        <f>RES_hhdet_in_tesh!I86</f>
        <v>224.7532160297477</v>
      </c>
      <c r="J485" s="98">
        <f>RES_hhdet_in_tesh!J86</f>
        <v>69.633333131830753</v>
      </c>
      <c r="K485" s="98">
        <f>RES_hhdet_in_tesh!K86</f>
        <v>65.847167319495881</v>
      </c>
      <c r="L485" s="98">
        <f>RES_hhdet_in_tesh!L86</f>
        <v>193.30253243305043</v>
      </c>
      <c r="M485" s="98">
        <f>RES_hhdet_in_tesh!M86</f>
        <v>64.203930514647709</v>
      </c>
      <c r="N485" s="98">
        <f>RES_hhdet_in_tesh!N86</f>
        <v>235.22985531185569</v>
      </c>
      <c r="O485" s="98">
        <f>RES_hhdet_in_tesh!O86</f>
        <v>28.485526058193329</v>
      </c>
      <c r="P485" s="98">
        <f>RES_hhdet_in_tesh!P86</f>
        <v>125.83687992921065</v>
      </c>
      <c r="Q485" s="98">
        <f>RES_hhdet_in_tesh!Q86</f>
        <v>345.71027801237369</v>
      </c>
      <c r="R485" s="98">
        <f>RES_hhdet_in_tesh!R86</f>
        <v>178.3285129690214</v>
      </c>
      <c r="S485" s="98">
        <f>RES_hhdet_in_tesh!S86</f>
        <v>238.50016048290462</v>
      </c>
      <c r="T485" s="98">
        <f>RES_hhdet_in_tesh!T86</f>
        <v>197.93744559577576</v>
      </c>
      <c r="U485" s="98">
        <f>RES_hhdet_in_tesh!U86</f>
        <v>91.885921561490662</v>
      </c>
      <c r="V485" s="98">
        <f>RES_hhdet_in_tesh!V86</f>
        <v>27.502307699712492</v>
      </c>
      <c r="W485" s="98">
        <f>RES_hhdet_in_tesh!W86</f>
        <v>8.6272528785561313</v>
      </c>
      <c r="X485" s="98">
        <f>RES_hhdet_in_tesh!X86</f>
        <v>53.950416633746755</v>
      </c>
      <c r="Y485" s="98">
        <f>RES_hhdet_in_tesh!Y86</f>
        <v>48.086052731327754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655.58566980075102</v>
      </c>
      <c r="D486" s="122">
        <v>653.48961422652417</v>
      </c>
      <c r="E486" s="122">
        <v>747.89560393117586</v>
      </c>
      <c r="F486" s="122">
        <v>636.13128637516616</v>
      </c>
      <c r="G486" s="122">
        <v>932.80714827256952</v>
      </c>
      <c r="H486" s="122">
        <v>760.92521127128271</v>
      </c>
      <c r="I486" s="122">
        <v>882.46128052572908</v>
      </c>
      <c r="J486" s="122">
        <v>767.62656448322491</v>
      </c>
      <c r="K486" s="122">
        <v>821.49719098712387</v>
      </c>
      <c r="L486" s="122">
        <v>791.53079991520303</v>
      </c>
      <c r="M486" s="122">
        <v>778.7978411489338</v>
      </c>
      <c r="N486" s="122">
        <v>820.61758918431974</v>
      </c>
      <c r="O486" s="122">
        <v>833.43152288261547</v>
      </c>
      <c r="P486" s="122">
        <v>875.11936230245647</v>
      </c>
      <c r="Q486" s="122">
        <v>898.68725198385096</v>
      </c>
      <c r="R486" s="122">
        <v>884.29185741626077</v>
      </c>
      <c r="S486" s="122">
        <v>970.35011786782229</v>
      </c>
      <c r="T486" s="122">
        <v>954.08104605863844</v>
      </c>
      <c r="U486" s="122">
        <v>982.24431662719735</v>
      </c>
      <c r="V486" s="122">
        <v>983.04172223339731</v>
      </c>
      <c r="W486" s="122">
        <v>1045.6562586081802</v>
      </c>
      <c r="X486" s="122">
        <v>1020.6267292898451</v>
      </c>
      <c r="Y486" s="122">
        <v>952.16393531655785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655.58566980075102</v>
      </c>
      <c r="D487" s="98">
        <v>635.32066770453173</v>
      </c>
      <c r="E487" s="98">
        <v>709.41347230905762</v>
      </c>
      <c r="F487" s="98">
        <v>648.83742875653763</v>
      </c>
      <c r="G487" s="98">
        <v>796.11865092047253</v>
      </c>
      <c r="H487" s="98">
        <v>751.33087795311565</v>
      </c>
      <c r="I487" s="98">
        <v>862.65920828998981</v>
      </c>
      <c r="J487" s="98">
        <v>817.11106152946422</v>
      </c>
      <c r="K487" s="98">
        <v>793.87838889239845</v>
      </c>
      <c r="L487" s="98">
        <v>811.81795543323369</v>
      </c>
      <c r="M487" s="98">
        <v>778.17894386895148</v>
      </c>
      <c r="N487" s="98">
        <v>819.01520580250371</v>
      </c>
      <c r="O487" s="98">
        <v>833.11423098431658</v>
      </c>
      <c r="P487" s="98">
        <v>886.91263242227058</v>
      </c>
      <c r="Q487" s="98">
        <v>870.06493364759547</v>
      </c>
      <c r="R487" s="98">
        <v>894.2016267166473</v>
      </c>
      <c r="S487" s="98">
        <v>946.67690889075777</v>
      </c>
      <c r="T487" s="98">
        <v>949.65864996623873</v>
      </c>
      <c r="U487" s="98">
        <v>975.80844140418776</v>
      </c>
      <c r="V487" s="98">
        <v>988.73675560394179</v>
      </c>
      <c r="W487" s="98">
        <v>1062.2291827550041</v>
      </c>
      <c r="X487" s="98">
        <v>1004.3652328071174</v>
      </c>
      <c r="Y487" s="98">
        <v>952.22726282297174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0</v>
      </c>
      <c r="K488" s="98">
        <v>0</v>
      </c>
      <c r="L488" s="98">
        <v>0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0</v>
      </c>
      <c r="W488" s="98">
        <v>0</v>
      </c>
      <c r="X488" s="98">
        <v>0</v>
      </c>
      <c r="Y488" s="98">
        <v>0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0</v>
      </c>
      <c r="K489" s="101">
        <v>0</v>
      </c>
      <c r="L489" s="101">
        <v>0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0</v>
      </c>
      <c r="W489" s="101">
        <v>0</v>
      </c>
      <c r="X489" s="101">
        <v>0</v>
      </c>
      <c r="Y489" s="101">
        <v>0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0</v>
      </c>
      <c r="K490" s="104">
        <v>0</v>
      </c>
      <c r="L490" s="104">
        <v>0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0</v>
      </c>
      <c r="W490" s="104">
        <v>0</v>
      </c>
      <c r="X490" s="104">
        <v>0</v>
      </c>
      <c r="Y490" s="104">
        <v>0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703.70016256185716</v>
      </c>
      <c r="E491" s="101">
        <v>842.51552681477426</v>
      </c>
      <c r="F491" s="101">
        <v>576.79132719609618</v>
      </c>
      <c r="G491" s="101">
        <v>1070.4661045697389</v>
      </c>
      <c r="H491" s="101">
        <v>641.75932669982785</v>
      </c>
      <c r="I491" s="101">
        <v>1017.3536770971361</v>
      </c>
      <c r="J491" s="101">
        <v>597.81115345762782</v>
      </c>
      <c r="K491" s="101">
        <v>882.78744878335044</v>
      </c>
      <c r="L491" s="101">
        <v>760.21740230995817</v>
      </c>
      <c r="M491" s="101">
        <v>802.08043200254031</v>
      </c>
      <c r="N491" s="101">
        <v>754.86298678427272</v>
      </c>
      <c r="O491" s="101">
        <v>831.6185836797921</v>
      </c>
      <c r="P491" s="101">
        <v>835.63565340250454</v>
      </c>
      <c r="Q491" s="101">
        <v>911.58724350660395</v>
      </c>
      <c r="R491" s="101">
        <v>895.93043878327592</v>
      </c>
      <c r="S491" s="101">
        <v>968.63921469369279</v>
      </c>
      <c r="T491" s="101">
        <v>980.60682196818891</v>
      </c>
      <c r="U491" s="101">
        <v>1035.2170576118092</v>
      </c>
      <c r="V491" s="101">
        <v>959.70954416722475</v>
      </c>
      <c r="W491" s="101">
        <v>1026.0103290159936</v>
      </c>
      <c r="X491" s="101">
        <v>1048.148327153626</v>
      </c>
      <c r="Y491" s="101">
        <v>950.56665179095398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0</v>
      </c>
      <c r="D495" s="101">
        <v>0</v>
      </c>
      <c r="E495" s="101">
        <v>0</v>
      </c>
      <c r="F495" s="101">
        <v>0</v>
      </c>
      <c r="G495" s="101">
        <v>0</v>
      </c>
      <c r="H495" s="101">
        <v>1005.6149090018579</v>
      </c>
      <c r="I495" s="101">
        <v>898.38624487701054</v>
      </c>
      <c r="J495" s="101">
        <v>667.9111674376619</v>
      </c>
      <c r="K495" s="101">
        <v>912.00178740875208</v>
      </c>
      <c r="L495" s="101">
        <v>711.61896442561988</v>
      </c>
      <c r="M495" s="101">
        <v>737.9594084467526</v>
      </c>
      <c r="N495" s="101">
        <v>899.49794297772053</v>
      </c>
      <c r="O495" s="101">
        <v>838.05171569506717</v>
      </c>
      <c r="P495" s="101">
        <v>886.1322296285972</v>
      </c>
      <c r="Q495" s="101">
        <v>921.06726281700401</v>
      </c>
      <c r="R495" s="101">
        <v>833.20259568346535</v>
      </c>
      <c r="S495" s="101">
        <v>1077.8257746016216</v>
      </c>
      <c r="T495" s="101">
        <v>0</v>
      </c>
      <c r="U495" s="101">
        <v>917.46975844193651</v>
      </c>
      <c r="V495" s="101">
        <v>949.08934149306151</v>
      </c>
      <c r="W495" s="101">
        <v>990.41042482215448</v>
      </c>
      <c r="X495" s="101">
        <v>1079.1209295451588</v>
      </c>
      <c r="Y495" s="101">
        <v>953.89016673808203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0</v>
      </c>
      <c r="F496" s="104">
        <v>0</v>
      </c>
      <c r="G496" s="104">
        <v>0</v>
      </c>
      <c r="H496" s="104">
        <v>0</v>
      </c>
      <c r="I496" s="104">
        <v>0</v>
      </c>
      <c r="J496" s="104">
        <v>0</v>
      </c>
      <c r="K496" s="104">
        <v>0</v>
      </c>
      <c r="L496" s="104">
        <v>0</v>
      </c>
      <c r="M496" s="104">
        <v>0</v>
      </c>
      <c r="N496" s="104">
        <v>0</v>
      </c>
      <c r="O496" s="104">
        <v>0</v>
      </c>
      <c r="P496" s="104">
        <v>0</v>
      </c>
      <c r="Q496" s="104">
        <v>0</v>
      </c>
      <c r="R496" s="104">
        <v>0</v>
      </c>
      <c r="S496" s="104">
        <v>0</v>
      </c>
      <c r="T496" s="104">
        <v>0</v>
      </c>
      <c r="U496" s="104">
        <v>0</v>
      </c>
      <c r="V496" s="104">
        <v>0</v>
      </c>
      <c r="W496" s="104">
        <v>0</v>
      </c>
      <c r="X496" s="104">
        <v>0</v>
      </c>
      <c r="Y496" s="104">
        <v>0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0</v>
      </c>
      <c r="F497" s="98">
        <v>0</v>
      </c>
      <c r="G497" s="98">
        <v>0</v>
      </c>
      <c r="H497" s="98">
        <v>0</v>
      </c>
      <c r="I497" s="98">
        <v>0</v>
      </c>
      <c r="J497" s="98">
        <v>0</v>
      </c>
      <c r="K497" s="98">
        <v>0</v>
      </c>
      <c r="L497" s="98">
        <v>0</v>
      </c>
      <c r="M497" s="98">
        <v>0</v>
      </c>
      <c r="N497" s="98">
        <v>0</v>
      </c>
      <c r="O497" s="98">
        <v>0</v>
      </c>
      <c r="P497" s="98">
        <v>0</v>
      </c>
      <c r="Q497" s="98">
        <v>0</v>
      </c>
      <c r="R497" s="98">
        <v>0</v>
      </c>
      <c r="S497" s="98">
        <v>0</v>
      </c>
      <c r="T497" s="98">
        <v>0</v>
      </c>
      <c r="U497" s="98">
        <v>0</v>
      </c>
      <c r="V497" s="98">
        <v>0</v>
      </c>
      <c r="W497" s="98">
        <v>0</v>
      </c>
      <c r="X497" s="98">
        <v>0</v>
      </c>
      <c r="Y497" s="98">
        <v>0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0</v>
      </c>
      <c r="F498" s="98">
        <v>0</v>
      </c>
      <c r="G498" s="98">
        <v>0</v>
      </c>
      <c r="H498" s="98">
        <v>0</v>
      </c>
      <c r="I498" s="98">
        <v>0</v>
      </c>
      <c r="J498" s="98">
        <v>0</v>
      </c>
      <c r="K498" s="98">
        <v>0</v>
      </c>
      <c r="L498" s="98">
        <v>0</v>
      </c>
      <c r="M498" s="98">
        <v>0</v>
      </c>
      <c r="N498" s="98">
        <v>0</v>
      </c>
      <c r="O498" s="98">
        <v>0</v>
      </c>
      <c r="P498" s="98">
        <v>0</v>
      </c>
      <c r="Q498" s="98">
        <v>0</v>
      </c>
      <c r="R498" s="98">
        <v>0</v>
      </c>
      <c r="S498" s="98">
        <v>0</v>
      </c>
      <c r="T498" s="98">
        <v>0</v>
      </c>
      <c r="U498" s="98">
        <v>0</v>
      </c>
      <c r="V498" s="98">
        <v>0</v>
      </c>
      <c r="W498" s="98">
        <v>0</v>
      </c>
      <c r="X498" s="98">
        <v>0</v>
      </c>
      <c r="Y498" s="98">
        <v>0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340.15826484210675</v>
      </c>
      <c r="D499" s="122">
        <v>373.61719293726929</v>
      </c>
      <c r="E499" s="122">
        <v>447.4108960020319</v>
      </c>
      <c r="F499" s="122">
        <v>298.22177342024975</v>
      </c>
      <c r="G499" s="122">
        <v>637.30097084857721</v>
      </c>
      <c r="H499" s="122">
        <v>382.29248837784274</v>
      </c>
      <c r="I499" s="122">
        <v>518.51406420671196</v>
      </c>
      <c r="J499" s="122">
        <v>273.38852005625398</v>
      </c>
      <c r="K499" s="122">
        <v>364.4136974143662</v>
      </c>
      <c r="L499" s="122">
        <v>294.08209057141988</v>
      </c>
      <c r="M499" s="122">
        <v>292.61785723326693</v>
      </c>
      <c r="N499" s="122">
        <v>266.09479729157187</v>
      </c>
      <c r="O499" s="122">
        <v>275.01036605281985</v>
      </c>
      <c r="P499" s="122">
        <v>282.16003355338961</v>
      </c>
      <c r="Q499" s="122">
        <v>319.73975295772118</v>
      </c>
      <c r="R499" s="122">
        <v>326.24875113297327</v>
      </c>
      <c r="S499" s="122">
        <v>368.66964472295479</v>
      </c>
      <c r="T499" s="122">
        <v>378.75303663343254</v>
      </c>
      <c r="U499" s="122">
        <v>398.71304839696688</v>
      </c>
      <c r="V499" s="122">
        <v>365.19253270646476</v>
      </c>
      <c r="W499" s="122">
        <v>381.12007980934266</v>
      </c>
      <c r="X499" s="122">
        <v>391.19749827157</v>
      </c>
      <c r="Y499" s="122">
        <v>357.35009259932019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311.17712852803629</v>
      </c>
      <c r="D500" s="98">
        <v>358.67179999403334</v>
      </c>
      <c r="E500" s="98">
        <v>405.34086442149282</v>
      </c>
      <c r="F500" s="98">
        <v>316.52661350212929</v>
      </c>
      <c r="G500" s="98">
        <v>616.33766188010213</v>
      </c>
      <c r="H500" s="98">
        <v>399.69833993623246</v>
      </c>
      <c r="I500" s="98">
        <v>419.50898515221917</v>
      </c>
      <c r="J500" s="98">
        <v>313.73959405631433</v>
      </c>
      <c r="K500" s="98">
        <v>327.39073977167578</v>
      </c>
      <c r="L500" s="98">
        <v>306.76036873739218</v>
      </c>
      <c r="M500" s="98">
        <v>283.02825836769989</v>
      </c>
      <c r="N500" s="98">
        <v>274.32690820482895</v>
      </c>
      <c r="O500" s="98">
        <v>276.67279086697721</v>
      </c>
      <c r="P500" s="98">
        <v>297.16598349784766</v>
      </c>
      <c r="Q500" s="98">
        <v>307.28756430347204</v>
      </c>
      <c r="R500" s="98">
        <v>328.25921990981175</v>
      </c>
      <c r="S500" s="98">
        <v>361.6879396547584</v>
      </c>
      <c r="T500" s="98">
        <v>371.50736851526619</v>
      </c>
      <c r="U500" s="98">
        <v>379.68786906980063</v>
      </c>
      <c r="V500" s="98">
        <v>375.84586608334502</v>
      </c>
      <c r="W500" s="98">
        <v>398.22091642674025</v>
      </c>
      <c r="X500" s="98">
        <v>379.26672352707715</v>
      </c>
      <c r="Y500" s="98">
        <v>362.25207151058299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339.21224480925071</v>
      </c>
      <c r="D501" s="98">
        <v>377.25156108647144</v>
      </c>
      <c r="E501" s="98">
        <v>444.93023520264762</v>
      </c>
      <c r="F501" s="98">
        <v>295.45773112565496</v>
      </c>
      <c r="G501" s="98">
        <v>653.05920360522782</v>
      </c>
      <c r="H501" s="98">
        <v>355.23659737917086</v>
      </c>
      <c r="I501" s="98">
        <v>527.09235898059751</v>
      </c>
      <c r="J501" s="98">
        <v>257.63595126338038</v>
      </c>
      <c r="K501" s="98">
        <v>368.89609567809555</v>
      </c>
      <c r="L501" s="98">
        <v>291.76463357250003</v>
      </c>
      <c r="M501" s="98">
        <v>294.18979939079685</v>
      </c>
      <c r="N501" s="98">
        <v>259.27132135947363</v>
      </c>
      <c r="O501" s="98">
        <v>274.70423309836502</v>
      </c>
      <c r="P501" s="98">
        <v>279.76362380240062</v>
      </c>
      <c r="Q501" s="98">
        <v>319.55394628123554</v>
      </c>
      <c r="R501" s="98">
        <v>325.62006565450895</v>
      </c>
      <c r="S501" s="98">
        <v>369.80114798191948</v>
      </c>
      <c r="T501" s="98">
        <v>380.62409600220815</v>
      </c>
      <c r="U501" s="98">
        <v>404.0661017001857</v>
      </c>
      <c r="V501" s="98">
        <v>362.19517937034146</v>
      </c>
      <c r="W501" s="98">
        <v>378.11187167761932</v>
      </c>
      <c r="X501" s="98">
        <v>392.64416867205756</v>
      </c>
      <c r="Y501" s="98">
        <v>356.59936201159093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364.04025467459638</v>
      </c>
      <c r="D502" s="33">
        <v>303.5648064911158</v>
      </c>
      <c r="E502" s="33">
        <v>549.16540275242312</v>
      </c>
      <c r="F502" s="33">
        <v>275.19638256199096</v>
      </c>
      <c r="G502" s="33">
        <v>311.40454873614135</v>
      </c>
      <c r="H502" s="33">
        <v>610.46683601885456</v>
      </c>
      <c r="I502" s="33">
        <v>409.23429176672852</v>
      </c>
      <c r="J502" s="33">
        <v>251.71392892201612</v>
      </c>
      <c r="K502" s="33">
        <v>262.72722599909252</v>
      </c>
      <c r="L502" s="33">
        <v>268.8934085031778</v>
      </c>
      <c r="M502" s="33">
        <v>298.31309559338462</v>
      </c>
      <c r="N502" s="33">
        <v>431.33886788141609</v>
      </c>
      <c r="O502" s="33">
        <v>0</v>
      </c>
      <c r="P502" s="33">
        <v>0</v>
      </c>
      <c r="Q502" s="33">
        <v>404.52057642627022</v>
      </c>
      <c r="R502" s="33">
        <v>340.32273032751993</v>
      </c>
      <c r="S502" s="33">
        <v>352.64120104992378</v>
      </c>
      <c r="T502" s="33">
        <v>351.90213157443765</v>
      </c>
      <c r="U502" s="33">
        <v>362.4563482126278</v>
      </c>
      <c r="V502" s="33">
        <v>368.89654728667239</v>
      </c>
      <c r="W502" s="33">
        <v>377.91178846824425</v>
      </c>
      <c r="X502" s="33">
        <v>391.98972888748727</v>
      </c>
      <c r="Y502" s="33">
        <v>362.39226828596281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123.82584989883283</v>
      </c>
      <c r="D504" s="117">
        <f t="shared" si="254"/>
        <v>219.25938276463529</v>
      </c>
      <c r="E504" s="117">
        <f t="shared" si="254"/>
        <v>258.52673022457236</v>
      </c>
      <c r="F504" s="117">
        <f t="shared" si="254"/>
        <v>141.4450093865679</v>
      </c>
      <c r="G504" s="117">
        <f t="shared" si="254"/>
        <v>445.47308262946456</v>
      </c>
      <c r="H504" s="117">
        <f t="shared" si="254"/>
        <v>132.76513941741678</v>
      </c>
      <c r="I504" s="117">
        <f t="shared" si="254"/>
        <v>235.09235945902068</v>
      </c>
      <c r="J504" s="117">
        <f t="shared" si="254"/>
        <v>99.860366087407911</v>
      </c>
      <c r="K504" s="117">
        <f t="shared" si="254"/>
        <v>135.93678044235185</v>
      </c>
      <c r="L504" s="117">
        <f t="shared" si="254"/>
        <v>107.72828441539868</v>
      </c>
      <c r="M504" s="117">
        <f t="shared" si="254"/>
        <v>214.21203129664593</v>
      </c>
      <c r="N504" s="117">
        <f t="shared" si="254"/>
        <v>147.35397442543189</v>
      </c>
      <c r="O504" s="117">
        <f t="shared" si="254"/>
        <v>182.92133526575373</v>
      </c>
      <c r="P504" s="117">
        <f t="shared" si="254"/>
        <v>155.47150672648246</v>
      </c>
      <c r="Q504" s="117">
        <f t="shared" si="254"/>
        <v>211.76892881559402</v>
      </c>
      <c r="R504" s="117">
        <f t="shared" ref="R504:V504" si="255">R505+R508+R510+R523</f>
        <v>175.29934602976698</v>
      </c>
      <c r="S504" s="117">
        <f t="shared" si="255"/>
        <v>185.52864728189508</v>
      </c>
      <c r="T504" s="117">
        <f t="shared" si="255"/>
        <v>156.56381471459054</v>
      </c>
      <c r="U504" s="117">
        <f t="shared" si="255"/>
        <v>153.80040338163388</v>
      </c>
      <c r="V504" s="117">
        <f t="shared" si="255"/>
        <v>135.37799454124666</v>
      </c>
      <c r="W504" s="117">
        <f t="shared" ref="W504:Y504" si="256">W505+W508+W510+W523</f>
        <v>162.25700972508162</v>
      </c>
      <c r="X504" s="117">
        <f t="shared" si="256"/>
        <v>180.17154601134445</v>
      </c>
      <c r="Y504" s="117">
        <f t="shared" si="256"/>
        <v>154.43306913252843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82.121793780758438</v>
      </c>
      <c r="E510" s="122">
        <v>106.13789279806394</v>
      </c>
      <c r="F510" s="122">
        <v>43.970546716278577</v>
      </c>
      <c r="G510" s="122">
        <v>228.51432643371371</v>
      </c>
      <c r="H510" s="122">
        <v>31.626072663933787</v>
      </c>
      <c r="I510" s="122">
        <v>42.982669863896511</v>
      </c>
      <c r="J510" s="122">
        <v>27.266490914341897</v>
      </c>
      <c r="K510" s="122">
        <v>5.314633399282565</v>
      </c>
      <c r="L510" s="122">
        <v>20.410215214636278</v>
      </c>
      <c r="M510" s="122">
        <v>117.5347596206003</v>
      </c>
      <c r="N510" s="122">
        <v>68.901958375820229</v>
      </c>
      <c r="O510" s="122">
        <v>91.393985191341727</v>
      </c>
      <c r="P510" s="122">
        <v>60.346413497338432</v>
      </c>
      <c r="Q510" s="122">
        <v>97.47943567051162</v>
      </c>
      <c r="R510" s="122">
        <v>66.402229868027817</v>
      </c>
      <c r="S510" s="122">
        <v>58.797201339956388</v>
      </c>
      <c r="T510" s="122">
        <v>37.532050368046626</v>
      </c>
      <c r="U510" s="122">
        <v>32.920903499372102</v>
      </c>
      <c r="V510" s="122">
        <v>28.899326203034143</v>
      </c>
      <c r="W510" s="122">
        <v>41.546384491912988</v>
      </c>
      <c r="X510" s="122">
        <v>50.181939523082455</v>
      </c>
      <c r="Y510" s="122">
        <v>37.5678855086637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309.06837491697917</v>
      </c>
      <c r="E515" s="101">
        <v>367.10990261802266</v>
      </c>
      <c r="F515" s="101">
        <v>249.32087011976486</v>
      </c>
      <c r="G515" s="101">
        <v>458.65105545770189</v>
      </c>
      <c r="H515" s="101">
        <v>272.36278169980261</v>
      </c>
      <c r="I515" s="101">
        <v>427.30791596709832</v>
      </c>
      <c r="J515" s="101">
        <v>248.11284932607614</v>
      </c>
      <c r="K515" s="101">
        <v>361.27659206269539</v>
      </c>
      <c r="L515" s="101">
        <v>306.10561866690915</v>
      </c>
      <c r="M515" s="101">
        <v>312.69734691553663</v>
      </c>
      <c r="N515" s="101">
        <v>279.63885790781859</v>
      </c>
      <c r="O515" s="101">
        <v>287.17286117365938</v>
      </c>
      <c r="P515" s="101">
        <v>266.62603931100375</v>
      </c>
      <c r="Q515" s="101">
        <v>272.22903521796593</v>
      </c>
      <c r="R515" s="101">
        <v>256.87830065509888</v>
      </c>
      <c r="S515" s="101">
        <v>267.7772638800235</v>
      </c>
      <c r="T515" s="101">
        <v>262.65136050848389</v>
      </c>
      <c r="U515" s="101">
        <v>270.12076156093713</v>
      </c>
      <c r="V515" s="101">
        <v>245.43092973506552</v>
      </c>
      <c r="W515" s="101">
        <v>259.21306378895247</v>
      </c>
      <c r="X515" s="101">
        <v>264.23971309732548</v>
      </c>
      <c r="Y515" s="101">
        <v>239.37998943311061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123.82584989883283</v>
      </c>
      <c r="D523" s="122">
        <v>137.13758898387687</v>
      </c>
      <c r="E523" s="122">
        <v>152.38883742650845</v>
      </c>
      <c r="F523" s="122">
        <v>97.474462670289327</v>
      </c>
      <c r="G523" s="122">
        <v>216.95875619575088</v>
      </c>
      <c r="H523" s="122">
        <v>101.13906675348299</v>
      </c>
      <c r="I523" s="122">
        <v>192.10968959512417</v>
      </c>
      <c r="J523" s="122">
        <v>72.59387517306601</v>
      </c>
      <c r="K523" s="122">
        <v>130.62214704306928</v>
      </c>
      <c r="L523" s="122">
        <v>87.318069200762395</v>
      </c>
      <c r="M523" s="122">
        <v>96.677271676045621</v>
      </c>
      <c r="N523" s="122">
        <v>78.452016049611657</v>
      </c>
      <c r="O523" s="122">
        <v>91.527350074411984</v>
      </c>
      <c r="P523" s="122">
        <v>95.125093229144028</v>
      </c>
      <c r="Q523" s="122">
        <v>114.2894931450824</v>
      </c>
      <c r="R523" s="122">
        <v>108.89711616173918</v>
      </c>
      <c r="S523" s="122">
        <v>126.73144594193869</v>
      </c>
      <c r="T523" s="122">
        <v>119.03176434654389</v>
      </c>
      <c r="U523" s="122">
        <v>120.87949988226178</v>
      </c>
      <c r="V523" s="122">
        <v>106.47866833821253</v>
      </c>
      <c r="W523" s="122">
        <v>120.71062523316863</v>
      </c>
      <c r="X523" s="122">
        <v>129.98960648826198</v>
      </c>
      <c r="Y523" s="122">
        <v>116.86518362386474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134.94684465449919</v>
      </c>
      <c r="D525" s="98">
        <v>149.9602850120385</v>
      </c>
      <c r="E525" s="98">
        <v>176.72230739866228</v>
      </c>
      <c r="F525" s="98">
        <v>117.25984774773288</v>
      </c>
      <c r="G525" s="98">
        <v>258.97705099969551</v>
      </c>
      <c r="H525" s="98">
        <v>140.76070596986764</v>
      </c>
      <c r="I525" s="98">
        <v>208.69195403292093</v>
      </c>
      <c r="J525" s="98">
        <v>101.92504647052181</v>
      </c>
      <c r="K525" s="98">
        <v>145.82573529960425</v>
      </c>
      <c r="L525" s="98">
        <v>115.2440779895929</v>
      </c>
      <c r="M525" s="98">
        <v>116.13213309598422</v>
      </c>
      <c r="N525" s="98">
        <v>102.31359782150822</v>
      </c>
      <c r="O525" s="98">
        <v>108.38196981605948</v>
      </c>
      <c r="P525" s="98">
        <v>110.3163141662929</v>
      </c>
      <c r="Q525" s="98">
        <v>125.71996348026066</v>
      </c>
      <c r="R525" s="98">
        <v>127.34605842659541</v>
      </c>
      <c r="S525" s="98">
        <v>143.42377090953642</v>
      </c>
      <c r="T525" s="98">
        <v>146.28848433969731</v>
      </c>
      <c r="U525" s="98">
        <v>154.0299901897786</v>
      </c>
      <c r="V525" s="98">
        <v>137.27340562194519</v>
      </c>
      <c r="W525" s="98">
        <v>142.9102201678692</v>
      </c>
      <c r="X525" s="98">
        <v>148.30475715695786</v>
      </c>
      <c r="Y525" s="98">
        <v>134.68145449644115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261.34858640442849</v>
      </c>
      <c r="D528" s="118">
        <f t="shared" si="261"/>
        <v>238.75872235006455</v>
      </c>
      <c r="E528" s="118">
        <f t="shared" si="261"/>
        <v>259.61303548324929</v>
      </c>
      <c r="F528" s="118">
        <f t="shared" si="261"/>
        <v>256.11862758829193</v>
      </c>
      <c r="G528" s="118">
        <f t="shared" si="261"/>
        <v>246.51054150530169</v>
      </c>
      <c r="H528" s="118">
        <f t="shared" si="261"/>
        <v>199.65370966149996</v>
      </c>
      <c r="I528" s="118">
        <f t="shared" si="261"/>
        <v>191.10757781219118</v>
      </c>
      <c r="J528" s="118">
        <f t="shared" si="261"/>
        <v>204.79618655061313</v>
      </c>
      <c r="K528" s="118">
        <f t="shared" si="261"/>
        <v>191.12984432853409</v>
      </c>
      <c r="L528" s="118">
        <f t="shared" si="261"/>
        <v>186.04891849575699</v>
      </c>
      <c r="M528" s="118">
        <f t="shared" si="261"/>
        <v>163.34286130077729</v>
      </c>
      <c r="N528" s="118">
        <f t="shared" si="261"/>
        <v>165.56835424322168</v>
      </c>
      <c r="O528" s="118">
        <f t="shared" si="261"/>
        <v>149.82453144852684</v>
      </c>
      <c r="P528" s="118">
        <f t="shared" si="261"/>
        <v>140.31045637171923</v>
      </c>
      <c r="Q528" s="118">
        <f t="shared" si="261"/>
        <v>129.12037541151628</v>
      </c>
      <c r="R528" s="118">
        <f t="shared" ref="R528:V528" si="262">R529+R532+R534+R547</f>
        <v>123.14282586506651</v>
      </c>
      <c r="S528" s="118">
        <f t="shared" si="262"/>
        <v>122.4113072237258</v>
      </c>
      <c r="T528" s="118">
        <f t="shared" si="262"/>
        <v>114.94336753618806</v>
      </c>
      <c r="U528" s="118">
        <f t="shared" si="262"/>
        <v>111.11438761663248</v>
      </c>
      <c r="V528" s="118">
        <f t="shared" si="262"/>
        <v>104.72895629908609</v>
      </c>
      <c r="W528" s="118">
        <f t="shared" ref="W528:Y528" si="263">W529+W532+W534+W547</f>
        <v>102.63653195889367</v>
      </c>
      <c r="X528" s="118">
        <f t="shared" si="263"/>
        <v>89.181641793357088</v>
      </c>
      <c r="Y528" s="118">
        <f t="shared" si="263"/>
        <v>75.869068183393736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215.84630925247987</v>
      </c>
      <c r="D529" s="123">
        <f t="shared" si="264"/>
        <v>195.48324724237548</v>
      </c>
      <c r="E529" s="123">
        <f t="shared" si="264"/>
        <v>211.10368262894571</v>
      </c>
      <c r="F529" s="123">
        <f t="shared" si="264"/>
        <v>222.37324078556568</v>
      </c>
      <c r="G529" s="123">
        <f t="shared" si="264"/>
        <v>192.20599322892681</v>
      </c>
      <c r="H529" s="123">
        <f t="shared" si="264"/>
        <v>164.10468103560655</v>
      </c>
      <c r="I529" s="123">
        <f t="shared" si="264"/>
        <v>148.87878664784958</v>
      </c>
      <c r="J529" s="123">
        <f t="shared" si="264"/>
        <v>176.69466619208953</v>
      </c>
      <c r="K529" s="123">
        <f t="shared" si="264"/>
        <v>160.73057441675499</v>
      </c>
      <c r="L529" s="123">
        <f t="shared" si="264"/>
        <v>159.32252042680449</v>
      </c>
      <c r="M529" s="123">
        <f t="shared" si="264"/>
        <v>138.18061027742786</v>
      </c>
      <c r="N529" s="123">
        <f t="shared" si="264"/>
        <v>140.45771790101119</v>
      </c>
      <c r="O529" s="123">
        <f t="shared" si="264"/>
        <v>126.29132190005042</v>
      </c>
      <c r="P529" s="123">
        <f t="shared" si="264"/>
        <v>116.63695723504736</v>
      </c>
      <c r="Q529" s="123">
        <f t="shared" si="264"/>
        <v>105.02933386443596</v>
      </c>
      <c r="R529" s="123">
        <f t="shared" ref="R529:V529" si="265">SUM(R530:R531)</f>
        <v>100.51512894179993</v>
      </c>
      <c r="S529" s="123">
        <f t="shared" si="265"/>
        <v>98.103988207743711</v>
      </c>
      <c r="T529" s="123">
        <f t="shared" si="265"/>
        <v>91.683168817877501</v>
      </c>
      <c r="U529" s="123">
        <f t="shared" si="265"/>
        <v>87.995173746136103</v>
      </c>
      <c r="V529" s="123">
        <f t="shared" si="265"/>
        <v>82.910076940698247</v>
      </c>
      <c r="W529" s="123">
        <f t="shared" ref="W529:Y529" si="266">SUM(W530:W531)</f>
        <v>80.242197873682414</v>
      </c>
      <c r="X529" s="123">
        <f t="shared" si="266"/>
        <v>67.439807379528133</v>
      </c>
      <c r="Y529" s="123">
        <f t="shared" si="266"/>
        <v>56.033618900340322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215.65836488370226</v>
      </c>
      <c r="D530" s="99">
        <v>195.31646222726636</v>
      </c>
      <c r="E530" s="99">
        <v>210.92417312483011</v>
      </c>
      <c r="F530" s="99">
        <v>222.16495636126331</v>
      </c>
      <c r="G530" s="99">
        <v>192.0335883038158</v>
      </c>
      <c r="H530" s="99">
        <v>163.96419920795907</v>
      </c>
      <c r="I530" s="99">
        <v>148.76202906112573</v>
      </c>
      <c r="J530" s="99">
        <v>176.53062988904856</v>
      </c>
      <c r="K530" s="99">
        <v>160.57892609164759</v>
      </c>
      <c r="L530" s="99">
        <v>159.18303521280117</v>
      </c>
      <c r="M530" s="99">
        <v>138.05082470794923</v>
      </c>
      <c r="N530" s="99">
        <v>140.34562969968783</v>
      </c>
      <c r="O530" s="99">
        <v>126.17170709373326</v>
      </c>
      <c r="P530" s="99">
        <v>116.5230217315215</v>
      </c>
      <c r="Q530" s="99">
        <v>104.93788620295935</v>
      </c>
      <c r="R530" s="99">
        <v>100.42691774178274</v>
      </c>
      <c r="S530" s="99">
        <v>98.015773514577148</v>
      </c>
      <c r="T530" s="99">
        <v>91.600407266456926</v>
      </c>
      <c r="U530" s="99">
        <v>87.914797427962952</v>
      </c>
      <c r="V530" s="99">
        <v>82.834419701780277</v>
      </c>
      <c r="W530" s="99">
        <v>80.168852272992794</v>
      </c>
      <c r="X530" s="99">
        <v>67.376661004223095</v>
      </c>
      <c r="Y530" s="99">
        <v>55.980785546733379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0.1879443687776112</v>
      </c>
      <c r="D531" s="99">
        <v>0.16678501510912211</v>
      </c>
      <c r="E531" s="99">
        <v>0.17950950411561267</v>
      </c>
      <c r="F531" s="99">
        <v>0.20828442430237079</v>
      </c>
      <c r="G531" s="99">
        <v>0.17240492511102315</v>
      </c>
      <c r="H531" s="99">
        <v>0.14048182764747844</v>
      </c>
      <c r="I531" s="99">
        <v>0.1167575867238461</v>
      </c>
      <c r="J531" s="99">
        <v>0.16403630304098568</v>
      </c>
      <c r="K531" s="99">
        <v>0.1516483251073957</v>
      </c>
      <c r="L531" s="99">
        <v>0.13948521400331165</v>
      </c>
      <c r="M531" s="99">
        <v>0.12978556947862846</v>
      </c>
      <c r="N531" s="99">
        <v>0.11208820132337206</v>
      </c>
      <c r="O531" s="99">
        <v>0.11961480631716555</v>
      </c>
      <c r="P531" s="99">
        <v>0.11393550352586568</v>
      </c>
      <c r="Q531" s="99">
        <v>9.144766147660259E-2</v>
      </c>
      <c r="R531" s="99">
        <v>8.8211200017178193E-2</v>
      </c>
      <c r="S531" s="99">
        <v>8.8214693166556682E-2</v>
      </c>
      <c r="T531" s="99">
        <v>8.2761551420570803E-2</v>
      </c>
      <c r="U531" s="99">
        <v>8.0376318173148095E-2</v>
      </c>
      <c r="V531" s="99">
        <v>7.5657238917972283E-2</v>
      </c>
      <c r="W531" s="99">
        <v>7.3345600689623522E-2</v>
      </c>
      <c r="X531" s="99">
        <v>6.3146375305040858E-2</v>
      </c>
      <c r="Y531" s="99">
        <v>5.2833353606939248E-2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0.91899292799154919</v>
      </c>
      <c r="D532" s="123">
        <f t="shared" si="267"/>
        <v>1.1214523775719833</v>
      </c>
      <c r="E532" s="123">
        <f t="shared" si="267"/>
        <v>1.4143948875467525</v>
      </c>
      <c r="F532" s="123">
        <f t="shared" si="267"/>
        <v>0.38818714493518058</v>
      </c>
      <c r="G532" s="123">
        <f t="shared" si="267"/>
        <v>0.56895312968976219</v>
      </c>
      <c r="H532" s="123">
        <f t="shared" si="267"/>
        <v>0.67664478132820738</v>
      </c>
      <c r="I532" s="123">
        <f t="shared" si="267"/>
        <v>1.4779473329674644</v>
      </c>
      <c r="J532" s="123">
        <f t="shared" si="267"/>
        <v>0.41258743513547275</v>
      </c>
      <c r="K532" s="123">
        <f t="shared" si="267"/>
        <v>0.36415513893885471</v>
      </c>
      <c r="L532" s="123">
        <f t="shared" si="267"/>
        <v>0.98631172942627343</v>
      </c>
      <c r="M532" s="123">
        <f t="shared" si="267"/>
        <v>0.30436261353210675</v>
      </c>
      <c r="N532" s="123">
        <f t="shared" si="267"/>
        <v>1.054428911711651</v>
      </c>
      <c r="O532" s="123">
        <f t="shared" si="267"/>
        <v>0.11920247439542632</v>
      </c>
      <c r="P532" s="123">
        <f t="shared" si="267"/>
        <v>0.48767770275128158</v>
      </c>
      <c r="Q532" s="123">
        <f t="shared" si="267"/>
        <v>1.247924864867574</v>
      </c>
      <c r="R532" s="123">
        <f t="shared" si="267"/>
        <v>0.62918767855779967</v>
      </c>
      <c r="S532" s="123">
        <f t="shared" si="267"/>
        <v>0.8231749408530481</v>
      </c>
      <c r="T532" s="123">
        <f t="shared" si="267"/>
        <v>0.66969353034620327</v>
      </c>
      <c r="U532" s="123">
        <f t="shared" si="267"/>
        <v>0.30637100726963634</v>
      </c>
      <c r="V532" s="123">
        <f t="shared" si="267"/>
        <v>9.0502288912336748E-2</v>
      </c>
      <c r="W532" s="123">
        <f t="shared" si="267"/>
        <v>2.7678041117809915E-2</v>
      </c>
      <c r="X532" s="123">
        <f t="shared" si="267"/>
        <v>0.1686292333924812</v>
      </c>
      <c r="Y532" s="123">
        <f t="shared" si="267"/>
        <v>0.14663413616715032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0.91899292799154919</v>
      </c>
      <c r="D533" s="99">
        <f>RES_hhdet_in_fecs!D86</f>
        <v>1.1214523775719833</v>
      </c>
      <c r="E533" s="99">
        <f>RES_hhdet_in_fecs!E86</f>
        <v>1.4143948875467525</v>
      </c>
      <c r="F533" s="99">
        <f>RES_hhdet_in_fecs!F86</f>
        <v>0.38818714493518058</v>
      </c>
      <c r="G533" s="99">
        <f>RES_hhdet_in_fecs!G86</f>
        <v>0.56895312968976219</v>
      </c>
      <c r="H533" s="99">
        <f>RES_hhdet_in_fecs!H86</f>
        <v>0.67664478132820738</v>
      </c>
      <c r="I533" s="99">
        <f>RES_hhdet_in_fecs!I86</f>
        <v>1.4779473329674644</v>
      </c>
      <c r="J533" s="99">
        <f>RES_hhdet_in_fecs!J86</f>
        <v>0.41258743513547275</v>
      </c>
      <c r="K533" s="99">
        <f>RES_hhdet_in_fecs!K86</f>
        <v>0.36415513893885471</v>
      </c>
      <c r="L533" s="99">
        <f>RES_hhdet_in_fecs!L86</f>
        <v>0.98631172942627343</v>
      </c>
      <c r="M533" s="99">
        <f>RES_hhdet_in_fecs!M86</f>
        <v>0.30436261353210675</v>
      </c>
      <c r="N533" s="99">
        <f>RES_hhdet_in_fecs!N86</f>
        <v>1.054428911711651</v>
      </c>
      <c r="O533" s="99">
        <f>RES_hhdet_in_fecs!O86</f>
        <v>0.11920247439542632</v>
      </c>
      <c r="P533" s="99">
        <f>RES_hhdet_in_fecs!P86</f>
        <v>0.48767770275128158</v>
      </c>
      <c r="Q533" s="99">
        <f>RES_hhdet_in_fecs!Q86</f>
        <v>1.247924864867574</v>
      </c>
      <c r="R533" s="99">
        <f>RES_hhdet_in_fecs!R86</f>
        <v>0.62918767855779967</v>
      </c>
      <c r="S533" s="99">
        <f>RES_hhdet_in_fecs!S86</f>
        <v>0.8231749408530481</v>
      </c>
      <c r="T533" s="99">
        <f>RES_hhdet_in_fecs!T86</f>
        <v>0.66969353034620327</v>
      </c>
      <c r="U533" s="99">
        <f>RES_hhdet_in_fecs!U86</f>
        <v>0.30637100726963634</v>
      </c>
      <c r="V533" s="99">
        <f>RES_hhdet_in_fecs!V86</f>
        <v>9.0502288912336748E-2</v>
      </c>
      <c r="W533" s="99">
        <f>RES_hhdet_in_fecs!W86</f>
        <v>2.7678041117809915E-2</v>
      </c>
      <c r="X533" s="99">
        <f>RES_hhdet_in_fecs!X86</f>
        <v>0.1686292333924812</v>
      </c>
      <c r="Y533" s="99">
        <f>RES_hhdet_in_fecs!Y86</f>
        <v>0.14663413616715032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30.569710170453757</v>
      </c>
      <c r="D534" s="123">
        <v>27.733832123030446</v>
      </c>
      <c r="E534" s="123">
        <v>30.39679414413585</v>
      </c>
      <c r="F534" s="123">
        <v>23.041221094766506</v>
      </c>
      <c r="G534" s="123">
        <v>32.598938592141671</v>
      </c>
      <c r="H534" s="123">
        <v>23.364688598840122</v>
      </c>
      <c r="I534" s="123">
        <v>25.452527277145695</v>
      </c>
      <c r="J534" s="123">
        <v>20.179458797634251</v>
      </c>
      <c r="K534" s="123">
        <v>20.385790592863081</v>
      </c>
      <c r="L534" s="123">
        <v>18.371232079237853</v>
      </c>
      <c r="M534" s="123">
        <v>17.782012303181865</v>
      </c>
      <c r="N534" s="123">
        <v>17.743511164782099</v>
      </c>
      <c r="O534" s="123">
        <v>17.000524540831691</v>
      </c>
      <c r="P534" s="123">
        <v>16.828100670718587</v>
      </c>
      <c r="Q534" s="123">
        <v>15.964608687807301</v>
      </c>
      <c r="R534" s="123">
        <v>15.134689571455917</v>
      </c>
      <c r="S534" s="123">
        <v>15.950349402134059</v>
      </c>
      <c r="T534" s="123">
        <v>15.020062677655224</v>
      </c>
      <c r="U534" s="123">
        <v>14.994906717255036</v>
      </c>
      <c r="V534" s="123">
        <v>14.678819172976629</v>
      </c>
      <c r="W534" s="123">
        <v>15.160160115579055</v>
      </c>
      <c r="X534" s="123">
        <v>14.332354356113447</v>
      </c>
      <c r="Y534" s="123">
        <v>13.166949936717703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30.569710170453757</v>
      </c>
      <c r="D535" s="99">
        <v>26.834539276996253</v>
      </c>
      <c r="E535" s="99">
        <v>28.507811228509002</v>
      </c>
      <c r="F535" s="99">
        <v>23.303597276804052</v>
      </c>
      <c r="G535" s="99">
        <v>26.749048035525973</v>
      </c>
      <c r="H535" s="99">
        <v>22.87509303554183</v>
      </c>
      <c r="I535" s="99">
        <v>24.529666805685491</v>
      </c>
      <c r="J535" s="99">
        <v>21.142740005751211</v>
      </c>
      <c r="K535" s="99">
        <v>19.367426180177379</v>
      </c>
      <c r="L535" s="99">
        <v>18.464083562595459</v>
      </c>
      <c r="M535" s="99">
        <v>16.711354330383003</v>
      </c>
      <c r="N535" s="99">
        <v>17.023045322485846</v>
      </c>
      <c r="O535" s="99">
        <v>16.660992367029447</v>
      </c>
      <c r="P535" s="99">
        <v>16.948525623178774</v>
      </c>
      <c r="Q535" s="99">
        <v>15.768369203576682</v>
      </c>
      <c r="R535" s="99">
        <v>15.628614594481258</v>
      </c>
      <c r="S535" s="99">
        <v>15.841612809077265</v>
      </c>
      <c r="T535" s="99">
        <v>15.252569862270414</v>
      </c>
      <c r="U535" s="99">
        <v>15.155554011283474</v>
      </c>
      <c r="V535" s="99">
        <v>14.949272249946008</v>
      </c>
      <c r="W535" s="99">
        <v>15.589451239010707</v>
      </c>
      <c r="X535" s="99">
        <v>14.378637559714265</v>
      </c>
      <c r="Y535" s="99">
        <v>13.341208879747189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0</v>
      </c>
      <c r="K536" s="99">
        <v>0</v>
      </c>
      <c r="L536" s="99">
        <v>0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0</v>
      </c>
      <c r="W536" s="99">
        <v>0</v>
      </c>
      <c r="X536" s="99">
        <v>0</v>
      </c>
      <c r="Y536" s="99">
        <v>0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0</v>
      </c>
      <c r="K537" s="102">
        <v>0</v>
      </c>
      <c r="L537" s="102">
        <v>0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0</v>
      </c>
      <c r="W537" s="102">
        <v>0</v>
      </c>
      <c r="X537" s="102">
        <v>0</v>
      </c>
      <c r="Y537" s="102">
        <v>0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0</v>
      </c>
      <c r="K538" s="105">
        <v>0</v>
      </c>
      <c r="L538" s="105">
        <v>0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0</v>
      </c>
      <c r="W538" s="105">
        <v>0</v>
      </c>
      <c r="X538" s="105">
        <v>0</v>
      </c>
      <c r="Y538" s="105">
        <v>0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30.219060799264518</v>
      </c>
      <c r="E539" s="102">
        <v>35.041428167016093</v>
      </c>
      <c r="F539" s="102">
        <v>21.815877362234886</v>
      </c>
      <c r="G539" s="102">
        <v>38.490362114064169</v>
      </c>
      <c r="H539" s="102">
        <v>21.224251193634291</v>
      </c>
      <c r="I539" s="102">
        <v>31.853303040611042</v>
      </c>
      <c r="J539" s="102">
        <v>17.229347885150705</v>
      </c>
      <c r="K539" s="102">
        <v>24.199896316478512</v>
      </c>
      <c r="L539" s="102">
        <v>19.54457800795188</v>
      </c>
      <c r="M539" s="102">
        <v>19.231095575606588</v>
      </c>
      <c r="N539" s="102">
        <v>16.930205744662512</v>
      </c>
      <c r="O539" s="102">
        <v>16.958581476857677</v>
      </c>
      <c r="P539" s="102">
        <v>15.221378340180438</v>
      </c>
      <c r="Q539" s="102">
        <v>14.942396462962217</v>
      </c>
      <c r="R539" s="102">
        <v>13.874783824517804</v>
      </c>
      <c r="S539" s="102">
        <v>14.159269818926989</v>
      </c>
      <c r="T539" s="102">
        <v>13.625471748303033</v>
      </c>
      <c r="U539" s="102">
        <v>13.822293809255031</v>
      </c>
      <c r="V539" s="102">
        <v>12.42748824985685</v>
      </c>
      <c r="W539" s="102">
        <v>12.906388449608045</v>
      </c>
      <c r="X539" s="102">
        <v>12.957338300078018</v>
      </c>
      <c r="Y539" s="102">
        <v>11.590841947847803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0</v>
      </c>
      <c r="D543" s="102">
        <v>0</v>
      </c>
      <c r="E543" s="102">
        <v>0</v>
      </c>
      <c r="F543" s="102">
        <v>0</v>
      </c>
      <c r="G543" s="102">
        <v>0</v>
      </c>
      <c r="H543" s="102">
        <v>30.637629686322605</v>
      </c>
      <c r="I543" s="102">
        <v>26.097920988576831</v>
      </c>
      <c r="J543" s="102">
        <v>18.008695059019193</v>
      </c>
      <c r="K543" s="102">
        <v>23.620243100499128</v>
      </c>
      <c r="L543" s="102">
        <v>17.483328168541782</v>
      </c>
      <c r="M543" s="102">
        <v>17.305403350799722</v>
      </c>
      <c r="N543" s="102">
        <v>20.459502316397526</v>
      </c>
      <c r="O543" s="102">
        <v>18.184790340568512</v>
      </c>
      <c r="P543" s="102">
        <v>18.07390820257773</v>
      </c>
      <c r="Q543" s="102">
        <v>17.592796739379661</v>
      </c>
      <c r="R543" s="102">
        <v>15.389691632730662</v>
      </c>
      <c r="S543" s="102">
        <v>19.16810416227457</v>
      </c>
      <c r="T543" s="102">
        <v>0</v>
      </c>
      <c r="U543" s="102">
        <v>15.289228547856066</v>
      </c>
      <c r="V543" s="102">
        <v>15.410417404259507</v>
      </c>
      <c r="W543" s="102">
        <v>15.594435066473643</v>
      </c>
      <c r="X543" s="102">
        <v>16.48243970599869</v>
      </c>
      <c r="Y543" s="102">
        <v>14.187813245522792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0</v>
      </c>
      <c r="F544" s="105">
        <v>0</v>
      </c>
      <c r="G544" s="105">
        <v>0</v>
      </c>
      <c r="H544" s="105">
        <v>0</v>
      </c>
      <c r="I544" s="105">
        <v>0</v>
      </c>
      <c r="J544" s="105">
        <v>0</v>
      </c>
      <c r="K544" s="105">
        <v>0</v>
      </c>
      <c r="L544" s="105">
        <v>0</v>
      </c>
      <c r="M544" s="105">
        <v>0</v>
      </c>
      <c r="N544" s="105">
        <v>0</v>
      </c>
      <c r="O544" s="105">
        <v>0</v>
      </c>
      <c r="P544" s="105">
        <v>0</v>
      </c>
      <c r="Q544" s="105">
        <v>0</v>
      </c>
      <c r="R544" s="105">
        <v>0</v>
      </c>
      <c r="S544" s="105">
        <v>0</v>
      </c>
      <c r="T544" s="105">
        <v>0</v>
      </c>
      <c r="U544" s="105">
        <v>0</v>
      </c>
      <c r="V544" s="105">
        <v>0</v>
      </c>
      <c r="W544" s="105">
        <v>0</v>
      </c>
      <c r="X544" s="105">
        <v>0</v>
      </c>
      <c r="Y544" s="105">
        <v>0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0</v>
      </c>
      <c r="F545" s="99">
        <v>0</v>
      </c>
      <c r="G545" s="99">
        <v>0</v>
      </c>
      <c r="H545" s="99">
        <v>0</v>
      </c>
      <c r="I545" s="99">
        <v>0</v>
      </c>
      <c r="J545" s="99">
        <v>0</v>
      </c>
      <c r="K545" s="99">
        <v>0</v>
      </c>
      <c r="L545" s="99">
        <v>0</v>
      </c>
      <c r="M545" s="99">
        <v>0</v>
      </c>
      <c r="N545" s="99">
        <v>0</v>
      </c>
      <c r="O545" s="99">
        <v>0</v>
      </c>
      <c r="P545" s="99">
        <v>0</v>
      </c>
      <c r="Q545" s="99">
        <v>0</v>
      </c>
      <c r="R545" s="99">
        <v>0</v>
      </c>
      <c r="S545" s="99">
        <v>0</v>
      </c>
      <c r="T545" s="99">
        <v>0</v>
      </c>
      <c r="U545" s="99">
        <v>0</v>
      </c>
      <c r="V545" s="99">
        <v>0</v>
      </c>
      <c r="W545" s="99">
        <v>0</v>
      </c>
      <c r="X545" s="99">
        <v>0</v>
      </c>
      <c r="Y545" s="99">
        <v>0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0</v>
      </c>
      <c r="F546" s="99">
        <v>0</v>
      </c>
      <c r="G546" s="99">
        <v>0</v>
      </c>
      <c r="H546" s="99">
        <v>0</v>
      </c>
      <c r="I546" s="99">
        <v>0</v>
      </c>
      <c r="J546" s="99">
        <v>0</v>
      </c>
      <c r="K546" s="99">
        <v>0</v>
      </c>
      <c r="L546" s="99">
        <v>0</v>
      </c>
      <c r="M546" s="99">
        <v>0</v>
      </c>
      <c r="N546" s="99">
        <v>0</v>
      </c>
      <c r="O546" s="99">
        <v>0</v>
      </c>
      <c r="P546" s="99">
        <v>0</v>
      </c>
      <c r="Q546" s="99">
        <v>0</v>
      </c>
      <c r="R546" s="99">
        <v>0</v>
      </c>
      <c r="S546" s="99">
        <v>0</v>
      </c>
      <c r="T546" s="99">
        <v>0</v>
      </c>
      <c r="U546" s="99">
        <v>0</v>
      </c>
      <c r="V546" s="99">
        <v>0</v>
      </c>
      <c r="W546" s="99">
        <v>0</v>
      </c>
      <c r="X546" s="99">
        <v>0</v>
      </c>
      <c r="Y546" s="99">
        <v>0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14.013574053503328</v>
      </c>
      <c r="D547" s="123">
        <v>14.420190607086628</v>
      </c>
      <c r="E547" s="123">
        <v>16.698163822621005</v>
      </c>
      <c r="F547" s="123">
        <v>10.315978563024538</v>
      </c>
      <c r="G547" s="123">
        <v>21.136656554543425</v>
      </c>
      <c r="H547" s="123">
        <v>11.507695245725074</v>
      </c>
      <c r="I547" s="123">
        <v>15.298316554228441</v>
      </c>
      <c r="J547" s="123">
        <v>7.509474125753874</v>
      </c>
      <c r="K547" s="123">
        <v>9.6493241799771514</v>
      </c>
      <c r="L547" s="123">
        <v>7.3688542602884155</v>
      </c>
      <c r="M547" s="123">
        <v>7.0758761066354747</v>
      </c>
      <c r="N547" s="123">
        <v>6.3126962657167285</v>
      </c>
      <c r="O547" s="123">
        <v>6.4134825332492849</v>
      </c>
      <c r="P547" s="123">
        <v>6.357720763201999</v>
      </c>
      <c r="Q547" s="123">
        <v>6.8785079944054504</v>
      </c>
      <c r="R547" s="123">
        <v>6.8638196732528591</v>
      </c>
      <c r="S547" s="123">
        <v>7.5337946729949801</v>
      </c>
      <c r="T547" s="123">
        <v>7.5704425103091397</v>
      </c>
      <c r="U547" s="123">
        <v>7.8179361459717205</v>
      </c>
      <c r="V547" s="123">
        <v>7.0495578964988859</v>
      </c>
      <c r="W547" s="123">
        <v>7.206495928514391</v>
      </c>
      <c r="X547" s="123">
        <v>7.2408508243230267</v>
      </c>
      <c r="Y547" s="123">
        <v>6.5218652101685581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13.007165501402811</v>
      </c>
      <c r="D548" s="99">
        <v>13.938900332023437</v>
      </c>
      <c r="E548" s="99">
        <v>15.376074332797559</v>
      </c>
      <c r="F548" s="99">
        <v>11.005205769198525</v>
      </c>
      <c r="G548" s="99">
        <v>20.549284322739453</v>
      </c>
      <c r="H548" s="99">
        <v>12.372568563617914</v>
      </c>
      <c r="I548" s="99">
        <v>12.420304079224485</v>
      </c>
      <c r="J548" s="99">
        <v>8.6516881608984733</v>
      </c>
      <c r="K548" s="99">
        <v>8.7073605587011365</v>
      </c>
      <c r="L548" s="99">
        <v>7.7756232440421229</v>
      </c>
      <c r="M548" s="99">
        <v>6.9094083122350058</v>
      </c>
      <c r="N548" s="99">
        <v>6.592293869392523</v>
      </c>
      <c r="O548" s="99">
        <v>6.4848420164111484</v>
      </c>
      <c r="P548" s="99">
        <v>6.7327267224655216</v>
      </c>
      <c r="Q548" s="99">
        <v>6.6908711904408733</v>
      </c>
      <c r="R548" s="99">
        <v>7.0254248956176806</v>
      </c>
      <c r="S548" s="99">
        <v>7.5659021976772305</v>
      </c>
      <c r="T548" s="99">
        <v>7.6108831143123856</v>
      </c>
      <c r="U548" s="99">
        <v>7.6603617342301877</v>
      </c>
      <c r="V548" s="99">
        <v>7.4949985040849016</v>
      </c>
      <c r="W548" s="99">
        <v>7.8044629438286055</v>
      </c>
      <c r="X548" s="99">
        <v>7.3155420689194299</v>
      </c>
      <c r="Y548" s="99">
        <v>6.8991150540249109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14.189507966978784</v>
      </c>
      <c r="D549" s="99">
        <v>14.662318561292805</v>
      </c>
      <c r="E549" s="99">
        <v>16.868523556726164</v>
      </c>
      <c r="F549" s="99">
        <v>10.260378349995499</v>
      </c>
      <c r="G549" s="99">
        <v>21.733560521872672</v>
      </c>
      <c r="H549" s="99">
        <v>10.968975140629263</v>
      </c>
      <c r="I549" s="99">
        <v>15.556763180721758</v>
      </c>
      <c r="J549" s="99">
        <v>7.077836108128599</v>
      </c>
      <c r="K549" s="99">
        <v>9.7680496108982666</v>
      </c>
      <c r="L549" s="99">
        <v>7.3582343311151339</v>
      </c>
      <c r="M549" s="99">
        <v>7.1422037091065942</v>
      </c>
      <c r="N549" s="99">
        <v>6.1943832647385344</v>
      </c>
      <c r="O549" s="99">
        <v>6.4003417949598465</v>
      </c>
      <c r="P549" s="99">
        <v>6.2978333225011873</v>
      </c>
      <c r="Q549" s="99">
        <v>6.9006509027484118</v>
      </c>
      <c r="R549" s="99">
        <v>6.8783506705993673</v>
      </c>
      <c r="S549" s="99">
        <v>7.5838248599999813</v>
      </c>
      <c r="T549" s="99">
        <v>7.5889559704307432</v>
      </c>
      <c r="U549" s="99">
        <v>7.8818368774645009</v>
      </c>
      <c r="V549" s="99">
        <v>6.950890978680186</v>
      </c>
      <c r="W549" s="99">
        <v>7.1155935890918611</v>
      </c>
      <c r="X549" s="99">
        <v>7.272316819712251</v>
      </c>
      <c r="Y549" s="99">
        <v>6.5213113931175606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11.732877992728978</v>
      </c>
      <c r="D550" s="110">
        <v>9.0826948775367402</v>
      </c>
      <c r="E550" s="110">
        <v>16.013259887626646</v>
      </c>
      <c r="F550" s="110">
        <v>7.3434195177585933</v>
      </c>
      <c r="G550" s="110">
        <v>7.9553134139833697</v>
      </c>
      <c r="H550" s="110">
        <v>14.454546231996757</v>
      </c>
      <c r="I550" s="110">
        <v>9.2513671069900294</v>
      </c>
      <c r="J550" s="110">
        <v>5.2899455606990582</v>
      </c>
      <c r="K550" s="110">
        <v>5.3140616084722803</v>
      </c>
      <c r="L550" s="110">
        <v>5.1715467710191394</v>
      </c>
      <c r="M550" s="110">
        <v>5.5070977598685911</v>
      </c>
      <c r="N550" s="110">
        <v>7.8016768158976477</v>
      </c>
      <c r="O550" s="110">
        <v>0</v>
      </c>
      <c r="P550" s="110">
        <v>0</v>
      </c>
      <c r="Q550" s="110">
        <v>6.4614611080752971</v>
      </c>
      <c r="R550" s="110">
        <v>5.2704353503142549</v>
      </c>
      <c r="S550" s="110">
        <v>5.2495424229597765</v>
      </c>
      <c r="T550" s="110">
        <v>5.0411667824667425</v>
      </c>
      <c r="U550" s="110">
        <v>5.0298081235352559</v>
      </c>
      <c r="V550" s="110">
        <v>4.9910319476015657</v>
      </c>
      <c r="W550" s="110">
        <v>4.9728808190759661</v>
      </c>
      <c r="X550" s="110">
        <v>5.0357986014193807</v>
      </c>
      <c r="Y550" s="110">
        <v>4.5618940131444905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133.11469640212212</v>
      </c>
      <c r="D552" s="118">
        <f t="shared" si="268"/>
        <v>124.64034859262428</v>
      </c>
      <c r="E552" s="118">
        <f t="shared" si="268"/>
        <v>138.74974894925012</v>
      </c>
      <c r="F552" s="118">
        <f t="shared" si="268"/>
        <v>137.45879281367536</v>
      </c>
      <c r="G552" s="118">
        <f t="shared" si="268"/>
        <v>135.41604314755551</v>
      </c>
      <c r="H552" s="118">
        <f t="shared" si="268"/>
        <v>112.65064849272153</v>
      </c>
      <c r="I552" s="118">
        <f t="shared" si="268"/>
        <v>111.51130708485167</v>
      </c>
      <c r="J552" s="118">
        <f t="shared" si="268"/>
        <v>119.19508583739321</v>
      </c>
      <c r="K552" s="118">
        <f t="shared" si="268"/>
        <v>113.34312583829964</v>
      </c>
      <c r="L552" s="118">
        <f t="shared" si="268"/>
        <v>113.79315087098881</v>
      </c>
      <c r="M552" s="118">
        <f t="shared" si="268"/>
        <v>99.890348550797427</v>
      </c>
      <c r="N552" s="118">
        <f t="shared" si="268"/>
        <v>104.83118169937786</v>
      </c>
      <c r="O552" s="118">
        <f t="shared" si="268"/>
        <v>94.086593594214364</v>
      </c>
      <c r="P552" s="118">
        <f t="shared" si="268"/>
        <v>90.180028789050198</v>
      </c>
      <c r="Q552" s="118">
        <f t="shared" si="268"/>
        <v>86.504734962205376</v>
      </c>
      <c r="R552" s="118">
        <f t="shared" ref="R552:V552" si="269">R553+R556+R558+R571</f>
        <v>82.288392661480586</v>
      </c>
      <c r="S552" s="118">
        <f t="shared" si="269"/>
        <v>83.867243149894378</v>
      </c>
      <c r="T552" s="118">
        <f t="shared" si="269"/>
        <v>79.873906270919889</v>
      </c>
      <c r="U552" s="118">
        <f t="shared" si="269"/>
        <v>77.500787096595573</v>
      </c>
      <c r="V552" s="118">
        <f t="shared" si="269"/>
        <v>73.531584042038276</v>
      </c>
      <c r="W552" s="118">
        <f t="shared" ref="W552:Y552" si="270">W553+W556+W558+W571</f>
        <v>72.720162835929045</v>
      </c>
      <c r="X552" s="118">
        <f t="shared" si="270"/>
        <v>64.256839995322153</v>
      </c>
      <c r="Y552" s="118">
        <f t="shared" si="270"/>
        <v>55.112611011341087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107.42149978463924</v>
      </c>
      <c r="D553" s="123">
        <f t="shared" si="271"/>
        <v>99.407806463815973</v>
      </c>
      <c r="E553" s="123">
        <f t="shared" si="271"/>
        <v>109.66450737966083</v>
      </c>
      <c r="F553" s="123">
        <f t="shared" si="271"/>
        <v>117.98560540596829</v>
      </c>
      <c r="G553" s="123">
        <f t="shared" si="271"/>
        <v>104.11598627299257</v>
      </c>
      <c r="H553" s="123">
        <f t="shared" si="271"/>
        <v>90.729167761124941</v>
      </c>
      <c r="I553" s="123">
        <f t="shared" si="271"/>
        <v>83.982117253314073</v>
      </c>
      <c r="J553" s="123">
        <f t="shared" si="271"/>
        <v>101.67533013027091</v>
      </c>
      <c r="K553" s="123">
        <f t="shared" si="271"/>
        <v>94.296154129287601</v>
      </c>
      <c r="L553" s="123">
        <f t="shared" si="271"/>
        <v>95.243801488996539</v>
      </c>
      <c r="M553" s="123">
        <f t="shared" si="271"/>
        <v>84.02518401899745</v>
      </c>
      <c r="N553" s="123">
        <f t="shared" si="271"/>
        <v>86.650546334260611</v>
      </c>
      <c r="O553" s="123">
        <f t="shared" si="271"/>
        <v>78.835157968324935</v>
      </c>
      <c r="P553" s="123">
        <f t="shared" si="271"/>
        <v>73.540183143797577</v>
      </c>
      <c r="Q553" s="123">
        <f t="shared" si="271"/>
        <v>67.002133801193168</v>
      </c>
      <c r="R553" s="123">
        <f t="shared" ref="R553:V553" si="272">SUM(R554:R555)</f>
        <v>65.247513837717278</v>
      </c>
      <c r="S553" s="123">
        <f t="shared" si="272"/>
        <v>64.918785260739554</v>
      </c>
      <c r="T553" s="123">
        <f t="shared" si="272"/>
        <v>61.834836896300033</v>
      </c>
      <c r="U553" s="123">
        <f t="shared" si="272"/>
        <v>60.380519277591297</v>
      </c>
      <c r="V553" s="123">
        <f t="shared" si="272"/>
        <v>57.707404266819196</v>
      </c>
      <c r="W553" s="123">
        <f t="shared" ref="W553:Y553" si="273">SUM(W554:W555)</f>
        <v>56.48510891585159</v>
      </c>
      <c r="X553" s="123">
        <f t="shared" si="273"/>
        <v>47.929449736351998</v>
      </c>
      <c r="Y553" s="123">
        <f t="shared" si="273"/>
        <v>40.18016835989765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107.23355541586163</v>
      </c>
      <c r="D554" s="99">
        <v>99.241021448706846</v>
      </c>
      <c r="E554" s="99">
        <v>109.48499787554522</v>
      </c>
      <c r="F554" s="99">
        <v>117.77732098166591</v>
      </c>
      <c r="G554" s="99">
        <v>103.94358134788155</v>
      </c>
      <c r="H554" s="99">
        <v>90.588685933477464</v>
      </c>
      <c r="I554" s="99">
        <v>83.865359666590223</v>
      </c>
      <c r="J554" s="99">
        <v>101.51129382722992</v>
      </c>
      <c r="K554" s="99">
        <v>94.144505804180199</v>
      </c>
      <c r="L554" s="99">
        <v>95.104316274993224</v>
      </c>
      <c r="M554" s="99">
        <v>83.895398449518822</v>
      </c>
      <c r="N554" s="99">
        <v>86.538458132937237</v>
      </c>
      <c r="O554" s="99">
        <v>78.715543162007776</v>
      </c>
      <c r="P554" s="99">
        <v>73.426247640271711</v>
      </c>
      <c r="Q554" s="99">
        <v>66.91068613971656</v>
      </c>
      <c r="R554" s="99">
        <v>65.159302637700094</v>
      </c>
      <c r="S554" s="99">
        <v>64.830570567572991</v>
      </c>
      <c r="T554" s="99">
        <v>61.752075344879465</v>
      </c>
      <c r="U554" s="99">
        <v>60.300142959418146</v>
      </c>
      <c r="V554" s="99">
        <v>57.631747027901227</v>
      </c>
      <c r="W554" s="99">
        <v>56.41176331516197</v>
      </c>
      <c r="X554" s="99">
        <v>47.86630336104696</v>
      </c>
      <c r="Y554" s="99">
        <v>40.127335006290707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0.1879443687776112</v>
      </c>
      <c r="D555" s="99">
        <v>0.16678501510912211</v>
      </c>
      <c r="E555" s="99">
        <v>0.17950950411561267</v>
      </c>
      <c r="F555" s="99">
        <v>0.20828442430237079</v>
      </c>
      <c r="G555" s="99">
        <v>0.17240492511102315</v>
      </c>
      <c r="H555" s="99">
        <v>0.14048182764747844</v>
      </c>
      <c r="I555" s="99">
        <v>0.1167575867238461</v>
      </c>
      <c r="J555" s="99">
        <v>0.16403630304098568</v>
      </c>
      <c r="K555" s="99">
        <v>0.1516483251073957</v>
      </c>
      <c r="L555" s="99">
        <v>0.13948521400331165</v>
      </c>
      <c r="M555" s="99">
        <v>0.12978556947862846</v>
      </c>
      <c r="N555" s="99">
        <v>0.11208820132337206</v>
      </c>
      <c r="O555" s="99">
        <v>0.11961480631716555</v>
      </c>
      <c r="P555" s="99">
        <v>0.11393550352586568</v>
      </c>
      <c r="Q555" s="99">
        <v>9.144766147660259E-2</v>
      </c>
      <c r="R555" s="99">
        <v>8.8211200017178193E-2</v>
      </c>
      <c r="S555" s="99">
        <v>8.8214693166556682E-2</v>
      </c>
      <c r="T555" s="99">
        <v>8.2761551420570803E-2</v>
      </c>
      <c r="U555" s="99">
        <v>8.0376318173148095E-2</v>
      </c>
      <c r="V555" s="99">
        <v>7.5657238917972283E-2</v>
      </c>
      <c r="W555" s="99">
        <v>7.3345600689623522E-2</v>
      </c>
      <c r="X555" s="99">
        <v>6.3146375305040858E-2</v>
      </c>
      <c r="Y555" s="99">
        <v>5.2833353606939248E-2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1.9092384899475103</v>
      </c>
      <c r="D556" s="123">
        <f t="shared" si="274"/>
        <v>2.4199906750460296</v>
      </c>
      <c r="E556" s="123">
        <f t="shared" si="274"/>
        <v>3.167518817564964</v>
      </c>
      <c r="F556" s="123">
        <f t="shared" si="274"/>
        <v>0.90126237939893894</v>
      </c>
      <c r="G556" s="123">
        <f t="shared" si="274"/>
        <v>1.3683820080178288</v>
      </c>
      <c r="H556" s="123">
        <f t="shared" si="274"/>
        <v>1.6845140978829107</v>
      </c>
      <c r="I556" s="123">
        <f t="shared" si="274"/>
        <v>3.805846866853793</v>
      </c>
      <c r="J556" s="123">
        <f t="shared" si="274"/>
        <v>1.0984204957498804</v>
      </c>
      <c r="K556" s="123">
        <f t="shared" si="274"/>
        <v>1.0019421303669058</v>
      </c>
      <c r="L556" s="123">
        <f t="shared" si="274"/>
        <v>2.8036538978776164</v>
      </c>
      <c r="M556" s="123">
        <f t="shared" si="274"/>
        <v>0.89696047451436067</v>
      </c>
      <c r="N556" s="123">
        <f t="shared" si="274"/>
        <v>3.2351097432445908</v>
      </c>
      <c r="O556" s="123">
        <f t="shared" si="274"/>
        <v>0.38212216647846964</v>
      </c>
      <c r="P556" s="123">
        <f t="shared" si="274"/>
        <v>1.6318912775236427</v>
      </c>
      <c r="Q556" s="123">
        <f t="shared" si="274"/>
        <v>4.310522959087657</v>
      </c>
      <c r="R556" s="123">
        <f t="shared" si="274"/>
        <v>2.1880208388570286</v>
      </c>
      <c r="S556" s="123">
        <f t="shared" si="274"/>
        <v>2.8647563693912885</v>
      </c>
      <c r="T556" s="123">
        <f t="shared" si="274"/>
        <v>2.3325540402041147</v>
      </c>
      <c r="U556" s="123">
        <f t="shared" si="274"/>
        <v>1.0680780502965299</v>
      </c>
      <c r="V556" s="123">
        <f t="shared" si="274"/>
        <v>0.31634069566242934</v>
      </c>
      <c r="W556" s="123">
        <f t="shared" si="274"/>
        <v>9.7578072477186278E-2</v>
      </c>
      <c r="X556" s="123">
        <f t="shared" si="274"/>
        <v>0.60095834683843385</v>
      </c>
      <c r="Y556" s="123">
        <f t="shared" si="274"/>
        <v>0.5289055554582216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1.9092384899475103</v>
      </c>
      <c r="D557" s="99">
        <f>RES_hhdet_in_tess!D86</f>
        <v>2.4199906750460296</v>
      </c>
      <c r="E557" s="99">
        <f>RES_hhdet_in_tess!E86</f>
        <v>3.167518817564964</v>
      </c>
      <c r="F557" s="99">
        <f>RES_hhdet_in_tess!F86</f>
        <v>0.90126237939893894</v>
      </c>
      <c r="G557" s="99">
        <f>RES_hhdet_in_tess!G86</f>
        <v>1.3683820080178288</v>
      </c>
      <c r="H557" s="99">
        <f>RES_hhdet_in_tess!H86</f>
        <v>1.6845140978829107</v>
      </c>
      <c r="I557" s="99">
        <f>RES_hhdet_in_tess!I86</f>
        <v>3.805846866853793</v>
      </c>
      <c r="J557" s="99">
        <f>RES_hhdet_in_tess!J86</f>
        <v>1.0984204957498804</v>
      </c>
      <c r="K557" s="99">
        <f>RES_hhdet_in_tess!K86</f>
        <v>1.0019421303669058</v>
      </c>
      <c r="L557" s="99">
        <f>RES_hhdet_in_tess!L86</f>
        <v>2.8036538978776164</v>
      </c>
      <c r="M557" s="99">
        <f>RES_hhdet_in_tess!M86</f>
        <v>0.89696047451436067</v>
      </c>
      <c r="N557" s="99">
        <f>RES_hhdet_in_tess!N86</f>
        <v>3.2351097432445908</v>
      </c>
      <c r="O557" s="99">
        <f>RES_hhdet_in_tess!O86</f>
        <v>0.38212216647846964</v>
      </c>
      <c r="P557" s="99">
        <f>RES_hhdet_in_tess!P86</f>
        <v>1.6318912775236427</v>
      </c>
      <c r="Q557" s="99">
        <f>RES_hhdet_in_tess!Q86</f>
        <v>4.310522959087657</v>
      </c>
      <c r="R557" s="99">
        <f>RES_hhdet_in_tess!R86</f>
        <v>2.1880208388570286</v>
      </c>
      <c r="S557" s="99">
        <f>RES_hhdet_in_tess!S86</f>
        <v>2.8647563693912885</v>
      </c>
      <c r="T557" s="99">
        <f>RES_hhdet_in_tess!T86</f>
        <v>2.3325540402041147</v>
      </c>
      <c r="U557" s="99">
        <f>RES_hhdet_in_tess!U86</f>
        <v>1.0680780502965299</v>
      </c>
      <c r="V557" s="99">
        <f>RES_hhdet_in_tess!V86</f>
        <v>0.31634069566242934</v>
      </c>
      <c r="W557" s="99">
        <f>RES_hhdet_in_tess!W86</f>
        <v>9.7578072477186278E-2</v>
      </c>
      <c r="X557" s="99">
        <f>RES_hhdet_in_tess!X86</f>
        <v>0.60095834683843385</v>
      </c>
      <c r="Y557" s="99">
        <f>RES_hhdet_in_tess!Y86</f>
        <v>0.5289055554582216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15.659068136976202</v>
      </c>
      <c r="D558" s="123">
        <v>14.514328349363671</v>
      </c>
      <c r="E558" s="123">
        <v>16.216552751306171</v>
      </c>
      <c r="F558" s="123">
        <v>12.644238101288613</v>
      </c>
      <c r="G558" s="123">
        <v>17.782520792843172</v>
      </c>
      <c r="H558" s="123">
        <v>13.469716324348949</v>
      </c>
      <c r="I558" s="123">
        <v>14.943112089502241</v>
      </c>
      <c r="J558" s="123">
        <v>12.108809295601692</v>
      </c>
      <c r="K558" s="123">
        <v>12.500046382167884</v>
      </c>
      <c r="L558" s="123">
        <v>11.480338020098367</v>
      </c>
      <c r="M558" s="123">
        <v>10.880188729073799</v>
      </c>
      <c r="N558" s="123">
        <v>11.285931178797426</v>
      </c>
      <c r="O558" s="123">
        <v>11.180157195789352</v>
      </c>
      <c r="P558" s="123">
        <v>11.34881645934647</v>
      </c>
      <c r="Q558" s="123">
        <v>11.205371315506948</v>
      </c>
      <c r="R558" s="123">
        <v>10.84991390016515</v>
      </c>
      <c r="S558" s="123">
        <v>11.655408009256602</v>
      </c>
      <c r="T558" s="123">
        <v>11.243176307382534</v>
      </c>
      <c r="U558" s="123">
        <v>11.417566225484833</v>
      </c>
      <c r="V558" s="123">
        <v>11.307273035846242</v>
      </c>
      <c r="W558" s="123">
        <v>11.826838001040356</v>
      </c>
      <c r="X558" s="123">
        <v>11.368849218292807</v>
      </c>
      <c r="Y558" s="123">
        <v>10.472990950404938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15.659068136976202</v>
      </c>
      <c r="D559" s="99">
        <v>14.11078703846716</v>
      </c>
      <c r="E559" s="99">
        <v>15.382148171104609</v>
      </c>
      <c r="F559" s="99">
        <v>12.896795227561105</v>
      </c>
      <c r="G559" s="99">
        <v>15.176766698004371</v>
      </c>
      <c r="H559" s="99">
        <v>13.299879727791648</v>
      </c>
      <c r="I559" s="99">
        <v>14.607794731615689</v>
      </c>
      <c r="J559" s="99">
        <v>12.889395019892074</v>
      </c>
      <c r="K559" s="99">
        <v>12.079793810410283</v>
      </c>
      <c r="L559" s="99">
        <v>11.77458229061601</v>
      </c>
      <c r="M559" s="99">
        <v>10.871542429797746</v>
      </c>
      <c r="N559" s="99">
        <v>11.263893644131372</v>
      </c>
      <c r="O559" s="99">
        <v>11.175900849343922</v>
      </c>
      <c r="P559" s="99">
        <v>11.501755205545765</v>
      </c>
      <c r="Q559" s="99">
        <v>10.848491094762313</v>
      </c>
      <c r="R559" s="99">
        <v>10.971502878711044</v>
      </c>
      <c r="S559" s="99">
        <v>11.371056099120937</v>
      </c>
      <c r="T559" s="99">
        <v>11.191061469577786</v>
      </c>
      <c r="U559" s="99">
        <v>11.342755885191911</v>
      </c>
      <c r="V559" s="99">
        <v>11.372779204925923</v>
      </c>
      <c r="W559" s="99">
        <v>12.014285154418378</v>
      </c>
      <c r="X559" s="99">
        <v>11.187711005594256</v>
      </c>
      <c r="Y559" s="99">
        <v>10.473687498947667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0</v>
      </c>
      <c r="K560" s="99">
        <v>0</v>
      </c>
      <c r="L560" s="99">
        <v>0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0</v>
      </c>
      <c r="W560" s="99">
        <v>0</v>
      </c>
      <c r="X560" s="99">
        <v>0</v>
      </c>
      <c r="Y560" s="99">
        <v>0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0</v>
      </c>
      <c r="K561" s="102">
        <v>0</v>
      </c>
      <c r="L561" s="102">
        <v>0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0</v>
      </c>
      <c r="W561" s="102">
        <v>0</v>
      </c>
      <c r="X561" s="102">
        <v>0</v>
      </c>
      <c r="Y561" s="102">
        <v>0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0</v>
      </c>
      <c r="K562" s="105">
        <v>0</v>
      </c>
      <c r="L562" s="105">
        <v>0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0</v>
      </c>
      <c r="W562" s="105">
        <v>0</v>
      </c>
      <c r="X562" s="105">
        <v>0</v>
      </c>
      <c r="Y562" s="105">
        <v>0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15.629529523606049</v>
      </c>
      <c r="E563" s="102">
        <v>18.268187983150103</v>
      </c>
      <c r="F563" s="102">
        <v>11.46475111668147</v>
      </c>
      <c r="G563" s="102">
        <v>20.406775181554412</v>
      </c>
      <c r="H563" s="102">
        <v>11.360270301347679</v>
      </c>
      <c r="I563" s="102">
        <v>17.227305454662986</v>
      </c>
      <c r="J563" s="102">
        <v>9.4300817440773752</v>
      </c>
      <c r="K563" s="102">
        <v>13.432649772213885</v>
      </c>
      <c r="L563" s="102">
        <v>11.026169478451648</v>
      </c>
      <c r="M563" s="102">
        <v>11.205457969953221</v>
      </c>
      <c r="N563" s="102">
        <v>10.381609936897462</v>
      </c>
      <c r="O563" s="102">
        <v>11.155837327008928</v>
      </c>
      <c r="P563" s="102">
        <v>10.83677960501282</v>
      </c>
      <c r="Q563" s="102">
        <v>11.366216141846975</v>
      </c>
      <c r="R563" s="102">
        <v>10.992714724003042</v>
      </c>
      <c r="S563" s="102">
        <v>11.63485741190868</v>
      </c>
      <c r="T563" s="102">
        <v>11.555763981640624</v>
      </c>
      <c r="U563" s="102">
        <v>12.033319117203334</v>
      </c>
      <c r="V563" s="102">
        <v>11.038898559007345</v>
      </c>
      <c r="W563" s="102">
        <v>11.604633787414834</v>
      </c>
      <c r="X563" s="102">
        <v>11.675414672028792</v>
      </c>
      <c r="Y563" s="102">
        <v>10.455422194344756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0</v>
      </c>
      <c r="D567" s="102">
        <v>0</v>
      </c>
      <c r="E567" s="102">
        <v>0</v>
      </c>
      <c r="F567" s="102">
        <v>0</v>
      </c>
      <c r="G567" s="102">
        <v>0</v>
      </c>
      <c r="H567" s="102">
        <v>17.801154903463782</v>
      </c>
      <c r="I567" s="102">
        <v>15.212776643147878</v>
      </c>
      <c r="J567" s="102">
        <v>10.535863826377621</v>
      </c>
      <c r="K567" s="102">
        <v>13.877180309686658</v>
      </c>
      <c r="L567" s="102">
        <v>10.321299252023657</v>
      </c>
      <c r="M567" s="102">
        <v>10.309655746414517</v>
      </c>
      <c r="N567" s="102">
        <v>12.370770519319478</v>
      </c>
      <c r="O567" s="102">
        <v>11.242135271371865</v>
      </c>
      <c r="P567" s="102">
        <v>11.491634702616361</v>
      </c>
      <c r="Q567" s="102">
        <v>11.484418704770521</v>
      </c>
      <c r="R567" s="102">
        <v>10.223068717350241</v>
      </c>
      <c r="S567" s="102">
        <v>12.946357128784481</v>
      </c>
      <c r="T567" s="102">
        <v>0</v>
      </c>
      <c r="U567" s="102">
        <v>10.664629511789972</v>
      </c>
      <c r="V567" s="102">
        <v>10.916741453549029</v>
      </c>
      <c r="W567" s="102">
        <v>11.201983015435991</v>
      </c>
      <c r="X567" s="102">
        <v>12.020421163023279</v>
      </c>
      <c r="Y567" s="102">
        <v>10.491978023308425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0</v>
      </c>
      <c r="F568" s="105">
        <v>0</v>
      </c>
      <c r="G568" s="105">
        <v>0</v>
      </c>
      <c r="H568" s="105">
        <v>0</v>
      </c>
      <c r="I568" s="105">
        <v>0</v>
      </c>
      <c r="J568" s="105">
        <v>0</v>
      </c>
      <c r="K568" s="105">
        <v>0</v>
      </c>
      <c r="L568" s="105">
        <v>0</v>
      </c>
      <c r="M568" s="105">
        <v>0</v>
      </c>
      <c r="N568" s="105">
        <v>0</v>
      </c>
      <c r="O568" s="105">
        <v>0</v>
      </c>
      <c r="P568" s="105">
        <v>0</v>
      </c>
      <c r="Q568" s="105">
        <v>0</v>
      </c>
      <c r="R568" s="105">
        <v>0</v>
      </c>
      <c r="S568" s="105">
        <v>0</v>
      </c>
      <c r="T568" s="105">
        <v>0</v>
      </c>
      <c r="U568" s="105">
        <v>0</v>
      </c>
      <c r="V568" s="105">
        <v>0</v>
      </c>
      <c r="W568" s="105">
        <v>0</v>
      </c>
      <c r="X568" s="105">
        <v>0</v>
      </c>
      <c r="Y568" s="105">
        <v>0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0</v>
      </c>
      <c r="F569" s="99">
        <v>0</v>
      </c>
      <c r="G569" s="99">
        <v>0</v>
      </c>
      <c r="H569" s="99">
        <v>0</v>
      </c>
      <c r="I569" s="99">
        <v>0</v>
      </c>
      <c r="J569" s="99">
        <v>0</v>
      </c>
      <c r="K569" s="99">
        <v>0</v>
      </c>
      <c r="L569" s="99">
        <v>0</v>
      </c>
      <c r="M569" s="99">
        <v>0</v>
      </c>
      <c r="N569" s="99">
        <v>0</v>
      </c>
      <c r="O569" s="99">
        <v>0</v>
      </c>
      <c r="P569" s="99">
        <v>0</v>
      </c>
      <c r="Q569" s="99">
        <v>0</v>
      </c>
      <c r="R569" s="99">
        <v>0</v>
      </c>
      <c r="S569" s="99">
        <v>0</v>
      </c>
      <c r="T569" s="99">
        <v>0</v>
      </c>
      <c r="U569" s="99">
        <v>0</v>
      </c>
      <c r="V569" s="99">
        <v>0</v>
      </c>
      <c r="W569" s="99">
        <v>0</v>
      </c>
      <c r="X569" s="99">
        <v>0</v>
      </c>
      <c r="Y569" s="99">
        <v>0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0</v>
      </c>
      <c r="F570" s="99">
        <v>0</v>
      </c>
      <c r="G570" s="99">
        <v>0</v>
      </c>
      <c r="H570" s="99">
        <v>0</v>
      </c>
      <c r="I570" s="99">
        <v>0</v>
      </c>
      <c r="J570" s="99">
        <v>0</v>
      </c>
      <c r="K570" s="99">
        <v>0</v>
      </c>
      <c r="L570" s="99">
        <v>0</v>
      </c>
      <c r="M570" s="99">
        <v>0</v>
      </c>
      <c r="N570" s="99">
        <v>0</v>
      </c>
      <c r="O570" s="99">
        <v>0</v>
      </c>
      <c r="P570" s="99">
        <v>0</v>
      </c>
      <c r="Q570" s="99">
        <v>0</v>
      </c>
      <c r="R570" s="99">
        <v>0</v>
      </c>
      <c r="S570" s="99">
        <v>0</v>
      </c>
      <c r="T570" s="99">
        <v>0</v>
      </c>
      <c r="U570" s="99">
        <v>0</v>
      </c>
      <c r="V570" s="99">
        <v>0</v>
      </c>
      <c r="W570" s="99">
        <v>0</v>
      </c>
      <c r="X570" s="99">
        <v>0</v>
      </c>
      <c r="Y570" s="99">
        <v>0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8.1248899905591614</v>
      </c>
      <c r="D571" s="123">
        <v>8.2982231043986197</v>
      </c>
      <c r="E571" s="123">
        <v>9.7011700007181556</v>
      </c>
      <c r="F571" s="123">
        <v>5.9276869270195176</v>
      </c>
      <c r="G571" s="123">
        <v>12.149154073701927</v>
      </c>
      <c r="H571" s="123">
        <v>6.7672503093647283</v>
      </c>
      <c r="I571" s="123">
        <v>8.780230875181557</v>
      </c>
      <c r="J571" s="123">
        <v>4.3125259157707285</v>
      </c>
      <c r="K571" s="123">
        <v>5.5449831964772578</v>
      </c>
      <c r="L571" s="123">
        <v>4.2653574640162741</v>
      </c>
      <c r="M571" s="123">
        <v>4.0880153282118217</v>
      </c>
      <c r="N571" s="123">
        <v>3.6595944430752341</v>
      </c>
      <c r="O571" s="123">
        <v>3.6891562636216095</v>
      </c>
      <c r="P571" s="123">
        <v>3.6591379083825255</v>
      </c>
      <c r="Q571" s="123">
        <v>3.9867068864175992</v>
      </c>
      <c r="R571" s="123">
        <v>4.0029440847411299</v>
      </c>
      <c r="S571" s="123">
        <v>4.428293510506931</v>
      </c>
      <c r="T571" s="123">
        <v>4.4633390270332169</v>
      </c>
      <c r="U571" s="123">
        <v>4.6346235432229115</v>
      </c>
      <c r="V571" s="123">
        <v>4.2005660437104062</v>
      </c>
      <c r="W571" s="123">
        <v>4.310637846559918</v>
      </c>
      <c r="X571" s="123">
        <v>4.3575826938389106</v>
      </c>
      <c r="Y571" s="123">
        <v>3.9305461455802795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7.4326576719867452</v>
      </c>
      <c r="D572" s="99">
        <v>7.9662785168092052</v>
      </c>
      <c r="E572" s="99">
        <v>8.7889693101553181</v>
      </c>
      <c r="F572" s="99">
        <v>6.291528104711249</v>
      </c>
      <c r="G572" s="99">
        <v>11.749521118155819</v>
      </c>
      <c r="H572" s="99">
        <v>7.0753645358384922</v>
      </c>
      <c r="I572" s="99">
        <v>7.1037335303236233</v>
      </c>
      <c r="J572" s="99">
        <v>4.9490378377732922</v>
      </c>
      <c r="K572" s="99">
        <v>4.9816353325818579</v>
      </c>
      <c r="L572" s="99">
        <v>4.4492428148753786</v>
      </c>
      <c r="M572" s="99">
        <v>3.9540439174288169</v>
      </c>
      <c r="N572" s="99">
        <v>3.7728104385008194</v>
      </c>
      <c r="O572" s="99">
        <v>3.7114570408758412</v>
      </c>
      <c r="P572" s="99">
        <v>3.8537396725004309</v>
      </c>
      <c r="Q572" s="99">
        <v>3.8314455346474596</v>
      </c>
      <c r="R572" s="99">
        <v>4.0276117472834523</v>
      </c>
      <c r="S572" s="99">
        <v>4.3444324178232616</v>
      </c>
      <c r="T572" s="99">
        <v>4.3779539075469236</v>
      </c>
      <c r="U572" s="99">
        <v>4.4134756666278765</v>
      </c>
      <c r="V572" s="99">
        <v>4.3231042295369466</v>
      </c>
      <c r="W572" s="99">
        <v>4.5040559251026924</v>
      </c>
      <c r="X572" s="99">
        <v>4.2246847643265877</v>
      </c>
      <c r="Y572" s="99">
        <v>3.9844637314838698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8.1022937184991886</v>
      </c>
      <c r="D573" s="99">
        <v>8.378944223008018</v>
      </c>
      <c r="E573" s="99">
        <v>9.6473820569197652</v>
      </c>
      <c r="F573" s="99">
        <v>5.872746681753422</v>
      </c>
      <c r="G573" s="99">
        <v>12.449560328277197</v>
      </c>
      <c r="H573" s="99">
        <v>6.28831338986675</v>
      </c>
      <c r="I573" s="99">
        <v>8.9254909825333435</v>
      </c>
      <c r="J573" s="99">
        <v>4.0640393986878225</v>
      </c>
      <c r="K573" s="99">
        <v>5.6131881603099867</v>
      </c>
      <c r="L573" s="99">
        <v>4.23174514002649</v>
      </c>
      <c r="M573" s="99">
        <v>4.1099761329822631</v>
      </c>
      <c r="N573" s="99">
        <v>3.5657513658796951</v>
      </c>
      <c r="O573" s="99">
        <v>3.6850496100338277</v>
      </c>
      <c r="P573" s="99">
        <v>3.6280605312875793</v>
      </c>
      <c r="Q573" s="99">
        <v>3.984390137405831</v>
      </c>
      <c r="R573" s="99">
        <v>3.995230360754626</v>
      </c>
      <c r="S573" s="99">
        <v>4.44188461737052</v>
      </c>
      <c r="T573" s="99">
        <v>4.485388150062783</v>
      </c>
      <c r="U573" s="99">
        <v>4.6968472075022012</v>
      </c>
      <c r="V573" s="99">
        <v>4.1660894881482973</v>
      </c>
      <c r="W573" s="99">
        <v>4.2766136727892183</v>
      </c>
      <c r="X573" s="99">
        <v>4.3736972802785141</v>
      </c>
      <c r="Y573" s="99">
        <v>3.9222887496005976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8.6953260498878944</v>
      </c>
      <c r="D574" s="110">
        <v>6.7423248676080716</v>
      </c>
      <c r="E574" s="110">
        <v>11.907503769398399</v>
      </c>
      <c r="F574" s="110">
        <v>5.4700164262553788</v>
      </c>
      <c r="G574" s="110">
        <v>5.936444497816268</v>
      </c>
      <c r="H574" s="110">
        <v>10.806338106288932</v>
      </c>
      <c r="I574" s="110">
        <v>6.9297475455185058</v>
      </c>
      <c r="J574" s="110">
        <v>3.9706233517534031</v>
      </c>
      <c r="K574" s="110">
        <v>3.9977038836867251</v>
      </c>
      <c r="L574" s="110">
        <v>3.9000216053798331</v>
      </c>
      <c r="M574" s="110">
        <v>4.1675806081100379</v>
      </c>
      <c r="N574" s="110">
        <v>5.9321916100882381</v>
      </c>
      <c r="O574" s="110">
        <v>0</v>
      </c>
      <c r="P574" s="110">
        <v>0</v>
      </c>
      <c r="Q574" s="110">
        <v>5.0438050095993985</v>
      </c>
      <c r="R574" s="110">
        <v>4.1756262837378646</v>
      </c>
      <c r="S574" s="110">
        <v>4.2357670735822213</v>
      </c>
      <c r="T574" s="110">
        <v>4.1469199336677312</v>
      </c>
      <c r="U574" s="110">
        <v>4.2131771999203664</v>
      </c>
      <c r="V574" s="110">
        <v>4.2431708520719571</v>
      </c>
      <c r="W574" s="110">
        <v>4.2743506425777831</v>
      </c>
      <c r="X574" s="110">
        <v>4.3664074190396178</v>
      </c>
      <c r="Y574" s="110">
        <v>3.9860057764042547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2.9576568097867684</v>
      </c>
      <c r="D576" s="118">
        <f t="shared" si="275"/>
        <v>4.8698596057895198</v>
      </c>
      <c r="E576" s="118">
        <f t="shared" si="275"/>
        <v>5.6056117140852715</v>
      </c>
      <c r="F576" s="118">
        <f t="shared" si="275"/>
        <v>2.811470548970922</v>
      </c>
      <c r="G576" s="118">
        <f t="shared" si="275"/>
        <v>8.4922530548572404</v>
      </c>
      <c r="H576" s="118">
        <f t="shared" si="275"/>
        <v>2.3501767837702525</v>
      </c>
      <c r="I576" s="118">
        <f t="shared" si="275"/>
        <v>3.9809242131154026</v>
      </c>
      <c r="J576" s="118">
        <f t="shared" si="275"/>
        <v>1.5752322614778627</v>
      </c>
      <c r="K576" s="118">
        <f t="shared" si="275"/>
        <v>2.0684380655400236</v>
      </c>
      <c r="L576" s="118">
        <f t="shared" si="275"/>
        <v>1.562487675206784</v>
      </c>
      <c r="M576" s="118">
        <f t="shared" si="275"/>
        <v>2.9926473924316701</v>
      </c>
      <c r="N576" s="118">
        <f t="shared" si="275"/>
        <v>2.0265551655317569</v>
      </c>
      <c r="O576" s="118">
        <f t="shared" si="275"/>
        <v>2.4538180121402169</v>
      </c>
      <c r="P576" s="118">
        <f t="shared" si="275"/>
        <v>2.0162022125241084</v>
      </c>
      <c r="Q576" s="118">
        <f t="shared" si="275"/>
        <v>2.640461935147747</v>
      </c>
      <c r="R576" s="118">
        <f t="shared" ref="R576:V576" si="276">R577+R580+R582+R595</f>
        <v>2.1508541498227474</v>
      </c>
      <c r="S576" s="118">
        <f t="shared" si="276"/>
        <v>2.228486441808728</v>
      </c>
      <c r="T576" s="118">
        <f t="shared" si="276"/>
        <v>1.8449948036011246</v>
      </c>
      <c r="U576" s="118">
        <f t="shared" si="276"/>
        <v>1.787769357776362</v>
      </c>
      <c r="V576" s="118">
        <f t="shared" si="276"/>
        <v>1.5571627456924362</v>
      </c>
      <c r="W576" s="118">
        <f t="shared" ref="W576:Y576" si="277">W577+W580+W582+W595</f>
        <v>1.8351990462965679</v>
      </c>
      <c r="X576" s="118">
        <f t="shared" si="277"/>
        <v>2.0069463999389106</v>
      </c>
      <c r="Y576" s="118">
        <f t="shared" si="277"/>
        <v>1.6986320059796374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1.8239657580227238</v>
      </c>
      <c r="E582" s="123">
        <v>2.3013783319826464</v>
      </c>
      <c r="F582" s="123">
        <v>0.8739926396208848</v>
      </c>
      <c r="G582" s="123">
        <v>4.3562710350099927</v>
      </c>
      <c r="H582" s="123">
        <v>0.55983718363690915</v>
      </c>
      <c r="I582" s="123">
        <v>0.72784479937706326</v>
      </c>
      <c r="J582" s="123">
        <v>0.43011114247237253</v>
      </c>
      <c r="K582" s="123">
        <v>8.0868400676359586E-2</v>
      </c>
      <c r="L582" s="123">
        <v>0.2960291245167988</v>
      </c>
      <c r="M582" s="123">
        <v>1.6420183766969401</v>
      </c>
      <c r="N582" s="123">
        <v>0.94760674224252994</v>
      </c>
      <c r="O582" s="123">
        <v>1.2260144872547134</v>
      </c>
      <c r="P582" s="123">
        <v>0.78259081019444143</v>
      </c>
      <c r="Q582" s="123">
        <v>1.2154320314468907</v>
      </c>
      <c r="R582" s="123">
        <v>0.81472928966249292</v>
      </c>
      <c r="S582" s="123">
        <v>0.70624546625030726</v>
      </c>
      <c r="T582" s="123">
        <v>0.44228890324226666</v>
      </c>
      <c r="U582" s="123">
        <v>0.38267118429104352</v>
      </c>
      <c r="V582" s="123">
        <v>0.33240966740179639</v>
      </c>
      <c r="W582" s="123">
        <v>0.46990811260367499</v>
      </c>
      <c r="X582" s="123">
        <v>0.55898095508078249</v>
      </c>
      <c r="Y582" s="123">
        <v>0.41321468957682944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6.8645618511609294</v>
      </c>
      <c r="E587" s="102">
        <v>7.9600108224193775</v>
      </c>
      <c r="F587" s="102">
        <v>4.9556947016052773</v>
      </c>
      <c r="G587" s="102">
        <v>8.7434706578308159</v>
      </c>
      <c r="H587" s="102">
        <v>4.8213009011459667</v>
      </c>
      <c r="I587" s="102">
        <v>7.2357963187052086</v>
      </c>
      <c r="J587" s="102">
        <v>3.9138186655908354</v>
      </c>
      <c r="K587" s="102">
        <v>5.4972484472512591</v>
      </c>
      <c r="L587" s="102">
        <v>4.4397463402863497</v>
      </c>
      <c r="M587" s="102">
        <v>4.3685356709547927</v>
      </c>
      <c r="N587" s="102">
        <v>3.845865536957537</v>
      </c>
      <c r="O587" s="102">
        <v>3.8523113682829906</v>
      </c>
      <c r="P587" s="102">
        <v>3.4576883037553885</v>
      </c>
      <c r="Q587" s="102">
        <v>3.3943147805264973</v>
      </c>
      <c r="R587" s="102">
        <v>3.1517958935774653</v>
      </c>
      <c r="S587" s="102">
        <v>3.2164197320674552</v>
      </c>
      <c r="T587" s="102">
        <v>3.0951621623445171</v>
      </c>
      <c r="U587" s="102">
        <v>3.1398722617103725</v>
      </c>
      <c r="V587" s="102">
        <v>2.8230282308374828</v>
      </c>
      <c r="W587" s="102">
        <v>2.9318152002129638</v>
      </c>
      <c r="X587" s="102">
        <v>2.9433889682457233</v>
      </c>
      <c r="Y587" s="102">
        <v>2.6329756568731075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2.9576568097867684</v>
      </c>
      <c r="D595" s="123">
        <v>3.0458938477667963</v>
      </c>
      <c r="E595" s="123">
        <v>3.3042333821026251</v>
      </c>
      <c r="F595" s="123">
        <v>1.9374779093500374</v>
      </c>
      <c r="G595" s="123">
        <v>4.1359820198472477</v>
      </c>
      <c r="H595" s="123">
        <v>1.7903396001333431</v>
      </c>
      <c r="I595" s="123">
        <v>3.2530794137383392</v>
      </c>
      <c r="J595" s="123">
        <v>1.1451211190054902</v>
      </c>
      <c r="K595" s="123">
        <v>1.9875696648636643</v>
      </c>
      <c r="L595" s="123">
        <v>1.2664585506899853</v>
      </c>
      <c r="M595" s="123">
        <v>1.3506290157347303</v>
      </c>
      <c r="N595" s="123">
        <v>1.0789484232892268</v>
      </c>
      <c r="O595" s="123">
        <v>1.2278035248855033</v>
      </c>
      <c r="P595" s="123">
        <v>1.2336114023296669</v>
      </c>
      <c r="Q595" s="123">
        <v>1.4250299037008562</v>
      </c>
      <c r="R595" s="123">
        <v>1.3361248601602544</v>
      </c>
      <c r="S595" s="123">
        <v>1.5222409755584208</v>
      </c>
      <c r="T595" s="123">
        <v>1.4027059003588578</v>
      </c>
      <c r="U595" s="123">
        <v>1.4050981734853185</v>
      </c>
      <c r="V595" s="123">
        <v>1.2247530782906397</v>
      </c>
      <c r="W595" s="123">
        <v>1.3652909336928929</v>
      </c>
      <c r="X595" s="123">
        <v>1.4479654448581281</v>
      </c>
      <c r="Y595" s="123">
        <v>1.285417316402808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3.2232886297789007</v>
      </c>
      <c r="D597" s="99">
        <v>3.3306922843832742</v>
      </c>
      <c r="E597" s="99">
        <v>3.8318538111459151</v>
      </c>
      <c r="F597" s="99">
        <v>2.3307475459849778</v>
      </c>
      <c r="G597" s="99">
        <v>4.9369956081485968</v>
      </c>
      <c r="H597" s="99">
        <v>2.4917123929453435</v>
      </c>
      <c r="I597" s="99">
        <v>3.5338743241327557</v>
      </c>
      <c r="J597" s="99">
        <v>1.607801250322493</v>
      </c>
      <c r="K597" s="99">
        <v>2.2189101496116503</v>
      </c>
      <c r="L597" s="99">
        <v>1.6714965106561142</v>
      </c>
      <c r="M597" s="99">
        <v>1.6224229945606541</v>
      </c>
      <c r="N597" s="99">
        <v>1.4071161024180057</v>
      </c>
      <c r="O597" s="99">
        <v>1.453901642143079</v>
      </c>
      <c r="P597" s="99">
        <v>1.4306158175393699</v>
      </c>
      <c r="Q597" s="99">
        <v>1.5675518590683295</v>
      </c>
      <c r="R597" s="99">
        <v>1.5624861383333526</v>
      </c>
      <c r="S597" s="99">
        <v>1.7227416551975963</v>
      </c>
      <c r="T597" s="99">
        <v>1.7239072382430478</v>
      </c>
      <c r="U597" s="99">
        <v>1.7904380650848359</v>
      </c>
      <c r="V597" s="99">
        <v>1.5789643947169911</v>
      </c>
      <c r="W597" s="99">
        <v>1.6163782396981072</v>
      </c>
      <c r="X597" s="99">
        <v>1.6519794887658354</v>
      </c>
      <c r="Y597" s="99">
        <v>1.4813810960605851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2671</v>
      </c>
      <c r="C5" s="120">
        <v>4786</v>
      </c>
      <c r="D5" s="120">
        <v>7855</v>
      </c>
      <c r="E5" s="120">
        <v>8867</v>
      </c>
      <c r="F5" s="120">
        <v>9098</v>
      </c>
      <c r="G5" s="120">
        <v>9123</v>
      </c>
      <c r="H5" s="120">
        <v>9770</v>
      </c>
      <c r="I5" s="120">
        <v>11160</v>
      </c>
      <c r="J5" s="120">
        <v>13261</v>
      </c>
      <c r="K5" s="120">
        <v>15952</v>
      </c>
      <c r="L5" s="120">
        <v>18239</v>
      </c>
      <c r="M5" s="120">
        <v>17868</v>
      </c>
      <c r="N5" s="120">
        <v>16030</v>
      </c>
      <c r="O5" s="120">
        <v>13043</v>
      </c>
      <c r="P5" s="120">
        <v>9000</v>
      </c>
      <c r="Q5" s="120">
        <v>6846</v>
      </c>
      <c r="R5" s="120">
        <v>5543</v>
      </c>
      <c r="S5" s="120">
        <v>5220</v>
      </c>
      <c r="T5" s="120">
        <v>4571</v>
      </c>
      <c r="U5" s="120">
        <v>3903</v>
      </c>
      <c r="V5" s="120">
        <v>3172</v>
      </c>
      <c r="W5" s="120">
        <v>2650</v>
      </c>
      <c r="X5" s="120">
        <v>1985</v>
      </c>
      <c r="Y5" s="120">
        <v>1022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2671</v>
      </c>
      <c r="C7" s="52">
        <v>4786</v>
      </c>
      <c r="D7" s="52">
        <v>7855</v>
      </c>
      <c r="E7" s="52">
        <v>8867</v>
      </c>
      <c r="F7" s="52">
        <v>9098</v>
      </c>
      <c r="G7" s="52">
        <v>9123</v>
      </c>
      <c r="H7" s="52">
        <v>9770</v>
      </c>
      <c r="I7" s="52">
        <v>11160</v>
      </c>
      <c r="J7" s="52">
        <v>13261</v>
      </c>
      <c r="K7" s="52">
        <v>15952</v>
      </c>
      <c r="L7" s="52">
        <v>18239</v>
      </c>
      <c r="M7" s="52">
        <v>17868</v>
      </c>
      <c r="N7" s="52">
        <v>16030</v>
      </c>
      <c r="O7" s="52">
        <v>13043</v>
      </c>
      <c r="P7" s="52">
        <v>9000</v>
      </c>
      <c r="Q7" s="52">
        <v>6846</v>
      </c>
      <c r="R7" s="52">
        <v>5543</v>
      </c>
      <c r="S7" s="52">
        <v>5220</v>
      </c>
      <c r="T7" s="52">
        <v>4571</v>
      </c>
      <c r="U7" s="52">
        <v>3903</v>
      </c>
      <c r="V7" s="52">
        <v>3172</v>
      </c>
      <c r="W7" s="52">
        <v>2650</v>
      </c>
      <c r="X7" s="52">
        <v>1985</v>
      </c>
      <c r="Y7" s="52">
        <v>1022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52</v>
      </c>
      <c r="C9" s="52">
        <v>180</v>
      </c>
      <c r="D9" s="52">
        <v>425</v>
      </c>
      <c r="E9" s="52">
        <v>724</v>
      </c>
      <c r="F9" s="52">
        <v>842</v>
      </c>
      <c r="G9" s="52">
        <v>883</v>
      </c>
      <c r="H9" s="52">
        <v>921</v>
      </c>
      <c r="I9" s="52">
        <v>1031</v>
      </c>
      <c r="J9" s="52">
        <v>1144</v>
      </c>
      <c r="K9" s="52">
        <v>1397</v>
      </c>
      <c r="L9" s="52">
        <v>1819</v>
      </c>
      <c r="M9" s="52">
        <v>2044</v>
      </c>
      <c r="N9" s="52">
        <v>2037</v>
      </c>
      <c r="O9" s="52">
        <v>1875</v>
      </c>
      <c r="P9" s="52">
        <v>1564</v>
      </c>
      <c r="Q9" s="52">
        <v>1132</v>
      </c>
      <c r="R9" s="52">
        <v>815</v>
      </c>
      <c r="S9" s="52">
        <v>552</v>
      </c>
      <c r="T9" s="52">
        <v>304</v>
      </c>
      <c r="U9" s="52">
        <v>138</v>
      </c>
      <c r="V9" s="52">
        <v>80</v>
      </c>
      <c r="W9" s="52">
        <v>73</v>
      </c>
      <c r="X9" s="52">
        <v>70</v>
      </c>
      <c r="Y9" s="52">
        <v>46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2628</v>
      </c>
      <c r="C11" s="52">
        <v>4598</v>
      </c>
      <c r="D11" s="52">
        <v>7714</v>
      </c>
      <c r="E11" s="52">
        <v>8708</v>
      </c>
      <c r="F11" s="52">
        <v>8939</v>
      </c>
      <c r="G11" s="52">
        <v>8964</v>
      </c>
      <c r="H11" s="52">
        <v>9599</v>
      </c>
      <c r="I11" s="52">
        <v>10964</v>
      </c>
      <c r="J11" s="52">
        <v>13029</v>
      </c>
      <c r="K11" s="52">
        <v>15674</v>
      </c>
      <c r="L11" s="52">
        <v>17918</v>
      </c>
      <c r="M11" s="52">
        <v>17555</v>
      </c>
      <c r="N11" s="52">
        <v>15746</v>
      </c>
      <c r="O11" s="52">
        <v>12811</v>
      </c>
      <c r="P11" s="52">
        <v>8840</v>
      </c>
      <c r="Q11" s="52">
        <v>6723</v>
      </c>
      <c r="R11" s="52">
        <v>5442</v>
      </c>
      <c r="S11" s="52">
        <v>5126</v>
      </c>
      <c r="T11" s="52">
        <v>4491</v>
      </c>
      <c r="U11" s="52">
        <v>3827</v>
      </c>
      <c r="V11" s="52">
        <v>2637</v>
      </c>
      <c r="W11" s="52">
        <v>2450</v>
      </c>
      <c r="X11" s="52">
        <v>1923</v>
      </c>
      <c r="Y11" s="52">
        <v>970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43</v>
      </c>
      <c r="C13" s="52">
        <v>188</v>
      </c>
      <c r="D13" s="52">
        <v>141</v>
      </c>
      <c r="E13" s="52">
        <v>159</v>
      </c>
      <c r="F13" s="52">
        <v>159</v>
      </c>
      <c r="G13" s="52">
        <v>159</v>
      </c>
      <c r="H13" s="52">
        <v>171</v>
      </c>
      <c r="I13" s="52">
        <v>196</v>
      </c>
      <c r="J13" s="52">
        <v>232</v>
      </c>
      <c r="K13" s="52">
        <v>278</v>
      </c>
      <c r="L13" s="52">
        <v>321</v>
      </c>
      <c r="M13" s="52">
        <v>313</v>
      </c>
      <c r="N13" s="52">
        <v>284</v>
      </c>
      <c r="O13" s="52">
        <v>232</v>
      </c>
      <c r="P13" s="52">
        <v>160</v>
      </c>
      <c r="Q13" s="52">
        <v>123</v>
      </c>
      <c r="R13" s="52">
        <v>101</v>
      </c>
      <c r="S13" s="52">
        <v>94</v>
      </c>
      <c r="T13" s="52">
        <v>80</v>
      </c>
      <c r="U13" s="52">
        <v>76</v>
      </c>
      <c r="V13" s="52">
        <v>535</v>
      </c>
      <c r="W13" s="52">
        <v>200</v>
      </c>
      <c r="X13" s="52">
        <v>62</v>
      </c>
      <c r="Y13" s="52">
        <v>52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2612</v>
      </c>
      <c r="C16" s="52">
        <v>4577</v>
      </c>
      <c r="D16" s="52">
        <v>7519</v>
      </c>
      <c r="E16" s="52">
        <v>8455</v>
      </c>
      <c r="F16" s="52">
        <v>8684</v>
      </c>
      <c r="G16" s="52">
        <v>8707</v>
      </c>
      <c r="H16" s="52">
        <v>9248</v>
      </c>
      <c r="I16" s="52">
        <v>10756</v>
      </c>
      <c r="J16" s="52">
        <v>12916</v>
      </c>
      <c r="K16" s="52">
        <v>15723</v>
      </c>
      <c r="L16" s="52">
        <v>17871</v>
      </c>
      <c r="M16" s="52">
        <v>17512</v>
      </c>
      <c r="N16" s="52">
        <v>15696</v>
      </c>
      <c r="O16" s="52">
        <v>12827</v>
      </c>
      <c r="P16" s="52">
        <v>8859</v>
      </c>
      <c r="Q16" s="52">
        <v>6725</v>
      </c>
      <c r="R16" s="52">
        <v>5424</v>
      </c>
      <c r="S16" s="52">
        <v>5089</v>
      </c>
      <c r="T16" s="52">
        <v>4498</v>
      </c>
      <c r="U16" s="52">
        <v>3849</v>
      </c>
      <c r="V16" s="52">
        <v>3126</v>
      </c>
      <c r="W16" s="52">
        <v>2611</v>
      </c>
      <c r="X16" s="52">
        <v>1955</v>
      </c>
      <c r="Y16" s="52">
        <v>1006</v>
      </c>
      <c r="DA16" s="63" t="s">
        <v>1110</v>
      </c>
    </row>
    <row r="17" spans="1:105" ht="12" customHeight="1" x14ac:dyDescent="0.25">
      <c r="A17" s="109" t="s">
        <v>120</v>
      </c>
      <c r="B17" s="36">
        <v>59</v>
      </c>
      <c r="C17" s="36">
        <v>209</v>
      </c>
      <c r="D17" s="36">
        <v>336</v>
      </c>
      <c r="E17" s="36">
        <v>412</v>
      </c>
      <c r="F17" s="36">
        <v>414</v>
      </c>
      <c r="G17" s="36">
        <v>416</v>
      </c>
      <c r="H17" s="36">
        <v>522</v>
      </c>
      <c r="I17" s="36">
        <v>404</v>
      </c>
      <c r="J17" s="36">
        <v>345</v>
      </c>
      <c r="K17" s="36">
        <v>229</v>
      </c>
      <c r="L17" s="36">
        <v>368</v>
      </c>
      <c r="M17" s="36">
        <v>356</v>
      </c>
      <c r="N17" s="36">
        <v>334</v>
      </c>
      <c r="O17" s="36">
        <v>216</v>
      </c>
      <c r="P17" s="36">
        <v>141</v>
      </c>
      <c r="Q17" s="36">
        <v>121</v>
      </c>
      <c r="R17" s="36">
        <v>119</v>
      </c>
      <c r="S17" s="36">
        <v>131</v>
      </c>
      <c r="T17" s="36">
        <v>73</v>
      </c>
      <c r="U17" s="36">
        <v>54</v>
      </c>
      <c r="V17" s="36">
        <v>46</v>
      </c>
      <c r="W17" s="36">
        <v>39</v>
      </c>
      <c r="X17" s="36">
        <v>30</v>
      </c>
      <c r="Y17" s="36">
        <v>16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209</v>
      </c>
      <c r="D21" s="52">
        <v>208</v>
      </c>
      <c r="E21" s="52">
        <v>214</v>
      </c>
      <c r="F21" s="52">
        <v>226</v>
      </c>
      <c r="G21" s="52">
        <v>247</v>
      </c>
      <c r="H21" s="52">
        <v>278</v>
      </c>
      <c r="I21" s="52">
        <v>324</v>
      </c>
      <c r="J21" s="52">
        <v>380</v>
      </c>
      <c r="K21" s="52">
        <v>448</v>
      </c>
      <c r="L21" s="52">
        <v>541</v>
      </c>
      <c r="M21" s="52">
        <v>653</v>
      </c>
      <c r="N21" s="52">
        <v>1838</v>
      </c>
      <c r="O21" s="52">
        <v>2987</v>
      </c>
      <c r="P21" s="52">
        <v>4047</v>
      </c>
      <c r="Q21" s="52">
        <v>2154</v>
      </c>
      <c r="R21" s="52">
        <v>1303</v>
      </c>
      <c r="S21" s="52">
        <v>570</v>
      </c>
      <c r="T21" s="52">
        <v>701</v>
      </c>
      <c r="U21" s="52">
        <v>668</v>
      </c>
      <c r="V21" s="52">
        <v>731</v>
      </c>
      <c r="W21" s="52">
        <v>522</v>
      </c>
      <c r="X21" s="52">
        <v>665</v>
      </c>
      <c r="Y21" s="52">
        <v>963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10</v>
      </c>
      <c r="F23" s="52">
        <v>17</v>
      </c>
      <c r="G23" s="52">
        <v>32</v>
      </c>
      <c r="H23" s="52">
        <v>58</v>
      </c>
      <c r="I23" s="52">
        <v>84</v>
      </c>
      <c r="J23" s="52">
        <v>130</v>
      </c>
      <c r="K23" s="52">
        <v>190</v>
      </c>
      <c r="L23" s="52">
        <v>212</v>
      </c>
      <c r="M23" s="52">
        <v>190</v>
      </c>
      <c r="N23" s="52">
        <v>145</v>
      </c>
      <c r="O23" s="52">
        <v>173</v>
      </c>
      <c r="P23" s="52">
        <v>311</v>
      </c>
      <c r="Q23" s="52">
        <v>433</v>
      </c>
      <c r="R23" s="52">
        <v>318</v>
      </c>
      <c r="S23" s="52">
        <v>285</v>
      </c>
      <c r="T23" s="52">
        <v>305</v>
      </c>
      <c r="U23" s="52">
        <v>176</v>
      </c>
      <c r="V23" s="52">
        <v>61</v>
      </c>
      <c r="W23" s="52">
        <v>14</v>
      </c>
      <c r="X23" s="52">
        <v>12</v>
      </c>
      <c r="Y23" s="52">
        <v>24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205</v>
      </c>
      <c r="D25" s="52">
        <v>206</v>
      </c>
      <c r="E25" s="52">
        <v>212</v>
      </c>
      <c r="F25" s="52">
        <v>224</v>
      </c>
      <c r="G25" s="52">
        <v>241</v>
      </c>
      <c r="H25" s="52">
        <v>274</v>
      </c>
      <c r="I25" s="52">
        <v>319</v>
      </c>
      <c r="J25" s="52">
        <v>369</v>
      </c>
      <c r="K25" s="52">
        <v>443</v>
      </c>
      <c r="L25" s="52">
        <v>537</v>
      </c>
      <c r="M25" s="52">
        <v>651</v>
      </c>
      <c r="N25" s="52">
        <v>2781</v>
      </c>
      <c r="O25" s="52">
        <v>5183</v>
      </c>
      <c r="P25" s="52">
        <v>6687</v>
      </c>
      <c r="Q25" s="52">
        <v>3661</v>
      </c>
      <c r="R25" s="52">
        <v>2308</v>
      </c>
      <c r="S25" s="52">
        <v>832</v>
      </c>
      <c r="T25" s="52">
        <v>1388</v>
      </c>
      <c r="U25" s="52">
        <v>1300</v>
      </c>
      <c r="V25" s="52">
        <v>1985</v>
      </c>
      <c r="W25" s="52">
        <v>492</v>
      </c>
      <c r="X25" s="52">
        <v>963</v>
      </c>
      <c r="Y25" s="52">
        <v>1390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14</v>
      </c>
      <c r="D27" s="52">
        <v>56</v>
      </c>
      <c r="E27" s="52">
        <v>15</v>
      </c>
      <c r="F27" s="52">
        <v>10</v>
      </c>
      <c r="G27" s="52">
        <v>7</v>
      </c>
      <c r="H27" s="52">
        <v>8</v>
      </c>
      <c r="I27" s="52">
        <v>6</v>
      </c>
      <c r="J27" s="52">
        <v>46</v>
      </c>
      <c r="K27" s="52">
        <v>63</v>
      </c>
      <c r="L27" s="52">
        <v>20</v>
      </c>
      <c r="M27" s="52">
        <v>22</v>
      </c>
      <c r="N27" s="52">
        <v>29</v>
      </c>
      <c r="O27" s="52">
        <v>52</v>
      </c>
      <c r="P27" s="52">
        <v>72</v>
      </c>
      <c r="Q27" s="52">
        <v>37</v>
      </c>
      <c r="R27" s="52">
        <v>38</v>
      </c>
      <c r="S27" s="52">
        <v>57</v>
      </c>
      <c r="T27" s="52">
        <v>27</v>
      </c>
      <c r="U27" s="52">
        <v>4</v>
      </c>
      <c r="V27" s="52">
        <v>3</v>
      </c>
      <c r="W27" s="52">
        <v>335</v>
      </c>
      <c r="X27" s="52">
        <v>138</v>
      </c>
      <c r="Y27" s="52">
        <v>10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408</v>
      </c>
      <c r="D30" s="52">
        <v>412</v>
      </c>
      <c r="E30" s="52">
        <v>447</v>
      </c>
      <c r="F30" s="52">
        <v>543</v>
      </c>
      <c r="G30" s="52">
        <v>726</v>
      </c>
      <c r="H30" s="52">
        <v>993</v>
      </c>
      <c r="I30" s="52">
        <v>1128</v>
      </c>
      <c r="J30" s="52">
        <v>1518</v>
      </c>
      <c r="K30" s="52">
        <v>2104</v>
      </c>
      <c r="L30" s="52">
        <v>1985</v>
      </c>
      <c r="M30" s="52">
        <v>1456</v>
      </c>
      <c r="N30" s="52">
        <v>2142</v>
      </c>
      <c r="O30" s="52">
        <v>3097</v>
      </c>
      <c r="P30" s="52">
        <v>4114</v>
      </c>
      <c r="Q30" s="52">
        <v>2590</v>
      </c>
      <c r="R30" s="52">
        <v>2141</v>
      </c>
      <c r="S30" s="52">
        <v>1978</v>
      </c>
      <c r="T30" s="52">
        <v>1786</v>
      </c>
      <c r="U30" s="52">
        <v>806</v>
      </c>
      <c r="V30" s="52">
        <v>755</v>
      </c>
      <c r="W30" s="52">
        <v>554</v>
      </c>
      <c r="X30" s="52">
        <v>659</v>
      </c>
      <c r="Y30" s="52">
        <v>949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9</v>
      </c>
      <c r="D31" s="36">
        <v>9</v>
      </c>
      <c r="E31" s="36">
        <v>13</v>
      </c>
      <c r="F31" s="36">
        <v>16</v>
      </c>
      <c r="G31" s="36">
        <v>27</v>
      </c>
      <c r="H31" s="36">
        <v>41</v>
      </c>
      <c r="I31" s="36">
        <v>125</v>
      </c>
      <c r="J31" s="36">
        <v>88</v>
      </c>
      <c r="K31" s="36">
        <v>127</v>
      </c>
      <c r="L31" s="36">
        <v>52</v>
      </c>
      <c r="M31" s="36">
        <v>38</v>
      </c>
      <c r="N31" s="36">
        <v>31</v>
      </c>
      <c r="O31" s="36">
        <v>118</v>
      </c>
      <c r="P31" s="36">
        <v>75</v>
      </c>
      <c r="Q31" s="36">
        <v>26</v>
      </c>
      <c r="R31" s="36">
        <v>21</v>
      </c>
      <c r="S31" s="36">
        <v>21</v>
      </c>
      <c r="T31" s="36">
        <v>68</v>
      </c>
      <c r="U31" s="36">
        <v>19</v>
      </c>
      <c r="V31" s="36">
        <v>8</v>
      </c>
      <c r="W31" s="36">
        <v>7</v>
      </c>
      <c r="X31" s="36">
        <v>9</v>
      </c>
      <c r="Y31" s="36">
        <v>14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2324</v>
      </c>
      <c r="D35" s="52">
        <v>3277</v>
      </c>
      <c r="E35" s="52">
        <v>1226</v>
      </c>
      <c r="F35" s="52">
        <v>457</v>
      </c>
      <c r="G35" s="52">
        <v>272</v>
      </c>
      <c r="H35" s="52">
        <v>925</v>
      </c>
      <c r="I35" s="52">
        <v>1714</v>
      </c>
      <c r="J35" s="52">
        <v>2481</v>
      </c>
      <c r="K35" s="52">
        <v>3139</v>
      </c>
      <c r="L35" s="52">
        <v>2828</v>
      </c>
      <c r="M35" s="52">
        <v>282</v>
      </c>
      <c r="N35" s="52">
        <v>0</v>
      </c>
      <c r="O35" s="52">
        <v>0</v>
      </c>
      <c r="P35" s="52">
        <v>4</v>
      </c>
      <c r="Q35" s="52">
        <v>0</v>
      </c>
      <c r="R35" s="52">
        <v>0</v>
      </c>
      <c r="S35" s="52">
        <v>247</v>
      </c>
      <c r="T35" s="52">
        <v>52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136</v>
      </c>
      <c r="D37" s="52">
        <v>253</v>
      </c>
      <c r="E37" s="52">
        <v>309</v>
      </c>
      <c r="F37" s="52">
        <v>135</v>
      </c>
      <c r="G37" s="52">
        <v>73</v>
      </c>
      <c r="H37" s="52">
        <v>96</v>
      </c>
      <c r="I37" s="52">
        <v>194</v>
      </c>
      <c r="J37" s="52">
        <v>243</v>
      </c>
      <c r="K37" s="52">
        <v>443</v>
      </c>
      <c r="L37" s="52">
        <v>634</v>
      </c>
      <c r="M37" s="52">
        <v>415</v>
      </c>
      <c r="N37" s="52">
        <v>138</v>
      </c>
      <c r="O37" s="52">
        <v>11</v>
      </c>
      <c r="P37" s="52">
        <v>0</v>
      </c>
      <c r="Q37" s="52">
        <v>1</v>
      </c>
      <c r="R37" s="52">
        <v>1</v>
      </c>
      <c r="S37" s="52">
        <v>22</v>
      </c>
      <c r="T37" s="52">
        <v>57</v>
      </c>
      <c r="U37" s="52">
        <v>10</v>
      </c>
      <c r="V37" s="52">
        <v>3</v>
      </c>
      <c r="W37" s="52">
        <v>7</v>
      </c>
      <c r="X37" s="52">
        <v>9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2175</v>
      </c>
      <c r="D39" s="52">
        <v>3322</v>
      </c>
      <c r="E39" s="52">
        <v>1206</v>
      </c>
      <c r="F39" s="52">
        <v>455</v>
      </c>
      <c r="G39" s="52">
        <v>266</v>
      </c>
      <c r="H39" s="52">
        <v>909</v>
      </c>
      <c r="I39" s="52">
        <v>1684</v>
      </c>
      <c r="J39" s="52">
        <v>2434</v>
      </c>
      <c r="K39" s="52">
        <v>3088</v>
      </c>
      <c r="L39" s="52">
        <v>2781</v>
      </c>
      <c r="M39" s="52">
        <v>288</v>
      </c>
      <c r="N39" s="52">
        <v>972</v>
      </c>
      <c r="O39" s="52">
        <v>2248</v>
      </c>
      <c r="P39" s="52">
        <v>2716</v>
      </c>
      <c r="Q39" s="52">
        <v>1544</v>
      </c>
      <c r="R39" s="52">
        <v>1027</v>
      </c>
      <c r="S39" s="52">
        <v>516</v>
      </c>
      <c r="T39" s="52">
        <v>753</v>
      </c>
      <c r="U39" s="52">
        <v>636</v>
      </c>
      <c r="V39" s="52">
        <v>795</v>
      </c>
      <c r="W39" s="52">
        <v>305</v>
      </c>
      <c r="X39" s="52">
        <v>436</v>
      </c>
      <c r="Y39" s="52">
        <v>437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159</v>
      </c>
      <c r="D41" s="52">
        <v>9</v>
      </c>
      <c r="E41" s="52">
        <v>33</v>
      </c>
      <c r="F41" s="52">
        <v>10</v>
      </c>
      <c r="G41" s="52">
        <v>7</v>
      </c>
      <c r="H41" s="52">
        <v>20</v>
      </c>
      <c r="I41" s="52">
        <v>31</v>
      </c>
      <c r="J41" s="52">
        <v>82</v>
      </c>
      <c r="K41" s="52">
        <v>109</v>
      </c>
      <c r="L41" s="52">
        <v>63</v>
      </c>
      <c r="M41" s="52">
        <v>14</v>
      </c>
      <c r="N41" s="52">
        <v>0</v>
      </c>
      <c r="O41" s="52">
        <v>0</v>
      </c>
      <c r="P41" s="52">
        <v>0</v>
      </c>
      <c r="Q41" s="52">
        <v>0</v>
      </c>
      <c r="R41" s="52">
        <v>16</v>
      </c>
      <c r="S41" s="52">
        <v>50</v>
      </c>
      <c r="T41" s="52">
        <v>13</v>
      </c>
      <c r="U41" s="52">
        <v>0</v>
      </c>
      <c r="V41" s="52">
        <v>462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2373</v>
      </c>
      <c r="D44" s="52">
        <v>3354</v>
      </c>
      <c r="E44" s="52">
        <v>1383</v>
      </c>
      <c r="F44" s="52">
        <v>772</v>
      </c>
      <c r="G44" s="52">
        <v>749</v>
      </c>
      <c r="H44" s="52">
        <v>1534</v>
      </c>
      <c r="I44" s="52">
        <v>2636</v>
      </c>
      <c r="J44" s="52">
        <v>3678</v>
      </c>
      <c r="K44" s="52">
        <v>4911</v>
      </c>
      <c r="L44" s="52">
        <v>4133</v>
      </c>
      <c r="M44" s="52">
        <v>1097</v>
      </c>
      <c r="N44" s="52">
        <v>326</v>
      </c>
      <c r="O44" s="52">
        <v>228</v>
      </c>
      <c r="P44" s="52">
        <v>146</v>
      </c>
      <c r="Q44" s="52">
        <v>456</v>
      </c>
      <c r="R44" s="52">
        <v>840</v>
      </c>
      <c r="S44" s="52">
        <v>1643</v>
      </c>
      <c r="T44" s="52">
        <v>1195</v>
      </c>
      <c r="U44" s="52">
        <v>157</v>
      </c>
      <c r="V44" s="52">
        <v>32</v>
      </c>
      <c r="W44" s="52">
        <v>39</v>
      </c>
      <c r="X44" s="52">
        <v>3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159</v>
      </c>
      <c r="D45" s="36">
        <v>136</v>
      </c>
      <c r="E45" s="36">
        <v>89</v>
      </c>
      <c r="F45" s="36">
        <v>18</v>
      </c>
      <c r="G45" s="36">
        <v>29</v>
      </c>
      <c r="H45" s="36">
        <v>147</v>
      </c>
      <c r="I45" s="36">
        <v>7</v>
      </c>
      <c r="J45" s="36">
        <v>29</v>
      </c>
      <c r="K45" s="36">
        <v>11</v>
      </c>
      <c r="L45" s="36">
        <v>191</v>
      </c>
      <c r="M45" s="36">
        <v>26</v>
      </c>
      <c r="N45" s="36">
        <v>9</v>
      </c>
      <c r="O45" s="36">
        <v>0</v>
      </c>
      <c r="P45" s="36">
        <v>0</v>
      </c>
      <c r="Q45" s="36">
        <v>6</v>
      </c>
      <c r="R45" s="36">
        <v>19</v>
      </c>
      <c r="S45" s="36">
        <v>33</v>
      </c>
      <c r="T45" s="36">
        <v>10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737</v>
      </c>
      <c r="D49" s="52">
        <v>941</v>
      </c>
      <c r="E49" s="52">
        <v>405</v>
      </c>
      <c r="F49" s="52">
        <v>162</v>
      </c>
      <c r="G49" s="52">
        <v>118</v>
      </c>
      <c r="H49" s="52">
        <v>379</v>
      </c>
      <c r="I49" s="52">
        <v>594</v>
      </c>
      <c r="J49" s="52">
        <v>723</v>
      </c>
      <c r="K49" s="52">
        <v>918</v>
      </c>
      <c r="L49" s="52">
        <v>788</v>
      </c>
      <c r="M49" s="52">
        <v>82</v>
      </c>
      <c r="N49" s="52">
        <v>0</v>
      </c>
      <c r="O49" s="52">
        <v>0</v>
      </c>
      <c r="P49" s="52">
        <v>2</v>
      </c>
      <c r="Q49" s="52">
        <v>0</v>
      </c>
      <c r="R49" s="52">
        <v>0</v>
      </c>
      <c r="S49" s="52">
        <v>77</v>
      </c>
      <c r="T49" s="52">
        <v>16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106</v>
      </c>
      <c r="D51" s="52">
        <v>191</v>
      </c>
      <c r="E51" s="52">
        <v>105</v>
      </c>
      <c r="F51" s="52">
        <v>18</v>
      </c>
      <c r="G51" s="52">
        <v>20</v>
      </c>
      <c r="H51" s="52">
        <v>66</v>
      </c>
      <c r="I51" s="52">
        <v>123</v>
      </c>
      <c r="J51" s="52">
        <v>76</v>
      </c>
      <c r="K51" s="52">
        <v>106</v>
      </c>
      <c r="L51" s="52">
        <v>174</v>
      </c>
      <c r="M51" s="52">
        <v>9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22</v>
      </c>
      <c r="T51" s="52">
        <v>4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687</v>
      </c>
      <c r="D53" s="52">
        <v>938</v>
      </c>
      <c r="E53" s="52">
        <v>394</v>
      </c>
      <c r="F53" s="52">
        <v>158</v>
      </c>
      <c r="G53" s="52">
        <v>115</v>
      </c>
      <c r="H53" s="52">
        <v>371</v>
      </c>
      <c r="I53" s="52">
        <v>583</v>
      </c>
      <c r="J53" s="52">
        <v>699</v>
      </c>
      <c r="K53" s="52">
        <v>886</v>
      </c>
      <c r="L53" s="52">
        <v>771</v>
      </c>
      <c r="M53" s="52">
        <v>78</v>
      </c>
      <c r="N53" s="52">
        <v>0</v>
      </c>
      <c r="O53" s="52">
        <v>0</v>
      </c>
      <c r="P53" s="52">
        <v>2</v>
      </c>
      <c r="Q53" s="52">
        <v>0</v>
      </c>
      <c r="R53" s="52">
        <v>0</v>
      </c>
      <c r="S53" s="52">
        <v>61</v>
      </c>
      <c r="T53" s="52">
        <v>14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50</v>
      </c>
      <c r="D55" s="52">
        <v>3</v>
      </c>
      <c r="E55" s="52">
        <v>11</v>
      </c>
      <c r="F55" s="52">
        <v>4</v>
      </c>
      <c r="G55" s="52">
        <v>3</v>
      </c>
      <c r="H55" s="52">
        <v>8</v>
      </c>
      <c r="I55" s="52">
        <v>11</v>
      </c>
      <c r="J55" s="52">
        <v>24</v>
      </c>
      <c r="K55" s="52">
        <v>32</v>
      </c>
      <c r="L55" s="52">
        <v>17</v>
      </c>
      <c r="M55" s="52">
        <v>4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16</v>
      </c>
      <c r="T55" s="52">
        <v>2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691</v>
      </c>
      <c r="D58" s="52">
        <v>904</v>
      </c>
      <c r="E58" s="52">
        <v>381</v>
      </c>
      <c r="F58" s="52">
        <v>158</v>
      </c>
      <c r="G58" s="52">
        <v>114</v>
      </c>
      <c r="H58" s="52">
        <v>346</v>
      </c>
      <c r="I58" s="52">
        <v>592</v>
      </c>
      <c r="J58" s="52">
        <v>717</v>
      </c>
      <c r="K58" s="52">
        <v>916</v>
      </c>
      <c r="L58" s="52">
        <v>753</v>
      </c>
      <c r="M58" s="52">
        <v>80</v>
      </c>
      <c r="N58" s="52">
        <v>0</v>
      </c>
      <c r="O58" s="52">
        <v>0</v>
      </c>
      <c r="P58" s="52">
        <v>2</v>
      </c>
      <c r="Q58" s="52">
        <v>0</v>
      </c>
      <c r="R58" s="52">
        <v>0</v>
      </c>
      <c r="S58" s="52">
        <v>75</v>
      </c>
      <c r="T58" s="52">
        <v>16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46</v>
      </c>
      <c r="D59" s="36">
        <v>37</v>
      </c>
      <c r="E59" s="36">
        <v>24</v>
      </c>
      <c r="F59" s="36">
        <v>4</v>
      </c>
      <c r="G59" s="36">
        <v>4</v>
      </c>
      <c r="H59" s="36">
        <v>33</v>
      </c>
      <c r="I59" s="36">
        <v>2</v>
      </c>
      <c r="J59" s="36">
        <v>6</v>
      </c>
      <c r="K59" s="36">
        <v>2</v>
      </c>
      <c r="L59" s="36">
        <v>35</v>
      </c>
      <c r="M59" s="36">
        <v>2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2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1587</v>
      </c>
      <c r="D63" s="52">
        <v>2336</v>
      </c>
      <c r="E63" s="52">
        <v>821</v>
      </c>
      <c r="F63" s="52">
        <v>295</v>
      </c>
      <c r="G63" s="52">
        <v>154</v>
      </c>
      <c r="H63" s="52">
        <v>546</v>
      </c>
      <c r="I63" s="52">
        <v>1120</v>
      </c>
      <c r="J63" s="52">
        <v>1758</v>
      </c>
      <c r="K63" s="52">
        <v>2221</v>
      </c>
      <c r="L63" s="52">
        <v>2040</v>
      </c>
      <c r="M63" s="52">
        <v>200</v>
      </c>
      <c r="N63" s="52">
        <v>0</v>
      </c>
      <c r="O63" s="52">
        <v>0</v>
      </c>
      <c r="P63" s="52">
        <v>2</v>
      </c>
      <c r="Q63" s="52">
        <v>0</v>
      </c>
      <c r="R63" s="52">
        <v>0</v>
      </c>
      <c r="S63" s="52">
        <v>170</v>
      </c>
      <c r="T63" s="52">
        <v>36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30</v>
      </c>
      <c r="D65" s="52">
        <v>62</v>
      </c>
      <c r="E65" s="52">
        <v>204</v>
      </c>
      <c r="F65" s="52">
        <v>117</v>
      </c>
      <c r="G65" s="52">
        <v>53</v>
      </c>
      <c r="H65" s="52">
        <v>30</v>
      </c>
      <c r="I65" s="52">
        <v>71</v>
      </c>
      <c r="J65" s="52">
        <v>167</v>
      </c>
      <c r="K65" s="52">
        <v>337</v>
      </c>
      <c r="L65" s="52">
        <v>460</v>
      </c>
      <c r="M65" s="52">
        <v>406</v>
      </c>
      <c r="N65" s="52">
        <v>138</v>
      </c>
      <c r="O65" s="52">
        <v>11</v>
      </c>
      <c r="P65" s="52">
        <v>0</v>
      </c>
      <c r="Q65" s="52">
        <v>1</v>
      </c>
      <c r="R65" s="52">
        <v>1</v>
      </c>
      <c r="S65" s="52">
        <v>0</v>
      </c>
      <c r="T65" s="52">
        <v>53</v>
      </c>
      <c r="U65" s="52">
        <v>10</v>
      </c>
      <c r="V65" s="52">
        <v>3</v>
      </c>
      <c r="W65" s="52">
        <v>7</v>
      </c>
      <c r="X65" s="52">
        <v>9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1488</v>
      </c>
      <c r="D67" s="52">
        <f t="shared" si="0"/>
        <v>2384</v>
      </c>
      <c r="E67" s="52">
        <f t="shared" si="0"/>
        <v>812</v>
      </c>
      <c r="F67" s="52">
        <f t="shared" si="0"/>
        <v>297</v>
      </c>
      <c r="G67" s="52">
        <f t="shared" si="0"/>
        <v>151</v>
      </c>
      <c r="H67" s="52">
        <f t="shared" si="0"/>
        <v>538</v>
      </c>
      <c r="I67" s="52">
        <f t="shared" si="0"/>
        <v>1101</v>
      </c>
      <c r="J67" s="52">
        <f t="shared" si="0"/>
        <v>1735</v>
      </c>
      <c r="K67" s="52">
        <f t="shared" si="0"/>
        <v>2202</v>
      </c>
      <c r="L67" s="52">
        <f t="shared" si="0"/>
        <v>2010</v>
      </c>
      <c r="M67" s="52">
        <f t="shared" si="0"/>
        <v>210</v>
      </c>
      <c r="N67" s="52">
        <f t="shared" si="0"/>
        <v>972</v>
      </c>
      <c r="O67" s="52">
        <f t="shared" si="0"/>
        <v>2248</v>
      </c>
      <c r="P67" s="52">
        <f t="shared" si="0"/>
        <v>2714</v>
      </c>
      <c r="Q67" s="52">
        <f t="shared" si="0"/>
        <v>1544</v>
      </c>
      <c r="R67" s="52">
        <f t="shared" ref="R67:V67" si="1">R39-R53</f>
        <v>1027</v>
      </c>
      <c r="S67" s="52">
        <f t="shared" si="1"/>
        <v>455</v>
      </c>
      <c r="T67" s="52">
        <f t="shared" si="1"/>
        <v>739</v>
      </c>
      <c r="U67" s="52">
        <f t="shared" si="1"/>
        <v>636</v>
      </c>
      <c r="V67" s="52">
        <f t="shared" si="1"/>
        <v>795</v>
      </c>
      <c r="W67" s="52">
        <f t="shared" ref="W67:Y67" si="2">W39-W53</f>
        <v>305</v>
      </c>
      <c r="X67" s="52">
        <f t="shared" si="2"/>
        <v>436</v>
      </c>
      <c r="Y67" s="52">
        <f t="shared" si="2"/>
        <v>437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109</v>
      </c>
      <c r="D69" s="52">
        <f t="shared" si="6"/>
        <v>6</v>
      </c>
      <c r="E69" s="52">
        <f t="shared" si="6"/>
        <v>22</v>
      </c>
      <c r="F69" s="52">
        <f t="shared" si="6"/>
        <v>6</v>
      </c>
      <c r="G69" s="52">
        <f t="shared" si="6"/>
        <v>4</v>
      </c>
      <c r="H69" s="52">
        <f t="shared" si="6"/>
        <v>12</v>
      </c>
      <c r="I69" s="52">
        <f t="shared" si="6"/>
        <v>20</v>
      </c>
      <c r="J69" s="52">
        <f t="shared" si="6"/>
        <v>58</v>
      </c>
      <c r="K69" s="52">
        <f t="shared" si="6"/>
        <v>77</v>
      </c>
      <c r="L69" s="52">
        <f t="shared" si="6"/>
        <v>46</v>
      </c>
      <c r="M69" s="52">
        <f t="shared" si="6"/>
        <v>10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16</v>
      </c>
      <c r="S69" s="52">
        <f t="shared" si="7"/>
        <v>34</v>
      </c>
      <c r="T69" s="52">
        <f t="shared" si="7"/>
        <v>11</v>
      </c>
      <c r="U69" s="52">
        <f t="shared" si="7"/>
        <v>0</v>
      </c>
      <c r="V69" s="52">
        <f t="shared" si="7"/>
        <v>462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1682</v>
      </c>
      <c r="D72" s="52">
        <v>2450</v>
      </c>
      <c r="E72" s="52">
        <v>1002</v>
      </c>
      <c r="F72" s="52">
        <v>614</v>
      </c>
      <c r="G72" s="52">
        <v>635</v>
      </c>
      <c r="H72" s="52">
        <v>1188</v>
      </c>
      <c r="I72" s="52">
        <v>2044</v>
      </c>
      <c r="J72" s="52">
        <v>2961</v>
      </c>
      <c r="K72" s="52">
        <v>3995</v>
      </c>
      <c r="L72" s="52">
        <v>3380</v>
      </c>
      <c r="M72" s="52">
        <v>1017</v>
      </c>
      <c r="N72" s="52">
        <v>326</v>
      </c>
      <c r="O72" s="52">
        <v>228</v>
      </c>
      <c r="P72" s="52">
        <v>144</v>
      </c>
      <c r="Q72" s="52">
        <v>456</v>
      </c>
      <c r="R72" s="52">
        <v>840</v>
      </c>
      <c r="S72" s="52">
        <v>1568</v>
      </c>
      <c r="T72" s="52">
        <v>1179</v>
      </c>
      <c r="U72" s="52">
        <v>157</v>
      </c>
      <c r="V72" s="52">
        <v>32</v>
      </c>
      <c r="W72" s="52">
        <v>39</v>
      </c>
      <c r="X72" s="52">
        <v>3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113</v>
      </c>
      <c r="D73" s="36">
        <v>99</v>
      </c>
      <c r="E73" s="36">
        <v>65</v>
      </c>
      <c r="F73" s="36">
        <v>14</v>
      </c>
      <c r="G73" s="36">
        <v>25</v>
      </c>
      <c r="H73" s="36">
        <v>114</v>
      </c>
      <c r="I73" s="36">
        <v>5</v>
      </c>
      <c r="J73" s="36">
        <v>23</v>
      </c>
      <c r="K73" s="36">
        <v>9</v>
      </c>
      <c r="L73" s="36">
        <v>156</v>
      </c>
      <c r="M73" s="36">
        <v>24</v>
      </c>
      <c r="N73" s="36">
        <v>9</v>
      </c>
      <c r="O73" s="36">
        <v>0</v>
      </c>
      <c r="P73" s="36">
        <v>0</v>
      </c>
      <c r="Q73" s="36">
        <v>6</v>
      </c>
      <c r="R73" s="36">
        <v>19</v>
      </c>
      <c r="S73" s="36">
        <v>31</v>
      </c>
      <c r="T73" s="36">
        <v>10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258</v>
      </c>
      <c r="K79" s="52">
        <f>RES_hhdet_numvin!K107</f>
        <v>321</v>
      </c>
      <c r="L79" s="52">
        <f>RES_hhdet_numvin!L107</f>
        <v>306</v>
      </c>
      <c r="M79" s="52">
        <f>RES_hhdet_numvin!M107</f>
        <v>35</v>
      </c>
      <c r="N79" s="52">
        <f>RES_hhdet_numvin!N107</f>
        <v>0</v>
      </c>
      <c r="O79" s="52">
        <f>RES_hhdet_numvin!O107</f>
        <v>0</v>
      </c>
      <c r="P79" s="52">
        <f>RES_hhdet_numvin!P107</f>
        <v>2</v>
      </c>
      <c r="Q79" s="52">
        <f>RES_hhdet_numvin!Q107</f>
        <v>0</v>
      </c>
      <c r="R79" s="52">
        <f>RES_hhdet_numvin!R107</f>
        <v>0</v>
      </c>
      <c r="S79" s="52">
        <f>RES_hhdet_numvin!S107</f>
        <v>80</v>
      </c>
      <c r="T79" s="52">
        <f>RES_hhdet_numvin!T107</f>
        <v>20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7</v>
      </c>
      <c r="T82" s="138">
        <f>RES_hhdet_numvin!T110</f>
        <v>18</v>
      </c>
      <c r="U82" s="138">
        <f>RES_hhdet_numvin!U110</f>
        <v>4</v>
      </c>
      <c r="V82" s="138">
        <f>RES_hhdet_numvin!V110</f>
        <v>3</v>
      </c>
      <c r="W82" s="138">
        <f>RES_hhdet_numvin!W110</f>
        <v>6</v>
      </c>
      <c r="X82" s="138">
        <f>RES_hhdet_numvin!X110</f>
        <v>8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10</v>
      </c>
      <c r="K84" s="138">
        <f>RES_hhdet_numvin!K112</f>
        <v>13</v>
      </c>
      <c r="L84" s="138">
        <f>RES_hhdet_numvin!L112</f>
        <v>10</v>
      </c>
      <c r="M84" s="138">
        <f>RES_hhdet_numvin!M112</f>
        <v>7</v>
      </c>
      <c r="N84" s="138">
        <f>RES_hhdet_numvin!N112</f>
        <v>7</v>
      </c>
      <c r="O84" s="138">
        <f>RES_hhdet_numvin!O112</f>
        <v>14</v>
      </c>
      <c r="P84" s="138">
        <f>RES_hhdet_numvin!P112</f>
        <v>29</v>
      </c>
      <c r="Q84" s="138">
        <f>RES_hhdet_numvin!Q112</f>
        <v>35</v>
      </c>
      <c r="R84" s="138">
        <f>RES_hhdet_numvin!R112</f>
        <v>33</v>
      </c>
      <c r="S84" s="138">
        <f>RES_hhdet_numvin!S112</f>
        <v>30</v>
      </c>
      <c r="T84" s="138">
        <f>RES_hhdet_numvin!T112</f>
        <v>40</v>
      </c>
      <c r="U84" s="138">
        <f>RES_hhdet_numvin!U112</f>
        <v>42</v>
      </c>
      <c r="V84" s="138">
        <f>RES_hhdet_numvin!V112</f>
        <v>95</v>
      </c>
      <c r="W84" s="138">
        <f>RES_hhdet_numvin!W112</f>
        <v>56</v>
      </c>
      <c r="X84" s="138">
        <f>RES_hhdet_numvin!X112</f>
        <v>112</v>
      </c>
      <c r="Y84" s="138">
        <f>RES_hhdet_numvin!Y112</f>
        <v>437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52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201</v>
      </c>
      <c r="S93" s="138">
        <f>RES_hhdet_numvin!S121</f>
        <v>416</v>
      </c>
      <c r="T93" s="138">
        <f>RES_hhdet_numvin!T121</f>
        <v>350</v>
      </c>
      <c r="U93" s="138">
        <f>RES_hhdet_numvin!U121</f>
        <v>34</v>
      </c>
      <c r="V93" s="138">
        <f>RES_hhdet_numvin!V121</f>
        <v>1</v>
      </c>
      <c r="W93" s="138">
        <f>RES_hhdet_numvin!W121</f>
        <v>2</v>
      </c>
      <c r="X93" s="138">
        <f>RES_hhdet_numvin!X121</f>
        <v>2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4</v>
      </c>
      <c r="S94" s="39">
        <f>RES_hhdet_numvin!S122</f>
        <v>9</v>
      </c>
      <c r="T94" s="39">
        <f>RES_hhdet_numvin!T122</f>
        <v>3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2.0670934822288398</v>
      </c>
      <c r="C98" s="117">
        <f t="shared" si="12"/>
        <v>2.3403465445500138</v>
      </c>
      <c r="D98" s="117">
        <f t="shared" si="12"/>
        <v>7.1268995460182634</v>
      </c>
      <c r="E98" s="117">
        <f t="shared" si="12"/>
        <v>7.1520601628923064</v>
      </c>
      <c r="F98" s="117">
        <f t="shared" si="12"/>
        <v>6.4669668819865329</v>
      </c>
      <c r="G98" s="117">
        <f t="shared" si="12"/>
        <v>6.4668965595115759</v>
      </c>
      <c r="H98" s="117">
        <f t="shared" si="12"/>
        <v>6.7867505890223834</v>
      </c>
      <c r="I98" s="117">
        <f t="shared" si="12"/>
        <v>7.744101134608818</v>
      </c>
      <c r="J98" s="117">
        <f t="shared" si="12"/>
        <v>8.8007964182976757</v>
      </c>
      <c r="K98" s="117">
        <f t="shared" si="12"/>
        <v>11.692265479687901</v>
      </c>
      <c r="L98" s="117">
        <f t="shared" si="12"/>
        <v>15.904610835401945</v>
      </c>
      <c r="M98" s="117">
        <f t="shared" si="12"/>
        <v>12.92149002775615</v>
      </c>
      <c r="N98" s="117">
        <f t="shared" si="12"/>
        <v>12.498572948444913</v>
      </c>
      <c r="O98" s="117">
        <f t="shared" si="12"/>
        <v>10.916431480263553</v>
      </c>
      <c r="P98" s="117">
        <f t="shared" si="12"/>
        <v>4.5306693334152746</v>
      </c>
      <c r="Q98" s="117">
        <f t="shared" si="12"/>
        <v>4.4131200163324769</v>
      </c>
      <c r="R98" s="117">
        <f t="shared" ref="R98:V98" si="13">R99+R102+R104+R113</f>
        <v>3.8625418865939456</v>
      </c>
      <c r="S98" s="117">
        <f t="shared" si="13"/>
        <v>3.8132653631693176</v>
      </c>
      <c r="T98" s="117">
        <f t="shared" si="13"/>
        <v>3.8484394227544061</v>
      </c>
      <c r="U98" s="117">
        <f t="shared" si="13"/>
        <v>3.8067121171537122</v>
      </c>
      <c r="V98" s="117">
        <f t="shared" si="13"/>
        <v>0.30962469727552189</v>
      </c>
      <c r="W98" s="117">
        <f t="shared" ref="W98:Y98" si="14">W99+W102+W104+W113</f>
        <v>3.3663780747709029</v>
      </c>
      <c r="X98" s="117">
        <f t="shared" si="14"/>
        <v>1.4363222470357226</v>
      </c>
      <c r="Y98" s="117">
        <f t="shared" si="14"/>
        <v>0.54617593836519107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1.83100087545501</v>
      </c>
      <c r="C99" s="122">
        <f t="shared" si="15"/>
        <v>1.8601657537341365</v>
      </c>
      <c r="D99" s="122">
        <f t="shared" si="15"/>
        <v>5.8963050941956725</v>
      </c>
      <c r="E99" s="122">
        <f t="shared" si="15"/>
        <v>5.7376642105169608</v>
      </c>
      <c r="F99" s="122">
        <f t="shared" si="15"/>
        <v>5.5310066353338918</v>
      </c>
      <c r="G99" s="122">
        <f t="shared" si="15"/>
        <v>4.8580907146446366</v>
      </c>
      <c r="H99" s="122">
        <f t="shared" si="15"/>
        <v>5.4171788126295892</v>
      </c>
      <c r="I99" s="122">
        <f t="shared" si="15"/>
        <v>5.7886818251329073</v>
      </c>
      <c r="J99" s="122">
        <f t="shared" si="15"/>
        <v>7.3259016070268972</v>
      </c>
      <c r="K99" s="122">
        <f t="shared" si="15"/>
        <v>9.4345545299124396</v>
      </c>
      <c r="L99" s="122">
        <f t="shared" si="15"/>
        <v>13.304649094907134</v>
      </c>
      <c r="M99" s="122">
        <f t="shared" si="15"/>
        <v>10.612810223847248</v>
      </c>
      <c r="N99" s="122">
        <f t="shared" si="15"/>
        <v>10.343911306517759</v>
      </c>
      <c r="O99" s="122">
        <f t="shared" si="15"/>
        <v>9.0114075612412829</v>
      </c>
      <c r="P99" s="122">
        <f t="shared" si="15"/>
        <v>3.5568355064771211</v>
      </c>
      <c r="Q99" s="122">
        <f t="shared" si="15"/>
        <v>3.4792852481552656</v>
      </c>
      <c r="R99" s="122">
        <f t="shared" ref="R99:V99" si="16">SUM(R100:R101)</f>
        <v>3.0729441455198359</v>
      </c>
      <c r="S99" s="122">
        <f t="shared" si="16"/>
        <v>3.0049226026311189</v>
      </c>
      <c r="T99" s="122">
        <f t="shared" si="16"/>
        <v>3.0818936289516481</v>
      </c>
      <c r="U99" s="122">
        <f t="shared" si="16"/>
        <v>3.0789935672311244</v>
      </c>
      <c r="V99" s="122">
        <f t="shared" si="16"/>
        <v>6.2627643208894426E-2</v>
      </c>
      <c r="W99" s="122">
        <f t="shared" ref="W99:Y99" si="17">SUM(W100:W101)</f>
        <v>2.7769581507050414</v>
      </c>
      <c r="X99" s="122">
        <f t="shared" si="17"/>
        <v>1.1352012051971085</v>
      </c>
      <c r="Y99" s="122">
        <f t="shared" si="17"/>
        <v>0.42109971962951226</v>
      </c>
      <c r="DA99" s="130" t="s">
        <v>1670</v>
      </c>
    </row>
    <row r="100" spans="1:105" ht="12" customHeight="1" x14ac:dyDescent="0.25">
      <c r="A100" s="97" t="s">
        <v>197</v>
      </c>
      <c r="B100" s="98">
        <v>1.8299839472163844</v>
      </c>
      <c r="C100" s="98">
        <v>1.8590969567591389</v>
      </c>
      <c r="D100" s="98">
        <v>5.8929907055642783</v>
      </c>
      <c r="E100" s="98">
        <v>5.7344983170038306</v>
      </c>
      <c r="F100" s="98">
        <v>5.5277040732113667</v>
      </c>
      <c r="G100" s="98">
        <v>4.8553624569442571</v>
      </c>
      <c r="H100" s="98">
        <v>5.4143163341186344</v>
      </c>
      <c r="I100" s="98">
        <v>5.7859090353525184</v>
      </c>
      <c r="J100" s="98">
        <v>7.3217827074398008</v>
      </c>
      <c r="K100" s="98">
        <v>9.4292066535521819</v>
      </c>
      <c r="L100" s="98">
        <v>13.297720220104198</v>
      </c>
      <c r="M100" s="98">
        <v>10.606964430848375</v>
      </c>
      <c r="N100" s="98">
        <v>10.339128926831586</v>
      </c>
      <c r="O100" s="98">
        <v>9.0065108576123194</v>
      </c>
      <c r="P100" s="98">
        <v>3.5548615806769366</v>
      </c>
      <c r="Q100" s="98">
        <v>3.4775844398631039</v>
      </c>
      <c r="R100" s="98">
        <v>3.0714544447106156</v>
      </c>
      <c r="S100" s="98">
        <v>3.0034450908726531</v>
      </c>
      <c r="T100" s="98">
        <v>3.0803886346839131</v>
      </c>
      <c r="U100" s="98">
        <v>3.0774935775338172</v>
      </c>
      <c r="V100" s="98">
        <v>6.2597558908543335E-2</v>
      </c>
      <c r="W100" s="98">
        <v>2.7756354245527088</v>
      </c>
      <c r="X100" s="98">
        <v>1.1346513108121661</v>
      </c>
      <c r="Y100" s="98">
        <v>0.42089545817018631</v>
      </c>
      <c r="DA100" s="63" t="s">
        <v>1671</v>
      </c>
    </row>
    <row r="101" spans="1:105" ht="12" customHeight="1" x14ac:dyDescent="0.25">
      <c r="A101" s="97" t="s">
        <v>53</v>
      </c>
      <c r="B101" s="98">
        <v>1.0169282386256139E-3</v>
      </c>
      <c r="C101" s="98">
        <v>1.0687969749975331E-3</v>
      </c>
      <c r="D101" s="98">
        <v>3.3143886313941693E-3</v>
      </c>
      <c r="E101" s="98">
        <v>3.1658935131301056E-3</v>
      </c>
      <c r="F101" s="98">
        <v>3.302562122524685E-3</v>
      </c>
      <c r="G101" s="98">
        <v>2.7282577003792221E-3</v>
      </c>
      <c r="H101" s="98">
        <v>2.8624785109551088E-3</v>
      </c>
      <c r="I101" s="98">
        <v>2.7727897803889292E-3</v>
      </c>
      <c r="J101" s="98">
        <v>4.1188995870964605E-3</v>
      </c>
      <c r="K101" s="98">
        <v>5.3478763602576749E-3</v>
      </c>
      <c r="L101" s="98">
        <v>6.9288748029364923E-3</v>
      </c>
      <c r="M101" s="98">
        <v>5.8457929988732019E-3</v>
      </c>
      <c r="N101" s="98">
        <v>4.782379686173505E-3</v>
      </c>
      <c r="O101" s="98">
        <v>4.8967036289630141E-3</v>
      </c>
      <c r="P101" s="98">
        <v>1.9739258001844734E-3</v>
      </c>
      <c r="Q101" s="98">
        <v>1.700808292161669E-3</v>
      </c>
      <c r="R101" s="98">
        <v>1.4897008092202015E-3</v>
      </c>
      <c r="S101" s="98">
        <v>1.4775117584659094E-3</v>
      </c>
      <c r="T101" s="98">
        <v>1.5049942677351112E-3</v>
      </c>
      <c r="U101" s="98">
        <v>1.4999896973069938E-3</v>
      </c>
      <c r="V101" s="98">
        <v>3.0084300351093506E-5</v>
      </c>
      <c r="W101" s="98">
        <v>1.3227261523326981E-3</v>
      </c>
      <c r="X101" s="98">
        <v>5.4989438494236834E-4</v>
      </c>
      <c r="Y101" s="98">
        <v>2.0426145932596804E-4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1.4910031788925664E-3</v>
      </c>
      <c r="C102" s="122">
        <f t="shared" si="18"/>
        <v>4.3167627865634732E-3</v>
      </c>
      <c r="D102" s="122">
        <f t="shared" si="18"/>
        <v>9.0384514387257565E-3</v>
      </c>
      <c r="E102" s="122">
        <f t="shared" si="18"/>
        <v>1.574233426463174E-2</v>
      </c>
      <c r="F102" s="122">
        <f t="shared" si="18"/>
        <v>1.2448348064635002E-2</v>
      </c>
      <c r="G102" s="122">
        <f t="shared" si="18"/>
        <v>1.3328838793077447E-2</v>
      </c>
      <c r="H102" s="122">
        <f t="shared" si="18"/>
        <v>1.6996967504152024E-2</v>
      </c>
      <c r="I102" s="122">
        <f t="shared" si="18"/>
        <v>3.6788522716971341E-2</v>
      </c>
      <c r="J102" s="122">
        <f t="shared" si="18"/>
        <v>2.3798515511937072E-2</v>
      </c>
      <c r="K102" s="122">
        <f t="shared" si="18"/>
        <v>2.4618500143582054E-2</v>
      </c>
      <c r="L102" s="122">
        <f t="shared" si="18"/>
        <v>4.790402380200285E-2</v>
      </c>
      <c r="M102" s="122">
        <f t="shared" si="18"/>
        <v>3.5793130593279723E-2</v>
      </c>
      <c r="N102" s="122">
        <f t="shared" si="18"/>
        <v>7.8369860735795258E-2</v>
      </c>
      <c r="O102" s="122">
        <f t="shared" si="18"/>
        <v>3.5869888716194509E-2</v>
      </c>
      <c r="P102" s="122">
        <f t="shared" si="18"/>
        <v>2.4832839573277501E-2</v>
      </c>
      <c r="Q102" s="122">
        <f t="shared" si="18"/>
        <v>3.0678838681543016E-2</v>
      </c>
      <c r="R102" s="122">
        <f t="shared" si="18"/>
        <v>2.1306540974670517E-2</v>
      </c>
      <c r="S102" s="122">
        <f t="shared" si="18"/>
        <v>1.4157044066978612E-2</v>
      </c>
      <c r="T102" s="122">
        <f t="shared" si="18"/>
        <v>7.1463873383061675E-3</v>
      </c>
      <c r="U102" s="122">
        <f t="shared" si="18"/>
        <v>2.9942435708849554E-3</v>
      </c>
      <c r="V102" s="122">
        <f t="shared" si="18"/>
        <v>1.7137026900082865E-3</v>
      </c>
      <c r="W102" s="122">
        <f t="shared" si="18"/>
        <v>1.6369517270610054E-3</v>
      </c>
      <c r="X102" s="122">
        <f t="shared" si="18"/>
        <v>1.4711589719802771E-3</v>
      </c>
      <c r="Y102" s="122">
        <f t="shared" si="18"/>
        <v>9.4288553911060118E-4</v>
      </c>
      <c r="DA102" s="130" t="s">
        <v>1673</v>
      </c>
    </row>
    <row r="103" spans="1:105" ht="12" customHeight="1" x14ac:dyDescent="0.25">
      <c r="A103" s="97" t="s">
        <v>53</v>
      </c>
      <c r="B103" s="98">
        <v>1.4910031788925664E-3</v>
      </c>
      <c r="C103" s="98">
        <v>4.3167627865634732E-3</v>
      </c>
      <c r="D103" s="98">
        <v>9.0384514387257565E-3</v>
      </c>
      <c r="E103" s="98">
        <v>1.574233426463174E-2</v>
      </c>
      <c r="F103" s="98">
        <v>1.2448348064635002E-2</v>
      </c>
      <c r="G103" s="98">
        <v>1.3328838793077447E-2</v>
      </c>
      <c r="H103" s="98">
        <v>1.6996967504152024E-2</v>
      </c>
      <c r="I103" s="98">
        <v>3.6788522716971341E-2</v>
      </c>
      <c r="J103" s="98">
        <v>2.3798515511937072E-2</v>
      </c>
      <c r="K103" s="98">
        <v>2.4618500143582054E-2</v>
      </c>
      <c r="L103" s="98">
        <v>4.790402380200285E-2</v>
      </c>
      <c r="M103" s="98">
        <v>3.5793130593279723E-2</v>
      </c>
      <c r="N103" s="98">
        <v>7.8369860735795258E-2</v>
      </c>
      <c r="O103" s="98">
        <v>3.5869888716194509E-2</v>
      </c>
      <c r="P103" s="98">
        <v>2.4832839573277501E-2</v>
      </c>
      <c r="Q103" s="98">
        <v>3.0678838681543016E-2</v>
      </c>
      <c r="R103" s="98">
        <v>2.1306540974670517E-2</v>
      </c>
      <c r="S103" s="98">
        <v>1.4157044066978612E-2</v>
      </c>
      <c r="T103" s="98">
        <v>7.1463873383061675E-3</v>
      </c>
      <c r="U103" s="98">
        <v>2.9942435708849554E-3</v>
      </c>
      <c r="V103" s="98">
        <v>1.7137026900082865E-3</v>
      </c>
      <c r="W103" s="98">
        <v>1.6369517270610054E-3</v>
      </c>
      <c r="X103" s="98">
        <v>1.4711589719802771E-3</v>
      </c>
      <c r="Y103" s="98">
        <v>9.4288553911060118E-4</v>
      </c>
      <c r="DA103" s="63" t="s">
        <v>1674</v>
      </c>
    </row>
    <row r="104" spans="1:105" ht="12" customHeight="1" x14ac:dyDescent="0.25">
      <c r="A104" s="121" t="s">
        <v>55</v>
      </c>
      <c r="B104" s="122">
        <v>0.1077476599564232</v>
      </c>
      <c r="C104" s="122">
        <v>0.23197921828605525</v>
      </c>
      <c r="D104" s="122">
        <v>0.78160361140574475</v>
      </c>
      <c r="E104" s="122">
        <v>0.80523349663741006</v>
      </c>
      <c r="F104" s="122">
        <v>0.52375965410020509</v>
      </c>
      <c r="G104" s="122">
        <v>0.72448203566050806</v>
      </c>
      <c r="H104" s="122">
        <v>0.82173117392014972</v>
      </c>
      <c r="I104" s="122">
        <v>1.0479263280339723</v>
      </c>
      <c r="J104" s="122">
        <v>0.94176673985495629</v>
      </c>
      <c r="K104" s="122">
        <v>1.3569206104508562</v>
      </c>
      <c r="L104" s="122">
        <v>1.759999306438538</v>
      </c>
      <c r="M104" s="122">
        <v>1.4895847461901666</v>
      </c>
      <c r="N104" s="122">
        <v>1.4507874176430631</v>
      </c>
      <c r="O104" s="122">
        <v>1.3411808798579212</v>
      </c>
      <c r="P104" s="122">
        <v>0.57493898759351603</v>
      </c>
      <c r="Q104" s="122">
        <v>0.57624999026686752</v>
      </c>
      <c r="R104" s="122">
        <v>0.50012168306066573</v>
      </c>
      <c r="S104" s="122">
        <v>0.50986262864213872</v>
      </c>
      <c r="T104" s="122">
        <v>0.50450198148541903</v>
      </c>
      <c r="U104" s="122">
        <v>0.49409369424941912</v>
      </c>
      <c r="V104" s="122">
        <v>7.7236738824566942E-2</v>
      </c>
      <c r="W104" s="122">
        <v>0.44142147083587058</v>
      </c>
      <c r="X104" s="122">
        <v>0.18587625403324473</v>
      </c>
      <c r="Y104" s="122">
        <v>7.0964478732305533E-2</v>
      </c>
      <c r="DA104" s="130" t="s">
        <v>1675</v>
      </c>
    </row>
    <row r="105" spans="1:105" ht="12" customHeight="1" x14ac:dyDescent="0.25">
      <c r="A105" s="97" t="s">
        <v>130</v>
      </c>
      <c r="B105" s="98">
        <v>0.10466781546633279</v>
      </c>
      <c r="C105" s="98">
        <v>0.21889100540767123</v>
      </c>
      <c r="D105" s="98">
        <v>0.770809810342858</v>
      </c>
      <c r="E105" s="98">
        <v>0.78596599941921108</v>
      </c>
      <c r="F105" s="98">
        <v>0.51511621913601024</v>
      </c>
      <c r="G105" s="98">
        <v>0.70972782680466739</v>
      </c>
      <c r="H105" s="98">
        <v>0.79565787052453008</v>
      </c>
      <c r="I105" s="98">
        <v>1.0212276800387114</v>
      </c>
      <c r="J105" s="98">
        <v>0.91837206470120958</v>
      </c>
      <c r="K105" s="98">
        <v>1.3188586946851359</v>
      </c>
      <c r="L105" s="98">
        <v>1.7256675700935598</v>
      </c>
      <c r="M105" s="98">
        <v>1.4547724565118927</v>
      </c>
      <c r="N105" s="98">
        <v>1.4121178487488013</v>
      </c>
      <c r="O105" s="98">
        <v>1.3116318766955077</v>
      </c>
      <c r="P105" s="98">
        <v>0.55330694898772448</v>
      </c>
      <c r="Q105" s="98">
        <v>0.55887299779811728</v>
      </c>
      <c r="R105" s="98">
        <v>0.48735896887493946</v>
      </c>
      <c r="S105" s="98">
        <v>0.49560907937670229</v>
      </c>
      <c r="T105" s="98">
        <v>0.49424593109424647</v>
      </c>
      <c r="U105" s="98">
        <v>0.48458724791760116</v>
      </c>
      <c r="V105" s="98">
        <v>9.4574711860395764E-3</v>
      </c>
      <c r="W105" s="98">
        <v>0.41482029341805765</v>
      </c>
      <c r="X105" s="98">
        <v>0.1767846307183587</v>
      </c>
      <c r="Y105" s="98">
        <v>6.4143234865067233E-2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3.0798444900904083E-3</v>
      </c>
      <c r="C109" s="101">
        <v>1.3088212878384011E-2</v>
      </c>
      <c r="D109" s="101">
        <v>1.0793801062886747E-2</v>
      </c>
      <c r="E109" s="101">
        <v>1.9267497218198947E-2</v>
      </c>
      <c r="F109" s="101">
        <v>8.6434349641948006E-3</v>
      </c>
      <c r="G109" s="101">
        <v>1.4754208855840712E-2</v>
      </c>
      <c r="H109" s="101">
        <v>2.6073303395619609E-2</v>
      </c>
      <c r="I109" s="101">
        <v>2.6698647995260782E-2</v>
      </c>
      <c r="J109" s="101">
        <v>2.3394675153746665E-2</v>
      </c>
      <c r="K109" s="101">
        <v>3.8061915765720176E-2</v>
      </c>
      <c r="L109" s="101">
        <v>3.4331736344978263E-2</v>
      </c>
      <c r="M109" s="101">
        <v>3.4812289678273982E-2</v>
      </c>
      <c r="N109" s="101">
        <v>3.8669568894261791E-2</v>
      </c>
      <c r="O109" s="101">
        <v>2.9549003162413597E-2</v>
      </c>
      <c r="P109" s="101">
        <v>2.1632038605791531E-2</v>
      </c>
      <c r="Q109" s="101">
        <v>1.7376992468750244E-2</v>
      </c>
      <c r="R109" s="101">
        <v>1.2762714185726227E-2</v>
      </c>
      <c r="S109" s="101">
        <v>1.4253549265436436E-2</v>
      </c>
      <c r="T109" s="101">
        <v>1.0256050391172607E-2</v>
      </c>
      <c r="U109" s="101">
        <v>9.5064463318179741E-3</v>
      </c>
      <c r="V109" s="101">
        <v>6.777926763852736E-2</v>
      </c>
      <c r="W109" s="101">
        <v>2.6601177417812944E-2</v>
      </c>
      <c r="X109" s="101">
        <v>9.0916233148860184E-3</v>
      </c>
      <c r="Y109" s="101">
        <v>6.8212438672382988E-3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0.12685394363851427</v>
      </c>
      <c r="C113" s="122">
        <v>0.24388480974325849</v>
      </c>
      <c r="D113" s="122">
        <v>0.43995238897812111</v>
      </c>
      <c r="E113" s="122">
        <v>0.59342012147330392</v>
      </c>
      <c r="F113" s="122">
        <v>0.39975224448780133</v>
      </c>
      <c r="G113" s="122">
        <v>0.87099497041335394</v>
      </c>
      <c r="H113" s="122">
        <v>0.53084363496849218</v>
      </c>
      <c r="I113" s="122">
        <v>0.87070445872496616</v>
      </c>
      <c r="J113" s="122">
        <v>0.50932955590388618</v>
      </c>
      <c r="K113" s="122">
        <v>0.87617183918102215</v>
      </c>
      <c r="L113" s="122">
        <v>0.79205841025427071</v>
      </c>
      <c r="M113" s="122">
        <v>0.78330192712545466</v>
      </c>
      <c r="N113" s="122">
        <v>0.62550436354829531</v>
      </c>
      <c r="O113" s="122">
        <v>0.52797315044815518</v>
      </c>
      <c r="P113" s="122">
        <v>0.37406199977136029</v>
      </c>
      <c r="Q113" s="122">
        <v>0.32690593922880085</v>
      </c>
      <c r="R113" s="122">
        <v>0.2681695170387734</v>
      </c>
      <c r="S113" s="122">
        <v>0.28432308782908161</v>
      </c>
      <c r="T113" s="122">
        <v>0.25489742497903317</v>
      </c>
      <c r="U113" s="122">
        <v>0.23063061210228347</v>
      </c>
      <c r="V113" s="122">
        <v>0.16804661255205222</v>
      </c>
      <c r="W113" s="122">
        <v>0.14636150150293023</v>
      </c>
      <c r="X113" s="122">
        <v>0.11377362883338893</v>
      </c>
      <c r="Y113" s="122">
        <v>5.3168854464262685E-2</v>
      </c>
      <c r="DA113" s="130" t="s">
        <v>1684</v>
      </c>
    </row>
    <row r="114" spans="1:105" ht="12" customHeight="1" x14ac:dyDescent="0.25">
      <c r="A114" s="97" t="s">
        <v>50</v>
      </c>
      <c r="B114" s="98">
        <v>0.124896532184422</v>
      </c>
      <c r="C114" s="98">
        <v>0.23502118852698983</v>
      </c>
      <c r="D114" s="98">
        <v>0.42810156356872081</v>
      </c>
      <c r="E114" s="98">
        <v>0.56716892632523219</v>
      </c>
      <c r="F114" s="98">
        <v>0.38654118873909954</v>
      </c>
      <c r="G114" s="98">
        <v>0.85598578597575459</v>
      </c>
      <c r="H114" s="98">
        <v>0.49401178174081323</v>
      </c>
      <c r="I114" s="98">
        <v>0.85160670503942715</v>
      </c>
      <c r="J114" s="98">
        <v>0.49930895491331706</v>
      </c>
      <c r="K114" s="98">
        <v>0.86924064321747774</v>
      </c>
      <c r="L114" s="98">
        <v>0.78072719894914255</v>
      </c>
      <c r="M114" s="98">
        <v>0.77115910965628576</v>
      </c>
      <c r="N114" s="98">
        <v>0.60904161706438953</v>
      </c>
      <c r="O114" s="98">
        <v>0.52725828061118818</v>
      </c>
      <c r="P114" s="98">
        <v>0.37078712214833243</v>
      </c>
      <c r="Q114" s="98">
        <v>0.32133749571770659</v>
      </c>
      <c r="R114" s="98">
        <v>0.26359991521632148</v>
      </c>
      <c r="S114" s="98">
        <v>0.27918668806138125</v>
      </c>
      <c r="T114" s="98">
        <v>0.25211658476292276</v>
      </c>
      <c r="U114" s="98">
        <v>0.22853209819509507</v>
      </c>
      <c r="V114" s="98">
        <v>0.16622900143704927</v>
      </c>
      <c r="W114" s="98">
        <v>0.14478344417979389</v>
      </c>
      <c r="X114" s="98">
        <v>0.1125154894260931</v>
      </c>
      <c r="Y114" s="98">
        <v>5.2550334768361691E-2</v>
      </c>
      <c r="DA114" s="63" t="s">
        <v>1685</v>
      </c>
    </row>
    <row r="115" spans="1:105" ht="12" customHeight="1" x14ac:dyDescent="0.25">
      <c r="A115" s="109" t="s">
        <v>120</v>
      </c>
      <c r="B115" s="33">
        <v>1.957411454092263E-3</v>
      </c>
      <c r="C115" s="33">
        <v>8.8636212162686578E-3</v>
      </c>
      <c r="D115" s="33">
        <v>1.1850825409400323E-2</v>
      </c>
      <c r="E115" s="33">
        <v>2.6251195148071733E-2</v>
      </c>
      <c r="F115" s="33">
        <v>1.3211055748701812E-2</v>
      </c>
      <c r="G115" s="33">
        <v>1.5009184437599375E-2</v>
      </c>
      <c r="H115" s="33">
        <v>3.6831853227678943E-2</v>
      </c>
      <c r="I115" s="33">
        <v>1.9097753685539058E-2</v>
      </c>
      <c r="J115" s="33">
        <v>1.0020600990569164E-2</v>
      </c>
      <c r="K115" s="33">
        <v>6.9311959635443661E-3</v>
      </c>
      <c r="L115" s="33">
        <v>1.1331211305128104E-2</v>
      </c>
      <c r="M115" s="33">
        <v>1.2142817469168891E-2</v>
      </c>
      <c r="N115" s="33">
        <v>1.646274648390578E-2</v>
      </c>
      <c r="O115" s="33">
        <v>7.1486983696701699E-4</v>
      </c>
      <c r="P115" s="33">
        <v>3.2748776230278609E-3</v>
      </c>
      <c r="Q115" s="33">
        <v>5.5684435110942539E-3</v>
      </c>
      <c r="R115" s="33">
        <v>4.5696018224519264E-3</v>
      </c>
      <c r="S115" s="33">
        <v>5.1363997677003866E-3</v>
      </c>
      <c r="T115" s="33">
        <v>2.7808402161104205E-3</v>
      </c>
      <c r="U115" s="33">
        <v>2.0985139071883984E-3</v>
      </c>
      <c r="V115" s="33">
        <v>1.8176111150029371E-3</v>
      </c>
      <c r="W115" s="33">
        <v>1.5780573231363461E-3</v>
      </c>
      <c r="X115" s="33">
        <v>1.2581394072958326E-3</v>
      </c>
      <c r="Y115" s="33">
        <v>6.1851969590099351E-4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1.3182253067116194</v>
      </c>
      <c r="C117" s="117">
        <f t="shared" si="19"/>
        <v>1.5506092023055551</v>
      </c>
      <c r="D117" s="117">
        <f t="shared" si="19"/>
        <v>4.8494083408512054</v>
      </c>
      <c r="E117" s="117">
        <f t="shared" si="19"/>
        <v>4.8925730177531648</v>
      </c>
      <c r="F117" s="117">
        <f t="shared" si="19"/>
        <v>4.4212756892821492</v>
      </c>
      <c r="G117" s="117">
        <f t="shared" si="19"/>
        <v>4.4110718035016943</v>
      </c>
      <c r="H117" s="117">
        <f t="shared" si="19"/>
        <v>4.71155335706659</v>
      </c>
      <c r="I117" s="117">
        <f t="shared" si="19"/>
        <v>5.4335064137501341</v>
      </c>
      <c r="J117" s="117">
        <f t="shared" si="19"/>
        <v>6.2322506598552092</v>
      </c>
      <c r="K117" s="117">
        <f t="shared" si="19"/>
        <v>8.3425362386499096</v>
      </c>
      <c r="L117" s="117">
        <f t="shared" si="19"/>
        <v>11.520150540568038</v>
      </c>
      <c r="M117" s="117">
        <f t="shared" si="19"/>
        <v>9.3677907663649815</v>
      </c>
      <c r="N117" s="117">
        <f t="shared" si="19"/>
        <v>9.1952680945963348</v>
      </c>
      <c r="O117" s="117">
        <f t="shared" si="19"/>
        <v>7.9956468065892627</v>
      </c>
      <c r="P117" s="117">
        <f t="shared" si="19"/>
        <v>3.32416484999673</v>
      </c>
      <c r="Q117" s="117">
        <f t="shared" si="19"/>
        <v>3.2647922092637014</v>
      </c>
      <c r="R117" s="117">
        <f t="shared" ref="R117:V117" si="20">R118+R121+R123+R132</f>
        <v>2.8539273880020617</v>
      </c>
      <c r="S117" s="117">
        <f t="shared" si="20"/>
        <v>2.8261316624792654</v>
      </c>
      <c r="T117" s="117">
        <f t="shared" si="20"/>
        <v>2.863481936049443</v>
      </c>
      <c r="U117" s="117">
        <f t="shared" si="20"/>
        <v>2.8349102302735272</v>
      </c>
      <c r="V117" s="117">
        <f t="shared" si="20"/>
        <v>0.20678655963148712</v>
      </c>
      <c r="W117" s="117">
        <f t="shared" ref="W117:Y117" si="21">W118+W121+W123+W132</f>
        <v>2.519032620949563</v>
      </c>
      <c r="X117" s="117">
        <f t="shared" si="21"/>
        <v>1.0722048200904852</v>
      </c>
      <c r="Y117" s="117">
        <f t="shared" si="21"/>
        <v>0.40826191160276604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1.1614646970842015</v>
      </c>
      <c r="C118" s="122">
        <f t="shared" si="22"/>
        <v>1.2206945872248642</v>
      </c>
      <c r="D118" s="122">
        <f t="shared" si="22"/>
        <v>3.9475933520902498</v>
      </c>
      <c r="E118" s="122">
        <f t="shared" si="22"/>
        <v>3.8649986835587624</v>
      </c>
      <c r="F118" s="122">
        <f t="shared" si="22"/>
        <v>3.73826181766254</v>
      </c>
      <c r="G118" s="122">
        <f t="shared" si="22"/>
        <v>3.2924820281884606</v>
      </c>
      <c r="H118" s="122">
        <f t="shared" si="22"/>
        <v>3.694559421277702</v>
      </c>
      <c r="I118" s="122">
        <f t="shared" si="22"/>
        <v>3.9860858872353226</v>
      </c>
      <c r="J118" s="122">
        <f t="shared" si="22"/>
        <v>5.1019517387743543</v>
      </c>
      <c r="K118" s="122">
        <f t="shared" si="22"/>
        <v>6.6453576052084005</v>
      </c>
      <c r="L118" s="122">
        <f t="shared" si="22"/>
        <v>9.4554701470364009</v>
      </c>
      <c r="M118" s="122">
        <f t="shared" si="22"/>
        <v>7.5634677206760363</v>
      </c>
      <c r="N118" s="122">
        <f t="shared" si="22"/>
        <v>7.3893199021281442</v>
      </c>
      <c r="O118" s="122">
        <f t="shared" si="22"/>
        <v>6.4496955997650183</v>
      </c>
      <c r="P118" s="122">
        <f t="shared" si="22"/>
        <v>2.5461846440152107</v>
      </c>
      <c r="Q118" s="122">
        <f t="shared" si="22"/>
        <v>2.4906053463217912</v>
      </c>
      <c r="R118" s="122">
        <f t="shared" ref="R118:V118" si="23">SUM(R119:R120)</f>
        <v>2.2022956267846725</v>
      </c>
      <c r="S118" s="122">
        <f t="shared" si="23"/>
        <v>2.1731776420482682</v>
      </c>
      <c r="T118" s="122">
        <f t="shared" si="23"/>
        <v>2.2473913465550002</v>
      </c>
      <c r="U118" s="122">
        <f t="shared" si="23"/>
        <v>2.2521527999048607</v>
      </c>
      <c r="V118" s="122">
        <f t="shared" si="23"/>
        <v>4.5863392841399571E-2</v>
      </c>
      <c r="W118" s="122">
        <f t="shared" ref="W118:Y118" si="24">SUM(W119:W120)</f>
        <v>2.0360000328915602</v>
      </c>
      <c r="X118" s="122">
        <f t="shared" si="24"/>
        <v>0.83421330955444484</v>
      </c>
      <c r="Y118" s="122">
        <f t="shared" si="24"/>
        <v>0.31048053383929475</v>
      </c>
      <c r="DA118" s="130" t="s">
        <v>1838</v>
      </c>
    </row>
    <row r="119" spans="1:105" ht="12" customHeight="1" x14ac:dyDescent="0.25">
      <c r="A119" s="97" t="s">
        <v>197</v>
      </c>
      <c r="B119" s="98">
        <v>1.1604477688455759</v>
      </c>
      <c r="C119" s="98">
        <v>1.2196257902498666</v>
      </c>
      <c r="D119" s="98">
        <v>3.9442789634588555</v>
      </c>
      <c r="E119" s="98">
        <v>3.8618327900456322</v>
      </c>
      <c r="F119" s="98">
        <v>3.7349592555400153</v>
      </c>
      <c r="G119" s="98">
        <v>3.2897537704880815</v>
      </c>
      <c r="H119" s="98">
        <v>3.6916969427667468</v>
      </c>
      <c r="I119" s="98">
        <v>3.9833130974549338</v>
      </c>
      <c r="J119" s="98">
        <v>5.0978328391872578</v>
      </c>
      <c r="K119" s="98">
        <v>6.6400097288481428</v>
      </c>
      <c r="L119" s="98">
        <v>9.4485412722334647</v>
      </c>
      <c r="M119" s="98">
        <v>7.5576219276771628</v>
      </c>
      <c r="N119" s="98">
        <v>7.3845375224419705</v>
      </c>
      <c r="O119" s="98">
        <v>6.4447988961360556</v>
      </c>
      <c r="P119" s="98">
        <v>2.5442107182150262</v>
      </c>
      <c r="Q119" s="98">
        <v>2.4889045380296295</v>
      </c>
      <c r="R119" s="98">
        <v>2.2008059259754522</v>
      </c>
      <c r="S119" s="98">
        <v>2.1717001302898025</v>
      </c>
      <c r="T119" s="98">
        <v>2.2458863522872652</v>
      </c>
      <c r="U119" s="98">
        <v>2.2506528102075536</v>
      </c>
      <c r="V119" s="98">
        <v>4.583330854104848E-2</v>
      </c>
      <c r="W119" s="98">
        <v>2.0346773067392276</v>
      </c>
      <c r="X119" s="98">
        <v>0.83366341516950249</v>
      </c>
      <c r="Y119" s="98">
        <v>0.3102762723799688</v>
      </c>
      <c r="DA119" s="63" t="s">
        <v>1839</v>
      </c>
    </row>
    <row r="120" spans="1:105" ht="12" customHeight="1" x14ac:dyDescent="0.25">
      <c r="A120" s="97" t="s">
        <v>53</v>
      </c>
      <c r="B120" s="98">
        <v>1.0169282386256139E-3</v>
      </c>
      <c r="C120" s="98">
        <v>1.0687969749975331E-3</v>
      </c>
      <c r="D120" s="98">
        <v>3.3143886313941693E-3</v>
      </c>
      <c r="E120" s="98">
        <v>3.1658935131301056E-3</v>
      </c>
      <c r="F120" s="98">
        <v>3.302562122524685E-3</v>
      </c>
      <c r="G120" s="98">
        <v>2.7282577003792221E-3</v>
      </c>
      <c r="H120" s="98">
        <v>2.8624785109551088E-3</v>
      </c>
      <c r="I120" s="98">
        <v>2.7727897803889292E-3</v>
      </c>
      <c r="J120" s="98">
        <v>4.1188995870964605E-3</v>
      </c>
      <c r="K120" s="98">
        <v>5.3478763602576749E-3</v>
      </c>
      <c r="L120" s="98">
        <v>6.9288748029364923E-3</v>
      </c>
      <c r="M120" s="98">
        <v>5.8457929988732019E-3</v>
      </c>
      <c r="N120" s="98">
        <v>4.782379686173505E-3</v>
      </c>
      <c r="O120" s="98">
        <v>4.8967036289630141E-3</v>
      </c>
      <c r="P120" s="98">
        <v>1.9739258001844734E-3</v>
      </c>
      <c r="Q120" s="98">
        <v>1.700808292161669E-3</v>
      </c>
      <c r="R120" s="98">
        <v>1.4897008092202015E-3</v>
      </c>
      <c r="S120" s="98">
        <v>1.4775117584659094E-3</v>
      </c>
      <c r="T120" s="98">
        <v>1.5049942677351112E-3</v>
      </c>
      <c r="U120" s="98">
        <v>1.4999896973069938E-3</v>
      </c>
      <c r="V120" s="98">
        <v>3.0084300351093506E-5</v>
      </c>
      <c r="W120" s="98">
        <v>1.3227261523326981E-3</v>
      </c>
      <c r="X120" s="98">
        <v>5.4989438494236834E-4</v>
      </c>
      <c r="Y120" s="98">
        <v>2.0426145932596804E-4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2.4240668871565456E-3</v>
      </c>
      <c r="C121" s="122">
        <f t="shared" si="25"/>
        <v>8.4180757232809097E-3</v>
      </c>
      <c r="D121" s="122">
        <f t="shared" si="25"/>
        <v>1.878912837050789E-2</v>
      </c>
      <c r="E121" s="122">
        <f t="shared" si="25"/>
        <v>3.3876952911102862E-2</v>
      </c>
      <c r="F121" s="122">
        <f t="shared" si="25"/>
        <v>2.7200675351537567E-2</v>
      </c>
      <c r="G121" s="122">
        <f t="shared" si="25"/>
        <v>2.9468250489267649E-2</v>
      </c>
      <c r="H121" s="122">
        <f t="shared" si="25"/>
        <v>3.8234809932575914E-2</v>
      </c>
      <c r="I121" s="122">
        <f t="shared" si="25"/>
        <v>8.5346843790690324E-2</v>
      </c>
      <c r="J121" s="122">
        <f t="shared" si="25"/>
        <v>5.730726073517374E-2</v>
      </c>
      <c r="K121" s="122">
        <f t="shared" si="25"/>
        <v>6.2660829873408097E-2</v>
      </c>
      <c r="L121" s="122">
        <f t="shared" si="25"/>
        <v>0.12850231841356857</v>
      </c>
      <c r="M121" s="122">
        <f t="shared" si="25"/>
        <v>9.9016873479781956E-2</v>
      </c>
      <c r="N121" s="122">
        <f t="shared" si="25"/>
        <v>0.21976019434310892</v>
      </c>
      <c r="O121" s="122">
        <f t="shared" si="25"/>
        <v>0.10123604167078556</v>
      </c>
      <c r="P121" s="122">
        <f t="shared" si="25"/>
        <v>7.0477829799207789E-2</v>
      </c>
      <c r="Q121" s="122">
        <f t="shared" si="25"/>
        <v>8.7638600198832628E-2</v>
      </c>
      <c r="R121" s="122">
        <f t="shared" si="25"/>
        <v>6.1428684703223262E-2</v>
      </c>
      <c r="S121" s="122">
        <f t="shared" si="25"/>
        <v>4.1699988504002687E-2</v>
      </c>
      <c r="T121" s="122">
        <f t="shared" si="25"/>
        <v>2.2214311111225588E-2</v>
      </c>
      <c r="U121" s="122">
        <f t="shared" si="25"/>
        <v>9.926537283693913E-3</v>
      </c>
      <c r="V121" s="122">
        <f t="shared" si="25"/>
        <v>5.9407492732486003E-3</v>
      </c>
      <c r="W121" s="122">
        <f t="shared" si="25"/>
        <v>5.7068188245239168E-3</v>
      </c>
      <c r="X121" s="122">
        <f t="shared" si="25"/>
        <v>5.1432312025487649E-3</v>
      </c>
      <c r="Y121" s="122">
        <f t="shared" si="25"/>
        <v>3.301282065260854E-3</v>
      </c>
      <c r="DA121" s="130" t="s">
        <v>1841</v>
      </c>
    </row>
    <row r="122" spans="1:105" ht="12" customHeight="1" x14ac:dyDescent="0.25">
      <c r="A122" s="97" t="s">
        <v>53</v>
      </c>
      <c r="B122" s="98">
        <v>2.4240668871565456E-3</v>
      </c>
      <c r="C122" s="98">
        <v>8.4180757232809097E-3</v>
      </c>
      <c r="D122" s="98">
        <v>1.878912837050789E-2</v>
      </c>
      <c r="E122" s="98">
        <v>3.3876952911102862E-2</v>
      </c>
      <c r="F122" s="98">
        <v>2.7200675351537567E-2</v>
      </c>
      <c r="G122" s="98">
        <v>2.9468250489267649E-2</v>
      </c>
      <c r="H122" s="98">
        <v>3.8234809932575914E-2</v>
      </c>
      <c r="I122" s="98">
        <v>8.5346843790690324E-2</v>
      </c>
      <c r="J122" s="98">
        <v>5.730726073517374E-2</v>
      </c>
      <c r="K122" s="98">
        <v>6.2660829873408097E-2</v>
      </c>
      <c r="L122" s="98">
        <v>0.12850231841356857</v>
      </c>
      <c r="M122" s="98">
        <v>9.9016873479781956E-2</v>
      </c>
      <c r="N122" s="98">
        <v>0.21976019434310892</v>
      </c>
      <c r="O122" s="98">
        <v>0.10123604167078556</v>
      </c>
      <c r="P122" s="98">
        <v>7.0477829799207789E-2</v>
      </c>
      <c r="Q122" s="98">
        <v>8.7638600198832628E-2</v>
      </c>
      <c r="R122" s="98">
        <v>6.1428684703223262E-2</v>
      </c>
      <c r="S122" s="98">
        <v>4.1699988504002687E-2</v>
      </c>
      <c r="T122" s="98">
        <v>2.2214311111225588E-2</v>
      </c>
      <c r="U122" s="98">
        <v>9.926537283693913E-3</v>
      </c>
      <c r="V122" s="98">
        <v>5.9407492732486003E-3</v>
      </c>
      <c r="W122" s="98">
        <v>5.7068188245239168E-3</v>
      </c>
      <c r="X122" s="98">
        <v>5.1432312025487649E-3</v>
      </c>
      <c r="Y122" s="98">
        <v>3.301282065260854E-3</v>
      </c>
      <c r="DA122" s="63" t="s">
        <v>1842</v>
      </c>
    </row>
    <row r="123" spans="1:105" ht="12" customHeight="1" x14ac:dyDescent="0.25">
      <c r="A123" s="121" t="s">
        <v>55</v>
      </c>
      <c r="B123" s="122">
        <v>8.2363100086923491E-2</v>
      </c>
      <c r="C123" s="122">
        <v>0.18145708469542093</v>
      </c>
      <c r="D123" s="122">
        <v>0.63035584639301057</v>
      </c>
      <c r="E123" s="122">
        <v>0.65077895612660352</v>
      </c>
      <c r="F123" s="122">
        <v>0.42540165375080163</v>
      </c>
      <c r="G123" s="122">
        <v>0.58905868922078897</v>
      </c>
      <c r="H123" s="122">
        <v>0.66888021433744582</v>
      </c>
      <c r="I123" s="122">
        <v>0.86037668641551779</v>
      </c>
      <c r="J123" s="122">
        <v>0.77940032311473384</v>
      </c>
      <c r="K123" s="122">
        <v>1.130621170111481</v>
      </c>
      <c r="L123" s="122">
        <v>1.4793355522544989</v>
      </c>
      <c r="M123" s="122">
        <v>1.2531951465029829</v>
      </c>
      <c r="N123" s="122">
        <v>1.2238844863511626</v>
      </c>
      <c r="O123" s="122">
        <v>1.141198974322494</v>
      </c>
      <c r="P123" s="122">
        <v>0.49192610976437867</v>
      </c>
      <c r="Q123" s="122">
        <v>0.49755881489364651</v>
      </c>
      <c r="R123" s="122">
        <v>0.43485813747555591</v>
      </c>
      <c r="S123" s="122">
        <v>0.44546606637088765</v>
      </c>
      <c r="T123" s="122">
        <v>0.44445787430558448</v>
      </c>
      <c r="U123" s="122">
        <v>0.43742048308948711</v>
      </c>
      <c r="V123" s="122">
        <v>5.6169745815474043E-2</v>
      </c>
      <c r="W123" s="122">
        <v>0.39117025275020112</v>
      </c>
      <c r="X123" s="122">
        <v>0.1658337443704222</v>
      </c>
      <c r="Y123" s="122">
        <v>6.3135535554080094E-2</v>
      </c>
      <c r="DA123" s="130" t="s">
        <v>1843</v>
      </c>
    </row>
    <row r="124" spans="1:105" ht="12" customHeight="1" x14ac:dyDescent="0.25">
      <c r="A124" s="97" t="s">
        <v>130</v>
      </c>
      <c r="B124" s="98">
        <v>8.065161377829444E-2</v>
      </c>
      <c r="C124" s="98">
        <v>0.17399092320747039</v>
      </c>
      <c r="D124" s="98">
        <v>0.62419519660707734</v>
      </c>
      <c r="E124" s="98">
        <v>0.63976080475200925</v>
      </c>
      <c r="F124" s="98">
        <v>0.42045488566691985</v>
      </c>
      <c r="G124" s="98">
        <v>0.58059903192611895</v>
      </c>
      <c r="H124" s="98">
        <v>0.65389136330609055</v>
      </c>
      <c r="I124" s="98">
        <v>0.84498666621324769</v>
      </c>
      <c r="J124" s="98">
        <v>0.76583121205156968</v>
      </c>
      <c r="K124" s="98">
        <v>1.1083782291559658</v>
      </c>
      <c r="L124" s="98">
        <v>1.459218263344169</v>
      </c>
      <c r="M124" s="98">
        <v>1.2327641344008871</v>
      </c>
      <c r="N124" s="98">
        <v>1.2011741921193195</v>
      </c>
      <c r="O124" s="98">
        <v>1.123822131615281</v>
      </c>
      <c r="P124" s="98">
        <v>0.47918366532641288</v>
      </c>
      <c r="Q124" s="98">
        <v>0.48731506182592899</v>
      </c>
      <c r="R124" s="98">
        <v>0.42719352989161302</v>
      </c>
      <c r="S124" s="98">
        <v>0.43625611702098333</v>
      </c>
      <c r="T124" s="98">
        <v>0.43757828443978358</v>
      </c>
      <c r="U124" s="98">
        <v>0.43100062235946657</v>
      </c>
      <c r="V124" s="98">
        <v>8.4687560224050579E-3</v>
      </c>
      <c r="W124" s="98">
        <v>0.37232597562179681</v>
      </c>
      <c r="X124" s="98">
        <v>0.15939323737323757</v>
      </c>
      <c r="Y124" s="98">
        <v>5.8303365617549709E-2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1.7114863086290471E-3</v>
      </c>
      <c r="C128" s="101">
        <v>7.4661614879505366E-3</v>
      </c>
      <c r="D128" s="101">
        <v>6.160649785933248E-3</v>
      </c>
      <c r="E128" s="101">
        <v>1.1018151374594319E-2</v>
      </c>
      <c r="F128" s="101">
        <v>4.9467680838817842E-3</v>
      </c>
      <c r="G128" s="101">
        <v>8.4596572946700043E-3</v>
      </c>
      <c r="H128" s="101">
        <v>1.4988851031355267E-2</v>
      </c>
      <c r="I128" s="101">
        <v>1.5390020202270146E-2</v>
      </c>
      <c r="J128" s="101">
        <v>1.3569111063164189E-2</v>
      </c>
      <c r="K128" s="101">
        <v>2.2242940955515093E-2</v>
      </c>
      <c r="L128" s="101">
        <v>2.0117288910329711E-2</v>
      </c>
      <c r="M128" s="101">
        <v>2.043101210209592E-2</v>
      </c>
      <c r="N128" s="101">
        <v>2.271029423184303E-2</v>
      </c>
      <c r="O128" s="101">
        <v>1.7376842707212872E-2</v>
      </c>
      <c r="P128" s="101">
        <v>1.2742444437965805E-2</v>
      </c>
      <c r="Q128" s="101">
        <v>1.0243753067717545E-2</v>
      </c>
      <c r="R128" s="101">
        <v>7.6646075839429057E-3</v>
      </c>
      <c r="S128" s="101">
        <v>9.2099493499043037E-3</v>
      </c>
      <c r="T128" s="101">
        <v>6.8795898658009034E-3</v>
      </c>
      <c r="U128" s="101">
        <v>6.4198607300205339E-3</v>
      </c>
      <c r="V128" s="101">
        <v>4.7700989793068985E-2</v>
      </c>
      <c r="W128" s="101">
        <v>1.8844277128404297E-2</v>
      </c>
      <c r="X128" s="101">
        <v>6.4405069971846226E-3</v>
      </c>
      <c r="Y128" s="101">
        <v>4.8321699365303861E-3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7.1973442653338132E-2</v>
      </c>
      <c r="C132" s="122">
        <v>0.14003945466198894</v>
      </c>
      <c r="D132" s="122">
        <v>0.25267001399743716</v>
      </c>
      <c r="E132" s="122">
        <v>0.34291842515669674</v>
      </c>
      <c r="F132" s="122">
        <v>0.23041154251727014</v>
      </c>
      <c r="G132" s="122">
        <v>0.50006283560317744</v>
      </c>
      <c r="H132" s="122">
        <v>0.3098789115188661</v>
      </c>
      <c r="I132" s="122">
        <v>0.50169699630860376</v>
      </c>
      <c r="J132" s="122">
        <v>0.29359133723094727</v>
      </c>
      <c r="K132" s="122">
        <v>0.50389663345661961</v>
      </c>
      <c r="L132" s="122">
        <v>0.45684252286356991</v>
      </c>
      <c r="M132" s="122">
        <v>0.4521110257061805</v>
      </c>
      <c r="N132" s="122">
        <v>0.36230351177391951</v>
      </c>
      <c r="O132" s="122">
        <v>0.3035161908309657</v>
      </c>
      <c r="P132" s="122">
        <v>0.21557626641793254</v>
      </c>
      <c r="Q132" s="122">
        <v>0.18898944784943106</v>
      </c>
      <c r="R132" s="122">
        <v>0.15534493903860985</v>
      </c>
      <c r="S132" s="122">
        <v>0.16578796555610711</v>
      </c>
      <c r="T132" s="122">
        <v>0.14941840407763293</v>
      </c>
      <c r="U132" s="122">
        <v>0.13541040999548515</v>
      </c>
      <c r="V132" s="122">
        <v>9.8812671701364915E-2</v>
      </c>
      <c r="W132" s="122">
        <v>8.6155516483278252E-2</v>
      </c>
      <c r="X132" s="122">
        <v>6.7014534963069486E-2</v>
      </c>
      <c r="Y132" s="122">
        <v>3.1344560144130319E-2</v>
      </c>
      <c r="DA132" s="130" t="s">
        <v>1852</v>
      </c>
    </row>
    <row r="133" spans="1:105" ht="12" customHeight="1" x14ac:dyDescent="0.25">
      <c r="A133" s="97" t="s">
        <v>50</v>
      </c>
      <c r="B133" s="98">
        <v>7.0547226373677233E-2</v>
      </c>
      <c r="C133" s="98">
        <v>0.13349737269922105</v>
      </c>
      <c r="D133" s="98">
        <v>0.24389978399047113</v>
      </c>
      <c r="E133" s="98">
        <v>0.32346389842118528</v>
      </c>
      <c r="F133" s="98">
        <v>0.2206152138516928</v>
      </c>
      <c r="G133" s="98">
        <v>0.48892403145234042</v>
      </c>
      <c r="H133" s="98">
        <v>0.28247876634243946</v>
      </c>
      <c r="I133" s="98">
        <v>0.48748111893338808</v>
      </c>
      <c r="J133" s="98">
        <v>0.2861243290213088</v>
      </c>
      <c r="K133" s="98">
        <v>0.49872341464717918</v>
      </c>
      <c r="L133" s="98">
        <v>0.44833411578453558</v>
      </c>
      <c r="M133" s="98">
        <v>0.44297951564330479</v>
      </c>
      <c r="N133" s="98">
        <v>0.34991596389151253</v>
      </c>
      <c r="O133" s="98">
        <v>0.30297774702946906</v>
      </c>
      <c r="P133" s="98">
        <v>0.21310627199187207</v>
      </c>
      <c r="Q133" s="98">
        <v>0.18478076429417925</v>
      </c>
      <c r="R133" s="98">
        <v>0.15186270301892157</v>
      </c>
      <c r="S133" s="98">
        <v>0.16181582477042009</v>
      </c>
      <c r="T133" s="98">
        <v>0.14720956008752684</v>
      </c>
      <c r="U133" s="98">
        <v>0.13372746564436891</v>
      </c>
      <c r="V133" s="98">
        <v>9.735357959687764E-2</v>
      </c>
      <c r="W133" s="98">
        <v>8.4888228456600559E-2</v>
      </c>
      <c r="X133" s="98">
        <v>6.6003383469808552E-2</v>
      </c>
      <c r="Y133" s="98">
        <v>3.0845998124132436E-2</v>
      </c>
      <c r="DA133" s="63" t="s">
        <v>1853</v>
      </c>
    </row>
    <row r="134" spans="1:105" ht="12" customHeight="1" x14ac:dyDescent="0.25">
      <c r="A134" s="109" t="s">
        <v>120</v>
      </c>
      <c r="B134" s="33">
        <v>1.4262162796609028E-3</v>
      </c>
      <c r="C134" s="33">
        <v>6.5420819627678966E-3</v>
      </c>
      <c r="D134" s="33">
        <v>8.7702300069660288E-3</v>
      </c>
      <c r="E134" s="33">
        <v>1.9454526735511464E-2</v>
      </c>
      <c r="F134" s="33">
        <v>9.7963286655773241E-3</v>
      </c>
      <c r="G134" s="33">
        <v>1.1138804150837045E-2</v>
      </c>
      <c r="H134" s="33">
        <v>2.7400145176426652E-2</v>
      </c>
      <c r="I134" s="33">
        <v>1.4215877375215683E-2</v>
      </c>
      <c r="J134" s="33">
        <v>7.4670082096384809E-3</v>
      </c>
      <c r="K134" s="33">
        <v>5.1732188094404307E-3</v>
      </c>
      <c r="L134" s="33">
        <v>8.5084070790343459E-3</v>
      </c>
      <c r="M134" s="33">
        <v>9.13151006287574E-3</v>
      </c>
      <c r="N134" s="33">
        <v>1.2387547882406976E-2</v>
      </c>
      <c r="O134" s="33">
        <v>5.3844380149663219E-4</v>
      </c>
      <c r="P134" s="33">
        <v>2.4699944260604748E-3</v>
      </c>
      <c r="Q134" s="33">
        <v>4.2086835552518189E-3</v>
      </c>
      <c r="R134" s="33">
        <v>3.4822360196882902E-3</v>
      </c>
      <c r="S134" s="33">
        <v>3.9721407856870153E-3</v>
      </c>
      <c r="T134" s="33">
        <v>2.2088439901061011E-3</v>
      </c>
      <c r="U134" s="33">
        <v>1.6829443511162422E-3</v>
      </c>
      <c r="V134" s="33">
        <v>1.4590921044872684E-3</v>
      </c>
      <c r="W134" s="33">
        <v>1.2672880266776894E-3</v>
      </c>
      <c r="X134" s="33">
        <v>1.01115149326093E-3</v>
      </c>
      <c r="Y134" s="33">
        <v>4.985620199978851E-4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0.63771925074730795</v>
      </c>
      <c r="C136" s="119">
        <f t="shared" si="26"/>
        <v>0.66255538348219101</v>
      </c>
      <c r="D136" s="119">
        <f t="shared" si="26"/>
        <v>0.68043730791189949</v>
      </c>
      <c r="E136" s="119">
        <f t="shared" si="26"/>
        <v>0.6840788397079981</v>
      </c>
      <c r="F136" s="119">
        <f t="shared" si="26"/>
        <v>0.68367068673220344</v>
      </c>
      <c r="G136" s="119">
        <f t="shared" si="26"/>
        <v>0.68210025673193209</v>
      </c>
      <c r="H136" s="119">
        <f t="shared" si="26"/>
        <v>0.69422815753500067</v>
      </c>
      <c r="I136" s="119">
        <f t="shared" si="26"/>
        <v>0.70163164443546489</v>
      </c>
      <c r="J136" s="119">
        <f t="shared" si="26"/>
        <v>0.70814621355151219</v>
      </c>
      <c r="K136" s="119">
        <f t="shared" si="26"/>
        <v>0.71350896480607406</v>
      </c>
      <c r="L136" s="119">
        <f t="shared" si="26"/>
        <v>0.72432772230587539</v>
      </c>
      <c r="M136" s="119">
        <f t="shared" si="26"/>
        <v>0.72497759517225913</v>
      </c>
      <c r="N136" s="119">
        <f t="shared" si="26"/>
        <v>0.73570543873494143</v>
      </c>
      <c r="O136" s="119">
        <f t="shared" si="26"/>
        <v>0.73244144123883836</v>
      </c>
      <c r="P136" s="119">
        <f t="shared" si="26"/>
        <v>0.73370281637634616</v>
      </c>
      <c r="Q136" s="119">
        <f t="shared" si="26"/>
        <v>0.73979230049966027</v>
      </c>
      <c r="R136" s="119">
        <f t="shared" ref="R136:V136" si="27">IF(R117=0,"",R117/R98)</f>
        <v>0.73887286450081779</v>
      </c>
      <c r="S136" s="119">
        <f t="shared" si="27"/>
        <v>0.74113165314316964</v>
      </c>
      <c r="T136" s="119">
        <f t="shared" si="27"/>
        <v>0.74406314391197848</v>
      </c>
      <c r="U136" s="119">
        <f t="shared" si="27"/>
        <v>0.74471358564229873</v>
      </c>
      <c r="V136" s="119">
        <f t="shared" si="27"/>
        <v>0.66786196789552787</v>
      </c>
      <c r="W136" s="119">
        <f t="shared" ref="W136:Y136" si="28">IF(W117=0,"",W117/W98)</f>
        <v>0.7482916550069898</v>
      </c>
      <c r="X136" s="119">
        <f t="shared" si="28"/>
        <v>0.74649322065664458</v>
      </c>
      <c r="Y136" s="119">
        <f t="shared" si="28"/>
        <v>0.7474915735482085</v>
      </c>
      <c r="DA136" s="129" t="s">
        <v>2005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0.63433322870234754</v>
      </c>
      <c r="C137" s="124">
        <f t="shared" si="29"/>
        <v>0.65622893270366678</v>
      </c>
      <c r="D137" s="124">
        <f t="shared" si="29"/>
        <v>0.66950289868417157</v>
      </c>
      <c r="E137" s="124">
        <f t="shared" si="29"/>
        <v>0.67361883542685186</v>
      </c>
      <c r="F137" s="124">
        <f t="shared" si="29"/>
        <v>0.67587368161543915</v>
      </c>
      <c r="G137" s="124">
        <f t="shared" si="29"/>
        <v>0.67773168958400187</v>
      </c>
      <c r="H137" s="124">
        <f t="shared" si="29"/>
        <v>0.68200802466852684</v>
      </c>
      <c r="I137" s="124">
        <f t="shared" si="29"/>
        <v>0.68859992786765456</v>
      </c>
      <c r="J137" s="124">
        <f t="shared" si="29"/>
        <v>0.69642646222283922</v>
      </c>
      <c r="K137" s="124">
        <f t="shared" si="29"/>
        <v>0.7043636860796304</v>
      </c>
      <c r="L137" s="124">
        <f t="shared" si="29"/>
        <v>0.71068917936782305</v>
      </c>
      <c r="M137" s="124">
        <f t="shared" si="29"/>
        <v>0.71267341647933524</v>
      </c>
      <c r="N137" s="124">
        <f t="shared" si="29"/>
        <v>0.71436419775487536</v>
      </c>
      <c r="O137" s="124">
        <f t="shared" si="29"/>
        <v>0.71572565727751858</v>
      </c>
      <c r="P137" s="124">
        <f t="shared" si="29"/>
        <v>0.71585673258673899</v>
      </c>
      <c r="Q137" s="124">
        <f t="shared" si="29"/>
        <v>0.71583821638146017</v>
      </c>
      <c r="R137" s="124">
        <f t="shared" ref="R137:V137" si="30">IF(R118=0,"",R118/R99)</f>
        <v>0.71667284613535343</v>
      </c>
      <c r="S137" s="124">
        <f t="shared" si="30"/>
        <v>0.7232058623225196</v>
      </c>
      <c r="T137" s="124">
        <f t="shared" si="30"/>
        <v>0.72922417744816315</v>
      </c>
      <c r="U137" s="124">
        <f t="shared" si="30"/>
        <v>0.73145745540812401</v>
      </c>
      <c r="V137" s="124">
        <f t="shared" si="30"/>
        <v>0.73231867736779244</v>
      </c>
      <c r="W137" s="124">
        <f t="shared" ref="W137:Y137" si="31">IF(W118=0,"",W118/W99)</f>
        <v>0.73317634706689427</v>
      </c>
      <c r="X137" s="124">
        <f t="shared" si="31"/>
        <v>0.73485942909089652</v>
      </c>
      <c r="Y137" s="124">
        <f t="shared" si="31"/>
        <v>0.73730881158614547</v>
      </c>
      <c r="DA137" s="130" t="s">
        <v>2006</v>
      </c>
    </row>
    <row r="138" spans="1:105" ht="12" customHeight="1" x14ac:dyDescent="0.25">
      <c r="A138" s="97" t="s">
        <v>197</v>
      </c>
      <c r="B138" s="111">
        <f t="shared" ref="B138:Q138" si="32">IF(B119=0,"",B119/B100)</f>
        <v>0.63413002644681671</v>
      </c>
      <c r="C138" s="111">
        <f t="shared" si="32"/>
        <v>0.65603129832237095</v>
      </c>
      <c r="D138" s="111">
        <f t="shared" si="32"/>
        <v>0.66931701754333151</v>
      </c>
      <c r="E138" s="111">
        <f t="shared" si="32"/>
        <v>0.67343864738692061</v>
      </c>
      <c r="F138" s="111">
        <f t="shared" si="32"/>
        <v>0.67568003027523849</v>
      </c>
      <c r="G138" s="111">
        <f t="shared" si="32"/>
        <v>0.67755060505997777</v>
      </c>
      <c r="H138" s="111">
        <f t="shared" si="32"/>
        <v>0.68183990645380288</v>
      </c>
      <c r="I138" s="111">
        <f t="shared" si="32"/>
        <v>0.68845069514858737</v>
      </c>
      <c r="J138" s="111">
        <f t="shared" si="32"/>
        <v>0.69625568565525087</v>
      </c>
      <c r="K138" s="111">
        <f t="shared" si="32"/>
        <v>0.70419601275221921</v>
      </c>
      <c r="L138" s="111">
        <f t="shared" si="32"/>
        <v>0.71053843183951637</v>
      </c>
      <c r="M138" s="111">
        <f t="shared" si="32"/>
        <v>0.71251506281073507</v>
      </c>
      <c r="N138" s="111">
        <f t="shared" si="32"/>
        <v>0.71423207648354115</v>
      </c>
      <c r="O138" s="111">
        <f t="shared" si="32"/>
        <v>0.71557110162021287</v>
      </c>
      <c r="P138" s="111">
        <f t="shared" si="32"/>
        <v>0.71569895493105062</v>
      </c>
      <c r="Q138" s="111">
        <f t="shared" si="32"/>
        <v>0.71569923924769052</v>
      </c>
      <c r="R138" s="111">
        <f t="shared" ref="R138:V138" si="33">IF(R119=0,"",R119/R100)</f>
        <v>0.71653542827746752</v>
      </c>
      <c r="S138" s="111">
        <f t="shared" si="33"/>
        <v>0.7230696964927078</v>
      </c>
      <c r="T138" s="111">
        <f t="shared" si="33"/>
        <v>0.72909188373165179</v>
      </c>
      <c r="U138" s="111">
        <f t="shared" si="33"/>
        <v>0.73132656608535918</v>
      </c>
      <c r="V138" s="111">
        <f t="shared" si="33"/>
        <v>0.73219003009385941</v>
      </c>
      <c r="W138" s="111">
        <f t="shared" ref="W138:Y138" si="34">IF(W119=0,"",W119/W100)</f>
        <v>0.73304919253475587</v>
      </c>
      <c r="X138" s="111">
        <f t="shared" si="34"/>
        <v>0.73473093207179119</v>
      </c>
      <c r="Y138" s="111">
        <f t="shared" si="34"/>
        <v>0.73718132699476802</v>
      </c>
      <c r="DA138" s="63" t="s">
        <v>2007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2008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1.6257959214795281</v>
      </c>
      <c r="C140" s="124">
        <f t="shared" si="38"/>
        <v>1.9500899492284693</v>
      </c>
      <c r="D140" s="124">
        <f t="shared" si="38"/>
        <v>2.0787995043049969</v>
      </c>
      <c r="E140" s="124">
        <f t="shared" si="38"/>
        <v>2.1519650352752397</v>
      </c>
      <c r="F140" s="124">
        <f t="shared" si="38"/>
        <v>2.1850831299305509</v>
      </c>
      <c r="G140" s="124">
        <f t="shared" si="38"/>
        <v>2.2108640480048773</v>
      </c>
      <c r="H140" s="124">
        <f t="shared" si="38"/>
        <v>2.2495077385560633</v>
      </c>
      <c r="I140" s="124">
        <f t="shared" si="38"/>
        <v>2.3199312581072462</v>
      </c>
      <c r="J140" s="124">
        <f t="shared" si="38"/>
        <v>2.4080182945204736</v>
      </c>
      <c r="K140" s="124">
        <f t="shared" si="38"/>
        <v>2.5452740625120303</v>
      </c>
      <c r="L140" s="124">
        <f t="shared" si="38"/>
        <v>2.6824952940215416</v>
      </c>
      <c r="M140" s="124">
        <f t="shared" si="38"/>
        <v>2.7663652728485477</v>
      </c>
      <c r="N140" s="124">
        <f t="shared" si="38"/>
        <v>2.8041416978393832</v>
      </c>
      <c r="O140" s="124">
        <f t="shared" si="38"/>
        <v>2.8223126776827607</v>
      </c>
      <c r="P140" s="124">
        <f t="shared" si="38"/>
        <v>2.8380898443466225</v>
      </c>
      <c r="Q140" s="124">
        <f t="shared" si="38"/>
        <v>2.8566465995845438</v>
      </c>
      <c r="R140" s="124">
        <f t="shared" ref="R140:V140" si="39">IF(R121=0,"",R121/R102)</f>
        <v>2.8830904451478281</v>
      </c>
      <c r="S140" s="124">
        <f t="shared" si="39"/>
        <v>2.9455293284894233</v>
      </c>
      <c r="T140" s="124">
        <f t="shared" si="39"/>
        <v>3.1084672659921635</v>
      </c>
      <c r="U140" s="124">
        <f t="shared" si="39"/>
        <v>3.3152070126212556</v>
      </c>
      <c r="V140" s="124">
        <f t="shared" si="39"/>
        <v>3.4666160635015832</v>
      </c>
      <c r="W140" s="124">
        <f t="shared" ref="W140:Y140" si="40">IF(W121=0,"",W121/W102)</f>
        <v>3.4862474746093945</v>
      </c>
      <c r="X140" s="124">
        <f t="shared" si="40"/>
        <v>3.4960404011441648</v>
      </c>
      <c r="Y140" s="124">
        <f t="shared" si="40"/>
        <v>3.5012543180743503</v>
      </c>
      <c r="DA140" s="130" t="s">
        <v>2009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1.6257959214795281</v>
      </c>
      <c r="C141" s="111">
        <f t="shared" si="41"/>
        <v>1.9500899492284693</v>
      </c>
      <c r="D141" s="111">
        <f t="shared" si="41"/>
        <v>2.0787995043049969</v>
      </c>
      <c r="E141" s="111">
        <f t="shared" si="41"/>
        <v>2.1519650352752397</v>
      </c>
      <c r="F141" s="111">
        <f t="shared" si="41"/>
        <v>2.1850831299305509</v>
      </c>
      <c r="G141" s="111">
        <f t="shared" si="41"/>
        <v>2.2108640480048773</v>
      </c>
      <c r="H141" s="111">
        <f t="shared" si="41"/>
        <v>2.2495077385560633</v>
      </c>
      <c r="I141" s="111">
        <f t="shared" si="41"/>
        <v>2.3199312581072462</v>
      </c>
      <c r="J141" s="111">
        <f t="shared" si="41"/>
        <v>2.4080182945204736</v>
      </c>
      <c r="K141" s="111">
        <f t="shared" si="41"/>
        <v>2.5452740625120303</v>
      </c>
      <c r="L141" s="111">
        <f t="shared" si="41"/>
        <v>2.6824952940215416</v>
      </c>
      <c r="M141" s="111">
        <f t="shared" si="41"/>
        <v>2.7663652728485477</v>
      </c>
      <c r="N141" s="111">
        <f t="shared" si="41"/>
        <v>2.8041416978393832</v>
      </c>
      <c r="O141" s="111">
        <f t="shared" si="41"/>
        <v>2.8223126776827607</v>
      </c>
      <c r="P141" s="111">
        <f t="shared" si="41"/>
        <v>2.8380898443466225</v>
      </c>
      <c r="Q141" s="111">
        <f t="shared" si="41"/>
        <v>2.8566465995845438</v>
      </c>
      <c r="R141" s="111">
        <f t="shared" ref="R141:V141" si="42">IF(R122=0,"",R122/R103)</f>
        <v>2.8830904451478281</v>
      </c>
      <c r="S141" s="111">
        <f t="shared" si="42"/>
        <v>2.9455293284894233</v>
      </c>
      <c r="T141" s="111">
        <f t="shared" si="42"/>
        <v>3.1084672659921635</v>
      </c>
      <c r="U141" s="111">
        <f t="shared" si="42"/>
        <v>3.3152070126212556</v>
      </c>
      <c r="V141" s="111">
        <f t="shared" si="42"/>
        <v>3.4666160635015832</v>
      </c>
      <c r="W141" s="111">
        <f t="shared" ref="W141:Y141" si="43">IF(W122=0,"",W122/W103)</f>
        <v>3.4862474746093945</v>
      </c>
      <c r="X141" s="111">
        <f t="shared" si="43"/>
        <v>3.4960404011441648</v>
      </c>
      <c r="Y141" s="111">
        <f t="shared" si="43"/>
        <v>3.5012543180743503</v>
      </c>
      <c r="DA141" s="63" t="s">
        <v>2010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0.76440732095930353</v>
      </c>
      <c r="C142" s="124">
        <f t="shared" si="44"/>
        <v>0.78221267420456986</v>
      </c>
      <c r="D142" s="124">
        <f t="shared" si="44"/>
        <v>0.80649044758031618</v>
      </c>
      <c r="E142" s="124">
        <f t="shared" si="44"/>
        <v>0.80818664256293837</v>
      </c>
      <c r="F142" s="124">
        <f t="shared" si="44"/>
        <v>0.81220775678421053</v>
      </c>
      <c r="G142" s="124">
        <f t="shared" si="44"/>
        <v>0.81307563228085555</v>
      </c>
      <c r="H142" s="124">
        <f t="shared" si="44"/>
        <v>0.81398909468955238</v>
      </c>
      <c r="I142" s="124">
        <f t="shared" si="44"/>
        <v>0.82102783697560233</v>
      </c>
      <c r="J142" s="124">
        <f t="shared" si="44"/>
        <v>0.82759380866940691</v>
      </c>
      <c r="K142" s="124">
        <f t="shared" si="44"/>
        <v>0.83322573288633006</v>
      </c>
      <c r="L142" s="124">
        <f t="shared" si="44"/>
        <v>0.84053189500853909</v>
      </c>
      <c r="M142" s="124">
        <f t="shared" si="44"/>
        <v>0.84130503464688056</v>
      </c>
      <c r="N142" s="124">
        <f t="shared" si="44"/>
        <v>0.84360015221215179</v>
      </c>
      <c r="O142" s="124">
        <f t="shared" si="44"/>
        <v>0.85089117468136555</v>
      </c>
      <c r="P142" s="124">
        <f t="shared" si="44"/>
        <v>0.85561445715031637</v>
      </c>
      <c r="Q142" s="124">
        <f t="shared" si="44"/>
        <v>0.86344264346663457</v>
      </c>
      <c r="R142" s="124">
        <f t="shared" ref="R142:V142" si="45">IF(R123=0,"",R123/R104)</f>
        <v>0.86950466697283102</v>
      </c>
      <c r="S142" s="124">
        <f t="shared" si="45"/>
        <v>0.87369821074599763</v>
      </c>
      <c r="T142" s="124">
        <f t="shared" si="45"/>
        <v>0.88098340663986086</v>
      </c>
      <c r="U142" s="124">
        <f t="shared" si="45"/>
        <v>0.88529865525601448</v>
      </c>
      <c r="V142" s="124">
        <f t="shared" si="45"/>
        <v>0.72724129307240959</v>
      </c>
      <c r="W142" s="124">
        <f t="shared" ref="W142:Y142" si="46">IF(W123=0,"",W123/W104)</f>
        <v>0.88616045796205989</v>
      </c>
      <c r="X142" s="124">
        <f t="shared" si="46"/>
        <v>0.89217283419517457</v>
      </c>
      <c r="Y142" s="124">
        <f t="shared" si="46"/>
        <v>0.88967800062679203</v>
      </c>
      <c r="DA142" s="130" t="s">
        <v>2011</v>
      </c>
    </row>
    <row r="143" spans="1:105" ht="12" customHeight="1" x14ac:dyDescent="0.25">
      <c r="A143" s="97" t="s">
        <v>130</v>
      </c>
      <c r="B143" s="111">
        <f t="shared" ref="B143:Q143" si="47">IF(B124=0,"",B124/B105)</f>
        <v>0.77054836215853428</v>
      </c>
      <c r="C143" s="111">
        <f t="shared" si="47"/>
        <v>0.79487470434622398</v>
      </c>
      <c r="D143" s="111">
        <f t="shared" si="47"/>
        <v>0.80979145339293734</v>
      </c>
      <c r="E143" s="111">
        <f t="shared" si="47"/>
        <v>0.81398025515704242</v>
      </c>
      <c r="F143" s="111">
        <f t="shared" si="47"/>
        <v>0.81623305585705852</v>
      </c>
      <c r="G143" s="111">
        <f t="shared" si="47"/>
        <v>0.81805871208416414</v>
      </c>
      <c r="H143" s="111">
        <f t="shared" si="47"/>
        <v>0.82182479119451013</v>
      </c>
      <c r="I143" s="111">
        <f t="shared" si="47"/>
        <v>0.82742240807771383</v>
      </c>
      <c r="J143" s="111">
        <f t="shared" si="47"/>
        <v>0.83390081371947133</v>
      </c>
      <c r="K143" s="111">
        <f t="shared" si="47"/>
        <v>0.84040711383457178</v>
      </c>
      <c r="L143" s="111">
        <f t="shared" si="47"/>
        <v>0.8455963875273238</v>
      </c>
      <c r="M143" s="111">
        <f t="shared" si="47"/>
        <v>0.84739309497011317</v>
      </c>
      <c r="N143" s="111">
        <f t="shared" si="47"/>
        <v>0.85061894315946285</v>
      </c>
      <c r="O143" s="111">
        <f t="shared" si="47"/>
        <v>0.8568121525428386</v>
      </c>
      <c r="P143" s="111">
        <f t="shared" si="47"/>
        <v>0.86603587069180998</v>
      </c>
      <c r="Q143" s="111">
        <f t="shared" si="47"/>
        <v>0.87196029106055095</v>
      </c>
      <c r="R143" s="111">
        <f t="shared" ref="R143:V143" si="48">IF(R124=0,"",R124/R105)</f>
        <v>0.87654800090738572</v>
      </c>
      <c r="S143" s="111">
        <f t="shared" si="48"/>
        <v>0.88024238290718237</v>
      </c>
      <c r="T143" s="111">
        <f t="shared" si="48"/>
        <v>0.88534524395779579</v>
      </c>
      <c r="U143" s="111">
        <f t="shared" si="48"/>
        <v>0.88941800307703012</v>
      </c>
      <c r="V143" s="111">
        <f t="shared" si="48"/>
        <v>0.89545670886166828</v>
      </c>
      <c r="W143" s="111">
        <f t="shared" ref="W143:Y143" si="49">IF(W124=0,"",W124/W105)</f>
        <v>0.89755969399155</v>
      </c>
      <c r="X143" s="111">
        <f t="shared" si="49"/>
        <v>0.90162383871011997</v>
      </c>
      <c r="Y143" s="111">
        <f t="shared" si="49"/>
        <v>0.90895580399394615</v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0.55570543062672839</v>
      </c>
      <c r="C147" s="112">
        <f t="shared" si="59"/>
        <v>0.57044927044863103</v>
      </c>
      <c r="D147" s="112">
        <f t="shared" si="59"/>
        <v>0.57075813701217259</v>
      </c>
      <c r="E147" s="112">
        <f t="shared" si="59"/>
        <v>0.57185171741907515</v>
      </c>
      <c r="F147" s="112">
        <f t="shared" si="59"/>
        <v>0.57231506968857171</v>
      </c>
      <c r="G147" s="112">
        <f t="shared" si="59"/>
        <v>0.57337247814010039</v>
      </c>
      <c r="H147" s="112">
        <f t="shared" si="59"/>
        <v>0.57487349431424317</v>
      </c>
      <c r="I147" s="112">
        <f t="shared" si="59"/>
        <v>0.57643443986384602</v>
      </c>
      <c r="J147" s="112">
        <f t="shared" si="59"/>
        <v>0.58000852646979761</v>
      </c>
      <c r="K147" s="112">
        <f t="shared" si="59"/>
        <v>0.58438837110631792</v>
      </c>
      <c r="L147" s="112">
        <f t="shared" si="59"/>
        <v>0.58596770953218291</v>
      </c>
      <c r="M147" s="112">
        <f t="shared" si="59"/>
        <v>0.58689078744644363</v>
      </c>
      <c r="N147" s="112">
        <f t="shared" si="59"/>
        <v>0.58729111498351949</v>
      </c>
      <c r="O147" s="112">
        <f t="shared" si="59"/>
        <v>0.58806866044524497</v>
      </c>
      <c r="P147" s="112">
        <f t="shared" si="59"/>
        <v>0.58905425744544848</v>
      </c>
      <c r="Q147" s="112">
        <f t="shared" si="59"/>
        <v>0.58950092118295527</v>
      </c>
      <c r="R147" s="112">
        <f t="shared" ref="R147:V147" si="60">IF(R128=0,"",R128/R109)</f>
        <v>0.60054683293895073</v>
      </c>
      <c r="S147" s="112">
        <f t="shared" si="60"/>
        <v>0.64615129736406041</v>
      </c>
      <c r="T147" s="112">
        <f t="shared" si="60"/>
        <v>0.67078354760446313</v>
      </c>
      <c r="U147" s="112">
        <f t="shared" si="60"/>
        <v>0.67531657003451739</v>
      </c>
      <c r="V147" s="112">
        <f t="shared" si="60"/>
        <v>0.70376962535892906</v>
      </c>
      <c r="W147" s="112">
        <f t="shared" ref="W147:Y147" si="61">IF(W128=0,"",W128/W109)</f>
        <v>0.70840011449213547</v>
      </c>
      <c r="X147" s="112">
        <f t="shared" si="61"/>
        <v>0.70840011449213536</v>
      </c>
      <c r="Y147" s="112">
        <f t="shared" si="61"/>
        <v>0.70840011449213525</v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0.56737252771924229</v>
      </c>
      <c r="C151" s="124">
        <f t="shared" si="71"/>
        <v>0.57420326755655982</v>
      </c>
      <c r="D151" s="124">
        <f t="shared" si="71"/>
        <v>0.57431217633415887</v>
      </c>
      <c r="E151" s="124">
        <f t="shared" si="71"/>
        <v>0.57786787597515521</v>
      </c>
      <c r="F151" s="124">
        <f t="shared" si="71"/>
        <v>0.576385863230097</v>
      </c>
      <c r="G151" s="124">
        <f t="shared" si="71"/>
        <v>0.5741282700701007</v>
      </c>
      <c r="H151" s="124">
        <f t="shared" si="71"/>
        <v>0.58374800243627056</v>
      </c>
      <c r="I151" s="124">
        <f t="shared" si="71"/>
        <v>0.57619665465280145</v>
      </c>
      <c r="J151" s="124">
        <f t="shared" si="71"/>
        <v>0.57642705754611634</v>
      </c>
      <c r="K151" s="124">
        <f t="shared" si="71"/>
        <v>0.57511165153130617</v>
      </c>
      <c r="L151" s="124">
        <f t="shared" si="71"/>
        <v>0.57677882962812299</v>
      </c>
      <c r="M151" s="124">
        <f t="shared" si="71"/>
        <v>0.57718615268231022</v>
      </c>
      <c r="N151" s="124">
        <f t="shared" si="71"/>
        <v>0.57921820036343519</v>
      </c>
      <c r="O151" s="124">
        <f t="shared" si="71"/>
        <v>0.5748705034968814</v>
      </c>
      <c r="P151" s="124">
        <f t="shared" si="71"/>
        <v>0.57631159152680644</v>
      </c>
      <c r="Q151" s="124">
        <f t="shared" si="71"/>
        <v>0.57811567539969866</v>
      </c>
      <c r="R151" s="124">
        <f t="shared" ref="R151:V151" si="72">IF(R132=0,"",R132/R113)</f>
        <v>0.57927888581068387</v>
      </c>
      <c r="S151" s="124">
        <f t="shared" si="72"/>
        <v>0.58309709148829003</v>
      </c>
      <c r="T151" s="124">
        <f t="shared" si="72"/>
        <v>0.58619032377405733</v>
      </c>
      <c r="U151" s="124">
        <f t="shared" si="72"/>
        <v>0.58713112175859528</v>
      </c>
      <c r="V151" s="124">
        <f t="shared" si="72"/>
        <v>0.58800751887074076</v>
      </c>
      <c r="W151" s="124">
        <f t="shared" ref="W151:Y151" si="73">IF(W132=0,"",W132/W113)</f>
        <v>0.58864876076413697</v>
      </c>
      <c r="X151" s="124">
        <f t="shared" si="73"/>
        <v>0.58901641487770551</v>
      </c>
      <c r="Y151" s="124">
        <f t="shared" si="73"/>
        <v>0.58952859639280908</v>
      </c>
      <c r="DA151" s="130" t="s">
        <v>2020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0.56484535751166676</v>
      </c>
      <c r="C152" s="111">
        <f t="shared" si="74"/>
        <v>0.56802271121137748</v>
      </c>
      <c r="D152" s="111">
        <f t="shared" si="74"/>
        <v>0.5697241139632494</v>
      </c>
      <c r="E152" s="111">
        <f t="shared" si="74"/>
        <v>0.57031315258569204</v>
      </c>
      <c r="F152" s="111">
        <f t="shared" si="74"/>
        <v>0.57074180004294339</v>
      </c>
      <c r="G152" s="111">
        <f t="shared" si="74"/>
        <v>0.5711824185199601</v>
      </c>
      <c r="H152" s="111">
        <f t="shared" si="74"/>
        <v>0.57180572768332061</v>
      </c>
      <c r="I152" s="111">
        <f t="shared" si="74"/>
        <v>0.57242517707844842</v>
      </c>
      <c r="J152" s="111">
        <f t="shared" si="74"/>
        <v>0.57304065189654296</v>
      </c>
      <c r="K152" s="111">
        <f t="shared" si="74"/>
        <v>0.57374608347944234</v>
      </c>
      <c r="L152" s="111">
        <f t="shared" si="74"/>
        <v>0.57425194919299916</v>
      </c>
      <c r="M152" s="111">
        <f t="shared" si="74"/>
        <v>0.57443335635462534</v>
      </c>
      <c r="N152" s="111">
        <f t="shared" si="74"/>
        <v>0.57453539148625776</v>
      </c>
      <c r="O152" s="111">
        <f t="shared" si="74"/>
        <v>0.57462871266481164</v>
      </c>
      <c r="P152" s="111">
        <f t="shared" si="74"/>
        <v>0.57474021955546628</v>
      </c>
      <c r="Q152" s="111">
        <f t="shared" si="74"/>
        <v>0.57503642356293283</v>
      </c>
      <c r="R152" s="111">
        <f t="shared" ref="R152:V152" si="75">IF(R133=0,"",R133/R114)</f>
        <v>0.57611059128868258</v>
      </c>
      <c r="S152" s="111">
        <f t="shared" si="75"/>
        <v>0.57959720749595223</v>
      </c>
      <c r="T152" s="111">
        <f t="shared" si="75"/>
        <v>0.5838947890951125</v>
      </c>
      <c r="U152" s="111">
        <f t="shared" si="75"/>
        <v>0.58515835062349708</v>
      </c>
      <c r="V152" s="111">
        <f t="shared" si="75"/>
        <v>0.5856594141531033</v>
      </c>
      <c r="W152" s="111">
        <f t="shared" ref="W152:Y152" si="76">IF(W133=0,"",W133/W114)</f>
        <v>0.58631170806508304</v>
      </c>
      <c r="X152" s="111">
        <f t="shared" si="76"/>
        <v>0.5866159744446876</v>
      </c>
      <c r="Y152" s="111">
        <f t="shared" si="76"/>
        <v>0.58698004989120434</v>
      </c>
      <c r="DA152" s="63" t="s">
        <v>2021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0.72862365072973456</v>
      </c>
      <c r="C153" s="45">
        <f t="shared" si="77"/>
        <v>0.7380823032870909</v>
      </c>
      <c r="D153" s="45">
        <f t="shared" si="77"/>
        <v>0.74005224986348195</v>
      </c>
      <c r="E153" s="45">
        <f t="shared" si="77"/>
        <v>0.74109108654965317</v>
      </c>
      <c r="F153" s="45">
        <f t="shared" si="77"/>
        <v>0.74152504174694467</v>
      </c>
      <c r="G153" s="45">
        <f t="shared" si="77"/>
        <v>0.74213253872297846</v>
      </c>
      <c r="H153" s="45">
        <f t="shared" si="77"/>
        <v>0.74392523794690812</v>
      </c>
      <c r="I153" s="45">
        <f t="shared" si="77"/>
        <v>0.74437431801102538</v>
      </c>
      <c r="J153" s="45">
        <f t="shared" si="77"/>
        <v>0.74516570579609109</v>
      </c>
      <c r="K153" s="45">
        <f t="shared" si="77"/>
        <v>0.74636741431777831</v>
      </c>
      <c r="L153" s="45">
        <f t="shared" si="77"/>
        <v>0.7508823946459936</v>
      </c>
      <c r="M153" s="45">
        <f t="shared" si="77"/>
        <v>0.75200916805848528</v>
      </c>
      <c r="N153" s="45">
        <f t="shared" si="77"/>
        <v>0.75245937210520875</v>
      </c>
      <c r="O153" s="45">
        <f t="shared" si="77"/>
        <v>0.75320537201722104</v>
      </c>
      <c r="P153" s="45">
        <f t="shared" si="77"/>
        <v>0.75422495445090454</v>
      </c>
      <c r="Q153" s="45">
        <f t="shared" si="77"/>
        <v>0.75580968844645269</v>
      </c>
      <c r="R153" s="45">
        <f t="shared" ref="R153:V153" si="78">IF(R134=0,"",R134/R115)</f>
        <v>0.76204364296664584</v>
      </c>
      <c r="S153" s="45">
        <f t="shared" si="78"/>
        <v>0.77333170417640196</v>
      </c>
      <c r="T153" s="45">
        <f t="shared" si="78"/>
        <v>0.79430812935941564</v>
      </c>
      <c r="U153" s="45">
        <f t="shared" si="78"/>
        <v>0.80196959636596421</v>
      </c>
      <c r="V153" s="45">
        <f t="shared" si="78"/>
        <v>0.80275263088106208</v>
      </c>
      <c r="W153" s="45">
        <f t="shared" ref="W153:Y153" si="79">IF(W134=0,"",W134/W115)</f>
        <v>0.80306843616997947</v>
      </c>
      <c r="X153" s="45">
        <f t="shared" si="79"/>
        <v>0.80368795969457529</v>
      </c>
      <c r="Y153" s="45">
        <f t="shared" si="79"/>
        <v>0.80605682131372247</v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0.32996050139928473</v>
      </c>
      <c r="C155" s="117">
        <f t="shared" si="80"/>
        <v>0.62089561535074955</v>
      </c>
      <c r="D155" s="117">
        <f t="shared" si="80"/>
        <v>1.1309890202265476</v>
      </c>
      <c r="E155" s="117">
        <f t="shared" si="80"/>
        <v>1.4983870251259825</v>
      </c>
      <c r="F155" s="117">
        <f t="shared" si="80"/>
        <v>1.021191879527116</v>
      </c>
      <c r="G155" s="117">
        <f t="shared" si="80"/>
        <v>2.2614038531843961</v>
      </c>
      <c r="H155" s="117">
        <f t="shared" si="80"/>
        <v>1.3051153010370278</v>
      </c>
      <c r="I155" s="117">
        <f t="shared" si="80"/>
        <v>2.2498348871278759</v>
      </c>
      <c r="J155" s="117">
        <f t="shared" si="80"/>
        <v>1.3191097481640093</v>
      </c>
      <c r="K155" s="117">
        <f t="shared" si="80"/>
        <v>2.296421473489473</v>
      </c>
      <c r="L155" s="117">
        <f t="shared" si="80"/>
        <v>2.0625803896695305</v>
      </c>
      <c r="M155" s="117">
        <f t="shared" si="80"/>
        <v>2.0373027339549399</v>
      </c>
      <c r="N155" s="117">
        <f t="shared" si="80"/>
        <v>1.6090092641071927</v>
      </c>
      <c r="O155" s="117">
        <f t="shared" si="80"/>
        <v>1.3929482556049044</v>
      </c>
      <c r="P155" s="117">
        <f t="shared" si="80"/>
        <v>0.97957167101971288</v>
      </c>
      <c r="Q155" s="117">
        <f t="shared" si="80"/>
        <v>0.84893214688173424</v>
      </c>
      <c r="R155" s="117">
        <f t="shared" ref="R155:V155" si="81">R156+R159+R161+R170</f>
        <v>0.69639691889247546</v>
      </c>
      <c r="S155" s="117">
        <f t="shared" si="81"/>
        <v>0.7375751589380718</v>
      </c>
      <c r="T155" s="117">
        <f t="shared" si="81"/>
        <v>0.66605944348089063</v>
      </c>
      <c r="U155" s="117">
        <f t="shared" si="81"/>
        <v>0.60375227708435442</v>
      </c>
      <c r="V155" s="117">
        <f t="shared" si="81"/>
        <v>0.43915554500969856</v>
      </c>
      <c r="W155" s="117">
        <f t="shared" ref="W155:Y155" si="82">W156+W159+W161+W170</f>
        <v>0.38249915350202746</v>
      </c>
      <c r="X155" s="117">
        <f t="shared" si="82"/>
        <v>0.29725138606250417</v>
      </c>
      <c r="Y155" s="117">
        <f t="shared" si="82"/>
        <v>0.13883119495475954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0.32996050139928473</v>
      </c>
      <c r="C170" s="122">
        <v>0.62089561535074955</v>
      </c>
      <c r="D170" s="122">
        <v>1.1309890202265476</v>
      </c>
      <c r="E170" s="122">
        <v>1.4983870251259825</v>
      </c>
      <c r="F170" s="122">
        <v>1.021191879527116</v>
      </c>
      <c r="G170" s="122">
        <v>2.2614038531843961</v>
      </c>
      <c r="H170" s="122">
        <v>1.3051153010370278</v>
      </c>
      <c r="I170" s="122">
        <v>2.2498348871278759</v>
      </c>
      <c r="J170" s="122">
        <v>1.3191097481640093</v>
      </c>
      <c r="K170" s="122">
        <v>2.296421473489473</v>
      </c>
      <c r="L170" s="122">
        <v>2.0625803896695305</v>
      </c>
      <c r="M170" s="122">
        <v>2.0373027339549399</v>
      </c>
      <c r="N170" s="122">
        <v>1.6090092641071927</v>
      </c>
      <c r="O170" s="122">
        <v>1.3929482556049044</v>
      </c>
      <c r="P170" s="122">
        <v>0.97957167101971288</v>
      </c>
      <c r="Q170" s="122">
        <v>0.84893214688173424</v>
      </c>
      <c r="R170" s="122">
        <v>0.69639691889247546</v>
      </c>
      <c r="S170" s="122">
        <v>0.7375751589380718</v>
      </c>
      <c r="T170" s="122">
        <v>0.66605944348089063</v>
      </c>
      <c r="U170" s="122">
        <v>0.60375227708435442</v>
      </c>
      <c r="V170" s="122">
        <v>0.43915554500969856</v>
      </c>
      <c r="W170" s="122">
        <v>0.38249915350202746</v>
      </c>
      <c r="X170" s="122">
        <v>0.29725138606250417</v>
      </c>
      <c r="Y170" s="122">
        <v>0.13883119495475954</v>
      </c>
      <c r="DA170" s="130" t="s">
        <v>2188</v>
      </c>
    </row>
    <row r="171" spans="1:105" ht="12" customHeight="1" x14ac:dyDescent="0.25">
      <c r="A171" s="97" t="s">
        <v>50</v>
      </c>
      <c r="B171" s="98">
        <v>0.32996050139928473</v>
      </c>
      <c r="C171" s="98">
        <v>0.62089561535074955</v>
      </c>
      <c r="D171" s="98">
        <v>1.1309890202265476</v>
      </c>
      <c r="E171" s="98">
        <v>1.4983870251259825</v>
      </c>
      <c r="F171" s="98">
        <v>1.021191879527116</v>
      </c>
      <c r="G171" s="98">
        <v>2.2614038531843961</v>
      </c>
      <c r="H171" s="98">
        <v>1.3051153010370278</v>
      </c>
      <c r="I171" s="98">
        <v>2.2498348871278759</v>
      </c>
      <c r="J171" s="98">
        <v>1.3191097481640093</v>
      </c>
      <c r="K171" s="98">
        <v>2.296421473489473</v>
      </c>
      <c r="L171" s="98">
        <v>2.0625803896695305</v>
      </c>
      <c r="M171" s="98">
        <v>2.0373027339549399</v>
      </c>
      <c r="N171" s="98">
        <v>1.6090092641071927</v>
      </c>
      <c r="O171" s="98">
        <v>1.3929482556049044</v>
      </c>
      <c r="P171" s="98">
        <v>0.97957167101971288</v>
      </c>
      <c r="Q171" s="98">
        <v>0.84893214688173424</v>
      </c>
      <c r="R171" s="98">
        <v>0.69639691889247546</v>
      </c>
      <c r="S171" s="98">
        <v>0.7375751589380718</v>
      </c>
      <c r="T171" s="98">
        <v>0.66605944348089063</v>
      </c>
      <c r="U171" s="98">
        <v>0.60375227708435442</v>
      </c>
      <c r="V171" s="98">
        <v>0.43915554500969856</v>
      </c>
      <c r="W171" s="98">
        <v>0.38249915350202746</v>
      </c>
      <c r="X171" s="98">
        <v>0.29725138606250417</v>
      </c>
      <c r="Y171" s="98">
        <v>0.13883119495475954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9000.4856601727479</v>
      </c>
      <c r="C174" s="117">
        <f t="shared" si="87"/>
        <v>5687.0518832253783</v>
      </c>
      <c r="D174" s="117">
        <f t="shared" si="87"/>
        <v>10551.984942099605</v>
      </c>
      <c r="E174" s="117">
        <f t="shared" si="87"/>
        <v>9380.6766318301034</v>
      </c>
      <c r="F174" s="117">
        <f t="shared" si="87"/>
        <v>8266.7426728405553</v>
      </c>
      <c r="G174" s="117">
        <f t="shared" si="87"/>
        <v>8243.9994505228133</v>
      </c>
      <c r="H174" s="117">
        <f t="shared" si="87"/>
        <v>8078.803413544556</v>
      </c>
      <c r="I174" s="117">
        <f t="shared" si="87"/>
        <v>8070.2415945789016</v>
      </c>
      <c r="J174" s="117">
        <f t="shared" si="87"/>
        <v>7718.3668158360606</v>
      </c>
      <c r="K174" s="117">
        <f t="shared" si="87"/>
        <v>8524.3886364575137</v>
      </c>
      <c r="L174" s="117">
        <f t="shared" si="87"/>
        <v>10141.489336900304</v>
      </c>
      <c r="M174" s="117">
        <f t="shared" si="87"/>
        <v>8410.3945054177311</v>
      </c>
      <c r="N174" s="117">
        <f t="shared" si="87"/>
        <v>9067.8979033321484</v>
      </c>
      <c r="O174" s="117">
        <f t="shared" si="87"/>
        <v>9733.8110952591505</v>
      </c>
      <c r="P174" s="117">
        <f t="shared" si="87"/>
        <v>5854.6315941799612</v>
      </c>
      <c r="Q174" s="117">
        <f t="shared" si="87"/>
        <v>7497.0180820839478</v>
      </c>
      <c r="R174" s="117">
        <f t="shared" ref="R174:V174" si="88">R175+R178+R180+R189</f>
        <v>8104.1605883253815</v>
      </c>
      <c r="S174" s="117">
        <f t="shared" si="88"/>
        <v>8495.8383474442871</v>
      </c>
      <c r="T174" s="117">
        <f t="shared" si="88"/>
        <v>9791.5883803617908</v>
      </c>
      <c r="U174" s="117">
        <f t="shared" si="88"/>
        <v>11343.085299128277</v>
      </c>
      <c r="V174" s="117">
        <f t="shared" si="88"/>
        <v>1135.2254821293568</v>
      </c>
      <c r="W174" s="117">
        <f t="shared" ref="W174:Y174" si="89">W175+W178+W180+W189</f>
        <v>14773.953588522871</v>
      </c>
      <c r="X174" s="117">
        <f t="shared" si="89"/>
        <v>8415.3288327584141</v>
      </c>
      <c r="Y174" s="117">
        <f t="shared" si="89"/>
        <v>6215.2897878543754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7972.4972600306128</v>
      </c>
      <c r="C175" s="122">
        <f t="shared" si="90"/>
        <v>4520.2105549369007</v>
      </c>
      <c r="D175" s="122">
        <f t="shared" si="90"/>
        <v>8729.9844997448326</v>
      </c>
      <c r="E175" s="122">
        <f t="shared" si="90"/>
        <v>7525.5480735662868</v>
      </c>
      <c r="F175" s="122">
        <f t="shared" si="90"/>
        <v>7070.301953059261</v>
      </c>
      <c r="G175" s="122">
        <f t="shared" si="90"/>
        <v>6193.0938300248954</v>
      </c>
      <c r="H175" s="122">
        <f t="shared" si="90"/>
        <v>6448.4943286470952</v>
      </c>
      <c r="I175" s="122">
        <f t="shared" si="90"/>
        <v>6032.4703966214793</v>
      </c>
      <c r="J175" s="122">
        <f t="shared" si="90"/>
        <v>6424.8726106419444</v>
      </c>
      <c r="K175" s="122">
        <f t="shared" si="90"/>
        <v>6878.3769547944876</v>
      </c>
      <c r="L175" s="122">
        <f t="shared" si="90"/>
        <v>8483.637752824714</v>
      </c>
      <c r="M175" s="122">
        <f t="shared" si="90"/>
        <v>6907.711154205479</v>
      </c>
      <c r="N175" s="122">
        <f t="shared" si="90"/>
        <v>7504.6592947474446</v>
      </c>
      <c r="O175" s="122">
        <f t="shared" si="90"/>
        <v>8035.1659846075363</v>
      </c>
      <c r="P175" s="122">
        <f t="shared" si="90"/>
        <v>4596.2218822587693</v>
      </c>
      <c r="Q175" s="122">
        <f t="shared" si="90"/>
        <v>5910.6175045348728</v>
      </c>
      <c r="R175" s="122">
        <f t="shared" ref="R175:V175" si="91">SUM(R176:R177)</f>
        <v>6447.4725622218457</v>
      </c>
      <c r="S175" s="122">
        <f t="shared" si="91"/>
        <v>6694.8754537547738</v>
      </c>
      <c r="T175" s="122">
        <f t="shared" si="91"/>
        <v>7841.2651290106478</v>
      </c>
      <c r="U175" s="122">
        <f t="shared" si="91"/>
        <v>9174.6592843704766</v>
      </c>
      <c r="V175" s="122">
        <f t="shared" si="91"/>
        <v>229.62152916754169</v>
      </c>
      <c r="W175" s="122">
        <f t="shared" ref="W175:Y175" si="92">SUM(W176:W177)</f>
        <v>12187.17860101873</v>
      </c>
      <c r="X175" s="122">
        <f t="shared" si="92"/>
        <v>6651.0780939256283</v>
      </c>
      <c r="Y175" s="122">
        <f t="shared" si="92"/>
        <v>4791.9664768015928</v>
      </c>
      <c r="DA175" s="130" t="s">
        <v>2342</v>
      </c>
    </row>
    <row r="176" spans="1:105" ht="12" customHeight="1" x14ac:dyDescent="0.25">
      <c r="A176" s="97" t="s">
        <v>197</v>
      </c>
      <c r="B176" s="98">
        <v>7968.0693770597345</v>
      </c>
      <c r="C176" s="98">
        <v>4517.6133738213093</v>
      </c>
      <c r="D176" s="98">
        <v>8725.0772636171296</v>
      </c>
      <c r="E176" s="98">
        <v>7521.3956723530573</v>
      </c>
      <c r="F176" s="98">
        <v>7066.0802782422725</v>
      </c>
      <c r="G176" s="98">
        <v>6189.6158472280731</v>
      </c>
      <c r="H176" s="98">
        <v>6445.0868951688553</v>
      </c>
      <c r="I176" s="98">
        <v>6029.5808316442462</v>
      </c>
      <c r="J176" s="98">
        <v>6421.2603037120043</v>
      </c>
      <c r="K176" s="98">
        <v>6874.4780203618275</v>
      </c>
      <c r="L176" s="98">
        <v>8479.2195931691331</v>
      </c>
      <c r="M176" s="98">
        <v>6903.906219541449</v>
      </c>
      <c r="N176" s="98">
        <v>7501.1896081753803</v>
      </c>
      <c r="O176" s="98">
        <v>8030.7997603336089</v>
      </c>
      <c r="P176" s="98">
        <v>4593.6711314747527</v>
      </c>
      <c r="Q176" s="98">
        <v>5907.7281676318871</v>
      </c>
      <c r="R176" s="98">
        <v>6444.3469586838282</v>
      </c>
      <c r="S176" s="98">
        <v>6691.5836028446283</v>
      </c>
      <c r="T176" s="98">
        <v>7837.4359705477818</v>
      </c>
      <c r="U176" s="98">
        <v>9170.1896763305886</v>
      </c>
      <c r="V176" s="98">
        <v>229.51122638914219</v>
      </c>
      <c r="W176" s="98">
        <v>12181.373580206795</v>
      </c>
      <c r="X176" s="98">
        <v>6647.8562945821122</v>
      </c>
      <c r="Y176" s="98">
        <v>4789.6420533456621</v>
      </c>
      <c r="DA176" s="63" t="s">
        <v>2343</v>
      </c>
    </row>
    <row r="177" spans="1:105" ht="12" customHeight="1" x14ac:dyDescent="0.25">
      <c r="A177" s="97" t="s">
        <v>53</v>
      </c>
      <c r="B177" s="98">
        <v>4.4278829708782812</v>
      </c>
      <c r="C177" s="98">
        <v>2.5971811155915816</v>
      </c>
      <c r="D177" s="98">
        <v>4.9072361277039072</v>
      </c>
      <c r="E177" s="98">
        <v>4.1524012132291785</v>
      </c>
      <c r="F177" s="98">
        <v>4.2216748169885783</v>
      </c>
      <c r="G177" s="98">
        <v>3.477982796822356</v>
      </c>
      <c r="H177" s="98">
        <v>3.4074334782403182</v>
      </c>
      <c r="I177" s="98">
        <v>2.8895649772332659</v>
      </c>
      <c r="J177" s="98">
        <v>3.6123069299398112</v>
      </c>
      <c r="K177" s="98">
        <v>3.8989344326602788</v>
      </c>
      <c r="L177" s="98">
        <v>4.4181596555815235</v>
      </c>
      <c r="M177" s="98">
        <v>3.8049346640304087</v>
      </c>
      <c r="N177" s="98">
        <v>3.4696865720647452</v>
      </c>
      <c r="O177" s="98">
        <v>4.3662242739277657</v>
      </c>
      <c r="P177" s="98">
        <v>2.5507507840161585</v>
      </c>
      <c r="Q177" s="98">
        <v>2.8893369029857157</v>
      </c>
      <c r="R177" s="98">
        <v>3.1256035380174896</v>
      </c>
      <c r="S177" s="98">
        <v>3.2918509101453113</v>
      </c>
      <c r="T177" s="98">
        <v>3.8291584628657498</v>
      </c>
      <c r="U177" s="98">
        <v>4.469608039887353</v>
      </c>
      <c r="V177" s="98">
        <v>0.1103027783995011</v>
      </c>
      <c r="W177" s="98">
        <v>5.8050208119355764</v>
      </c>
      <c r="X177" s="98">
        <v>3.2217993435162433</v>
      </c>
      <c r="Y177" s="98">
        <v>2.3244234559305363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6.4920879709923422</v>
      </c>
      <c r="C178" s="122">
        <f t="shared" si="93"/>
        <v>10.489751610474968</v>
      </c>
      <c r="D178" s="122">
        <f t="shared" si="93"/>
        <v>13.382201175350801</v>
      </c>
      <c r="E178" s="122">
        <f t="shared" si="93"/>
        <v>20.647721607947123</v>
      </c>
      <c r="F178" s="122">
        <f t="shared" si="93"/>
        <v>15.912759726500889</v>
      </c>
      <c r="G178" s="122">
        <f t="shared" si="93"/>
        <v>16.991603109009173</v>
      </c>
      <c r="H178" s="122">
        <f t="shared" si="93"/>
        <v>20.232828257245451</v>
      </c>
      <c r="I178" s="122">
        <f t="shared" si="93"/>
        <v>38.337860143223722</v>
      </c>
      <c r="J178" s="122">
        <f t="shared" si="93"/>
        <v>20.871482950292446</v>
      </c>
      <c r="K178" s="122">
        <f t="shared" si="93"/>
        <v>17.948417544499705</v>
      </c>
      <c r="L178" s="122">
        <f t="shared" si="93"/>
        <v>30.545742464899018</v>
      </c>
      <c r="M178" s="122">
        <f t="shared" si="93"/>
        <v>23.297185404065544</v>
      </c>
      <c r="N178" s="122">
        <f t="shared" si="93"/>
        <v>56.85848286695564</v>
      </c>
      <c r="O178" s="122">
        <f t="shared" si="93"/>
        <v>31.983961187559778</v>
      </c>
      <c r="P178" s="122">
        <f t="shared" si="93"/>
        <v>32.089547137468593</v>
      </c>
      <c r="Q178" s="122">
        <f t="shared" si="93"/>
        <v>52.117279267651952</v>
      </c>
      <c r="R178" s="122">
        <f t="shared" si="93"/>
        <v>44.704144242363</v>
      </c>
      <c r="S178" s="122">
        <f t="shared" si="93"/>
        <v>31.541460248843155</v>
      </c>
      <c r="T178" s="122">
        <f t="shared" si="93"/>
        <v>18.182560652920746</v>
      </c>
      <c r="U178" s="122">
        <f t="shared" si="93"/>
        <v>8.922124706480151</v>
      </c>
      <c r="V178" s="122">
        <f t="shared" si="93"/>
        <v>6.283216357123699</v>
      </c>
      <c r="W178" s="122">
        <f t="shared" si="93"/>
        <v>7.1840560700828267</v>
      </c>
      <c r="X178" s="122">
        <f t="shared" si="93"/>
        <v>8.6194351859600111</v>
      </c>
      <c r="Y178" s="122">
        <f t="shared" si="93"/>
        <v>10.729705303186195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6.4920879709923422</v>
      </c>
      <c r="C179" s="98">
        <f>RES_hhdet_fech!C110</f>
        <v>10.489751610474968</v>
      </c>
      <c r="D179" s="98">
        <f>RES_hhdet_fech!D110</f>
        <v>13.382201175350801</v>
      </c>
      <c r="E179" s="98">
        <f>RES_hhdet_fech!E110</f>
        <v>20.647721607947123</v>
      </c>
      <c r="F179" s="98">
        <f>RES_hhdet_fech!F110</f>
        <v>15.912759726500889</v>
      </c>
      <c r="G179" s="98">
        <f>RES_hhdet_fech!G110</f>
        <v>16.991603109009173</v>
      </c>
      <c r="H179" s="98">
        <f>RES_hhdet_fech!H110</f>
        <v>20.232828257245451</v>
      </c>
      <c r="I179" s="98">
        <f>RES_hhdet_fech!I110</f>
        <v>38.337860143223722</v>
      </c>
      <c r="J179" s="98">
        <f>RES_hhdet_fech!J110</f>
        <v>20.871482950292446</v>
      </c>
      <c r="K179" s="98">
        <f>RES_hhdet_fech!K110</f>
        <v>17.948417544499705</v>
      </c>
      <c r="L179" s="98">
        <f>RES_hhdet_fech!L110</f>
        <v>30.545742464899018</v>
      </c>
      <c r="M179" s="98">
        <f>RES_hhdet_fech!M110</f>
        <v>23.297185404065544</v>
      </c>
      <c r="N179" s="98">
        <f>RES_hhdet_fech!N110</f>
        <v>56.85848286695564</v>
      </c>
      <c r="O179" s="98">
        <f>RES_hhdet_fech!O110</f>
        <v>31.983961187559778</v>
      </c>
      <c r="P179" s="98">
        <f>RES_hhdet_fech!P110</f>
        <v>32.089547137468593</v>
      </c>
      <c r="Q179" s="98">
        <f>RES_hhdet_fech!Q110</f>
        <v>52.117279267651952</v>
      </c>
      <c r="R179" s="98">
        <f>RES_hhdet_fech!R110</f>
        <v>44.704144242363</v>
      </c>
      <c r="S179" s="98">
        <f>RES_hhdet_fech!S110</f>
        <v>31.541460248843155</v>
      </c>
      <c r="T179" s="98">
        <f>RES_hhdet_fech!T110</f>
        <v>18.182560652920746</v>
      </c>
      <c r="U179" s="98">
        <f>RES_hhdet_fech!U110</f>
        <v>8.922124706480151</v>
      </c>
      <c r="V179" s="98">
        <f>RES_hhdet_fech!V110</f>
        <v>6.283216357123699</v>
      </c>
      <c r="W179" s="98">
        <f>RES_hhdet_fech!W110</f>
        <v>7.1840560700828267</v>
      </c>
      <c r="X179" s="98">
        <f>RES_hhdet_fech!X110</f>
        <v>8.6194351859600111</v>
      </c>
      <c r="Y179" s="98">
        <f>RES_hhdet_fech!Y110</f>
        <v>10.729705303186195</v>
      </c>
      <c r="DA179" s="63" t="s">
        <v>2346</v>
      </c>
    </row>
    <row r="180" spans="1:105" ht="12" customHeight="1" x14ac:dyDescent="0.25">
      <c r="A180" s="121" t="s">
        <v>55</v>
      </c>
      <c r="B180" s="122">
        <v>469.15210980651511</v>
      </c>
      <c r="C180" s="122">
        <v>563.71046984262898</v>
      </c>
      <c r="D180" s="122">
        <v>1157.2310630997849</v>
      </c>
      <c r="E180" s="122">
        <v>1056.1481409600856</v>
      </c>
      <c r="F180" s="122">
        <v>669.52349716260551</v>
      </c>
      <c r="G180" s="122">
        <v>923.56966729493695</v>
      </c>
      <c r="H180" s="122">
        <v>978.17129505540845</v>
      </c>
      <c r="I180" s="122">
        <v>1092.0594260784137</v>
      </c>
      <c r="J180" s="122">
        <v>825.93674568382039</v>
      </c>
      <c r="K180" s="122">
        <v>989.27950724319578</v>
      </c>
      <c r="L180" s="122">
        <v>1122.254067321684</v>
      </c>
      <c r="M180" s="122">
        <v>969.54726875932579</v>
      </c>
      <c r="N180" s="122">
        <v>1052.567540061686</v>
      </c>
      <c r="O180" s="122">
        <v>1195.8854276429979</v>
      </c>
      <c r="P180" s="122">
        <v>742.9489361902879</v>
      </c>
      <c r="Q180" s="122">
        <v>978.9347628985787</v>
      </c>
      <c r="R180" s="122">
        <v>1049.3262085505219</v>
      </c>
      <c r="S180" s="122">
        <v>1135.9583086413932</v>
      </c>
      <c r="T180" s="122">
        <v>1283.604910233083</v>
      </c>
      <c r="U180" s="122">
        <v>1472.280211150588</v>
      </c>
      <c r="V180" s="122">
        <v>283.18514266384409</v>
      </c>
      <c r="W180" s="122">
        <v>1937.2572474796887</v>
      </c>
      <c r="X180" s="122">
        <v>1089.0382037313029</v>
      </c>
      <c r="Y180" s="122">
        <v>807.55077070128505</v>
      </c>
      <c r="DA180" s="130" t="s">
        <v>2347</v>
      </c>
    </row>
    <row r="181" spans="1:105" ht="12" customHeight="1" x14ac:dyDescent="0.25">
      <c r="A181" s="97" t="s">
        <v>130</v>
      </c>
      <c r="B181" s="98">
        <v>463.19889416797957</v>
      </c>
      <c r="C181" s="98">
        <v>553.65428292544937</v>
      </c>
      <c r="D181" s="98">
        <v>1162.1102014891678</v>
      </c>
      <c r="E181" s="98">
        <v>1049.6996524167921</v>
      </c>
      <c r="F181" s="98">
        <v>670.18700397715611</v>
      </c>
      <c r="G181" s="98">
        <v>920.80930675348964</v>
      </c>
      <c r="H181" s="98">
        <v>964.00677510160278</v>
      </c>
      <c r="I181" s="98">
        <v>1083.2613935470827</v>
      </c>
      <c r="J181" s="98">
        <v>819.76108008865356</v>
      </c>
      <c r="K181" s="98">
        <v>978.58406400332592</v>
      </c>
      <c r="L181" s="98">
        <v>1120.075557550402</v>
      </c>
      <c r="M181" s="98">
        <v>963.77121442513874</v>
      </c>
      <c r="N181" s="98">
        <v>1042.9906376824945</v>
      </c>
      <c r="O181" s="98">
        <v>1190.7172528271608</v>
      </c>
      <c r="P181" s="98">
        <v>727.93663085149728</v>
      </c>
      <c r="Q181" s="98">
        <v>966.78461466489728</v>
      </c>
      <c r="R181" s="98">
        <v>1041.5260580697438</v>
      </c>
      <c r="S181" s="98">
        <v>1124.4505644071494</v>
      </c>
      <c r="T181" s="98">
        <v>1279.9109727512996</v>
      </c>
      <c r="U181" s="98">
        <v>1472.6286107347009</v>
      </c>
      <c r="V181" s="98">
        <v>41.71042468473275</v>
      </c>
      <c r="W181" s="98">
        <v>1969.1265356946983</v>
      </c>
      <c r="X181" s="98">
        <v>1069.1654993523202</v>
      </c>
      <c r="Y181" s="98">
        <v>769.05754791828031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832.99049813375461</v>
      </c>
      <c r="C185" s="101">
        <v>809.65912646598963</v>
      </c>
      <c r="D185" s="101">
        <v>890.29720823668697</v>
      </c>
      <c r="E185" s="101">
        <v>1409.3144191676336</v>
      </c>
      <c r="F185" s="101">
        <v>632.22106058858822</v>
      </c>
      <c r="G185" s="101">
        <v>1079.1915031033177</v>
      </c>
      <c r="H185" s="101">
        <v>1773.2895818190411</v>
      </c>
      <c r="I185" s="101">
        <v>1584.2105927800148</v>
      </c>
      <c r="J185" s="101">
        <v>1172.7589311985935</v>
      </c>
      <c r="K185" s="101">
        <v>1592.3024473213154</v>
      </c>
      <c r="L185" s="101">
        <v>1243.8569896950069</v>
      </c>
      <c r="M185" s="101">
        <v>1293.5045653620653</v>
      </c>
      <c r="N185" s="101">
        <v>1583.5460783107908</v>
      </c>
      <c r="O185" s="101">
        <v>1481.271149908923</v>
      </c>
      <c r="P185" s="101">
        <v>1572.3788061584719</v>
      </c>
      <c r="Q185" s="101">
        <v>1643.0440846468728</v>
      </c>
      <c r="R185" s="101">
        <v>1469.6075839603566</v>
      </c>
      <c r="S185" s="101">
        <v>1763.4976378406993</v>
      </c>
      <c r="T185" s="101">
        <v>1490.9733256167178</v>
      </c>
      <c r="U185" s="101">
        <v>1454.736458408461</v>
      </c>
      <c r="V185" s="101">
        <v>1473.4072572636881</v>
      </c>
      <c r="W185" s="101">
        <v>1546.8584668458227</v>
      </c>
      <c r="X185" s="101">
        <v>1705.412566969748</v>
      </c>
      <c r="Y185" s="101">
        <v>1525.5974264611812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552.3442023646279</v>
      </c>
      <c r="C189" s="122">
        <v>592.64110683537319</v>
      </c>
      <c r="D189" s="122">
        <v>651.38717807963701</v>
      </c>
      <c r="E189" s="122">
        <v>778.33269569578476</v>
      </c>
      <c r="F189" s="122">
        <v>511.00446289218837</v>
      </c>
      <c r="G189" s="122">
        <v>1110.344350093972</v>
      </c>
      <c r="H189" s="122">
        <v>631.90496158480698</v>
      </c>
      <c r="I189" s="122">
        <v>907.37391173578465</v>
      </c>
      <c r="J189" s="122">
        <v>446.68597656000276</v>
      </c>
      <c r="K189" s="122">
        <v>638.78375687533139</v>
      </c>
      <c r="L189" s="122">
        <v>505.05177428900538</v>
      </c>
      <c r="M189" s="122">
        <v>509.83889704886047</v>
      </c>
      <c r="N189" s="122">
        <v>453.81258565606203</v>
      </c>
      <c r="O189" s="122">
        <v>470.77572182105683</v>
      </c>
      <c r="P189" s="122">
        <v>483.37122859343555</v>
      </c>
      <c r="Q189" s="122">
        <v>555.3485353828446</v>
      </c>
      <c r="R189" s="122">
        <v>562.65767331065024</v>
      </c>
      <c r="S189" s="122">
        <v>633.46312479927576</v>
      </c>
      <c r="T189" s="122">
        <v>648.53578046514019</v>
      </c>
      <c r="U189" s="122">
        <v>687.22367890073201</v>
      </c>
      <c r="V189" s="122">
        <v>616.13559394084723</v>
      </c>
      <c r="W189" s="122">
        <v>642.33368395436923</v>
      </c>
      <c r="X189" s="122">
        <v>666.593099915523</v>
      </c>
      <c r="Y189" s="122">
        <v>605.0428350483121</v>
      </c>
      <c r="DA189" s="130" t="s">
        <v>2356</v>
      </c>
    </row>
    <row r="190" spans="1:105" ht="12" customHeight="1" x14ac:dyDescent="0.25">
      <c r="A190" s="97" t="s">
        <v>50</v>
      </c>
      <c r="B190" s="98">
        <v>556.10515670169525</v>
      </c>
      <c r="C190" s="98">
        <v>597.18077836331474</v>
      </c>
      <c r="D190" s="98">
        <v>662.16533904830726</v>
      </c>
      <c r="E190" s="98">
        <v>780.15075259165587</v>
      </c>
      <c r="F190" s="98">
        <v>517.67319496035543</v>
      </c>
      <c r="G190" s="98">
        <v>1143.3461227630671</v>
      </c>
      <c r="H190" s="98">
        <v>621.25400320562915</v>
      </c>
      <c r="I190" s="98">
        <v>920.80568795170484</v>
      </c>
      <c r="J190" s="98">
        <v>449.59454518750988</v>
      </c>
      <c r="K190" s="98">
        <v>642.96054700879392</v>
      </c>
      <c r="L190" s="98">
        <v>508.07774180395762</v>
      </c>
      <c r="M190" s="98">
        <v>512.13913004240544</v>
      </c>
      <c r="N190" s="98">
        <v>451.2712797183263</v>
      </c>
      <c r="O190" s="98">
        <v>478.05518075217259</v>
      </c>
      <c r="P190" s="98">
        <v>486.76534942827698</v>
      </c>
      <c r="Q190" s="98">
        <v>555.7107918508442</v>
      </c>
      <c r="R190" s="98">
        <v>565.20409549517308</v>
      </c>
      <c r="S190" s="98">
        <v>638.03127965295027</v>
      </c>
      <c r="T190" s="98">
        <v>651.87102729942012</v>
      </c>
      <c r="U190" s="98">
        <v>690.52437048816728</v>
      </c>
      <c r="V190" s="98">
        <v>618.43995096381411</v>
      </c>
      <c r="W190" s="98">
        <v>644.89906388778354</v>
      </c>
      <c r="X190" s="98">
        <v>669.3376685552239</v>
      </c>
      <c r="Y190" s="98">
        <v>607.51530154676595</v>
      </c>
      <c r="DA190" s="63" t="s">
        <v>2357</v>
      </c>
    </row>
    <row r="191" spans="1:105" ht="12" customHeight="1" x14ac:dyDescent="0.25">
      <c r="A191" s="109" t="s">
        <v>120</v>
      </c>
      <c r="B191" s="33">
        <v>385.84229171344106</v>
      </c>
      <c r="C191" s="33">
        <v>493.2244724650933</v>
      </c>
      <c r="D191" s="33">
        <v>410.19374854561238</v>
      </c>
      <c r="E191" s="33">
        <v>741.02281449532597</v>
      </c>
      <c r="F191" s="33">
        <v>371.12216994541569</v>
      </c>
      <c r="G191" s="33">
        <v>419.60772838769412</v>
      </c>
      <c r="H191" s="33">
        <v>820.60240045575893</v>
      </c>
      <c r="I191" s="33">
        <v>549.76949347232483</v>
      </c>
      <c r="J191" s="33">
        <v>337.79591165309967</v>
      </c>
      <c r="K191" s="33">
        <v>352.0078998079519</v>
      </c>
      <c r="L191" s="33">
        <v>358.10322684413001</v>
      </c>
      <c r="M191" s="33">
        <v>396.68811001807364</v>
      </c>
      <c r="N191" s="33">
        <v>573.23874732881507</v>
      </c>
      <c r="O191" s="33">
        <v>38.490445388548189</v>
      </c>
      <c r="P191" s="33">
        <v>270.11933869371649</v>
      </c>
      <c r="Q191" s="33">
        <v>535.21485978534031</v>
      </c>
      <c r="R191" s="33">
        <v>446.59217811021767</v>
      </c>
      <c r="S191" s="33">
        <v>456.0025137279045</v>
      </c>
      <c r="T191" s="33">
        <v>443.02974949813961</v>
      </c>
      <c r="U191" s="33">
        <v>451.95771741853832</v>
      </c>
      <c r="V191" s="33">
        <v>459.53950581487294</v>
      </c>
      <c r="W191" s="33">
        <v>470.58478636091547</v>
      </c>
      <c r="X191" s="33">
        <v>487.73871022835107</v>
      </c>
      <c r="Y191" s="33">
        <v>449.58650395803465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5739.7829715672542</v>
      </c>
      <c r="C193" s="117">
        <f t="shared" si="94"/>
        <v>3767.9868413735062</v>
      </c>
      <c r="D193" s="117">
        <f t="shared" si="94"/>
        <v>7179.9642271291559</v>
      </c>
      <c r="E193" s="117">
        <f t="shared" si="94"/>
        <v>6417.1223859782694</v>
      </c>
      <c r="F193" s="117">
        <f t="shared" si="94"/>
        <v>5651.7296401793128</v>
      </c>
      <c r="G193" s="117">
        <f t="shared" si="94"/>
        <v>5623.2341416995196</v>
      </c>
      <c r="H193" s="117">
        <f t="shared" si="94"/>
        <v>5608.5328088725119</v>
      </c>
      <c r="I193" s="117">
        <f t="shared" si="94"/>
        <v>5662.3368809958838</v>
      </c>
      <c r="J193" s="117">
        <f t="shared" si="94"/>
        <v>5465.7322354359476</v>
      </c>
      <c r="K193" s="117">
        <f t="shared" si="94"/>
        <v>6082.2277116034638</v>
      </c>
      <c r="L193" s="117">
        <f t="shared" si="94"/>
        <v>7345.76187218632</v>
      </c>
      <c r="M193" s="117">
        <f t="shared" si="94"/>
        <v>6097.3475829877279</v>
      </c>
      <c r="N193" s="117">
        <f t="shared" si="94"/>
        <v>6671.3018053746327</v>
      </c>
      <c r="O193" s="117">
        <f t="shared" si="94"/>
        <v>7129.4466273582093</v>
      </c>
      <c r="P193" s="117">
        <f t="shared" si="94"/>
        <v>4295.5596894957744</v>
      </c>
      <c r="Q193" s="117">
        <f t="shared" si="94"/>
        <v>5546.2362538324342</v>
      </c>
      <c r="R193" s="117">
        <f t="shared" ref="R193:V193" si="95">R194+R197+R199+R208</f>
        <v>5987.9443482706065</v>
      </c>
      <c r="S193" s="117">
        <f t="shared" si="95"/>
        <v>6296.5347192785175</v>
      </c>
      <c r="T193" s="117">
        <f t="shared" si="95"/>
        <v>7285.5600341839927</v>
      </c>
      <c r="U193" s="117">
        <f t="shared" si="95"/>
        <v>8447.3497253602654</v>
      </c>
      <c r="V193" s="117">
        <f t="shared" si="95"/>
        <v>758.1739245000615</v>
      </c>
      <c r="W193" s="117">
        <f t="shared" ref="W193:Y193" si="96">W194+W197+W199+W208</f>
        <v>11055.226181752236</v>
      </c>
      <c r="X193" s="117">
        <f t="shared" si="96"/>
        <v>6281.9859232505505</v>
      </c>
      <c r="Y193" s="117">
        <f t="shared" si="96"/>
        <v>4645.8767435813788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5057.2199277758382</v>
      </c>
      <c r="C194" s="122">
        <f t="shared" si="97"/>
        <v>2966.292948062091</v>
      </c>
      <c r="D194" s="122">
        <f t="shared" si="97"/>
        <v>5844.7499280470538</v>
      </c>
      <c r="E194" s="122">
        <f t="shared" si="97"/>
        <v>5069.3509292645103</v>
      </c>
      <c r="F194" s="122">
        <f t="shared" si="97"/>
        <v>4778.631011146992</v>
      </c>
      <c r="G194" s="122">
        <f t="shared" si="97"/>
        <v>4197.2559451750303</v>
      </c>
      <c r="H194" s="122">
        <f t="shared" si="97"/>
        <v>4397.9248791668033</v>
      </c>
      <c r="I194" s="122">
        <f t="shared" si="97"/>
        <v>4153.9586799773115</v>
      </c>
      <c r="J194" s="122">
        <f t="shared" si="97"/>
        <v>4474.4513024617863</v>
      </c>
      <c r="K194" s="122">
        <f t="shared" si="97"/>
        <v>4844.8789461242295</v>
      </c>
      <c r="L194" s="122">
        <f t="shared" si="97"/>
        <v>6029.2295526088792</v>
      </c>
      <c r="M194" s="122">
        <f t="shared" si="97"/>
        <v>4922.9421083200295</v>
      </c>
      <c r="N194" s="122">
        <f t="shared" si="97"/>
        <v>5361.0599165159265</v>
      </c>
      <c r="O194" s="122">
        <f t="shared" si="97"/>
        <v>5750.9744556671894</v>
      </c>
      <c r="P194" s="122">
        <f t="shared" si="97"/>
        <v>3290.2363788774333</v>
      </c>
      <c r="Q194" s="122">
        <f t="shared" si="97"/>
        <v>4231.0458921592799</v>
      </c>
      <c r="R194" s="122">
        <f t="shared" ref="R194:V194" si="98">SUM(R195:R196)</f>
        <v>4620.7285115471295</v>
      </c>
      <c r="S194" s="122">
        <f t="shared" si="98"/>
        <v>4841.7731756745907</v>
      </c>
      <c r="T194" s="122">
        <f t="shared" si="98"/>
        <v>5718.0401138557545</v>
      </c>
      <c r="U194" s="122">
        <f t="shared" si="98"/>
        <v>6710.8729343821487</v>
      </c>
      <c r="V194" s="122">
        <f t="shared" si="98"/>
        <v>168.15613453514408</v>
      </c>
      <c r="W194" s="122">
        <f t="shared" ref="W194:Y194" si="99">SUM(W195:W196)</f>
        <v>8935.3510877467343</v>
      </c>
      <c r="X194" s="122">
        <f t="shared" si="99"/>
        <v>4887.6074509411555</v>
      </c>
      <c r="Y194" s="122">
        <f t="shared" si="99"/>
        <v>3533.1591081712313</v>
      </c>
      <c r="DA194" s="130" t="s">
        <v>2510</v>
      </c>
    </row>
    <row r="195" spans="1:105" ht="12" customHeight="1" x14ac:dyDescent="0.25">
      <c r="A195" s="97" t="s">
        <v>197</v>
      </c>
      <c r="B195" s="98">
        <v>5052.7920448049599</v>
      </c>
      <c r="C195" s="98">
        <v>2963.6957669464996</v>
      </c>
      <c r="D195" s="98">
        <v>5839.8426919193498</v>
      </c>
      <c r="E195" s="98">
        <v>5065.1985280512808</v>
      </c>
      <c r="F195" s="98">
        <v>4774.4093363300035</v>
      </c>
      <c r="G195" s="98">
        <v>4193.777962378208</v>
      </c>
      <c r="H195" s="98">
        <v>4394.5174456885634</v>
      </c>
      <c r="I195" s="98">
        <v>4151.0691150000785</v>
      </c>
      <c r="J195" s="98">
        <v>4470.8389955318462</v>
      </c>
      <c r="K195" s="98">
        <v>4840.9800116915694</v>
      </c>
      <c r="L195" s="98">
        <v>6024.8113929532974</v>
      </c>
      <c r="M195" s="98">
        <v>4919.1371736559995</v>
      </c>
      <c r="N195" s="98">
        <v>5357.5902299438621</v>
      </c>
      <c r="O195" s="98">
        <v>5746.608231393262</v>
      </c>
      <c r="P195" s="98">
        <v>3287.6856280934171</v>
      </c>
      <c r="Q195" s="98">
        <v>4228.1565552562943</v>
      </c>
      <c r="R195" s="98">
        <v>4617.6029080091121</v>
      </c>
      <c r="S195" s="98">
        <v>4838.4813247644452</v>
      </c>
      <c r="T195" s="98">
        <v>5714.2109553928885</v>
      </c>
      <c r="U195" s="98">
        <v>6706.4033263422616</v>
      </c>
      <c r="V195" s="98">
        <v>168.04583175674458</v>
      </c>
      <c r="W195" s="98">
        <v>8929.5460669347995</v>
      </c>
      <c r="X195" s="98">
        <v>4884.3856515976395</v>
      </c>
      <c r="Y195" s="98">
        <v>3530.8346847153007</v>
      </c>
      <c r="DA195" s="63" t="s">
        <v>2511</v>
      </c>
    </row>
    <row r="196" spans="1:105" ht="12" customHeight="1" x14ac:dyDescent="0.25">
      <c r="A196" s="97" t="s">
        <v>53</v>
      </c>
      <c r="B196" s="98">
        <v>4.4278829708782812</v>
      </c>
      <c r="C196" s="98">
        <v>2.5971811155915816</v>
      </c>
      <c r="D196" s="98">
        <v>4.9072361277039072</v>
      </c>
      <c r="E196" s="98">
        <v>4.1524012132291785</v>
      </c>
      <c r="F196" s="98">
        <v>4.2216748169885783</v>
      </c>
      <c r="G196" s="98">
        <v>3.477982796822356</v>
      </c>
      <c r="H196" s="98">
        <v>3.4074334782403182</v>
      </c>
      <c r="I196" s="98">
        <v>2.8895649772332659</v>
      </c>
      <c r="J196" s="98">
        <v>3.6123069299398112</v>
      </c>
      <c r="K196" s="98">
        <v>3.8989344326602788</v>
      </c>
      <c r="L196" s="98">
        <v>4.4181596555815235</v>
      </c>
      <c r="M196" s="98">
        <v>3.8049346640304087</v>
      </c>
      <c r="N196" s="98">
        <v>3.4696865720647452</v>
      </c>
      <c r="O196" s="98">
        <v>4.3662242739277657</v>
      </c>
      <c r="P196" s="98">
        <v>2.5507507840161585</v>
      </c>
      <c r="Q196" s="98">
        <v>2.8893369029857157</v>
      </c>
      <c r="R196" s="98">
        <v>3.1256035380174896</v>
      </c>
      <c r="S196" s="98">
        <v>3.2918509101453113</v>
      </c>
      <c r="T196" s="98">
        <v>3.8291584628657498</v>
      </c>
      <c r="U196" s="98">
        <v>4.469608039887353</v>
      </c>
      <c r="V196" s="98">
        <v>0.1103027783995011</v>
      </c>
      <c r="W196" s="98">
        <v>5.8050208119355764</v>
      </c>
      <c r="X196" s="98">
        <v>3.2217993435162433</v>
      </c>
      <c r="Y196" s="98">
        <v>2.3244234559305363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10.554810145125655</v>
      </c>
      <c r="C197" s="122">
        <f t="shared" si="100"/>
        <v>20.455959185490382</v>
      </c>
      <c r="D197" s="122">
        <f t="shared" si="100"/>
        <v>27.818913169828992</v>
      </c>
      <c r="E197" s="122">
        <f t="shared" si="100"/>
        <v>44.433174958399263</v>
      </c>
      <c r="F197" s="122">
        <f t="shared" si="100"/>
        <v>34.770702829015377</v>
      </c>
      <c r="G197" s="122">
        <f t="shared" si="100"/>
        <v>37.566124431676286</v>
      </c>
      <c r="H197" s="122">
        <f t="shared" si="100"/>
        <v>45.51390373754942</v>
      </c>
      <c r="I197" s="122">
        <f t="shared" si="100"/>
        <v>88.941200115208645</v>
      </c>
      <c r="J197" s="122">
        <f t="shared" si="100"/>
        <v>50.258912778076358</v>
      </c>
      <c r="K197" s="122">
        <f t="shared" si="100"/>
        <v>45.683641639150963</v>
      </c>
      <c r="L197" s="122">
        <f t="shared" si="100"/>
        <v>81.938810414485573</v>
      </c>
      <c r="M197" s="122">
        <f t="shared" si="100"/>
        <v>64.448524656920981</v>
      </c>
      <c r="N197" s="122">
        <f t="shared" si="100"/>
        <v>159.43924268311648</v>
      </c>
      <c r="O197" s="122">
        <f t="shared" si="100"/>
        <v>90.268739142163312</v>
      </c>
      <c r="P197" s="122">
        <f t="shared" si="100"/>
        <v>91.073017840531833</v>
      </c>
      <c r="Q197" s="122">
        <f t="shared" si="100"/>
        <v>148.88064859953602</v>
      </c>
      <c r="R197" s="122">
        <f t="shared" si="100"/>
        <v>128.88609112366706</v>
      </c>
      <c r="S197" s="122">
        <f t="shared" si="100"/>
        <v>92.906296226350818</v>
      </c>
      <c r="T197" s="122">
        <f t="shared" si="100"/>
        <v>56.519894601521237</v>
      </c>
      <c r="U197" s="122">
        <f t="shared" si="100"/>
        <v>29.578690394404354</v>
      </c>
      <c r="V197" s="122">
        <f t="shared" si="100"/>
        <v>21.781498754060912</v>
      </c>
      <c r="W197" s="122">
        <f t="shared" si="100"/>
        <v>25.045397331778549</v>
      </c>
      <c r="X197" s="122">
        <f t="shared" si="100"/>
        <v>30.133893645159763</v>
      </c>
      <c r="Y197" s="122">
        <f t="shared" si="100"/>
        <v>37.567427024445919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10.554810145125655</v>
      </c>
      <c r="C198" s="98">
        <f>RES_hhdet_tesh!C110</f>
        <v>20.455959185490382</v>
      </c>
      <c r="D198" s="98">
        <f>RES_hhdet_tesh!D110</f>
        <v>27.818913169828992</v>
      </c>
      <c r="E198" s="98">
        <f>RES_hhdet_tesh!E110</f>
        <v>44.433174958399263</v>
      </c>
      <c r="F198" s="98">
        <f>RES_hhdet_tesh!F110</f>
        <v>34.770702829015377</v>
      </c>
      <c r="G198" s="98">
        <f>RES_hhdet_tesh!G110</f>
        <v>37.566124431676286</v>
      </c>
      <c r="H198" s="98">
        <f>RES_hhdet_tesh!H110</f>
        <v>45.51390373754942</v>
      </c>
      <c r="I198" s="98">
        <f>RES_hhdet_tesh!I110</f>
        <v>88.941200115208645</v>
      </c>
      <c r="J198" s="98">
        <f>RES_hhdet_tesh!J110</f>
        <v>50.258912778076358</v>
      </c>
      <c r="K198" s="98">
        <f>RES_hhdet_tesh!K110</f>
        <v>45.683641639150963</v>
      </c>
      <c r="L198" s="98">
        <f>RES_hhdet_tesh!L110</f>
        <v>81.938810414485573</v>
      </c>
      <c r="M198" s="98">
        <f>RES_hhdet_tesh!M110</f>
        <v>64.448524656920981</v>
      </c>
      <c r="N198" s="98">
        <f>RES_hhdet_tesh!N110</f>
        <v>159.43924268311648</v>
      </c>
      <c r="O198" s="98">
        <f>RES_hhdet_tesh!O110</f>
        <v>90.268739142163312</v>
      </c>
      <c r="P198" s="98">
        <f>RES_hhdet_tesh!P110</f>
        <v>91.073017840531833</v>
      </c>
      <c r="Q198" s="98">
        <f>RES_hhdet_tesh!Q110</f>
        <v>148.88064859953602</v>
      </c>
      <c r="R198" s="98">
        <f>RES_hhdet_tesh!R110</f>
        <v>128.88609112366706</v>
      </c>
      <c r="S198" s="98">
        <f>RES_hhdet_tesh!S110</f>
        <v>92.906296226350818</v>
      </c>
      <c r="T198" s="98">
        <f>RES_hhdet_tesh!T110</f>
        <v>56.519894601521237</v>
      </c>
      <c r="U198" s="98">
        <f>RES_hhdet_tesh!U110</f>
        <v>29.578690394404354</v>
      </c>
      <c r="V198" s="98">
        <f>RES_hhdet_tesh!V110</f>
        <v>21.781498754060912</v>
      </c>
      <c r="W198" s="98">
        <f>RES_hhdet_tesh!W110</f>
        <v>25.045397331778549</v>
      </c>
      <c r="X198" s="98">
        <f>RES_hhdet_tesh!X110</f>
        <v>30.133893645159763</v>
      </c>
      <c r="Y198" s="98">
        <f>RES_hhdet_tesh!Y110</f>
        <v>37.567427024445919</v>
      </c>
      <c r="DA198" s="63" t="s">
        <v>2514</v>
      </c>
    </row>
    <row r="199" spans="1:105" ht="12" customHeight="1" x14ac:dyDescent="0.25">
      <c r="A199" s="121" t="s">
        <v>55</v>
      </c>
      <c r="B199" s="122">
        <v>358.62330737960326</v>
      </c>
      <c r="C199" s="122">
        <v>440.9414740927175</v>
      </c>
      <c r="D199" s="122">
        <v>933.29579803319064</v>
      </c>
      <c r="E199" s="122">
        <v>853.5648200916205</v>
      </c>
      <c r="F199" s="122">
        <v>543.79217774475967</v>
      </c>
      <c r="G199" s="122">
        <v>750.93199119125029</v>
      </c>
      <c r="H199" s="122">
        <v>796.2207669134591</v>
      </c>
      <c r="I199" s="122">
        <v>896.61118844197779</v>
      </c>
      <c r="J199" s="122">
        <v>683.54013708048819</v>
      </c>
      <c r="K199" s="122">
        <v>824.29314245213914</v>
      </c>
      <c r="L199" s="122">
        <v>943.29033788693584</v>
      </c>
      <c r="M199" s="122">
        <v>815.68499853535332</v>
      </c>
      <c r="N199" s="122">
        <v>887.94613700960838</v>
      </c>
      <c r="O199" s="122">
        <v>1017.5683563114778</v>
      </c>
      <c r="P199" s="122">
        <v>635.67785072885817</v>
      </c>
      <c r="Q199" s="122">
        <v>845.25401945853184</v>
      </c>
      <c r="R199" s="122">
        <v>912.394035511585</v>
      </c>
      <c r="S199" s="122">
        <v>992.48474174203511</v>
      </c>
      <c r="T199" s="122">
        <v>1130.8346265967946</v>
      </c>
      <c r="U199" s="122">
        <v>1303.4076910916565</v>
      </c>
      <c r="V199" s="122">
        <v>205.94392932974876</v>
      </c>
      <c r="W199" s="122">
        <v>1716.7207696169203</v>
      </c>
      <c r="X199" s="122">
        <v>971.61030076977841</v>
      </c>
      <c r="Y199" s="122">
        <v>718.46015508214441</v>
      </c>
      <c r="DA199" s="130" t="s">
        <v>2515</v>
      </c>
    </row>
    <row r="200" spans="1:105" ht="12" customHeight="1" x14ac:dyDescent="0.25">
      <c r="A200" s="97" t="s">
        <v>130</v>
      </c>
      <c r="B200" s="98">
        <v>356.91714925478095</v>
      </c>
      <c r="C200" s="98">
        <v>440.08578445038734</v>
      </c>
      <c r="D200" s="98">
        <v>941.06690906667222</v>
      </c>
      <c r="E200" s="98">
        <v>854.434790912479</v>
      </c>
      <c r="F200" s="98">
        <v>547.02878625196081</v>
      </c>
      <c r="G200" s="98">
        <v>753.27607555787188</v>
      </c>
      <c r="H200" s="98">
        <v>792.24466665796774</v>
      </c>
      <c r="I200" s="98">
        <v>896.31475082634722</v>
      </c>
      <c r="J200" s="98">
        <v>683.59943174148088</v>
      </c>
      <c r="K200" s="98">
        <v>822.40900887354098</v>
      </c>
      <c r="L200" s="98">
        <v>947.131845222273</v>
      </c>
      <c r="M200" s="98">
        <v>816.69307223482281</v>
      </c>
      <c r="N200" s="98">
        <v>887.18759395069765</v>
      </c>
      <c r="O200" s="98">
        <v>1020.2210124647348</v>
      </c>
      <c r="P200" s="98">
        <v>630.41923390793909</v>
      </c>
      <c r="Q200" s="98">
        <v>842.99779399606632</v>
      </c>
      <c r="R200" s="98">
        <v>912.94758409398378</v>
      </c>
      <c r="S200" s="98">
        <v>989.7890442750753</v>
      </c>
      <c r="T200" s="98">
        <v>1133.1630924147591</v>
      </c>
      <c r="U200" s="98">
        <v>1309.7823982337591</v>
      </c>
      <c r="V200" s="98">
        <v>37.349879613413279</v>
      </c>
      <c r="W200" s="98">
        <v>1767.4086108087745</v>
      </c>
      <c r="X200" s="98">
        <v>963.98510174246121</v>
      </c>
      <c r="Y200" s="98">
        <v>699.03932178567345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462.89734347339112</v>
      </c>
      <c r="C204" s="101">
        <v>461.86945800459966</v>
      </c>
      <c r="D204" s="101">
        <v>508.14437596030979</v>
      </c>
      <c r="E204" s="101">
        <v>805.91887098447762</v>
      </c>
      <c r="F204" s="101">
        <v>361.82964034934054</v>
      </c>
      <c r="G204" s="101">
        <v>618.77870652208901</v>
      </c>
      <c r="H204" s="101">
        <v>1019.4171783313552</v>
      </c>
      <c r="I204" s="101">
        <v>913.19354567551943</v>
      </c>
      <c r="J204" s="101">
        <v>680.21017958879111</v>
      </c>
      <c r="K204" s="101">
        <v>930.52303349870692</v>
      </c>
      <c r="L204" s="101">
        <v>728.86003123717921</v>
      </c>
      <c r="M204" s="101">
        <v>759.14591293091235</v>
      </c>
      <c r="N204" s="101">
        <v>930.00254195892421</v>
      </c>
      <c r="O204" s="101">
        <v>871.08914088312793</v>
      </c>
      <c r="P204" s="101">
        <v>926.21643008463946</v>
      </c>
      <c r="Q204" s="101">
        <v>968.57600144353694</v>
      </c>
      <c r="R204" s="101">
        <v>882.56818021045524</v>
      </c>
      <c r="S204" s="101">
        <v>1139.4862865892239</v>
      </c>
      <c r="T204" s="101">
        <v>1000.1203767408063</v>
      </c>
      <c r="U204" s="101">
        <v>982.40763539656325</v>
      </c>
      <c r="V204" s="101">
        <v>1036.939273445593</v>
      </c>
      <c r="W204" s="101">
        <v>1095.7947150167099</v>
      </c>
      <c r="X204" s="101">
        <v>1208.114457697696</v>
      </c>
      <c r="Y204" s="101">
        <v>1080.7333915740076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313.38492626668756</v>
      </c>
      <c r="C208" s="122">
        <v>340.29646003320755</v>
      </c>
      <c r="D208" s="122">
        <v>374.09958787908266</v>
      </c>
      <c r="E208" s="122">
        <v>449.77346166374002</v>
      </c>
      <c r="F208" s="122">
        <v>294.53574845854604</v>
      </c>
      <c r="G208" s="122">
        <v>637.48008090156236</v>
      </c>
      <c r="H208" s="122">
        <v>368.87325905469936</v>
      </c>
      <c r="I208" s="122">
        <v>522.82581246138545</v>
      </c>
      <c r="J208" s="122">
        <v>257.48188311559591</v>
      </c>
      <c r="K208" s="122">
        <v>367.37198138794423</v>
      </c>
      <c r="L208" s="122">
        <v>291.30317127601938</v>
      </c>
      <c r="M208" s="122">
        <v>294.2719514754242</v>
      </c>
      <c r="N208" s="122">
        <v>262.85650916598149</v>
      </c>
      <c r="O208" s="122">
        <v>270.63507623737877</v>
      </c>
      <c r="P208" s="122">
        <v>278.57244204895056</v>
      </c>
      <c r="Q208" s="122">
        <v>321.05569361508668</v>
      </c>
      <c r="R208" s="122">
        <v>325.93571008822528</v>
      </c>
      <c r="S208" s="122">
        <v>369.37050563554135</v>
      </c>
      <c r="T208" s="122">
        <v>380.16539912992147</v>
      </c>
      <c r="U208" s="122">
        <v>403.49040949205539</v>
      </c>
      <c r="V208" s="122">
        <v>362.29236188110775</v>
      </c>
      <c r="W208" s="122">
        <v>378.10892705680232</v>
      </c>
      <c r="X208" s="122">
        <v>392.63427789445751</v>
      </c>
      <c r="Y208" s="122">
        <v>356.69005330355731</v>
      </c>
      <c r="DA208" s="130" t="s">
        <v>2524</v>
      </c>
    </row>
    <row r="209" spans="1:105" ht="12" customHeight="1" x14ac:dyDescent="0.25">
      <c r="A209" s="97" t="s">
        <v>50</v>
      </c>
      <c r="B209" s="98">
        <v>314.11341605125051</v>
      </c>
      <c r="C209" s="98">
        <v>339.21224480925076</v>
      </c>
      <c r="D209" s="98">
        <v>377.2515610864715</v>
      </c>
      <c r="E209" s="98">
        <v>444.93023520264757</v>
      </c>
      <c r="F209" s="98">
        <v>295.45773112565496</v>
      </c>
      <c r="G209" s="98">
        <v>653.05920360522794</v>
      </c>
      <c r="H209" s="98">
        <v>355.23659737917075</v>
      </c>
      <c r="I209" s="98">
        <v>527.09235898059717</v>
      </c>
      <c r="J209" s="98">
        <v>257.63595126338043</v>
      </c>
      <c r="K209" s="98">
        <v>368.89609567809532</v>
      </c>
      <c r="L209" s="98">
        <v>291.76463357250009</v>
      </c>
      <c r="M209" s="98">
        <v>294.18979939079685</v>
      </c>
      <c r="N209" s="98">
        <v>259.27132135947318</v>
      </c>
      <c r="O209" s="98">
        <v>274.7042330983648</v>
      </c>
      <c r="P209" s="98">
        <v>279.76362380240118</v>
      </c>
      <c r="Q209" s="98">
        <v>319.55394628123486</v>
      </c>
      <c r="R209" s="98">
        <v>325.62006565450918</v>
      </c>
      <c r="S209" s="98">
        <v>369.80114798191897</v>
      </c>
      <c r="T209" s="98">
        <v>380.62409600220923</v>
      </c>
      <c r="U209" s="98">
        <v>404.06610170018456</v>
      </c>
      <c r="V209" s="98">
        <v>362.19517937034135</v>
      </c>
      <c r="W209" s="98">
        <v>378.11187167761949</v>
      </c>
      <c r="X209" s="98">
        <v>392.64416867205807</v>
      </c>
      <c r="Y209" s="98">
        <v>356.5993620115907</v>
      </c>
      <c r="DA209" s="63" t="s">
        <v>2525</v>
      </c>
    </row>
    <row r="210" spans="1:105" ht="12" customHeight="1" x14ac:dyDescent="0.25">
      <c r="A210" s="109" t="s">
        <v>120</v>
      </c>
      <c r="B210" s="33">
        <v>281.13381919417458</v>
      </c>
      <c r="C210" s="33">
        <v>364.04025467459638</v>
      </c>
      <c r="D210" s="33">
        <v>303.5648064911158</v>
      </c>
      <c r="E210" s="33">
        <v>549.16540275242312</v>
      </c>
      <c r="F210" s="33">
        <v>275.19638256199102</v>
      </c>
      <c r="G210" s="33">
        <v>311.40454873614141</v>
      </c>
      <c r="H210" s="33">
        <v>610.46683601885434</v>
      </c>
      <c r="I210" s="33">
        <v>409.23429176672869</v>
      </c>
      <c r="J210" s="33">
        <v>251.71392892201601</v>
      </c>
      <c r="K210" s="33">
        <v>262.72722599909264</v>
      </c>
      <c r="L210" s="33">
        <v>268.89340850317785</v>
      </c>
      <c r="M210" s="33">
        <v>298.31309559338445</v>
      </c>
      <c r="N210" s="33">
        <v>431.33886788141655</v>
      </c>
      <c r="O210" s="33">
        <v>28.991210237989964</v>
      </c>
      <c r="P210" s="33">
        <v>203.73074592257674</v>
      </c>
      <c r="Q210" s="33">
        <v>404.52057642626988</v>
      </c>
      <c r="R210" s="33">
        <v>340.32273032751948</v>
      </c>
      <c r="S210" s="33">
        <v>352.64120104992355</v>
      </c>
      <c r="T210" s="33">
        <v>351.90213157443776</v>
      </c>
      <c r="U210" s="33">
        <v>362.45634821262769</v>
      </c>
      <c r="V210" s="33">
        <v>368.89654728667239</v>
      </c>
      <c r="W210" s="33">
        <v>377.91178846824431</v>
      </c>
      <c r="X210" s="33">
        <v>391.98972888748722</v>
      </c>
      <c r="Y210" s="33">
        <v>362.3922682859627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123.53444455233424</v>
      </c>
      <c r="C212" s="117">
        <f t="shared" si="101"/>
        <v>129.73163713973037</v>
      </c>
      <c r="D212" s="117">
        <f t="shared" si="101"/>
        <v>143.98332529936951</v>
      </c>
      <c r="E212" s="117">
        <f t="shared" si="101"/>
        <v>168.98466506439411</v>
      </c>
      <c r="F212" s="117">
        <f t="shared" si="101"/>
        <v>112.24355677369927</v>
      </c>
      <c r="G212" s="117">
        <f t="shared" si="101"/>
        <v>247.87940953462632</v>
      </c>
      <c r="H212" s="117">
        <f t="shared" si="101"/>
        <v>133.58396121156886</v>
      </c>
      <c r="I212" s="117">
        <f t="shared" si="101"/>
        <v>201.59810816558027</v>
      </c>
      <c r="J212" s="117">
        <f t="shared" si="101"/>
        <v>99.472871439861947</v>
      </c>
      <c r="K212" s="117">
        <f t="shared" si="101"/>
        <v>143.95821674332203</v>
      </c>
      <c r="L212" s="117">
        <f t="shared" si="101"/>
        <v>113.08626512799663</v>
      </c>
      <c r="M212" s="117">
        <f t="shared" si="101"/>
        <v>114.01962916694313</v>
      </c>
      <c r="N212" s="117">
        <f t="shared" si="101"/>
        <v>100.37487611398582</v>
      </c>
      <c r="O212" s="117">
        <f t="shared" si="101"/>
        <v>106.79661547227666</v>
      </c>
      <c r="P212" s="117">
        <f t="shared" si="101"/>
        <v>108.8412967799681</v>
      </c>
      <c r="Q212" s="117">
        <f t="shared" si="101"/>
        <v>124.00411143466758</v>
      </c>
      <c r="R212" s="117">
        <f t="shared" ref="R212:V212" si="102">R213+R216+R218+R227</f>
        <v>125.63538136252488</v>
      </c>
      <c r="S212" s="117">
        <f t="shared" si="102"/>
        <v>141.297923168213</v>
      </c>
      <c r="T212" s="117">
        <f t="shared" si="102"/>
        <v>145.71416396431647</v>
      </c>
      <c r="U212" s="117">
        <f t="shared" si="102"/>
        <v>154.6892844182307</v>
      </c>
      <c r="V212" s="117">
        <f t="shared" si="102"/>
        <v>138.44752364744593</v>
      </c>
      <c r="W212" s="117">
        <f t="shared" ref="W212:Y212" si="103">W213+W216+W218+W227</f>
        <v>144.33930320831223</v>
      </c>
      <c r="X212" s="117">
        <f t="shared" si="103"/>
        <v>149.74880909949835</v>
      </c>
      <c r="Y212" s="117">
        <f t="shared" si="103"/>
        <v>135.84265651150639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123.53444455233424</v>
      </c>
      <c r="C227" s="122">
        <v>129.73163713973037</v>
      </c>
      <c r="D227" s="122">
        <v>143.98332529936951</v>
      </c>
      <c r="E227" s="122">
        <v>168.98466506439411</v>
      </c>
      <c r="F227" s="122">
        <v>112.24355677369927</v>
      </c>
      <c r="G227" s="122">
        <v>247.87940953462632</v>
      </c>
      <c r="H227" s="122">
        <v>133.58396121156886</v>
      </c>
      <c r="I227" s="122">
        <v>201.59810816558027</v>
      </c>
      <c r="J227" s="122">
        <v>99.472871439861947</v>
      </c>
      <c r="K227" s="122">
        <v>143.95821674332203</v>
      </c>
      <c r="L227" s="122">
        <v>113.08626512799663</v>
      </c>
      <c r="M227" s="122">
        <v>114.01962916694313</v>
      </c>
      <c r="N227" s="122">
        <v>100.37487611398582</v>
      </c>
      <c r="O227" s="122">
        <v>106.79661547227666</v>
      </c>
      <c r="P227" s="122">
        <v>108.8412967799681</v>
      </c>
      <c r="Q227" s="122">
        <v>124.00411143466758</v>
      </c>
      <c r="R227" s="122">
        <v>125.63538136252488</v>
      </c>
      <c r="S227" s="122">
        <v>141.297923168213</v>
      </c>
      <c r="T227" s="122">
        <v>145.71416396431647</v>
      </c>
      <c r="U227" s="122">
        <v>154.6892844182307</v>
      </c>
      <c r="V227" s="122">
        <v>138.44752364744593</v>
      </c>
      <c r="W227" s="122">
        <v>144.33930320831223</v>
      </c>
      <c r="X227" s="122">
        <v>149.74880909949835</v>
      </c>
      <c r="Y227" s="122">
        <v>135.84265651150639</v>
      </c>
      <c r="DA227" s="130" t="s">
        <v>2692</v>
      </c>
    </row>
    <row r="228" spans="1:105" ht="12" customHeight="1" x14ac:dyDescent="0.25">
      <c r="A228" s="97" t="s">
        <v>50</v>
      </c>
      <c r="B228" s="98">
        <v>126.3248473963571</v>
      </c>
      <c r="C228" s="98">
        <v>135.6555856130106</v>
      </c>
      <c r="D228" s="98">
        <v>150.41747841821353</v>
      </c>
      <c r="E228" s="98">
        <v>177.21904495872059</v>
      </c>
      <c r="F228" s="98">
        <v>117.59464296719437</v>
      </c>
      <c r="G228" s="98">
        <v>259.72250524685836</v>
      </c>
      <c r="H228" s="98">
        <v>141.12405936819073</v>
      </c>
      <c r="I228" s="98">
        <v>209.17022007510931</v>
      </c>
      <c r="J228" s="98">
        <v>102.12989688479477</v>
      </c>
      <c r="K228" s="98">
        <v>146.05491785851765</v>
      </c>
      <c r="L228" s="98">
        <v>115.41493982818704</v>
      </c>
      <c r="M228" s="98">
        <v>116.33752478043284</v>
      </c>
      <c r="N228" s="98">
        <v>102.51078390081503</v>
      </c>
      <c r="O228" s="98">
        <v>108.59501485966355</v>
      </c>
      <c r="P228" s="98">
        <v>110.57361677612744</v>
      </c>
      <c r="Q228" s="98">
        <v>126.2352634768378</v>
      </c>
      <c r="R228" s="98">
        <v>128.39176233268353</v>
      </c>
      <c r="S228" s="98">
        <v>144.93518548596421</v>
      </c>
      <c r="T228" s="98">
        <v>148.07902256133627</v>
      </c>
      <c r="U228" s="98">
        <v>156.85951600009207</v>
      </c>
      <c r="V228" s="98">
        <v>140.48481926094004</v>
      </c>
      <c r="W228" s="98">
        <v>146.49527135274892</v>
      </c>
      <c r="X228" s="98">
        <v>152.04674478900472</v>
      </c>
      <c r="Y228" s="98">
        <v>138.00317589936336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236.2956133847226</v>
      </c>
      <c r="C231" s="118">
        <f t="shared" si="108"/>
        <v>148.92343861840055</v>
      </c>
      <c r="D231" s="118">
        <f t="shared" si="108"/>
        <v>275.01231888110954</v>
      </c>
      <c r="E231" s="118">
        <f t="shared" si="108"/>
        <v>242.95470699413147</v>
      </c>
      <c r="F231" s="118">
        <f t="shared" si="108"/>
        <v>211.79456596989874</v>
      </c>
      <c r="G231" s="118">
        <f t="shared" si="108"/>
        <v>208.67377178958972</v>
      </c>
      <c r="H231" s="118">
        <f t="shared" si="108"/>
        <v>202.0112650875019</v>
      </c>
      <c r="I231" s="118">
        <f t="shared" si="108"/>
        <v>199.05111308997448</v>
      </c>
      <c r="J231" s="118">
        <f t="shared" si="108"/>
        <v>187.33794636774664</v>
      </c>
      <c r="K231" s="118">
        <f t="shared" si="108"/>
        <v>203.06857245410947</v>
      </c>
      <c r="L231" s="118">
        <f t="shared" si="108"/>
        <v>237.07985267431644</v>
      </c>
      <c r="M231" s="118">
        <f t="shared" si="108"/>
        <v>192.41114621094053</v>
      </c>
      <c r="N231" s="118">
        <f t="shared" si="108"/>
        <v>203.31609648726788</v>
      </c>
      <c r="O231" s="118">
        <f t="shared" si="108"/>
        <v>213.10921772660964</v>
      </c>
      <c r="P231" s="118">
        <f t="shared" si="108"/>
        <v>125.2043011811775</v>
      </c>
      <c r="Q231" s="118">
        <f t="shared" si="108"/>
        <v>156.67088794144141</v>
      </c>
      <c r="R231" s="118">
        <f t="shared" ref="R231:V231" si="109">R232+R235+R237+R246</f>
        <v>165.48982505292921</v>
      </c>
      <c r="S231" s="118">
        <f t="shared" si="109"/>
        <v>169.4267077642443</v>
      </c>
      <c r="T231" s="118">
        <f t="shared" si="109"/>
        <v>190.35165092277717</v>
      </c>
      <c r="U231" s="118">
        <f t="shared" si="109"/>
        <v>215.25729115120114</v>
      </c>
      <c r="V231" s="118">
        <f t="shared" si="109"/>
        <v>20.954310150965568</v>
      </c>
      <c r="W231" s="118">
        <f t="shared" ref="W231:Y231" si="110">W232+W235+W237+W246</f>
        <v>265.15203963337393</v>
      </c>
      <c r="X231" s="118">
        <f t="shared" si="110"/>
        <v>147.41241499041911</v>
      </c>
      <c r="Y231" s="118">
        <f t="shared" si="110"/>
        <v>106.09923174607712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209.3071642348238</v>
      </c>
      <c r="C232" s="123">
        <f t="shared" si="111"/>
        <v>118.36806010262916</v>
      </c>
      <c r="D232" s="123">
        <f t="shared" si="111"/>
        <v>227.52622319353443</v>
      </c>
      <c r="E232" s="123">
        <f t="shared" si="111"/>
        <v>194.90783010040141</v>
      </c>
      <c r="F232" s="123">
        <f t="shared" si="111"/>
        <v>181.14166518621906</v>
      </c>
      <c r="G232" s="123">
        <f t="shared" si="111"/>
        <v>156.76083632880088</v>
      </c>
      <c r="H232" s="123">
        <f t="shared" si="111"/>
        <v>161.24522785832193</v>
      </c>
      <c r="I232" s="123">
        <f t="shared" si="111"/>
        <v>148.7898389481214</v>
      </c>
      <c r="J232" s="123">
        <f t="shared" si="111"/>
        <v>155.9426325893877</v>
      </c>
      <c r="K232" s="123">
        <f t="shared" si="111"/>
        <v>163.8571689513939</v>
      </c>
      <c r="L232" s="123">
        <f t="shared" si="111"/>
        <v>198.32388732725289</v>
      </c>
      <c r="M232" s="123">
        <f t="shared" si="111"/>
        <v>158.03308869977434</v>
      </c>
      <c r="N232" s="123">
        <f t="shared" si="111"/>
        <v>168.26590346967365</v>
      </c>
      <c r="O232" s="123">
        <f t="shared" si="111"/>
        <v>175.91957769934362</v>
      </c>
      <c r="P232" s="123">
        <f t="shared" si="111"/>
        <v>98.292563688193809</v>
      </c>
      <c r="Q232" s="123">
        <f t="shared" si="111"/>
        <v>123.51866869984907</v>
      </c>
      <c r="R232" s="123">
        <f t="shared" ref="R232:V232" si="112">SUM(R233:R234)</f>
        <v>131.65966971245993</v>
      </c>
      <c r="S232" s="123">
        <f t="shared" si="112"/>
        <v>133.51133350630892</v>
      </c>
      <c r="T232" s="123">
        <f t="shared" si="112"/>
        <v>152.43673494526837</v>
      </c>
      <c r="U232" s="123">
        <f t="shared" si="112"/>
        <v>174.10715450941549</v>
      </c>
      <c r="V232" s="123">
        <f t="shared" si="112"/>
        <v>4.2384185479086947</v>
      </c>
      <c r="W232" s="123">
        <f t="shared" ref="W232:Y232" si="113">SUM(W233:W234)</f>
        <v>218.72650702968755</v>
      </c>
      <c r="X232" s="123">
        <f t="shared" si="113"/>
        <v>116.50780422255629</v>
      </c>
      <c r="Y232" s="123">
        <f t="shared" si="113"/>
        <v>81.802132981014481</v>
      </c>
      <c r="DA232" s="130" t="s">
        <v>2846</v>
      </c>
    </row>
    <row r="233" spans="1:105" ht="12" customHeight="1" x14ac:dyDescent="0.25">
      <c r="A233" s="97" t="s">
        <v>197</v>
      </c>
      <c r="B233" s="99">
        <v>209.1909161386539</v>
      </c>
      <c r="C233" s="99">
        <v>118.30004926847631</v>
      </c>
      <c r="D233" s="99">
        <v>227.39832778862416</v>
      </c>
      <c r="E233" s="99">
        <v>194.80028504158776</v>
      </c>
      <c r="F233" s="99">
        <v>181.03350556145321</v>
      </c>
      <c r="G233" s="99">
        <v>156.67280092889723</v>
      </c>
      <c r="H233" s="99">
        <v>161.16002465279686</v>
      </c>
      <c r="I233" s="99">
        <v>148.71856832774117</v>
      </c>
      <c r="J233" s="99">
        <v>155.85495573001424</v>
      </c>
      <c r="K233" s="99">
        <v>163.76428826714798</v>
      </c>
      <c r="L233" s="99">
        <v>198.22060302595943</v>
      </c>
      <c r="M233" s="99">
        <v>157.9460402456867</v>
      </c>
      <c r="N233" s="99">
        <v>168.18810780662287</v>
      </c>
      <c r="O233" s="99">
        <v>175.82398486008162</v>
      </c>
      <c r="P233" s="99">
        <v>98.238014573657281</v>
      </c>
      <c r="Q233" s="99">
        <v>123.45828802940164</v>
      </c>
      <c r="R233" s="99">
        <v>131.59584378291993</v>
      </c>
      <c r="S233" s="99">
        <v>133.44568636951701</v>
      </c>
      <c r="T233" s="99">
        <v>152.36229486397232</v>
      </c>
      <c r="U233" s="99">
        <v>174.022334930456</v>
      </c>
      <c r="V233" s="99">
        <v>4.2363825483073105</v>
      </c>
      <c r="W233" s="99">
        <v>218.62232279090705</v>
      </c>
      <c r="X233" s="99">
        <v>116.45136754238837</v>
      </c>
      <c r="Y233" s="99">
        <v>81.762453488771214</v>
      </c>
      <c r="DA233" s="63" t="s">
        <v>2847</v>
      </c>
    </row>
    <row r="234" spans="1:105" ht="12" customHeight="1" x14ac:dyDescent="0.25">
      <c r="A234" s="97" t="s">
        <v>53</v>
      </c>
      <c r="B234" s="99">
        <v>0.11624809616988709</v>
      </c>
      <c r="C234" s="99">
        <v>6.8010834152846047E-2</v>
      </c>
      <c r="D234" s="99">
        <v>0.12789540491028012</v>
      </c>
      <c r="E234" s="99">
        <v>0.10754505881366817</v>
      </c>
      <c r="F234" s="99">
        <v>0.10815962476583467</v>
      </c>
      <c r="G234" s="99">
        <v>8.8035399903647643E-2</v>
      </c>
      <c r="H234" s="99">
        <v>8.5203205525065009E-2</v>
      </c>
      <c r="I234" s="99">
        <v>7.1270620380244051E-2</v>
      </c>
      <c r="J234" s="99">
        <v>8.7676859373468488E-2</v>
      </c>
      <c r="K234" s="99">
        <v>9.2880684245940773E-2</v>
      </c>
      <c r="L234" s="99">
        <v>0.10328430129346527</v>
      </c>
      <c r="M234" s="99">
        <v>8.7048454087644236E-2</v>
      </c>
      <c r="N234" s="99">
        <v>7.7795663050779035E-2</v>
      </c>
      <c r="O234" s="99">
        <v>9.5592839261989734E-2</v>
      </c>
      <c r="P234" s="99">
        <v>5.4549114536525535E-2</v>
      </c>
      <c r="Q234" s="99">
        <v>6.0380670447431575E-2</v>
      </c>
      <c r="R234" s="99">
        <v>6.382592954000374E-2</v>
      </c>
      <c r="S234" s="99">
        <v>6.5647136791912544E-2</v>
      </c>
      <c r="T234" s="99">
        <v>7.4440081296032509E-2</v>
      </c>
      <c r="U234" s="99">
        <v>8.4819578959502373E-2</v>
      </c>
      <c r="V234" s="99">
        <v>2.0359996013840373E-3</v>
      </c>
      <c r="W234" s="99">
        <v>0.10418423878051428</v>
      </c>
      <c r="X234" s="99">
        <v>5.6436680167921686E-2</v>
      </c>
      <c r="Y234" s="99">
        <v>3.967949224326172E-2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0.17044101476006032</v>
      </c>
      <c r="C235" s="123">
        <f t="shared" si="114"/>
        <v>0.27468887433445777</v>
      </c>
      <c r="D235" s="123">
        <f t="shared" si="114"/>
        <v>0.34877515435825124</v>
      </c>
      <c r="E235" s="123">
        <f t="shared" si="114"/>
        <v>0.53476538529572082</v>
      </c>
      <c r="F235" s="123">
        <f t="shared" si="114"/>
        <v>0.40768609512064141</v>
      </c>
      <c r="G235" s="123">
        <f t="shared" si="114"/>
        <v>0.43009487455555373</v>
      </c>
      <c r="H235" s="123">
        <f t="shared" si="114"/>
        <v>0.50592383838574362</v>
      </c>
      <c r="I235" s="123">
        <f t="shared" si="114"/>
        <v>0.94559668946250919</v>
      </c>
      <c r="J235" s="123">
        <f t="shared" si="114"/>
        <v>0.5065865417972738</v>
      </c>
      <c r="K235" s="123">
        <f t="shared" si="114"/>
        <v>0.42756843734033489</v>
      </c>
      <c r="L235" s="123">
        <f t="shared" si="114"/>
        <v>0.71407461792187676</v>
      </c>
      <c r="M235" s="123">
        <f t="shared" si="114"/>
        <v>0.53298785737071663</v>
      </c>
      <c r="N235" s="123">
        <f t="shared" si="114"/>
        <v>1.2748538759407093</v>
      </c>
      <c r="O235" s="123">
        <f t="shared" si="114"/>
        <v>0.70024750652895629</v>
      </c>
      <c r="P235" s="123">
        <f t="shared" si="114"/>
        <v>0.68625143357631935</v>
      </c>
      <c r="Q235" s="123">
        <f t="shared" si="114"/>
        <v>1.0891344172515864</v>
      </c>
      <c r="R235" s="123">
        <f t="shared" si="114"/>
        <v>0.91287443396260282</v>
      </c>
      <c r="S235" s="123">
        <f t="shared" si="114"/>
        <v>0.62900982216144052</v>
      </c>
      <c r="T235" s="123">
        <f t="shared" si="114"/>
        <v>0.35347487086248497</v>
      </c>
      <c r="U235" s="123">
        <f t="shared" si="114"/>
        <v>0.16931481558881681</v>
      </c>
      <c r="V235" s="123">
        <f t="shared" si="114"/>
        <v>0.11597736869492467</v>
      </c>
      <c r="W235" s="123">
        <f t="shared" si="114"/>
        <v>0.12893414808767073</v>
      </c>
      <c r="X235" s="123">
        <f t="shared" si="114"/>
        <v>0.15098777265478178</v>
      </c>
      <c r="Y235" s="123">
        <f t="shared" si="114"/>
        <v>0.18316338069296439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0.17044101476006032</v>
      </c>
      <c r="C236" s="99">
        <f>RES_hhdet_fecs!C110</f>
        <v>0.27468887433445777</v>
      </c>
      <c r="D236" s="99">
        <f>RES_hhdet_fecs!D110</f>
        <v>0.34877515435825124</v>
      </c>
      <c r="E236" s="99">
        <f>RES_hhdet_fecs!E110</f>
        <v>0.53476538529572082</v>
      </c>
      <c r="F236" s="99">
        <f>RES_hhdet_fecs!F110</f>
        <v>0.40768609512064141</v>
      </c>
      <c r="G236" s="99">
        <f>RES_hhdet_fecs!G110</f>
        <v>0.43009487455555373</v>
      </c>
      <c r="H236" s="99">
        <f>RES_hhdet_fecs!H110</f>
        <v>0.50592383838574362</v>
      </c>
      <c r="I236" s="99">
        <f>RES_hhdet_fecs!I110</f>
        <v>0.94559668946250919</v>
      </c>
      <c r="J236" s="99">
        <f>RES_hhdet_fecs!J110</f>
        <v>0.5065865417972738</v>
      </c>
      <c r="K236" s="99">
        <f>RES_hhdet_fecs!K110</f>
        <v>0.42756843734033489</v>
      </c>
      <c r="L236" s="99">
        <f>RES_hhdet_fecs!L110</f>
        <v>0.71407461792187676</v>
      </c>
      <c r="M236" s="99">
        <f>RES_hhdet_fecs!M110</f>
        <v>0.53298785737071663</v>
      </c>
      <c r="N236" s="99">
        <f>RES_hhdet_fecs!N110</f>
        <v>1.2748538759407093</v>
      </c>
      <c r="O236" s="99">
        <f>RES_hhdet_fecs!O110</f>
        <v>0.70024750652895629</v>
      </c>
      <c r="P236" s="99">
        <f>RES_hhdet_fecs!P110</f>
        <v>0.68625143357631935</v>
      </c>
      <c r="Q236" s="99">
        <f>RES_hhdet_fecs!Q110</f>
        <v>1.0891344172515864</v>
      </c>
      <c r="R236" s="99">
        <f>RES_hhdet_fecs!R110</f>
        <v>0.91287443396260282</v>
      </c>
      <c r="S236" s="99">
        <f>RES_hhdet_fecs!S110</f>
        <v>0.62900982216144052</v>
      </c>
      <c r="T236" s="99">
        <f>RES_hhdet_fecs!T110</f>
        <v>0.35347487086248497</v>
      </c>
      <c r="U236" s="99">
        <f>RES_hhdet_fecs!U110</f>
        <v>0.16931481558881681</v>
      </c>
      <c r="V236" s="99">
        <f>RES_hhdet_fecs!V110</f>
        <v>0.11597736869492467</v>
      </c>
      <c r="W236" s="99">
        <f>RES_hhdet_fecs!W110</f>
        <v>0.12893414808767073</v>
      </c>
      <c r="X236" s="99">
        <f>RES_hhdet_fecs!X110</f>
        <v>0.15098777265478178</v>
      </c>
      <c r="Y236" s="99">
        <f>RES_hhdet_fecs!Y110</f>
        <v>0.18316338069296439</v>
      </c>
      <c r="DA236" s="63" t="s">
        <v>2850</v>
      </c>
    </row>
    <row r="237" spans="1:105" ht="12" customHeight="1" x14ac:dyDescent="0.25">
      <c r="A237" s="121" t="s">
        <v>55</v>
      </c>
      <c r="B237" s="123">
        <v>12.316955966944954</v>
      </c>
      <c r="C237" s="123">
        <v>14.761550145476591</v>
      </c>
      <c r="D237" s="123">
        <v>30.160467427751875</v>
      </c>
      <c r="E237" s="123">
        <v>27.353694429534361</v>
      </c>
      <c r="F237" s="123">
        <v>17.153242105149261</v>
      </c>
      <c r="G237" s="123">
        <v>23.37758112934722</v>
      </c>
      <c r="H237" s="123">
        <v>24.459268368275087</v>
      </c>
      <c r="I237" s="123">
        <v>26.935456860092852</v>
      </c>
      <c r="J237" s="123">
        <v>20.046895600841736</v>
      </c>
      <c r="K237" s="123">
        <v>23.566684469874808</v>
      </c>
      <c r="L237" s="123">
        <v>26.235183029349649</v>
      </c>
      <c r="M237" s="123">
        <v>22.181088077080986</v>
      </c>
      <c r="N237" s="123">
        <v>23.600169059679057</v>
      </c>
      <c r="O237" s="123">
        <v>26.182366339508885</v>
      </c>
      <c r="P237" s="123">
        <v>15.888344274552649</v>
      </c>
      <c r="Q237" s="123">
        <v>20.457544167671564</v>
      </c>
      <c r="R237" s="123">
        <v>21.427612247299074</v>
      </c>
      <c r="S237" s="123">
        <v>22.653641526553621</v>
      </c>
      <c r="T237" s="123">
        <v>24.95369538669501</v>
      </c>
      <c r="U237" s="123">
        <v>27.939404642593093</v>
      </c>
      <c r="V237" s="123">
        <v>5.2271107396155676</v>
      </c>
      <c r="W237" s="123">
        <v>34.768466503293844</v>
      </c>
      <c r="X237" s="123">
        <v>19.076824544744216</v>
      </c>
      <c r="Y237" s="123">
        <v>13.785441916930669</v>
      </c>
      <c r="DA237" s="130" t="s">
        <v>2851</v>
      </c>
    </row>
    <row r="238" spans="1:105" ht="12" customHeight="1" x14ac:dyDescent="0.25">
      <c r="A238" s="97" t="s">
        <v>130</v>
      </c>
      <c r="B238" s="99">
        <v>12.160662318576174</v>
      </c>
      <c r="C238" s="99">
        <v>14.498214771394087</v>
      </c>
      <c r="D238" s="99">
        <v>30.287630532131651</v>
      </c>
      <c r="E238" s="99">
        <v>27.186681888106929</v>
      </c>
      <c r="F238" s="99">
        <v>17.170241199395594</v>
      </c>
      <c r="G238" s="99">
        <v>23.307710328270634</v>
      </c>
      <c r="H238" s="99">
        <v>24.105083169211056</v>
      </c>
      <c r="I238" s="99">
        <v>26.718454909427628</v>
      </c>
      <c r="J238" s="99">
        <v>19.897001648188596</v>
      </c>
      <c r="K238" s="99">
        <v>23.311896885320603</v>
      </c>
      <c r="L238" s="99">
        <v>26.184255521715652</v>
      </c>
      <c r="M238" s="99">
        <v>22.048944782934473</v>
      </c>
      <c r="N238" s="99">
        <v>23.385440306782385</v>
      </c>
      <c r="O238" s="99">
        <v>26.06921582926179</v>
      </c>
      <c r="P238" s="99">
        <v>15.567298420714428</v>
      </c>
      <c r="Q238" s="99">
        <v>20.203633280496291</v>
      </c>
      <c r="R238" s="99">
        <v>21.268330416148043</v>
      </c>
      <c r="S238" s="99">
        <v>22.424150434601827</v>
      </c>
      <c r="T238" s="99">
        <v>24.881884045087428</v>
      </c>
      <c r="U238" s="99">
        <v>27.946016208030244</v>
      </c>
      <c r="V238" s="99">
        <v>0.76990271019373424</v>
      </c>
      <c r="W238" s="99">
        <v>35.340433019991053</v>
      </c>
      <c r="X238" s="99">
        <v>18.728711784908512</v>
      </c>
      <c r="Y238" s="99">
        <v>13.128336374935129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21.869042197483299</v>
      </c>
      <c r="C242" s="102">
        <v>21.202061049898663</v>
      </c>
      <c r="D242" s="102">
        <v>23.203473192393616</v>
      </c>
      <c r="E242" s="102">
        <v>36.500519654377776</v>
      </c>
      <c r="F242" s="102">
        <v>16.197550888369317</v>
      </c>
      <c r="G242" s="102">
        <v>27.316712329664757</v>
      </c>
      <c r="H242" s="102">
        <v>44.341278460764222</v>
      </c>
      <c r="I242" s="102">
        <v>39.074280263631238</v>
      </c>
      <c r="J242" s="102">
        <v>28.464862450487161</v>
      </c>
      <c r="K242" s="102">
        <v>37.931938427797647</v>
      </c>
      <c r="L242" s="102">
        <v>29.077921601892029</v>
      </c>
      <c r="M242" s="102">
        <v>29.592511491592351</v>
      </c>
      <c r="N242" s="102">
        <v>35.505517450914589</v>
      </c>
      <c r="O242" s="102">
        <v>32.430518006645343</v>
      </c>
      <c r="P242" s="102">
        <v>33.626127699114491</v>
      </c>
      <c r="Q242" s="102">
        <v>34.335941683763963</v>
      </c>
      <c r="R242" s="102">
        <v>30.009906555456421</v>
      </c>
      <c r="S242" s="102">
        <v>35.168230221712165</v>
      </c>
      <c r="T242" s="102">
        <v>28.985004576191045</v>
      </c>
      <c r="U242" s="102">
        <v>27.606477525119423</v>
      </c>
      <c r="V242" s="102">
        <v>27.196564148186358</v>
      </c>
      <c r="W242" s="102">
        <v>27.761876673753076</v>
      </c>
      <c r="X242" s="102">
        <v>29.87393482158388</v>
      </c>
      <c r="Y242" s="102">
        <v>26.042987604155169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14.501052168193786</v>
      </c>
      <c r="C246" s="123">
        <v>15.519139495960353</v>
      </c>
      <c r="D246" s="123">
        <v>16.976853105464961</v>
      </c>
      <c r="E246" s="123">
        <v>20.15841707889998</v>
      </c>
      <c r="F246" s="123">
        <v>13.091972583409783</v>
      </c>
      <c r="G246" s="123">
        <v>28.105259456886067</v>
      </c>
      <c r="H246" s="123">
        <v>15.800845022519141</v>
      </c>
      <c r="I246" s="123">
        <v>22.380220592297704</v>
      </c>
      <c r="J246" s="123">
        <v>10.841831635719936</v>
      </c>
      <c r="K246" s="123">
        <v>15.217150595500419</v>
      </c>
      <c r="L246" s="123">
        <v>11.806707699792025</v>
      </c>
      <c r="M246" s="123">
        <v>11.663981576714459</v>
      </c>
      <c r="N246" s="123">
        <v>10.175170081974484</v>
      </c>
      <c r="O246" s="123">
        <v>10.30702618122818</v>
      </c>
      <c r="P246" s="123">
        <v>10.337141784854724</v>
      </c>
      <c r="Q246" s="123">
        <v>11.605540656669179</v>
      </c>
      <c r="R246" s="123">
        <v>11.48966865920762</v>
      </c>
      <c r="S246" s="123">
        <v>12.632722909220316</v>
      </c>
      <c r="T246" s="123">
        <v>12.607745719951293</v>
      </c>
      <c r="U246" s="123">
        <v>13.041417183603738</v>
      </c>
      <c r="V246" s="123">
        <v>11.372803494746382</v>
      </c>
      <c r="W246" s="123">
        <v>11.528131952304891</v>
      </c>
      <c r="X246" s="123">
        <v>11.676798450463824</v>
      </c>
      <c r="Y246" s="123">
        <v>10.328493467439023</v>
      </c>
      <c r="DA246" s="130" t="s">
        <v>2860</v>
      </c>
    </row>
    <row r="247" spans="1:105" ht="12" customHeight="1" x14ac:dyDescent="0.25">
      <c r="A247" s="97" t="s">
        <v>50</v>
      </c>
      <c r="B247" s="99">
        <v>14.599790952470922</v>
      </c>
      <c r="C247" s="99">
        <v>15.638017168965805</v>
      </c>
      <c r="D247" s="99">
        <v>17.257760163002715</v>
      </c>
      <c r="E247" s="99">
        <v>20.205503818777171</v>
      </c>
      <c r="F247" s="99">
        <v>13.26282599809115</v>
      </c>
      <c r="G247" s="99">
        <v>28.940606962660819</v>
      </c>
      <c r="H247" s="99">
        <v>15.534516772352198</v>
      </c>
      <c r="I247" s="99">
        <v>22.711513029484507</v>
      </c>
      <c r="J247" s="99">
        <v>10.912427564437507</v>
      </c>
      <c r="K247" s="99">
        <v>15.316650377363382</v>
      </c>
      <c r="L247" s="99">
        <v>11.877446415656159</v>
      </c>
      <c r="M247" s="99">
        <v>11.716605798628795</v>
      </c>
      <c r="N247" s="99">
        <v>10.118190128213595</v>
      </c>
      <c r="O247" s="99">
        <v>10.466400529374162</v>
      </c>
      <c r="P247" s="99">
        <v>10.409726800737404</v>
      </c>
      <c r="Q247" s="99">
        <v>11.613111005557581</v>
      </c>
      <c r="R247" s="99">
        <v>11.541667500695862</v>
      </c>
      <c r="S247" s="99">
        <v>12.723822504782673</v>
      </c>
      <c r="T247" s="99">
        <v>12.672583999143407</v>
      </c>
      <c r="U247" s="99">
        <v>13.104054280240177</v>
      </c>
      <c r="V247" s="99">
        <v>11.415337962583761</v>
      </c>
      <c r="W247" s="99">
        <v>11.574173502232851</v>
      </c>
      <c r="X247" s="99">
        <v>11.724875418022162</v>
      </c>
      <c r="Y247" s="99">
        <v>10.370700155293946</v>
      </c>
      <c r="DA247" s="63" t="s">
        <v>2861</v>
      </c>
    </row>
    <row r="248" spans="1:105" ht="12" customHeight="1" x14ac:dyDescent="0.25">
      <c r="A248" s="109" t="s">
        <v>120</v>
      </c>
      <c r="B248" s="110">
        <v>10.129769040534722</v>
      </c>
      <c r="C248" s="110">
        <v>12.915775336410341</v>
      </c>
      <c r="D248" s="110">
        <v>10.690721660148361</v>
      </c>
      <c r="E248" s="110">
        <v>19.192110317585374</v>
      </c>
      <c r="F248" s="110">
        <v>9.5081777691754148</v>
      </c>
      <c r="G248" s="110">
        <v>10.621195195393776</v>
      </c>
      <c r="H248" s="110">
        <v>20.519242833905906</v>
      </c>
      <c r="I248" s="110">
        <v>13.559969467591607</v>
      </c>
      <c r="J248" s="110">
        <v>8.1988837652383229</v>
      </c>
      <c r="K248" s="110">
        <v>8.3855564023504794</v>
      </c>
      <c r="L248" s="110">
        <v>8.3714588106398047</v>
      </c>
      <c r="M248" s="110">
        <v>9.0753428852429519</v>
      </c>
      <c r="N248" s="110">
        <v>12.852886711408409</v>
      </c>
      <c r="O248" s="110">
        <v>0.8426985716516936</v>
      </c>
      <c r="P248" s="110">
        <v>5.7766406805662802</v>
      </c>
      <c r="Q248" s="110">
        <v>11.184791927127751</v>
      </c>
      <c r="R248" s="110">
        <v>9.1195702034747494</v>
      </c>
      <c r="S248" s="110">
        <v>9.0937470174888038</v>
      </c>
      <c r="T248" s="110">
        <v>8.6126418869906871</v>
      </c>
      <c r="U248" s="110">
        <v>8.5767841289063735</v>
      </c>
      <c r="V248" s="110">
        <v>8.4823090064930806</v>
      </c>
      <c r="W248" s="110">
        <v>8.4457092122561406</v>
      </c>
      <c r="X248" s="110">
        <v>8.5437827312454733</v>
      </c>
      <c r="Y248" s="110">
        <v>7.6747479685608138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150.69026152258087</v>
      </c>
      <c r="C250" s="118">
        <f t="shared" si="115"/>
        <v>98.670025983300903</v>
      </c>
      <c r="D250" s="118">
        <f t="shared" si="115"/>
        <v>187.12864190207097</v>
      </c>
      <c r="E250" s="118">
        <f t="shared" si="115"/>
        <v>166.20017406214211</v>
      </c>
      <c r="F250" s="118">
        <f t="shared" si="115"/>
        <v>144.79773636278964</v>
      </c>
      <c r="G250" s="118">
        <f t="shared" si="115"/>
        <v>142.33643331089976</v>
      </c>
      <c r="H250" s="118">
        <f t="shared" si="115"/>
        <v>140.24190836301105</v>
      </c>
      <c r="I250" s="118">
        <f t="shared" si="115"/>
        <v>139.66055980402848</v>
      </c>
      <c r="J250" s="118">
        <f t="shared" si="115"/>
        <v>132.66265737483604</v>
      </c>
      <c r="K250" s="118">
        <f t="shared" si="115"/>
        <v>144.89124691637892</v>
      </c>
      <c r="L250" s="118">
        <f t="shared" si="115"/>
        <v>171.72350969220014</v>
      </c>
      <c r="M250" s="118">
        <f t="shared" si="115"/>
        <v>139.4937700643456</v>
      </c>
      <c r="N250" s="118">
        <f t="shared" si="115"/>
        <v>149.5807579680411</v>
      </c>
      <c r="O250" s="118">
        <f t="shared" si="115"/>
        <v>156.09002257295941</v>
      </c>
      <c r="P250" s="118">
        <f t="shared" si="115"/>
        <v>91.862748399062212</v>
      </c>
      <c r="Q250" s="118">
        <f t="shared" si="115"/>
        <v>115.90391661152341</v>
      </c>
      <c r="R250" s="118">
        <f t="shared" ref="R250:V250" si="116">R251+R254+R256+R265</f>
        <v>122.27594108259701</v>
      </c>
      <c r="S250" s="118">
        <f t="shared" si="116"/>
        <v>125.56749601191905</v>
      </c>
      <c r="T250" s="118">
        <f t="shared" si="116"/>
        <v>141.63364783443703</v>
      </c>
      <c r="U250" s="118">
        <f t="shared" si="116"/>
        <v>160.30502912885927</v>
      </c>
      <c r="V250" s="118">
        <f t="shared" si="116"/>
        <v>13.994586813317099</v>
      </c>
      <c r="W250" s="118">
        <f t="shared" ref="W250:Y250" si="117">W251+W254+W256+W265</f>
        <v>198.41105856573634</v>
      </c>
      <c r="X250" s="118">
        <f t="shared" si="117"/>
        <v>110.04236843097181</v>
      </c>
      <c r="Y250" s="118">
        <f t="shared" si="117"/>
        <v>79.308281690131224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132.77048927960831</v>
      </c>
      <c r="C251" s="123">
        <f t="shared" si="118"/>
        <v>77.676545747351796</v>
      </c>
      <c r="D251" s="123">
        <f t="shared" si="118"/>
        <v>152.32946595473308</v>
      </c>
      <c r="E251" s="123">
        <f t="shared" si="118"/>
        <v>131.2935855278071</v>
      </c>
      <c r="F251" s="123">
        <f t="shared" si="118"/>
        <v>122.42888414336107</v>
      </c>
      <c r="G251" s="123">
        <f t="shared" si="118"/>
        <v>106.24178646571941</v>
      </c>
      <c r="H251" s="123">
        <f t="shared" si="118"/>
        <v>109.97053933888066</v>
      </c>
      <c r="I251" s="123">
        <f t="shared" si="118"/>
        <v>102.45667236711633</v>
      </c>
      <c r="J251" s="123">
        <f t="shared" si="118"/>
        <v>108.60257592394332</v>
      </c>
      <c r="K251" s="123">
        <f t="shared" si="118"/>
        <v>115.41503951317659</v>
      </c>
      <c r="L251" s="123">
        <f t="shared" si="118"/>
        <v>140.94664073364197</v>
      </c>
      <c r="M251" s="123">
        <f t="shared" si="118"/>
        <v>112.62598124044999</v>
      </c>
      <c r="N251" s="123">
        <f t="shared" si="118"/>
        <v>120.2031371416127</v>
      </c>
      <c r="O251" s="123">
        <f t="shared" si="118"/>
        <v>125.91015537684625</v>
      </c>
      <c r="P251" s="123">
        <f t="shared" si="118"/>
        <v>70.363393479404365</v>
      </c>
      <c r="Q251" s="123">
        <f t="shared" si="118"/>
        <v>88.419383491912441</v>
      </c>
      <c r="R251" s="123">
        <f t="shared" ref="R251:V251" si="119">SUM(R252:R253)</f>
        <v>94.356910214069245</v>
      </c>
      <c r="S251" s="123">
        <f t="shared" si="119"/>
        <v>96.556179078259632</v>
      </c>
      <c r="T251" s="123">
        <f t="shared" si="119"/>
        <v>111.16055265334698</v>
      </c>
      <c r="U251" s="123">
        <f t="shared" si="119"/>
        <v>127.35197620580615</v>
      </c>
      <c r="V251" s="123">
        <f t="shared" si="119"/>
        <v>3.1038730651356139</v>
      </c>
      <c r="W251" s="123">
        <f t="shared" ref="W251:Y251" si="120">SUM(W252:W253)</f>
        <v>160.36510143072766</v>
      </c>
      <c r="X251" s="123">
        <f t="shared" si="120"/>
        <v>85.616858495621656</v>
      </c>
      <c r="Y251" s="123">
        <f t="shared" si="120"/>
        <v>60.313433453443622</v>
      </c>
      <c r="DA251" s="130" t="s">
        <v>3014</v>
      </c>
    </row>
    <row r="252" spans="1:105" ht="12" customHeight="1" x14ac:dyDescent="0.25">
      <c r="A252" s="97" t="s">
        <v>197</v>
      </c>
      <c r="B252" s="99">
        <v>132.65424118343842</v>
      </c>
      <c r="C252" s="99">
        <v>77.608534913198952</v>
      </c>
      <c r="D252" s="99">
        <v>152.2015705498228</v>
      </c>
      <c r="E252" s="99">
        <v>131.18604046899344</v>
      </c>
      <c r="F252" s="99">
        <v>122.32072451859524</v>
      </c>
      <c r="G252" s="99">
        <v>106.15375106581577</v>
      </c>
      <c r="H252" s="99">
        <v>109.88533613335559</v>
      </c>
      <c r="I252" s="99">
        <v>102.38540174673608</v>
      </c>
      <c r="J252" s="99">
        <v>108.51489906456985</v>
      </c>
      <c r="K252" s="99">
        <v>115.32215882893065</v>
      </c>
      <c r="L252" s="99">
        <v>140.84335643234851</v>
      </c>
      <c r="M252" s="99">
        <v>112.53893278636234</v>
      </c>
      <c r="N252" s="99">
        <v>120.12534147856192</v>
      </c>
      <c r="O252" s="99">
        <v>125.81456253758425</v>
      </c>
      <c r="P252" s="99">
        <v>70.308844364867838</v>
      </c>
      <c r="Q252" s="99">
        <v>88.359002821465012</v>
      </c>
      <c r="R252" s="99">
        <v>94.293084284529243</v>
      </c>
      <c r="S252" s="99">
        <v>96.490531941467722</v>
      </c>
      <c r="T252" s="99">
        <v>111.08611257205095</v>
      </c>
      <c r="U252" s="99">
        <v>127.26715662684666</v>
      </c>
      <c r="V252" s="99">
        <v>3.1018370655342298</v>
      </c>
      <c r="W252" s="99">
        <v>160.26091719194716</v>
      </c>
      <c r="X252" s="99">
        <v>85.560421815453736</v>
      </c>
      <c r="Y252" s="99">
        <v>60.273753961200363</v>
      </c>
      <c r="DA252" s="63" t="s">
        <v>3015</v>
      </c>
    </row>
    <row r="253" spans="1:105" ht="12" customHeight="1" x14ac:dyDescent="0.25">
      <c r="A253" s="97" t="s">
        <v>53</v>
      </c>
      <c r="B253" s="99">
        <v>0.11624809616988709</v>
      </c>
      <c r="C253" s="99">
        <v>6.8010834152846047E-2</v>
      </c>
      <c r="D253" s="99">
        <v>0.12789540491028012</v>
      </c>
      <c r="E253" s="99">
        <v>0.10754505881366817</v>
      </c>
      <c r="F253" s="99">
        <v>0.10815962476583467</v>
      </c>
      <c r="G253" s="99">
        <v>8.8035399903647643E-2</v>
      </c>
      <c r="H253" s="99">
        <v>8.5203205525065009E-2</v>
      </c>
      <c r="I253" s="99">
        <v>7.1270620380244051E-2</v>
      </c>
      <c r="J253" s="99">
        <v>8.7676859373468488E-2</v>
      </c>
      <c r="K253" s="99">
        <v>9.2880684245940773E-2</v>
      </c>
      <c r="L253" s="99">
        <v>0.10328430129346527</v>
      </c>
      <c r="M253" s="99">
        <v>8.7048454087644236E-2</v>
      </c>
      <c r="N253" s="99">
        <v>7.7795663050779035E-2</v>
      </c>
      <c r="O253" s="99">
        <v>9.5592839261989734E-2</v>
      </c>
      <c r="P253" s="99">
        <v>5.4549114536525535E-2</v>
      </c>
      <c r="Q253" s="99">
        <v>6.0380670447431575E-2</v>
      </c>
      <c r="R253" s="99">
        <v>6.382592954000374E-2</v>
      </c>
      <c r="S253" s="99">
        <v>6.5647136791912544E-2</v>
      </c>
      <c r="T253" s="99">
        <v>7.4440081296032509E-2</v>
      </c>
      <c r="U253" s="99">
        <v>8.4819578959502373E-2</v>
      </c>
      <c r="V253" s="99">
        <v>2.0359996013840373E-3</v>
      </c>
      <c r="W253" s="99">
        <v>0.10418423878051428</v>
      </c>
      <c r="X253" s="99">
        <v>5.6436680167921686E-2</v>
      </c>
      <c r="Y253" s="99">
        <v>3.967949224326172E-2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0.27710230664973812</v>
      </c>
      <c r="C254" s="123">
        <f t="shared" si="121"/>
        <v>0.53566801300450806</v>
      </c>
      <c r="D254" s="123">
        <f t="shared" si="121"/>
        <v>0.72503361799383148</v>
      </c>
      <c r="E254" s="123">
        <f t="shared" si="121"/>
        <v>1.1507964112318831</v>
      </c>
      <c r="F254" s="123">
        <f t="shared" si="121"/>
        <v>0.89082800875537538</v>
      </c>
      <c r="G254" s="123">
        <f t="shared" si="121"/>
        <v>0.9508812953860416</v>
      </c>
      <c r="H254" s="123">
        <f t="shared" si="121"/>
        <v>1.138079589568717</v>
      </c>
      <c r="I254" s="123">
        <f t="shared" si="121"/>
        <v>2.1937193174468055</v>
      </c>
      <c r="J254" s="123">
        <f t="shared" si="121"/>
        <v>1.2198696604056958</v>
      </c>
      <c r="K254" s="123">
        <f t="shared" si="121"/>
        <v>1.0882788535111547</v>
      </c>
      <c r="L254" s="123">
        <f t="shared" si="121"/>
        <v>1.9155018021556647</v>
      </c>
      <c r="M254" s="123">
        <f t="shared" si="121"/>
        <v>1.4744390994803052</v>
      </c>
      <c r="N254" s="123">
        <f t="shared" si="121"/>
        <v>3.5748709121774995</v>
      </c>
      <c r="O254" s="123">
        <f t="shared" si="121"/>
        <v>1.9763174151924146</v>
      </c>
      <c r="P254" s="123">
        <f t="shared" si="121"/>
        <v>1.9476432243012625</v>
      </c>
      <c r="Q254" s="123">
        <f t="shared" si="121"/>
        <v>3.1112721295322383</v>
      </c>
      <c r="R254" s="123">
        <f t="shared" si="121"/>
        <v>2.6318995581773121</v>
      </c>
      <c r="S254" s="123">
        <f t="shared" si="121"/>
        <v>1.8527668790844396</v>
      </c>
      <c r="T254" s="123">
        <f t="shared" si="121"/>
        <v>1.0987650654268417</v>
      </c>
      <c r="U254" s="123">
        <f t="shared" si="121"/>
        <v>0.56131366398072002</v>
      </c>
      <c r="V254" s="123">
        <f t="shared" si="121"/>
        <v>0.4020490093204715</v>
      </c>
      <c r="W254" s="123">
        <f t="shared" si="121"/>
        <v>0.44949634816155587</v>
      </c>
      <c r="X254" s="123">
        <f t="shared" si="121"/>
        <v>0.5278593532798872</v>
      </c>
      <c r="Y254" s="123">
        <f t="shared" si="121"/>
        <v>0.64130157756433759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0.27710230664973812</v>
      </c>
      <c r="C255" s="99">
        <f>RES_hhdet_tess!C110</f>
        <v>0.53566801300450806</v>
      </c>
      <c r="D255" s="99">
        <f>RES_hhdet_tess!D110</f>
        <v>0.72503361799383148</v>
      </c>
      <c r="E255" s="99">
        <f>RES_hhdet_tess!E110</f>
        <v>1.1507964112318831</v>
      </c>
      <c r="F255" s="99">
        <f>RES_hhdet_tess!F110</f>
        <v>0.89082800875537538</v>
      </c>
      <c r="G255" s="99">
        <f>RES_hhdet_tess!G110</f>
        <v>0.9508812953860416</v>
      </c>
      <c r="H255" s="99">
        <f>RES_hhdet_tess!H110</f>
        <v>1.138079589568717</v>
      </c>
      <c r="I255" s="99">
        <f>RES_hhdet_tess!I110</f>
        <v>2.1937193174468055</v>
      </c>
      <c r="J255" s="99">
        <f>RES_hhdet_tess!J110</f>
        <v>1.2198696604056958</v>
      </c>
      <c r="K255" s="99">
        <f>RES_hhdet_tess!K110</f>
        <v>1.0882788535111547</v>
      </c>
      <c r="L255" s="99">
        <f>RES_hhdet_tess!L110</f>
        <v>1.9155018021556647</v>
      </c>
      <c r="M255" s="99">
        <f>RES_hhdet_tess!M110</f>
        <v>1.4744390994803052</v>
      </c>
      <c r="N255" s="99">
        <f>RES_hhdet_tess!N110</f>
        <v>3.5748709121774995</v>
      </c>
      <c r="O255" s="99">
        <f>RES_hhdet_tess!O110</f>
        <v>1.9763174151924146</v>
      </c>
      <c r="P255" s="99">
        <f>RES_hhdet_tess!P110</f>
        <v>1.9476432243012625</v>
      </c>
      <c r="Q255" s="99">
        <f>RES_hhdet_tess!Q110</f>
        <v>3.1112721295322383</v>
      </c>
      <c r="R255" s="99">
        <f>RES_hhdet_tess!R110</f>
        <v>2.6318995581773121</v>
      </c>
      <c r="S255" s="99">
        <f>RES_hhdet_tess!S110</f>
        <v>1.8527668790844396</v>
      </c>
      <c r="T255" s="99">
        <f>RES_hhdet_tess!T110</f>
        <v>1.0987650654268417</v>
      </c>
      <c r="U255" s="99">
        <f>RES_hhdet_tess!U110</f>
        <v>0.56131366398072002</v>
      </c>
      <c r="V255" s="99">
        <f>RES_hhdet_tess!V110</f>
        <v>0.4020490093204715</v>
      </c>
      <c r="W255" s="99">
        <f>RES_hhdet_tess!W110</f>
        <v>0.44949634816155587</v>
      </c>
      <c r="X255" s="99">
        <f>RES_hhdet_tess!X110</f>
        <v>0.5278593532798872</v>
      </c>
      <c r="Y255" s="99">
        <f>RES_hhdet_tess!Y110</f>
        <v>0.64130157756433759</v>
      </c>
      <c r="DA255" s="63" t="s">
        <v>3018</v>
      </c>
    </row>
    <row r="256" spans="1:105" ht="12" customHeight="1" x14ac:dyDescent="0.25">
      <c r="A256" s="121" t="s">
        <v>55</v>
      </c>
      <c r="B256" s="123">
        <v>9.4151713130661019</v>
      </c>
      <c r="C256" s="123">
        <v>11.546671614698106</v>
      </c>
      <c r="D256" s="123">
        <v>24.324128875039158</v>
      </c>
      <c r="E256" s="123">
        <v>22.106890462697926</v>
      </c>
      <c r="F256" s="123">
        <v>13.931996291799752</v>
      </c>
      <c r="G256" s="123">
        <v>19.007741557940989</v>
      </c>
      <c r="H256" s="123">
        <v>19.909577715861047</v>
      </c>
      <c r="I256" s="123">
        <v>22.114759883791685</v>
      </c>
      <c r="J256" s="123">
        <v>16.590686682298593</v>
      </c>
      <c r="K256" s="123">
        <v>19.636367939112329</v>
      </c>
      <c r="L256" s="123">
        <v>22.051508107555129</v>
      </c>
      <c r="M256" s="123">
        <v>18.661061073194134</v>
      </c>
      <c r="N256" s="123">
        <v>19.909106210977765</v>
      </c>
      <c r="O256" s="123">
        <v>22.278344450562564</v>
      </c>
      <c r="P256" s="123">
        <v>13.594297061488701</v>
      </c>
      <c r="Q256" s="123">
        <v>17.663916014969768</v>
      </c>
      <c r="R256" s="123">
        <v>18.631408851110738</v>
      </c>
      <c r="S256" s="123">
        <v>19.792446068631129</v>
      </c>
      <c r="T256" s="123">
        <v>21.983791570023957</v>
      </c>
      <c r="U256" s="123">
        <v>24.73471735874131</v>
      </c>
      <c r="V256" s="123">
        <v>3.8013707733107047</v>
      </c>
      <c r="W256" s="123">
        <v>30.810440199197409</v>
      </c>
      <c r="X256" s="123">
        <v>17.019824621528517</v>
      </c>
      <c r="Y256" s="123">
        <v>12.264604402411651</v>
      </c>
      <c r="DA256" s="130" t="s">
        <v>3019</v>
      </c>
    </row>
    <row r="257" spans="1:105" ht="12" customHeight="1" x14ac:dyDescent="0.25">
      <c r="A257" s="97" t="s">
        <v>130</v>
      </c>
      <c r="B257" s="99">
        <v>9.3703784323418766</v>
      </c>
      <c r="C257" s="99">
        <v>11.524264179959935</v>
      </c>
      <c r="D257" s="99">
        <v>24.526664348443187</v>
      </c>
      <c r="E257" s="99">
        <v>22.129422260154616</v>
      </c>
      <c r="F257" s="99">
        <v>14.014918443985435</v>
      </c>
      <c r="G257" s="99">
        <v>19.067075492775849</v>
      </c>
      <c r="H257" s="99">
        <v>19.810154942263175</v>
      </c>
      <c r="I257" s="99">
        <v>22.107448301274424</v>
      </c>
      <c r="J257" s="99">
        <v>16.592125865002131</v>
      </c>
      <c r="K257" s="99">
        <v>19.591483979401431</v>
      </c>
      <c r="L257" s="99">
        <v>22.141311879255138</v>
      </c>
      <c r="M257" s="99">
        <v>18.684123560435975</v>
      </c>
      <c r="N257" s="99">
        <v>19.892098519073937</v>
      </c>
      <c r="O257" s="99">
        <v>22.336420929773631</v>
      </c>
      <c r="P257" s="99">
        <v>13.481838842102656</v>
      </c>
      <c r="Q257" s="99">
        <v>17.616765955742178</v>
      </c>
      <c r="R257" s="99">
        <v>18.642712508912314</v>
      </c>
      <c r="S257" s="99">
        <v>19.738687613223043</v>
      </c>
      <c r="T257" s="99">
        <v>22.029057700027519</v>
      </c>
      <c r="U257" s="99">
        <v>24.855689929704582</v>
      </c>
      <c r="V257" s="99">
        <v>0.68941454701376004</v>
      </c>
      <c r="W257" s="99">
        <v>31.720148246952043</v>
      </c>
      <c r="X257" s="99">
        <v>16.886253013604676</v>
      </c>
      <c r="Y257" s="99">
        <v>11.933077544782131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12.152745511746552</v>
      </c>
      <c r="C261" s="102">
        <v>12.094700257922028</v>
      </c>
      <c r="D261" s="102">
        <v>13.24357113150247</v>
      </c>
      <c r="E261" s="102">
        <v>20.872884851044638</v>
      </c>
      <c r="F261" s="102">
        <v>9.2701024654612709</v>
      </c>
      <c r="G261" s="102">
        <v>15.662651043100114</v>
      </c>
      <c r="H261" s="102">
        <v>25.490625691100416</v>
      </c>
      <c r="I261" s="102">
        <v>22.523760856849208</v>
      </c>
      <c r="J261" s="102">
        <v>16.509862926072532</v>
      </c>
      <c r="K261" s="102">
        <v>22.166983710725805</v>
      </c>
      <c r="L261" s="102">
        <v>17.038723119017057</v>
      </c>
      <c r="M261" s="102">
        <v>17.367572371818568</v>
      </c>
      <c r="N261" s="102">
        <v>20.852074931814442</v>
      </c>
      <c r="O261" s="102">
        <v>19.071371281713319</v>
      </c>
      <c r="P261" s="102">
        <v>19.807613682567716</v>
      </c>
      <c r="Q261" s="102">
        <v>20.241069252263085</v>
      </c>
      <c r="R261" s="102">
        <v>18.02235433867321</v>
      </c>
      <c r="S261" s="102">
        <v>22.723997583757278</v>
      </c>
      <c r="T261" s="102">
        <v>19.442664196949028</v>
      </c>
      <c r="U261" s="102">
        <v>18.643111712998643</v>
      </c>
      <c r="V261" s="102">
        <v>19.140115761619196</v>
      </c>
      <c r="W261" s="102">
        <v>19.666516614203225</v>
      </c>
      <c r="X261" s="102">
        <v>21.162698847940611</v>
      </c>
      <c r="Y261" s="102">
        <v>18.448855400500779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8.2274986232567056</v>
      </c>
      <c r="C265" s="123">
        <v>8.9111406082464981</v>
      </c>
      <c r="D265" s="123">
        <v>9.7500134543049057</v>
      </c>
      <c r="E265" s="123">
        <v>11.648901660405224</v>
      </c>
      <c r="F265" s="123">
        <v>7.5460279188734098</v>
      </c>
      <c r="G265" s="123">
        <v>16.136023991853332</v>
      </c>
      <c r="H265" s="123">
        <v>9.2237117187006366</v>
      </c>
      <c r="I265" s="123">
        <v>12.895408235673676</v>
      </c>
      <c r="J265" s="123">
        <v>6.2495251081884406</v>
      </c>
      <c r="K265" s="123">
        <v>8.7515606105788457</v>
      </c>
      <c r="L265" s="123">
        <v>6.8098590488473905</v>
      </c>
      <c r="M265" s="123">
        <v>6.7322886512211646</v>
      </c>
      <c r="N265" s="123">
        <v>5.8936437032731277</v>
      </c>
      <c r="O265" s="123">
        <v>5.9252053303581835</v>
      </c>
      <c r="P265" s="123">
        <v>5.9574146338678782</v>
      </c>
      <c r="Q265" s="123">
        <v>6.7093449751089658</v>
      </c>
      <c r="R265" s="123">
        <v>6.6557224592397253</v>
      </c>
      <c r="S265" s="123">
        <v>7.3661039859438562</v>
      </c>
      <c r="T265" s="123">
        <v>7.3905385456392336</v>
      </c>
      <c r="U265" s="123">
        <v>7.6570219003310811</v>
      </c>
      <c r="V265" s="123">
        <v>6.6872939655503094</v>
      </c>
      <c r="W265" s="123">
        <v>6.7860205876497259</v>
      </c>
      <c r="X265" s="123">
        <v>6.8778259605417489</v>
      </c>
      <c r="Y265" s="123">
        <v>6.0889422567116238</v>
      </c>
      <c r="DA265" s="130" t="s">
        <v>3028</v>
      </c>
    </row>
    <row r="266" spans="1:105" ht="12" customHeight="1" x14ac:dyDescent="0.25">
      <c r="A266" s="97" t="s">
        <v>50</v>
      </c>
      <c r="B266" s="99">
        <v>8.2466241401440357</v>
      </c>
      <c r="C266" s="99">
        <v>8.8827489102860255</v>
      </c>
      <c r="D266" s="99">
        <v>9.8321621178569831</v>
      </c>
      <c r="E266" s="99">
        <v>11.523464582469048</v>
      </c>
      <c r="F266" s="99">
        <v>7.5696491838068942</v>
      </c>
      <c r="G266" s="99">
        <v>16.530365878368205</v>
      </c>
      <c r="H266" s="99">
        <v>8.8827256672235979</v>
      </c>
      <c r="I266" s="99">
        <v>13.000641867622157</v>
      </c>
      <c r="J266" s="99">
        <v>6.2532646052990755</v>
      </c>
      <c r="K266" s="99">
        <v>8.7878681660361622</v>
      </c>
      <c r="L266" s="99">
        <v>6.8206467556259529</v>
      </c>
      <c r="M266" s="99">
        <v>6.7304091939904032</v>
      </c>
      <c r="N266" s="99">
        <v>5.8132583264455864</v>
      </c>
      <c r="O266" s="99">
        <v>6.0142942624285789</v>
      </c>
      <c r="P266" s="99">
        <v>5.982888666968238</v>
      </c>
      <c r="Q266" s="99">
        <v>6.6779618190751657</v>
      </c>
      <c r="R266" s="99">
        <v>6.6492768882832642</v>
      </c>
      <c r="S266" s="99">
        <v>7.3746919924461896</v>
      </c>
      <c r="T266" s="99">
        <v>7.3994557614699366</v>
      </c>
      <c r="U266" s="99">
        <v>7.6679467891061188</v>
      </c>
      <c r="V266" s="99">
        <v>6.685500143526486</v>
      </c>
      <c r="W266" s="99">
        <v>6.7860734355357666</v>
      </c>
      <c r="X266" s="99">
        <v>6.8779992185856358</v>
      </c>
      <c r="Y266" s="99">
        <v>6.0873940945611604</v>
      </c>
      <c r="DA266" s="63" t="s">
        <v>3029</v>
      </c>
    </row>
    <row r="267" spans="1:105" ht="12" customHeight="1" x14ac:dyDescent="0.25">
      <c r="A267" s="109" t="s">
        <v>120</v>
      </c>
      <c r="B267" s="110">
        <v>7.3807892993634487</v>
      </c>
      <c r="C267" s="110">
        <v>9.5329052090363451</v>
      </c>
      <c r="D267" s="110">
        <v>7.911692617257053</v>
      </c>
      <c r="E267" s="110">
        <v>14.223101888440153</v>
      </c>
      <c r="F267" s="110">
        <v>7.0505519172251692</v>
      </c>
      <c r="G267" s="110">
        <v>7.8823345546298826</v>
      </c>
      <c r="H267" s="110">
        <v>15.264782607703838</v>
      </c>
      <c r="I267" s="110">
        <v>10.093693024688831</v>
      </c>
      <c r="J267" s="110">
        <v>6.1095270076639263</v>
      </c>
      <c r="K267" s="110">
        <v>6.258706049638219</v>
      </c>
      <c r="L267" s="110">
        <v>6.2859810384135191</v>
      </c>
      <c r="M267" s="110">
        <v>6.8247410529770454</v>
      </c>
      <c r="N267" s="110">
        <v>9.6712750646057515</v>
      </c>
      <c r="O267" s="110">
        <v>0.63472509115929465</v>
      </c>
      <c r="P267" s="110">
        <v>4.3568865541793436</v>
      </c>
      <c r="Q267" s="110">
        <v>8.4535741017808252</v>
      </c>
      <c r="R267" s="110">
        <v>6.9495105001459745</v>
      </c>
      <c r="S267" s="110">
        <v>7.0324828783836892</v>
      </c>
      <c r="T267" s="110">
        <v>6.8410914660981206</v>
      </c>
      <c r="U267" s="110">
        <v>6.8783201059770516</v>
      </c>
      <c r="V267" s="110">
        <v>6.8091958709084492</v>
      </c>
      <c r="W267" s="110">
        <v>6.7824824894329288</v>
      </c>
      <c r="X267" s="110">
        <v>6.8665353113484215</v>
      </c>
      <c r="Y267" s="110">
        <v>6.1862829519220783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3.243230249096865</v>
      </c>
      <c r="C269" s="118">
        <f t="shared" si="122"/>
        <v>3.397205071652341</v>
      </c>
      <c r="D269" s="118">
        <f t="shared" si="122"/>
        <v>3.7525819443515798</v>
      </c>
      <c r="E269" s="118">
        <f t="shared" si="122"/>
        <v>4.37661603726038</v>
      </c>
      <c r="F269" s="118">
        <f t="shared" si="122"/>
        <v>2.8756883249681184</v>
      </c>
      <c r="G269" s="118">
        <f t="shared" si="122"/>
        <v>6.2743734575681636</v>
      </c>
      <c r="H269" s="118">
        <f t="shared" si="122"/>
        <v>3.3402799422630087</v>
      </c>
      <c r="I269" s="118">
        <f t="shared" si="122"/>
        <v>4.9723824692122722</v>
      </c>
      <c r="J269" s="118">
        <f t="shared" si="122"/>
        <v>2.4143764995222052</v>
      </c>
      <c r="K269" s="118">
        <f t="shared" si="122"/>
        <v>3.4293825415325294</v>
      </c>
      <c r="L269" s="118">
        <f t="shared" si="122"/>
        <v>2.6436427811921974</v>
      </c>
      <c r="M269" s="118">
        <f t="shared" si="122"/>
        <v>2.6085158697877575</v>
      </c>
      <c r="N269" s="118">
        <f t="shared" si="122"/>
        <v>2.2505577604032694</v>
      </c>
      <c r="O269" s="118">
        <f t="shared" si="122"/>
        <v>2.3381739132200074</v>
      </c>
      <c r="P269" s="118">
        <f t="shared" si="122"/>
        <v>2.3276269879279736</v>
      </c>
      <c r="Q269" s="118">
        <f t="shared" si="122"/>
        <v>2.591408215125774</v>
      </c>
      <c r="R269" s="118">
        <f t="shared" ref="R269:V269" si="123">R270+R273+R275+R284</f>
        <v>2.5655189153203288</v>
      </c>
      <c r="S269" s="118">
        <f t="shared" si="123"/>
        <v>2.8178080793541675</v>
      </c>
      <c r="T269" s="118">
        <f t="shared" si="123"/>
        <v>2.8327305638245206</v>
      </c>
      <c r="U269" s="118">
        <f t="shared" si="123"/>
        <v>2.935532569480459</v>
      </c>
      <c r="V269" s="118">
        <f t="shared" si="123"/>
        <v>2.5555031980960683</v>
      </c>
      <c r="W269" s="118">
        <f t="shared" ref="W269:Y269" si="124">W270+W273+W275+W284</f>
        <v>2.5904955241415837</v>
      </c>
      <c r="X269" s="118">
        <f t="shared" si="124"/>
        <v>2.6231694601600628</v>
      </c>
      <c r="Y269" s="118">
        <f t="shared" si="124"/>
        <v>2.31892670915874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3.243230249096865</v>
      </c>
      <c r="C284" s="123">
        <v>3.397205071652341</v>
      </c>
      <c r="D284" s="123">
        <v>3.7525819443515798</v>
      </c>
      <c r="E284" s="123">
        <v>4.37661603726038</v>
      </c>
      <c r="F284" s="123">
        <v>2.8756883249681184</v>
      </c>
      <c r="G284" s="123">
        <v>6.2743734575681636</v>
      </c>
      <c r="H284" s="123">
        <v>3.3402799422630087</v>
      </c>
      <c r="I284" s="123">
        <v>4.9723824692122722</v>
      </c>
      <c r="J284" s="123">
        <v>2.4143764995222052</v>
      </c>
      <c r="K284" s="123">
        <v>3.4293825415325294</v>
      </c>
      <c r="L284" s="123">
        <v>2.6436427811921974</v>
      </c>
      <c r="M284" s="123">
        <v>2.6085158697877575</v>
      </c>
      <c r="N284" s="123">
        <v>2.2505577604032694</v>
      </c>
      <c r="O284" s="123">
        <v>2.3381739132200074</v>
      </c>
      <c r="P284" s="123">
        <v>2.3276269879279736</v>
      </c>
      <c r="Q284" s="123">
        <v>2.591408215125774</v>
      </c>
      <c r="R284" s="123">
        <v>2.5655189153203288</v>
      </c>
      <c r="S284" s="123">
        <v>2.8178080793541675</v>
      </c>
      <c r="T284" s="123">
        <v>2.8327305638245206</v>
      </c>
      <c r="U284" s="123">
        <v>2.935532569480459</v>
      </c>
      <c r="V284" s="123">
        <v>2.5555031980960683</v>
      </c>
      <c r="W284" s="123">
        <v>2.5904955241415837</v>
      </c>
      <c r="X284" s="123">
        <v>2.6231694601600628</v>
      </c>
      <c r="Y284" s="123">
        <v>2.31892670915874</v>
      </c>
      <c r="DA284" s="130" t="s">
        <v>3196</v>
      </c>
    </row>
    <row r="285" spans="1:105" ht="12" customHeight="1" x14ac:dyDescent="0.25">
      <c r="A285" s="97" t="s">
        <v>50</v>
      </c>
      <c r="B285" s="99">
        <v>3.3164885127632946</v>
      </c>
      <c r="C285" s="99">
        <v>3.5523319801022728</v>
      </c>
      <c r="D285" s="99">
        <v>3.920272798627698</v>
      </c>
      <c r="E285" s="99">
        <v>4.5898822474734224</v>
      </c>
      <c r="F285" s="99">
        <v>3.0127835537263867</v>
      </c>
      <c r="G285" s="99">
        <v>6.5741482776380327</v>
      </c>
      <c r="H285" s="99">
        <v>3.5288208300075259</v>
      </c>
      <c r="I285" s="99">
        <v>5.1591472997777013</v>
      </c>
      <c r="J285" s="99">
        <v>2.4788670455376249</v>
      </c>
      <c r="K285" s="99">
        <v>3.4793302997218669</v>
      </c>
      <c r="L285" s="99">
        <v>2.6980807277804542</v>
      </c>
      <c r="M285" s="99">
        <v>2.6615441732165177</v>
      </c>
      <c r="N285" s="99">
        <v>2.2984480695250005</v>
      </c>
      <c r="O285" s="99">
        <v>2.3775475442526353</v>
      </c>
      <c r="P285" s="99">
        <v>2.3646735400555099</v>
      </c>
      <c r="Q285" s="99">
        <v>2.6380342960224605</v>
      </c>
      <c r="R285" s="99">
        <v>2.6218051894580721</v>
      </c>
      <c r="S285" s="99">
        <v>2.8903435201864323</v>
      </c>
      <c r="T285" s="99">
        <v>2.8787041812454164</v>
      </c>
      <c r="U285" s="99">
        <v>2.9767169702993583</v>
      </c>
      <c r="V285" s="99">
        <v>2.5931081715805275</v>
      </c>
      <c r="W285" s="99">
        <v>2.6291892527672145</v>
      </c>
      <c r="X285" s="99">
        <v>2.6634226999579154</v>
      </c>
      <c r="Y285" s="99">
        <v>2.3558082472765727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0.36577041995917764</v>
      </c>
      <c r="D290" s="117">
        <f t="shared" si="129"/>
        <v>0.8997446716008527</v>
      </c>
      <c r="E290" s="117">
        <f t="shared" si="129"/>
        <v>0.34387663882296898</v>
      </c>
      <c r="F290" s="117">
        <f t="shared" si="129"/>
        <v>0.12603371850182099</v>
      </c>
      <c r="G290" s="117">
        <f t="shared" si="129"/>
        <v>9.1168521783336204E-2</v>
      </c>
      <c r="H290" s="117">
        <f t="shared" si="129"/>
        <v>0.2958818732681846</v>
      </c>
      <c r="I290" s="117">
        <f t="shared" si="129"/>
        <v>0.46387391520877552</v>
      </c>
      <c r="J290" s="117">
        <f t="shared" si="129"/>
        <v>0.55752786631377949</v>
      </c>
      <c r="K290" s="117">
        <f t="shared" si="129"/>
        <v>0.77759466686839207</v>
      </c>
      <c r="L290" s="117">
        <f t="shared" si="129"/>
        <v>0.80337188760973877</v>
      </c>
      <c r="M290" s="117">
        <f t="shared" si="129"/>
        <v>6.8601352500048993E-2</v>
      </c>
      <c r="N290" s="117">
        <f t="shared" si="129"/>
        <v>0</v>
      </c>
      <c r="O290" s="117">
        <f t="shared" si="129"/>
        <v>0</v>
      </c>
      <c r="P290" s="117">
        <f t="shared" si="129"/>
        <v>1.0854045532518153E-3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5.7247880312331238E-2</v>
      </c>
      <c r="T290" s="117">
        <f t="shared" si="130"/>
        <v>1.3050810238348297E-2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0.29112268484884385</v>
      </c>
      <c r="D291" s="122">
        <f t="shared" si="132"/>
        <v>0.7515505574419673</v>
      </c>
      <c r="E291" s="122">
        <f t="shared" si="132"/>
        <v>0.27874659481559982</v>
      </c>
      <c r="F291" s="122">
        <f t="shared" si="132"/>
        <v>0.10961652301673712</v>
      </c>
      <c r="G291" s="122">
        <f t="shared" si="132"/>
        <v>7.0535318160912117E-2</v>
      </c>
      <c r="H291" s="122">
        <f t="shared" si="132"/>
        <v>0.24329788500376343</v>
      </c>
      <c r="I291" s="122">
        <f t="shared" si="132"/>
        <v>0.35929137528111754</v>
      </c>
      <c r="J291" s="122">
        <f t="shared" si="132"/>
        <v>0.47874427940268816</v>
      </c>
      <c r="K291" s="122">
        <f t="shared" si="132"/>
        <v>0.64981307872566696</v>
      </c>
      <c r="L291" s="122">
        <f t="shared" si="132"/>
        <v>0.69258378622408934</v>
      </c>
      <c r="M291" s="122">
        <f t="shared" si="132"/>
        <v>5.8347348301771941E-2</v>
      </c>
      <c r="N291" s="122">
        <f t="shared" si="132"/>
        <v>0</v>
      </c>
      <c r="O291" s="122">
        <f t="shared" si="132"/>
        <v>0</v>
      </c>
      <c r="P291" s="122">
        <f t="shared" si="132"/>
        <v>8.8533388667065213E-4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4.5044691738434881E-2</v>
      </c>
      <c r="T291" s="122">
        <f t="shared" si="133"/>
        <v>1.0445747973450839E-2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0.29094919757895016</v>
      </c>
      <c r="D292" s="98">
        <v>0.75111705117394001</v>
      </c>
      <c r="E292" s="98">
        <v>0.27858826942911186</v>
      </c>
      <c r="F292" s="98">
        <v>0.10954875053845151</v>
      </c>
      <c r="G292" s="98">
        <v>7.049404048375961E-2</v>
      </c>
      <c r="H292" s="98">
        <v>0.24316355275979579</v>
      </c>
      <c r="I292" s="98">
        <v>0.35911167125286375</v>
      </c>
      <c r="J292" s="98">
        <v>0.47846389277914692</v>
      </c>
      <c r="K292" s="98">
        <v>0.6494303580352252</v>
      </c>
      <c r="L292" s="98">
        <v>0.69220910293614579</v>
      </c>
      <c r="M292" s="98">
        <v>5.8313762329591935E-2</v>
      </c>
      <c r="N292" s="98">
        <v>0</v>
      </c>
      <c r="O292" s="98">
        <v>0</v>
      </c>
      <c r="P292" s="98">
        <v>8.8480914321390565E-4</v>
      </c>
      <c r="Q292" s="98">
        <v>0</v>
      </c>
      <c r="R292" s="98">
        <v>0</v>
      </c>
      <c r="S292" s="98">
        <v>4.5020777995460184E-2</v>
      </c>
      <c r="T292" s="98">
        <v>1.0440253880002191E-2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1.7348726989367281E-4</v>
      </c>
      <c r="D293" s="98">
        <v>4.3350626802728131E-4</v>
      </c>
      <c r="E293" s="98">
        <v>1.5832538648797941E-4</v>
      </c>
      <c r="F293" s="98">
        <v>6.7772478285606393E-5</v>
      </c>
      <c r="G293" s="98">
        <v>4.1277677152508116E-5</v>
      </c>
      <c r="H293" s="98">
        <v>1.3433224396764543E-4</v>
      </c>
      <c r="I293" s="98">
        <v>1.7970402825377699E-4</v>
      </c>
      <c r="J293" s="98">
        <v>2.8038662354123176E-4</v>
      </c>
      <c r="K293" s="98">
        <v>3.8272069044177203E-4</v>
      </c>
      <c r="L293" s="98">
        <v>3.7468328794354065E-4</v>
      </c>
      <c r="M293" s="98">
        <v>3.3585972180002575E-5</v>
      </c>
      <c r="N293" s="98">
        <v>0</v>
      </c>
      <c r="O293" s="98">
        <v>0</v>
      </c>
      <c r="P293" s="98">
        <v>5.2474345674648761E-7</v>
      </c>
      <c r="Q293" s="98">
        <v>0</v>
      </c>
      <c r="R293" s="98">
        <v>0</v>
      </c>
      <c r="S293" s="98">
        <v>2.391374297469928E-5</v>
      </c>
      <c r="T293" s="98">
        <v>5.4940934486484473E-6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2.4491300325986663E-3</v>
      </c>
      <c r="D294" s="122">
        <f t="shared" si="135"/>
        <v>4.0868939809045463E-3</v>
      </c>
      <c r="E294" s="122">
        <f t="shared" si="135"/>
        <v>2.2778806188385294E-3</v>
      </c>
      <c r="F294" s="122">
        <f t="shared" si="135"/>
        <v>2.7317323403617324E-4</v>
      </c>
      <c r="G294" s="122">
        <f t="shared" si="135"/>
        <v>3.0683957480506145E-4</v>
      </c>
      <c r="H294" s="122">
        <f t="shared" si="135"/>
        <v>1.2526237514539908E-3</v>
      </c>
      <c r="I294" s="122">
        <f t="shared" si="135"/>
        <v>4.4553451746534379E-3</v>
      </c>
      <c r="J294" s="122">
        <f t="shared" si="135"/>
        <v>1.6206748304781438E-3</v>
      </c>
      <c r="K294" s="122">
        <f t="shared" si="135"/>
        <v>1.8848252607662438E-3</v>
      </c>
      <c r="L294" s="122">
        <f t="shared" si="135"/>
        <v>4.5995294207098877E-3</v>
      </c>
      <c r="M294" s="122">
        <f t="shared" si="135"/>
        <v>1.5529565659923194E-4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4.6010984727103767E-4</v>
      </c>
      <c r="T294" s="122">
        <f t="shared" si="135"/>
        <v>7.9128631424188264E-5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2.4491300325986663E-3</v>
      </c>
      <c r="D295" s="98">
        <v>4.0868939809045463E-3</v>
      </c>
      <c r="E295" s="98">
        <v>2.2778806188385294E-3</v>
      </c>
      <c r="F295" s="98">
        <v>2.7317323403617324E-4</v>
      </c>
      <c r="G295" s="98">
        <v>3.0683957480506145E-4</v>
      </c>
      <c r="H295" s="98">
        <v>1.2526237514539908E-3</v>
      </c>
      <c r="I295" s="98">
        <v>4.4553451746534379E-3</v>
      </c>
      <c r="J295" s="98">
        <v>1.6206748304781438E-3</v>
      </c>
      <c r="K295" s="98">
        <v>1.8848252607662438E-3</v>
      </c>
      <c r="L295" s="98">
        <v>4.5995294207098877E-3</v>
      </c>
      <c r="M295" s="98">
        <v>1.5529565659923194E-4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4.6010984727103767E-4</v>
      </c>
      <c r="T295" s="98">
        <v>7.9128631424188264E-5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3.495942201955235E-2</v>
      </c>
      <c r="D296" s="122">
        <v>9.1492542378371816E-2</v>
      </c>
      <c r="E296" s="122">
        <v>3.5841951015822118E-2</v>
      </c>
      <c r="F296" s="122">
        <v>9.0041006141273541E-3</v>
      </c>
      <c r="G296" s="122">
        <v>9.007655430121591E-3</v>
      </c>
      <c r="H296" s="122">
        <v>3.0579265265980576E-2</v>
      </c>
      <c r="I296" s="122">
        <v>5.326879101893725E-2</v>
      </c>
      <c r="J296" s="122">
        <v>4.9327588536633132E-2</v>
      </c>
      <c r="K296" s="122">
        <v>7.52754231939914E-2</v>
      </c>
      <c r="L296" s="122">
        <v>7.2268039949164989E-2</v>
      </c>
      <c r="M296" s="122">
        <v>6.5142556934050053E-3</v>
      </c>
      <c r="N296" s="122">
        <v>0</v>
      </c>
      <c r="O296" s="122">
        <v>0</v>
      </c>
      <c r="P296" s="122">
        <v>1.1655688220814019E-4</v>
      </c>
      <c r="Q296" s="122">
        <v>0</v>
      </c>
      <c r="R296" s="122">
        <v>0</v>
      </c>
      <c r="S296" s="122">
        <v>7.5962675351691246E-3</v>
      </c>
      <c r="T296" s="122">
        <v>1.6399645885695007E-3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3.1500457717516993E-2</v>
      </c>
      <c r="D297" s="98">
        <v>9.1265252078831349E-2</v>
      </c>
      <c r="E297" s="98">
        <v>3.4526421159461446E-2</v>
      </c>
      <c r="F297" s="98">
        <v>8.7904275897525107E-3</v>
      </c>
      <c r="G297" s="98">
        <v>8.7351204797459607E-3</v>
      </c>
      <c r="H297" s="98">
        <v>2.9388711648549115E-2</v>
      </c>
      <c r="I297" s="98">
        <v>5.1811073116884564E-2</v>
      </c>
      <c r="J297" s="98">
        <v>4.6971658835789985E-2</v>
      </c>
      <c r="K297" s="98">
        <v>7.1004231287172911E-2</v>
      </c>
      <c r="L297" s="98">
        <v>7.0506037695589718E-2</v>
      </c>
      <c r="M297" s="98">
        <v>6.0882157552060046E-3</v>
      </c>
      <c r="N297" s="98">
        <v>0</v>
      </c>
      <c r="O297" s="98">
        <v>0</v>
      </c>
      <c r="P297" s="98">
        <v>1.1655688220814019E-4</v>
      </c>
      <c r="Q297" s="98">
        <v>0</v>
      </c>
      <c r="R297" s="98">
        <v>0</v>
      </c>
      <c r="S297" s="98">
        <v>5.4008334094460949E-3</v>
      </c>
      <c r="T297" s="98">
        <v>1.4041336262572048E-3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3.4589643020353552E-3</v>
      </c>
      <c r="D301" s="101">
        <v>2.2729029954047042E-4</v>
      </c>
      <c r="E301" s="101">
        <v>1.3155298563606722E-3</v>
      </c>
      <c r="F301" s="101">
        <v>2.1367302437484302E-4</v>
      </c>
      <c r="G301" s="101">
        <v>2.7253495037563025E-4</v>
      </c>
      <c r="H301" s="101">
        <v>1.1905536174314591E-3</v>
      </c>
      <c r="I301" s="101">
        <v>1.4577179020526885E-3</v>
      </c>
      <c r="J301" s="101">
        <v>2.3559297008431462E-3</v>
      </c>
      <c r="K301" s="101">
        <v>4.2711919068184872E-3</v>
      </c>
      <c r="L301" s="101">
        <v>1.7620022535752766E-3</v>
      </c>
      <c r="M301" s="101">
        <v>4.2603993819900066E-4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2.1954341257230301E-3</v>
      </c>
      <c r="T301" s="101">
        <v>2.358309623122959E-4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3.7239183058182822E-2</v>
      </c>
      <c r="D305" s="122">
        <v>5.261467779960901E-2</v>
      </c>
      <c r="E305" s="122">
        <v>2.7010212372708502E-2</v>
      </c>
      <c r="F305" s="122">
        <v>7.1399216369203503E-3</v>
      </c>
      <c r="G305" s="122">
        <v>1.131870861749743E-2</v>
      </c>
      <c r="H305" s="122">
        <v>2.0752099246986636E-2</v>
      </c>
      <c r="I305" s="122">
        <v>4.6858403734067224E-2</v>
      </c>
      <c r="J305" s="122">
        <v>2.783532354398011E-2</v>
      </c>
      <c r="K305" s="122">
        <v>5.0621339687967441E-2</v>
      </c>
      <c r="L305" s="122">
        <v>3.3920532015774579E-2</v>
      </c>
      <c r="M305" s="122">
        <v>3.5844528482728193E-3</v>
      </c>
      <c r="N305" s="122">
        <v>0</v>
      </c>
      <c r="O305" s="122">
        <v>0</v>
      </c>
      <c r="P305" s="122">
        <v>8.3513784373023006E-5</v>
      </c>
      <c r="Q305" s="122">
        <v>0</v>
      </c>
      <c r="R305" s="122">
        <v>0</v>
      </c>
      <c r="S305" s="122">
        <v>4.146811191456194E-3</v>
      </c>
      <c r="T305" s="122">
        <v>8.8596904490376919E-4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3.5296302020620743E-2</v>
      </c>
      <c r="D306" s="98">
        <v>5.1313674253442965E-2</v>
      </c>
      <c r="E306" s="98">
        <v>2.5486181655397493E-2</v>
      </c>
      <c r="F306" s="98">
        <v>7.0128546574426695E-3</v>
      </c>
      <c r="G306" s="98">
        <v>1.117518079005426E-2</v>
      </c>
      <c r="H306" s="98">
        <v>1.8435119637786303E-2</v>
      </c>
      <c r="I306" s="98">
        <v>4.6764450701937868E-2</v>
      </c>
      <c r="J306" s="98">
        <v>2.7662313508807507E-2</v>
      </c>
      <c r="K306" s="98">
        <v>5.0561281624535714E-2</v>
      </c>
      <c r="L306" s="98">
        <v>3.2847477146181199E-2</v>
      </c>
      <c r="M306" s="98">
        <v>3.5166635127193706E-3</v>
      </c>
      <c r="N306" s="98">
        <v>0</v>
      </c>
      <c r="O306" s="98">
        <v>0</v>
      </c>
      <c r="P306" s="98">
        <v>8.3513784373023006E-5</v>
      </c>
      <c r="Q306" s="98">
        <v>0</v>
      </c>
      <c r="R306" s="98">
        <v>0</v>
      </c>
      <c r="S306" s="98">
        <v>4.0716536244752126E-3</v>
      </c>
      <c r="T306" s="98">
        <v>8.8596904490376919E-4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1.9428810375620811E-3</v>
      </c>
      <c r="D307" s="33">
        <v>1.3010035461660471E-3</v>
      </c>
      <c r="E307" s="33">
        <v>1.524030717311007E-3</v>
      </c>
      <c r="F307" s="33">
        <v>1.2706697947768099E-4</v>
      </c>
      <c r="G307" s="33">
        <v>1.4352782744317082E-4</v>
      </c>
      <c r="H307" s="33">
        <v>2.3169796092003324E-3</v>
      </c>
      <c r="I307" s="33">
        <v>9.3953032129358866E-5</v>
      </c>
      <c r="J307" s="33">
        <v>1.7301003517260143E-4</v>
      </c>
      <c r="K307" s="33">
        <v>6.0058063431727583E-5</v>
      </c>
      <c r="L307" s="33">
        <v>1.073054869593379E-3</v>
      </c>
      <c r="M307" s="33">
        <v>6.778933555344851E-5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7.5157566980981559E-5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0.25276073920406505</v>
      </c>
      <c r="D309" s="117">
        <f t="shared" si="136"/>
        <v>0.63119870679654333</v>
      </c>
      <c r="E309" s="117">
        <f t="shared" si="136"/>
        <v>0.24363583594022101</v>
      </c>
      <c r="F309" s="117">
        <f t="shared" si="136"/>
        <v>8.894982720264015E-2</v>
      </c>
      <c r="G309" s="117">
        <f t="shared" si="136"/>
        <v>6.4584607156922241E-2</v>
      </c>
      <c r="H309" s="117">
        <f t="shared" si="136"/>
        <v>0.21441648875484301</v>
      </c>
      <c r="I309" s="117">
        <f t="shared" si="136"/>
        <v>0.34175400480474982</v>
      </c>
      <c r="J309" s="117">
        <f t="shared" si="136"/>
        <v>0.40930549092136731</v>
      </c>
      <c r="K309" s="117">
        <f t="shared" si="136"/>
        <v>0.57362352911806958</v>
      </c>
      <c r="L309" s="117">
        <f t="shared" si="136"/>
        <v>0.60629088136180387</v>
      </c>
      <c r="M309" s="117">
        <f t="shared" si="136"/>
        <v>5.1552563381759765E-2</v>
      </c>
      <c r="N309" s="117">
        <f t="shared" si="136"/>
        <v>0</v>
      </c>
      <c r="O309" s="117">
        <f t="shared" si="136"/>
        <v>0</v>
      </c>
      <c r="P309" s="117">
        <f t="shared" si="136"/>
        <v>8.284153513656268E-4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4.5562189321168962E-2</v>
      </c>
      <c r="T309" s="117">
        <f t="shared" si="137"/>
        <v>1.0433657241822346E-2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0.19814331090534229</v>
      </c>
      <c r="D310" s="122">
        <f t="shared" si="139"/>
        <v>0.51632643364278719</v>
      </c>
      <c r="E310" s="122">
        <f t="shared" si="139"/>
        <v>0.193287426697104</v>
      </c>
      <c r="F310" s="122">
        <f t="shared" si="139"/>
        <v>7.6713551014074011E-2</v>
      </c>
      <c r="G310" s="122">
        <f t="shared" si="139"/>
        <v>4.9814212994288537E-2</v>
      </c>
      <c r="H310" s="122">
        <f t="shared" si="139"/>
        <v>0.17338067539463964</v>
      </c>
      <c r="I310" s="122">
        <f t="shared" si="139"/>
        <v>0.25833754003566872</v>
      </c>
      <c r="J310" s="122">
        <f t="shared" si="139"/>
        <v>0.34730611690237279</v>
      </c>
      <c r="K310" s="122">
        <f t="shared" si="139"/>
        <v>0.47557491601681229</v>
      </c>
      <c r="L310" s="122">
        <f t="shared" si="139"/>
        <v>0.5113105294155601</v>
      </c>
      <c r="M310" s="122">
        <f t="shared" si="139"/>
        <v>4.3454569208991357E-2</v>
      </c>
      <c r="N310" s="122">
        <f t="shared" si="139"/>
        <v>0</v>
      </c>
      <c r="O310" s="122">
        <f t="shared" si="139"/>
        <v>0</v>
      </c>
      <c r="P310" s="122">
        <f t="shared" si="139"/>
        <v>6.7687130463085364E-4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3.5173196607426106E-2</v>
      </c>
      <c r="T310" s="122">
        <f t="shared" si="140"/>
        <v>8.2042691712299939E-3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0.19796982363544863</v>
      </c>
      <c r="D311" s="98">
        <v>0.51589292737475989</v>
      </c>
      <c r="E311" s="98">
        <v>0.19312910131061603</v>
      </c>
      <c r="F311" s="98">
        <v>7.6645778535788398E-2</v>
      </c>
      <c r="G311" s="98">
        <v>4.977293531713603E-2</v>
      </c>
      <c r="H311" s="98">
        <v>0.173246343150672</v>
      </c>
      <c r="I311" s="98">
        <v>0.25815783600741493</v>
      </c>
      <c r="J311" s="98">
        <v>0.34702573027883155</v>
      </c>
      <c r="K311" s="98">
        <v>0.47519219532637053</v>
      </c>
      <c r="L311" s="98">
        <v>0.51093584612761656</v>
      </c>
      <c r="M311" s="98">
        <v>4.3420983236811352E-2</v>
      </c>
      <c r="N311" s="98">
        <v>0</v>
      </c>
      <c r="O311" s="98">
        <v>0</v>
      </c>
      <c r="P311" s="98">
        <v>6.7634656117410716E-4</v>
      </c>
      <c r="Q311" s="98">
        <v>0</v>
      </c>
      <c r="R311" s="98">
        <v>0</v>
      </c>
      <c r="S311" s="98">
        <v>3.514928286445141E-2</v>
      </c>
      <c r="T311" s="98">
        <v>8.1987750777813458E-3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1.7348726989367281E-4</v>
      </c>
      <c r="D312" s="98">
        <v>4.3350626802728131E-4</v>
      </c>
      <c r="E312" s="98">
        <v>1.5832538648797941E-4</v>
      </c>
      <c r="F312" s="98">
        <v>6.7772478285606393E-5</v>
      </c>
      <c r="G312" s="98">
        <v>4.1277677152508116E-5</v>
      </c>
      <c r="H312" s="98">
        <v>1.3433224396764543E-4</v>
      </c>
      <c r="I312" s="98">
        <v>1.7970402825377699E-4</v>
      </c>
      <c r="J312" s="98">
        <v>2.8038662354123176E-4</v>
      </c>
      <c r="K312" s="98">
        <v>3.8272069044177203E-4</v>
      </c>
      <c r="L312" s="98">
        <v>3.7468328794354065E-4</v>
      </c>
      <c r="M312" s="98">
        <v>3.3585972180002575E-5</v>
      </c>
      <c r="N312" s="98">
        <v>0</v>
      </c>
      <c r="O312" s="98">
        <v>0</v>
      </c>
      <c r="P312" s="98">
        <v>5.2474345674648761E-7</v>
      </c>
      <c r="Q312" s="98">
        <v>0</v>
      </c>
      <c r="R312" s="98">
        <v>0</v>
      </c>
      <c r="S312" s="98">
        <v>2.391374297469928E-5</v>
      </c>
      <c r="T312" s="98">
        <v>5.4940934486484473E-6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5.0881494108372212E-3</v>
      </c>
      <c r="D313" s="122">
        <f t="shared" si="142"/>
        <v>8.8191398239341797E-3</v>
      </c>
      <c r="E313" s="122">
        <f t="shared" si="142"/>
        <v>5.1012837983685586E-3</v>
      </c>
      <c r="F313" s="122">
        <f t="shared" si="142"/>
        <v>6.3423212774512468E-4</v>
      </c>
      <c r="G313" s="122">
        <f t="shared" si="142"/>
        <v>7.3797599767143373E-4</v>
      </c>
      <c r="H313" s="122">
        <f t="shared" si="142"/>
        <v>3.1184196300536289E-3</v>
      </c>
      <c r="I313" s="122">
        <f t="shared" si="142"/>
        <v>1.1472913205683374E-2</v>
      </c>
      <c r="J313" s="122">
        <f t="shared" si="142"/>
        <v>4.3146792634599614E-3</v>
      </c>
      <c r="K313" s="122">
        <f t="shared" si="142"/>
        <v>5.1859376271457328E-3</v>
      </c>
      <c r="L313" s="122">
        <f t="shared" si="142"/>
        <v>1.3074455270117509E-2</v>
      </c>
      <c r="M313" s="122">
        <f t="shared" si="142"/>
        <v>4.5765826563508717E-4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1.6012423971791725E-3</v>
      </c>
      <c r="T313" s="122">
        <f t="shared" si="142"/>
        <v>2.7560637897889917E-4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5.0881494108372212E-3</v>
      </c>
      <c r="D314" s="98">
        <v>8.8191398239341797E-3</v>
      </c>
      <c r="E314" s="98">
        <v>5.1012837983685586E-3</v>
      </c>
      <c r="F314" s="98">
        <v>6.3423212774512468E-4</v>
      </c>
      <c r="G314" s="98">
        <v>7.3797599767143373E-4</v>
      </c>
      <c r="H314" s="98">
        <v>3.1184196300536289E-3</v>
      </c>
      <c r="I314" s="98">
        <v>1.1472913205683374E-2</v>
      </c>
      <c r="J314" s="98">
        <v>4.3146792634599614E-3</v>
      </c>
      <c r="K314" s="98">
        <v>5.1859376271457328E-3</v>
      </c>
      <c r="L314" s="98">
        <v>1.3074455270117509E-2</v>
      </c>
      <c r="M314" s="98">
        <v>4.5765826563508717E-4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1.6012423971791725E-3</v>
      </c>
      <c r="T314" s="98">
        <v>2.7560637897889917E-4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2.7934995751322918E-2</v>
      </c>
      <c r="D315" s="122">
        <v>7.5763596867023872E-2</v>
      </c>
      <c r="E315" s="122">
        <v>2.9537891628904359E-2</v>
      </c>
      <c r="F315" s="122">
        <v>7.4934364040625066E-3</v>
      </c>
      <c r="G315" s="122">
        <v>7.5238741059820017E-3</v>
      </c>
      <c r="H315" s="122">
        <v>2.5616682785883589E-2</v>
      </c>
      <c r="I315" s="122">
        <v>4.5042679241811566E-2</v>
      </c>
      <c r="J315" s="122">
        <v>4.1671344744410276E-2</v>
      </c>
      <c r="K315" s="122">
        <v>6.3762565577883429E-2</v>
      </c>
      <c r="L315" s="122">
        <v>6.2205979360760479E-2</v>
      </c>
      <c r="M315" s="122">
        <v>5.5653737280748098E-3</v>
      </c>
      <c r="N315" s="122">
        <v>0</v>
      </c>
      <c r="O315" s="122">
        <v>0</v>
      </c>
      <c r="P315" s="122">
        <v>1.0343336336376706E-4</v>
      </c>
      <c r="Q315" s="122">
        <v>0</v>
      </c>
      <c r="R315" s="122">
        <v>0</v>
      </c>
      <c r="S315" s="122">
        <v>6.3423188031721273E-3</v>
      </c>
      <c r="T315" s="122">
        <v>1.4301371915244289E-3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2.5952231205028445E-2</v>
      </c>
      <c r="D316" s="98">
        <v>7.5632996052736462E-2</v>
      </c>
      <c r="E316" s="98">
        <v>2.8780010141916671E-2</v>
      </c>
      <c r="F316" s="98">
        <v>7.3700132675728006E-3</v>
      </c>
      <c r="G316" s="98">
        <v>7.3660028596903545E-3</v>
      </c>
      <c r="H316" s="98">
        <v>2.4924944241428312E-2</v>
      </c>
      <c r="I316" s="98">
        <v>4.4192958803836752E-2</v>
      </c>
      <c r="J316" s="98">
        <v>4.0293024192518283E-2</v>
      </c>
      <c r="K316" s="98">
        <v>6.1253188346836129E-2</v>
      </c>
      <c r="L316" s="98">
        <v>6.1165779670714432E-2</v>
      </c>
      <c r="M316" s="98">
        <v>5.311561377792178E-3</v>
      </c>
      <c r="N316" s="98">
        <v>0</v>
      </c>
      <c r="O316" s="98">
        <v>0</v>
      </c>
      <c r="P316" s="98">
        <v>1.0343336336376706E-4</v>
      </c>
      <c r="Q316" s="98">
        <v>0</v>
      </c>
      <c r="R316" s="98">
        <v>0</v>
      </c>
      <c r="S316" s="98">
        <v>4.8594974451647375E-3</v>
      </c>
      <c r="T316" s="98">
        <v>1.2682495550114562E-3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1.9827645462944746E-3</v>
      </c>
      <c r="D320" s="101">
        <v>1.3060081428741132E-4</v>
      </c>
      <c r="E320" s="101">
        <v>7.5788148698768831E-4</v>
      </c>
      <c r="F320" s="101">
        <v>1.2342313648970582E-4</v>
      </c>
      <c r="G320" s="101">
        <v>1.5787124629164736E-4</v>
      </c>
      <c r="H320" s="101">
        <v>6.9173854445527623E-4</v>
      </c>
      <c r="I320" s="101">
        <v>8.4972043797481645E-4</v>
      </c>
      <c r="J320" s="101">
        <v>1.3783205518919938E-3</v>
      </c>
      <c r="K320" s="101">
        <v>2.5093772310472969E-3</v>
      </c>
      <c r="L320" s="101">
        <v>1.0401996900460478E-3</v>
      </c>
      <c r="M320" s="101">
        <v>2.5381235028263207E-4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1.4828213580073896E-3</v>
      </c>
      <c r="T320" s="101">
        <v>1.6188763651297255E-4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2.1594283136562656E-2</v>
      </c>
      <c r="D324" s="122">
        <v>3.0289536462798063E-2</v>
      </c>
      <c r="E324" s="122">
        <v>1.5709233815844097E-2</v>
      </c>
      <c r="F324" s="122">
        <v>4.1086076567585081E-3</v>
      </c>
      <c r="G324" s="122">
        <v>6.5085440589802684E-3</v>
      </c>
      <c r="H324" s="122">
        <v>1.2300710944266151E-2</v>
      </c>
      <c r="I324" s="122">
        <v>2.6900872321586167E-2</v>
      </c>
      <c r="J324" s="122">
        <v>1.6013350011124312E-2</v>
      </c>
      <c r="K324" s="122">
        <v>2.9100109896228177E-2</v>
      </c>
      <c r="L324" s="122">
        <v>1.9699917315365755E-2</v>
      </c>
      <c r="M324" s="122">
        <v>2.0749621790585133E-3</v>
      </c>
      <c r="N324" s="122">
        <v>0</v>
      </c>
      <c r="O324" s="122">
        <v>0</v>
      </c>
      <c r="P324" s="122">
        <v>4.811068337100613E-5</v>
      </c>
      <c r="Q324" s="122">
        <v>0</v>
      </c>
      <c r="R324" s="122">
        <v>0</v>
      </c>
      <c r="S324" s="122">
        <v>2.4454315133915581E-3</v>
      </c>
      <c r="T324" s="122">
        <v>5.2364450008902236E-4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2.0154399068202256E-2</v>
      </c>
      <c r="D325" s="98">
        <v>2.932376708703097E-2</v>
      </c>
      <c r="E325" s="98">
        <v>1.4575960413775469E-2</v>
      </c>
      <c r="F325" s="98">
        <v>4.0139571382505146E-3</v>
      </c>
      <c r="G325" s="98">
        <v>6.4014401729145277E-3</v>
      </c>
      <c r="H325" s="98">
        <v>1.0568517858400097E-2</v>
      </c>
      <c r="I325" s="98">
        <v>2.6830496691015792E-2</v>
      </c>
      <c r="J325" s="98">
        <v>1.5883488998782773E-2</v>
      </c>
      <c r="K325" s="98">
        <v>2.9054928945927389E-2</v>
      </c>
      <c r="L325" s="98">
        <v>1.8890693816001076E-2</v>
      </c>
      <c r="M325" s="98">
        <v>2.0236615607277506E-3</v>
      </c>
      <c r="N325" s="98">
        <v>0</v>
      </c>
      <c r="O325" s="98">
        <v>0</v>
      </c>
      <c r="P325" s="98">
        <v>4.811068337100613E-5</v>
      </c>
      <c r="Q325" s="98">
        <v>0</v>
      </c>
      <c r="R325" s="98">
        <v>0</v>
      </c>
      <c r="S325" s="98">
        <v>2.3847881426177103E-3</v>
      </c>
      <c r="T325" s="98">
        <v>5.2364450008902236E-4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1.4398840683603983E-3</v>
      </c>
      <c r="D326" s="33">
        <v>9.6576937576709236E-4</v>
      </c>
      <c r="E326" s="33">
        <v>1.133273402068629E-3</v>
      </c>
      <c r="F326" s="33">
        <v>9.4650518507993455E-5</v>
      </c>
      <c r="G326" s="33">
        <v>1.0710388606574081E-4</v>
      </c>
      <c r="H326" s="33">
        <v>1.7321930858660529E-3</v>
      </c>
      <c r="I326" s="33">
        <v>7.0375630570374646E-5</v>
      </c>
      <c r="J326" s="33">
        <v>1.2986101234153881E-4</v>
      </c>
      <c r="K326" s="33">
        <v>4.5180950300789771E-5</v>
      </c>
      <c r="L326" s="33">
        <v>8.0922349936467968E-4</v>
      </c>
      <c r="M326" s="33">
        <v>5.1300618330762616E-5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6.0643370773847594E-5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0.69103657762230963</v>
      </c>
      <c r="D328" s="119">
        <f t="shared" si="143"/>
        <v>0.70153091951463931</v>
      </c>
      <c r="E328" s="119">
        <f t="shared" si="143"/>
        <v>0.70849778215276527</v>
      </c>
      <c r="F328" s="119">
        <f t="shared" si="143"/>
        <v>0.70576214254406022</v>
      </c>
      <c r="G328" s="119">
        <f t="shared" si="143"/>
        <v>0.70840906371618961</v>
      </c>
      <c r="H328" s="119">
        <f t="shared" si="143"/>
        <v>0.72466922825143087</v>
      </c>
      <c r="I328" s="119">
        <f t="shared" si="143"/>
        <v>0.73673900083589905</v>
      </c>
      <c r="J328" s="119">
        <f t="shared" si="143"/>
        <v>0.73414355703434586</v>
      </c>
      <c r="K328" s="119">
        <f t="shared" si="143"/>
        <v>0.73768963903549434</v>
      </c>
      <c r="L328" s="119">
        <f t="shared" si="143"/>
        <v>0.75468272006093307</v>
      </c>
      <c r="M328" s="119">
        <f t="shared" si="143"/>
        <v>0.75148027703568887</v>
      </c>
      <c r="N328" s="119" t="str">
        <f t="shared" si="143"/>
        <v/>
      </c>
      <c r="O328" s="119" t="str">
        <f t="shared" si="143"/>
        <v/>
      </c>
      <c r="P328" s="119">
        <f t="shared" si="143"/>
        <v>0.76323187412816507</v>
      </c>
      <c r="Q328" s="119" t="str">
        <f t="shared" si="143"/>
        <v/>
      </c>
      <c r="R328" s="119" t="str">
        <f t="shared" ref="R328:V328" si="144">IF(R309=0,"",R309/R290)</f>
        <v/>
      </c>
      <c r="S328" s="119">
        <f t="shared" si="144"/>
        <v>0.79587556906198376</v>
      </c>
      <c r="T328" s="119">
        <f t="shared" si="144"/>
        <v>0.79946432836516546</v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0.68061790172147485</v>
      </c>
      <c r="D329" s="124">
        <f t="shared" si="146"/>
        <v>0.68701490342871108</v>
      </c>
      <c r="E329" s="124">
        <f t="shared" si="146"/>
        <v>0.69341627948843676</v>
      </c>
      <c r="F329" s="124">
        <f t="shared" si="146"/>
        <v>0.69983565344761733</v>
      </c>
      <c r="G329" s="124">
        <f t="shared" si="146"/>
        <v>0.70623078328855693</v>
      </c>
      <c r="H329" s="124">
        <f t="shared" si="146"/>
        <v>0.71262713768332886</v>
      </c>
      <c r="I329" s="124">
        <f t="shared" si="146"/>
        <v>0.71901959748836075</v>
      </c>
      <c r="J329" s="124">
        <f t="shared" si="146"/>
        <v>0.72545225466859675</v>
      </c>
      <c r="K329" s="124">
        <f t="shared" si="146"/>
        <v>0.73186418000304176</v>
      </c>
      <c r="L329" s="124">
        <f t="shared" si="146"/>
        <v>0.73826523171035185</v>
      </c>
      <c r="M329" s="124">
        <f t="shared" si="146"/>
        <v>0.7447565394787905</v>
      </c>
      <c r="N329" s="124" t="str">
        <f t="shared" si="146"/>
        <v/>
      </c>
      <c r="O329" s="124" t="str">
        <f t="shared" si="146"/>
        <v/>
      </c>
      <c r="P329" s="124">
        <f t="shared" si="146"/>
        <v>0.76453789335486322</v>
      </c>
      <c r="Q329" s="124" t="str">
        <f t="shared" si="146"/>
        <v/>
      </c>
      <c r="R329" s="124" t="str">
        <f t="shared" ref="R329:V329" si="147">IF(R310=0,"",R310/R291)</f>
        <v/>
      </c>
      <c r="S329" s="124">
        <f t="shared" si="147"/>
        <v>0.78085108921756008</v>
      </c>
      <c r="T329" s="124">
        <f t="shared" si="147"/>
        <v>0.78541710867255832</v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>
        <f t="shared" ref="C330:Q330" si="149">IF(C311=0,"",C311/C292)</f>
        <v>0.68042746047350333</v>
      </c>
      <c r="D330" s="111">
        <f t="shared" si="149"/>
        <v>0.68683426447110696</v>
      </c>
      <c r="E330" s="111">
        <f t="shared" si="149"/>
        <v>0.69324204391800015</v>
      </c>
      <c r="F330" s="111">
        <f t="shared" si="149"/>
        <v>0.6996499563807056</v>
      </c>
      <c r="G330" s="111">
        <f t="shared" si="149"/>
        <v>0.70605876717483229</v>
      </c>
      <c r="H330" s="111">
        <f t="shared" si="149"/>
        <v>0.71246838263549273</v>
      </c>
      <c r="I330" s="111">
        <f t="shared" si="149"/>
        <v>0.71887899133647626</v>
      </c>
      <c r="J330" s="111">
        <f t="shared" si="149"/>
        <v>0.72529136579803399</v>
      </c>
      <c r="K330" s="111">
        <f t="shared" si="149"/>
        <v>0.73170616286557399</v>
      </c>
      <c r="L330" s="111">
        <f t="shared" si="149"/>
        <v>0.73812355827217269</v>
      </c>
      <c r="M330" s="111">
        <f t="shared" si="149"/>
        <v>0.74460953130401797</v>
      </c>
      <c r="N330" s="111" t="str">
        <f t="shared" si="149"/>
        <v/>
      </c>
      <c r="O330" s="111" t="str">
        <f t="shared" si="149"/>
        <v/>
      </c>
      <c r="P330" s="111">
        <f t="shared" si="149"/>
        <v>0.76439825058475697</v>
      </c>
      <c r="Q330" s="111" t="str">
        <f t="shared" si="149"/>
        <v/>
      </c>
      <c r="R330" s="111" t="str">
        <f t="shared" ref="R330:V330" si="150">IF(R311=0,"",R311/R292)</f>
        <v/>
      </c>
      <c r="S330" s="111">
        <f t="shared" si="150"/>
        <v>0.78073468361643594</v>
      </c>
      <c r="T330" s="111">
        <f t="shared" si="150"/>
        <v>0.785304186279005</v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 t="str">
        <f t="shared" si="152"/>
        <v/>
      </c>
      <c r="O331" s="111" t="str">
        <f t="shared" si="152"/>
        <v/>
      </c>
      <c r="P331" s="111">
        <f t="shared" si="152"/>
        <v>1</v>
      </c>
      <c r="Q331" s="111" t="str">
        <f t="shared" si="152"/>
        <v/>
      </c>
      <c r="R331" s="111" t="str">
        <f t="shared" ref="R331:V331" si="153">IF(R312=0,"",R312/R293)</f>
        <v/>
      </c>
      <c r="S331" s="111">
        <f t="shared" si="153"/>
        <v>1</v>
      </c>
      <c r="T331" s="111">
        <f t="shared" si="153"/>
        <v>1</v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>
        <f t="shared" si="155"/>
        <v>2.1579076592493971</v>
      </c>
      <c r="E332" s="124">
        <f t="shared" si="155"/>
        <v>2.2394868968021937</v>
      </c>
      <c r="F332" s="124">
        <f t="shared" si="155"/>
        <v>2.3217213428060104</v>
      </c>
      <c r="G332" s="124">
        <f t="shared" si="155"/>
        <v>2.405087408103332</v>
      </c>
      <c r="H332" s="124">
        <f t="shared" si="155"/>
        <v>2.4895102191970286</v>
      </c>
      <c r="I332" s="124">
        <f t="shared" si="155"/>
        <v>2.575089640854999</v>
      </c>
      <c r="J332" s="124">
        <f t="shared" si="155"/>
        <v>2.6622732594588463</v>
      </c>
      <c r="K332" s="124">
        <f t="shared" si="155"/>
        <v>2.7514156007424675</v>
      </c>
      <c r="L332" s="124">
        <f t="shared" si="155"/>
        <v>2.842563678633804</v>
      </c>
      <c r="M332" s="124">
        <f t="shared" si="155"/>
        <v>2.9470126573865212</v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3.4801306833059931</v>
      </c>
      <c r="T332" s="124">
        <f t="shared" si="156"/>
        <v>3.4830171332225395</v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>
        <f t="shared" si="158"/>
        <v>2.1579076592493971</v>
      </c>
      <c r="E333" s="111">
        <f t="shared" si="158"/>
        <v>2.2394868968021937</v>
      </c>
      <c r="F333" s="111">
        <f t="shared" si="158"/>
        <v>2.3217213428060104</v>
      </c>
      <c r="G333" s="111">
        <f t="shared" si="158"/>
        <v>2.405087408103332</v>
      </c>
      <c r="H333" s="111">
        <f t="shared" si="158"/>
        <v>2.4895102191970286</v>
      </c>
      <c r="I333" s="111">
        <f t="shared" si="158"/>
        <v>2.575089640854999</v>
      </c>
      <c r="J333" s="111">
        <f t="shared" si="158"/>
        <v>2.6622732594588463</v>
      </c>
      <c r="K333" s="111">
        <f t="shared" si="158"/>
        <v>2.7514156007424675</v>
      </c>
      <c r="L333" s="111">
        <f t="shared" si="158"/>
        <v>2.842563678633804</v>
      </c>
      <c r="M333" s="111">
        <f t="shared" si="158"/>
        <v>2.9470126573865212</v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3.4801306833059931</v>
      </c>
      <c r="T333" s="111">
        <f t="shared" si="159"/>
        <v>3.4830171332225395</v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0.79906915325142502</v>
      </c>
      <c r="D334" s="124">
        <f t="shared" si="161"/>
        <v>0.82808494438486435</v>
      </c>
      <c r="E334" s="124">
        <f t="shared" si="161"/>
        <v>0.82411506047383176</v>
      </c>
      <c r="F334" s="124">
        <f t="shared" si="161"/>
        <v>0.83222486344781299</v>
      </c>
      <c r="G334" s="124">
        <f t="shared" si="161"/>
        <v>0.83527552361985047</v>
      </c>
      <c r="H334" s="124">
        <f t="shared" si="161"/>
        <v>0.83771413613335377</v>
      </c>
      <c r="I334" s="124">
        <f t="shared" si="161"/>
        <v>0.84557352213604264</v>
      </c>
      <c r="J334" s="124">
        <f t="shared" si="161"/>
        <v>0.84478779483540034</v>
      </c>
      <c r="K334" s="124">
        <f t="shared" si="161"/>
        <v>0.84705688619726094</v>
      </c>
      <c r="L334" s="124">
        <f t="shared" si="161"/>
        <v>0.86076749008991527</v>
      </c>
      <c r="M334" s="124">
        <f t="shared" si="161"/>
        <v>0.85433762351532527</v>
      </c>
      <c r="N334" s="124" t="str">
        <f t="shared" si="161"/>
        <v/>
      </c>
      <c r="O334" s="124" t="str">
        <f t="shared" si="161"/>
        <v/>
      </c>
      <c r="P334" s="124">
        <f t="shared" si="161"/>
        <v>0.88740674428011945</v>
      </c>
      <c r="Q334" s="124" t="str">
        <f t="shared" si="161"/>
        <v/>
      </c>
      <c r="R334" s="124" t="str">
        <f t="shared" ref="R334:V334" si="162">IF(R315=0,"",R315/R296)</f>
        <v/>
      </c>
      <c r="S334" s="124">
        <f t="shared" si="162"/>
        <v>0.83492567551215413</v>
      </c>
      <c r="T334" s="124">
        <f t="shared" si="162"/>
        <v>0.87205370255701742</v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>
        <f t="shared" ref="C335:Q335" si="164">IF(C316=0,"",C316/C297)</f>
        <v>0.82386838431864273</v>
      </c>
      <c r="D335" s="111">
        <f t="shared" si="164"/>
        <v>0.82871623460161647</v>
      </c>
      <c r="E335" s="111">
        <f t="shared" si="164"/>
        <v>0.83356482297992074</v>
      </c>
      <c r="F335" s="111">
        <f t="shared" si="164"/>
        <v>0.83841351200758818</v>
      </c>
      <c r="G335" s="111">
        <f t="shared" si="164"/>
        <v>0.84326288077764167</v>
      </c>
      <c r="H335" s="111">
        <f t="shared" si="164"/>
        <v>0.84811285841646711</v>
      </c>
      <c r="I335" s="111">
        <f t="shared" si="164"/>
        <v>0.85296358761260305</v>
      </c>
      <c r="J335" s="111">
        <f t="shared" si="164"/>
        <v>0.85781565291062434</v>
      </c>
      <c r="K335" s="111">
        <f t="shared" si="164"/>
        <v>0.86266955132717094</v>
      </c>
      <c r="L335" s="111">
        <f t="shared" si="164"/>
        <v>0.86752541583457132</v>
      </c>
      <c r="M335" s="111">
        <f t="shared" si="164"/>
        <v>0.87243317112247321</v>
      </c>
      <c r="N335" s="111" t="str">
        <f t="shared" si="164"/>
        <v/>
      </c>
      <c r="O335" s="111" t="str">
        <f t="shared" si="164"/>
        <v/>
      </c>
      <c r="P335" s="111">
        <f t="shared" si="164"/>
        <v>0.88740674428011945</v>
      </c>
      <c r="Q335" s="111" t="str">
        <f t="shared" si="164"/>
        <v/>
      </c>
      <c r="R335" s="111" t="str">
        <f t="shared" ref="R335:V335" si="165">IF(R316=0,"",R316/R297)</f>
        <v/>
      </c>
      <c r="S335" s="111">
        <f t="shared" si="165"/>
        <v>0.89976806851058266</v>
      </c>
      <c r="T335" s="111">
        <f t="shared" si="165"/>
        <v>0.90322568400562053</v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0.57322492317360962</v>
      </c>
      <c r="D339" s="112">
        <f t="shared" si="176"/>
        <v>0.57459915601966571</v>
      </c>
      <c r="E339" s="112">
        <f t="shared" si="176"/>
        <v>0.57610360063154942</v>
      </c>
      <c r="F339" s="112">
        <f t="shared" si="176"/>
        <v>0.57762619708694096</v>
      </c>
      <c r="G339" s="112">
        <f t="shared" si="176"/>
        <v>0.57926972696183054</v>
      </c>
      <c r="H339" s="112">
        <f t="shared" si="176"/>
        <v>0.58102258842206245</v>
      </c>
      <c r="I339" s="112">
        <f t="shared" si="176"/>
        <v>0.58291143765078335</v>
      </c>
      <c r="J339" s="112">
        <f t="shared" si="176"/>
        <v>0.58504315786617778</v>
      </c>
      <c r="K339" s="112">
        <f t="shared" si="176"/>
        <v>0.58751217126098987</v>
      </c>
      <c r="L339" s="112">
        <f t="shared" si="176"/>
        <v>0.59035094191019333</v>
      </c>
      <c r="M339" s="112">
        <f t="shared" si="176"/>
        <v>0.59574778682856222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>
        <f t="shared" si="177"/>
        <v>0.67541145536263669</v>
      </c>
      <c r="T339" s="112">
        <f t="shared" si="177"/>
        <v>0.68645624359788293</v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0.57988068918761082</v>
      </c>
      <c r="D343" s="124">
        <f t="shared" si="188"/>
        <v>0.57568605814066487</v>
      </c>
      <c r="E343" s="124">
        <f t="shared" si="188"/>
        <v>0.58160349126750766</v>
      </c>
      <c r="F343" s="124">
        <f t="shared" si="188"/>
        <v>0.57544156164305837</v>
      </c>
      <c r="G343" s="124">
        <f t="shared" si="188"/>
        <v>0.57502532125606654</v>
      </c>
      <c r="H343" s="124">
        <f t="shared" si="188"/>
        <v>0.59274537953322037</v>
      </c>
      <c r="I343" s="124">
        <f t="shared" si="188"/>
        <v>0.57408853434818485</v>
      </c>
      <c r="J343" s="124">
        <f t="shared" si="188"/>
        <v>0.57528880473844857</v>
      </c>
      <c r="K343" s="124">
        <f t="shared" si="188"/>
        <v>0.57485854929171687</v>
      </c>
      <c r="L343" s="124">
        <f t="shared" si="188"/>
        <v>0.58076675525620891</v>
      </c>
      <c r="M343" s="124">
        <f t="shared" si="188"/>
        <v>0.57887835797821718</v>
      </c>
      <c r="N343" s="124" t="str">
        <f t="shared" si="188"/>
        <v/>
      </c>
      <c r="O343" s="124" t="str">
        <f t="shared" si="188"/>
        <v/>
      </c>
      <c r="P343" s="124">
        <f t="shared" si="188"/>
        <v>0.57608074801298381</v>
      </c>
      <c r="Q343" s="124" t="str">
        <f t="shared" si="188"/>
        <v/>
      </c>
      <c r="R343" s="124" t="str">
        <f t="shared" ref="R343:V343" si="189">IF(R324=0,"",R324/R305)</f>
        <v/>
      </c>
      <c r="S343" s="124">
        <f t="shared" si="189"/>
        <v>0.58971373435809127</v>
      </c>
      <c r="T343" s="124">
        <f t="shared" si="189"/>
        <v>0.59104153028946826</v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0.57100596703948447</v>
      </c>
      <c r="D344" s="111">
        <f t="shared" si="191"/>
        <v>0.57146106790556805</v>
      </c>
      <c r="E344" s="111">
        <f t="shared" si="191"/>
        <v>0.57191620976650126</v>
      </c>
      <c r="F344" s="111">
        <f t="shared" si="191"/>
        <v>0.57237135721764087</v>
      </c>
      <c r="G344" s="111">
        <f t="shared" si="191"/>
        <v>0.57282654242262565</v>
      </c>
      <c r="H344" s="111">
        <f t="shared" si="191"/>
        <v>0.57328176144503551</v>
      </c>
      <c r="I344" s="111">
        <f t="shared" si="191"/>
        <v>0.57373702220999179</v>
      </c>
      <c r="J344" s="111">
        <f t="shared" si="191"/>
        <v>0.57419235718391992</v>
      </c>
      <c r="K344" s="111">
        <f t="shared" si="191"/>
        <v>0.57464779397182042</v>
      </c>
      <c r="L344" s="111">
        <f t="shared" si="191"/>
        <v>0.57510333995916274</v>
      </c>
      <c r="M344" s="111">
        <f t="shared" si="191"/>
        <v>0.57544930113682979</v>
      </c>
      <c r="N344" s="111" t="str">
        <f t="shared" si="191"/>
        <v/>
      </c>
      <c r="O344" s="111" t="str">
        <f t="shared" si="191"/>
        <v/>
      </c>
      <c r="P344" s="111">
        <f t="shared" si="191"/>
        <v>0.57608074801298381</v>
      </c>
      <c r="Q344" s="111" t="str">
        <f t="shared" si="191"/>
        <v/>
      </c>
      <c r="R344" s="111" t="str">
        <f t="shared" ref="R344:V344" si="192">IF(R325=0,"",R325/R306)</f>
        <v/>
      </c>
      <c r="S344" s="111">
        <f t="shared" si="192"/>
        <v>0.58570506299515612</v>
      </c>
      <c r="T344" s="111">
        <f t="shared" si="192"/>
        <v>0.59104153028946826</v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0.74110768519680381</v>
      </c>
      <c r="D345" s="45">
        <f t="shared" si="194"/>
        <v>0.7423264745227921</v>
      </c>
      <c r="E345" s="45">
        <f t="shared" si="194"/>
        <v>0.74360273004744382</v>
      </c>
      <c r="F345" s="45">
        <f t="shared" si="194"/>
        <v>0.74488682187191357</v>
      </c>
      <c r="G345" s="45">
        <f t="shared" si="194"/>
        <v>0.7462238366852455</v>
      </c>
      <c r="H345" s="45">
        <f t="shared" si="194"/>
        <v>0.74760825645068629</v>
      </c>
      <c r="I345" s="45">
        <f t="shared" si="194"/>
        <v>0.74905119052973446</v>
      </c>
      <c r="J345" s="45">
        <f t="shared" si="194"/>
        <v>0.75059815005519481</v>
      </c>
      <c r="K345" s="45">
        <f t="shared" si="194"/>
        <v>0.75228783146080425</v>
      </c>
      <c r="L345" s="45">
        <f t="shared" si="194"/>
        <v>0.75413058762906038</v>
      </c>
      <c r="M345" s="45">
        <f t="shared" si="194"/>
        <v>0.75676532174171607</v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>
        <f t="shared" si="195"/>
        <v>0.80688310185976686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9.3248269656258959E-2</v>
      </c>
      <c r="D347" s="117">
        <f t="shared" si="197"/>
        <v>0.13556409765088279</v>
      </c>
      <c r="E347" s="117">
        <f t="shared" si="197"/>
        <v>6.7331199118890309E-2</v>
      </c>
      <c r="F347" s="117">
        <f t="shared" si="197"/>
        <v>1.8527055944141793E-2</v>
      </c>
      <c r="G347" s="117">
        <f t="shared" si="197"/>
        <v>2.9523383813965284E-2</v>
      </c>
      <c r="H347" s="117">
        <f t="shared" si="197"/>
        <v>4.8703204265574215E-2</v>
      </c>
      <c r="I347" s="117">
        <f t="shared" si="197"/>
        <v>0.1235456367874892</v>
      </c>
      <c r="J347" s="117">
        <f t="shared" si="197"/>
        <v>7.3080258319364114E-2</v>
      </c>
      <c r="K347" s="117">
        <f t="shared" si="197"/>
        <v>0.13357637353443749</v>
      </c>
      <c r="L347" s="117">
        <f t="shared" si="197"/>
        <v>8.6778790726163457E-2</v>
      </c>
      <c r="M347" s="117">
        <f t="shared" si="197"/>
        <v>9.290570647678735E-3</v>
      </c>
      <c r="N347" s="117">
        <f t="shared" si="197"/>
        <v>0</v>
      </c>
      <c r="O347" s="117">
        <f t="shared" si="197"/>
        <v>0</v>
      </c>
      <c r="P347" s="117">
        <f t="shared" si="197"/>
        <v>2.2063262833258582E-4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1.0756782818215231E-2</v>
      </c>
      <c r="T347" s="117">
        <f t="shared" si="198"/>
        <v>2.340615749435157E-3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9.3248269656258959E-2</v>
      </c>
      <c r="D362" s="122">
        <v>0.13556409765088279</v>
      </c>
      <c r="E362" s="122">
        <v>6.7331199118890309E-2</v>
      </c>
      <c r="F362" s="122">
        <v>1.8527055944141793E-2</v>
      </c>
      <c r="G362" s="122">
        <v>2.9523383813965284E-2</v>
      </c>
      <c r="H362" s="122">
        <v>4.8703204265574215E-2</v>
      </c>
      <c r="I362" s="122">
        <v>0.1235456367874892</v>
      </c>
      <c r="J362" s="122">
        <v>7.3080258319364114E-2</v>
      </c>
      <c r="K362" s="122">
        <v>0.13357637353443749</v>
      </c>
      <c r="L362" s="122">
        <v>8.6778790726163457E-2</v>
      </c>
      <c r="M362" s="122">
        <v>9.290570647678735E-3</v>
      </c>
      <c r="N362" s="122">
        <v>0</v>
      </c>
      <c r="O362" s="122">
        <v>0</v>
      </c>
      <c r="P362" s="122">
        <v>2.2063262833258582E-4</v>
      </c>
      <c r="Q362" s="122">
        <v>0</v>
      </c>
      <c r="R362" s="122">
        <v>0</v>
      </c>
      <c r="S362" s="122">
        <v>1.0756782818215231E-2</v>
      </c>
      <c r="T362" s="122">
        <v>2.340615749435157E-3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9.3248269656258959E-2</v>
      </c>
      <c r="D363" s="98">
        <v>0.13556409765088279</v>
      </c>
      <c r="E363" s="98">
        <v>6.7331199118890309E-2</v>
      </c>
      <c r="F363" s="98">
        <v>1.8527055944141793E-2</v>
      </c>
      <c r="G363" s="98">
        <v>2.9523383813965284E-2</v>
      </c>
      <c r="H363" s="98">
        <v>4.8703204265574215E-2</v>
      </c>
      <c r="I363" s="98">
        <v>0.1235456367874892</v>
      </c>
      <c r="J363" s="98">
        <v>7.3080258319364114E-2</v>
      </c>
      <c r="K363" s="98">
        <v>0.13357637353443749</v>
      </c>
      <c r="L363" s="98">
        <v>8.6778790726163457E-2</v>
      </c>
      <c r="M363" s="98">
        <v>9.290570647678735E-3</v>
      </c>
      <c r="N363" s="98">
        <v>0</v>
      </c>
      <c r="O363" s="98">
        <v>0</v>
      </c>
      <c r="P363" s="98">
        <v>2.2063262833258582E-4</v>
      </c>
      <c r="Q363" s="98">
        <v>0</v>
      </c>
      <c r="R363" s="98">
        <v>0</v>
      </c>
      <c r="S363" s="98">
        <v>1.0756782818215231E-2</v>
      </c>
      <c r="T363" s="98">
        <v>2.340615749435157E-3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5771.9267084467256</v>
      </c>
      <c r="D366" s="117">
        <f t="shared" si="204"/>
        <v>11120.11746091171</v>
      </c>
      <c r="E366" s="117">
        <f t="shared" si="204"/>
        <v>9874.7785420027867</v>
      </c>
      <c r="F366" s="117">
        <f t="shared" si="204"/>
        <v>9047.9762109640633</v>
      </c>
      <c r="G366" s="117">
        <f t="shared" si="204"/>
        <v>8985.5076977983063</v>
      </c>
      <c r="H366" s="117">
        <f t="shared" si="204"/>
        <v>9079.435847253264</v>
      </c>
      <c r="I366" s="117">
        <f t="shared" si="204"/>
        <v>9082.2451748788862</v>
      </c>
      <c r="J366" s="117">
        <f t="shared" si="204"/>
        <v>8968.2559961677125</v>
      </c>
      <c r="K366" s="117">
        <f t="shared" si="204"/>
        <v>9851.2265530276673</v>
      </c>
      <c r="L366" s="117">
        <f t="shared" si="204"/>
        <v>11856.871894544749</v>
      </c>
      <c r="M366" s="117">
        <f t="shared" si="204"/>
        <v>9729.6796289703634</v>
      </c>
      <c r="N366" s="117">
        <f t="shared" si="204"/>
        <v>0</v>
      </c>
      <c r="O366" s="117">
        <f t="shared" si="204"/>
        <v>0</v>
      </c>
      <c r="P366" s="117">
        <f t="shared" si="204"/>
        <v>6311.6274771593062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8646.660364057303</v>
      </c>
      <c r="T366" s="117">
        <f t="shared" si="205"/>
        <v>9486.3076919994182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4593.9712683745647</v>
      </c>
      <c r="D367" s="122">
        <f t="shared" si="207"/>
        <v>9288.5578990967915</v>
      </c>
      <c r="E367" s="122">
        <f t="shared" si="207"/>
        <v>8004.5009819887064</v>
      </c>
      <c r="F367" s="122">
        <f t="shared" si="207"/>
        <v>7869.383720275634</v>
      </c>
      <c r="G367" s="122">
        <f t="shared" si="207"/>
        <v>6951.9131373848131</v>
      </c>
      <c r="H367" s="122">
        <f t="shared" si="207"/>
        <v>7465.8427509070416</v>
      </c>
      <c r="I367" s="122">
        <f t="shared" si="207"/>
        <v>7034.6105968340016</v>
      </c>
      <c r="J367" s="122">
        <f t="shared" si="207"/>
        <v>7700.9626133516786</v>
      </c>
      <c r="K367" s="122">
        <f t="shared" si="207"/>
        <v>8232.3813786269129</v>
      </c>
      <c r="L367" s="122">
        <f t="shared" si="207"/>
        <v>10221.763240845379</v>
      </c>
      <c r="M367" s="122">
        <f t="shared" si="207"/>
        <v>8275.3617164586303</v>
      </c>
      <c r="N367" s="122">
        <f t="shared" si="207"/>
        <v>0</v>
      </c>
      <c r="O367" s="122">
        <f t="shared" si="207"/>
        <v>0</v>
      </c>
      <c r="P367" s="122">
        <f t="shared" si="207"/>
        <v>5148.2165509898423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6803.5034404934768</v>
      </c>
      <c r="T367" s="122">
        <f t="shared" si="208"/>
        <v>7592.753058202079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4591.233606300123</v>
      </c>
      <c r="D368" s="98">
        <v>9283.2001117459331</v>
      </c>
      <c r="E368" s="98">
        <v>7999.9545023717801</v>
      </c>
      <c r="F368" s="98">
        <v>7864.5183256925375</v>
      </c>
      <c r="G368" s="98">
        <v>6947.8448375095277</v>
      </c>
      <c r="H368" s="98">
        <v>7461.7206295420183</v>
      </c>
      <c r="I368" s="98">
        <v>7031.0921492774505</v>
      </c>
      <c r="J368" s="98">
        <v>7696.4523831555725</v>
      </c>
      <c r="K368" s="98">
        <v>8227.5327494005105</v>
      </c>
      <c r="L368" s="98">
        <v>10216.23333394337</v>
      </c>
      <c r="M368" s="98">
        <v>8270.5982425994425</v>
      </c>
      <c r="N368" s="98">
        <v>0</v>
      </c>
      <c r="O368" s="98">
        <v>0</v>
      </c>
      <c r="P368" s="98">
        <v>5145.1651677888613</v>
      </c>
      <c r="Q368" s="98">
        <v>0</v>
      </c>
      <c r="R368" s="98">
        <v>0</v>
      </c>
      <c r="S368" s="98">
        <v>6799.8915336000255</v>
      </c>
      <c r="T368" s="98">
        <v>7588.7595390265924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2.7376620744415399</v>
      </c>
      <c r="D369" s="98">
        <v>5.3577873508578975</v>
      </c>
      <c r="E369" s="98">
        <v>4.5464796169264208</v>
      </c>
      <c r="F369" s="98">
        <v>4.865394583096311</v>
      </c>
      <c r="G369" s="98">
        <v>4.0682998752853337</v>
      </c>
      <c r="H369" s="98">
        <v>4.1221213650229984</v>
      </c>
      <c r="I369" s="98">
        <v>3.5184475565512225</v>
      </c>
      <c r="J369" s="98">
        <v>4.5102301961058444</v>
      </c>
      <c r="K369" s="98">
        <v>4.8486292264028412</v>
      </c>
      <c r="L369" s="98">
        <v>5.5299069020093627</v>
      </c>
      <c r="M369" s="98">
        <v>4.7634738591881698</v>
      </c>
      <c r="N369" s="98">
        <v>0</v>
      </c>
      <c r="O369" s="98">
        <v>0</v>
      </c>
      <c r="P369" s="98">
        <v>3.0513832009808253</v>
      </c>
      <c r="Q369" s="98">
        <v>0</v>
      </c>
      <c r="R369" s="98">
        <v>0</v>
      </c>
      <c r="S369" s="98">
        <v>3.6119068934513328</v>
      </c>
      <c r="T369" s="98">
        <v>3.9935191754863402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38.647737149419932</v>
      </c>
      <c r="D370" s="122">
        <f t="shared" si="210"/>
        <v>50.510708818193272</v>
      </c>
      <c r="E370" s="122">
        <f t="shared" si="210"/>
        <v>65.411732338499007</v>
      </c>
      <c r="F370" s="122">
        <f t="shared" si="210"/>
        <v>19.611140196547499</v>
      </c>
      <c r="G370" s="122">
        <f t="shared" si="210"/>
        <v>30.241900465956483</v>
      </c>
      <c r="H370" s="122">
        <f t="shared" si="210"/>
        <v>38.438032267572332</v>
      </c>
      <c r="I370" s="122">
        <f t="shared" si="210"/>
        <v>87.231758217541213</v>
      </c>
      <c r="J370" s="122">
        <f t="shared" si="210"/>
        <v>26.069776318756311</v>
      </c>
      <c r="K370" s="122">
        <f t="shared" si="210"/>
        <v>23.878559676156229</v>
      </c>
      <c r="L370" s="122">
        <f t="shared" si="210"/>
        <v>67.883917719360397</v>
      </c>
      <c r="M370" s="122">
        <f t="shared" si="210"/>
        <v>22.025469344500824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69.494513295612578</v>
      </c>
      <c r="T370" s="122">
        <f t="shared" si="210"/>
        <v>57.516623966456841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38.647737149419932</v>
      </c>
      <c r="D371" s="98">
        <f>RES_hhdet_in_fech!D110</f>
        <v>50.510708818193272</v>
      </c>
      <c r="E371" s="98">
        <f>RES_hhdet_in_fech!E110</f>
        <v>65.411732338499007</v>
      </c>
      <c r="F371" s="98">
        <f>RES_hhdet_in_fech!F110</f>
        <v>19.611140196547499</v>
      </c>
      <c r="G371" s="98">
        <f>RES_hhdet_in_fech!G110</f>
        <v>30.241900465956483</v>
      </c>
      <c r="H371" s="98">
        <f>RES_hhdet_in_fech!H110</f>
        <v>38.438032267572332</v>
      </c>
      <c r="I371" s="98">
        <f>RES_hhdet_in_fech!I110</f>
        <v>87.231758217541213</v>
      </c>
      <c r="J371" s="98">
        <f>RES_hhdet_in_fech!J110</f>
        <v>26.069776318756311</v>
      </c>
      <c r="K371" s="98">
        <f>RES_hhdet_in_fech!K110</f>
        <v>23.878559676156229</v>
      </c>
      <c r="L371" s="98">
        <f>RES_hhdet_in_fech!L110</f>
        <v>67.883917719360397</v>
      </c>
      <c r="M371" s="98">
        <f>RES_hhdet_in_fech!M110</f>
        <v>22.025469344500824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69.494513295612578</v>
      </c>
      <c r="T371" s="98">
        <f>RES_hhdet_in_fech!T110</f>
        <v>57.516623966456841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551.6663203356768</v>
      </c>
      <c r="D372" s="122">
        <v>1130.7739297135645</v>
      </c>
      <c r="E372" s="122">
        <v>1029.2392353432376</v>
      </c>
      <c r="F372" s="122">
        <v>646.40549470556255</v>
      </c>
      <c r="G372" s="122">
        <v>887.78841230774663</v>
      </c>
      <c r="H372" s="122">
        <v>938.35581805634331</v>
      </c>
      <c r="I372" s="122">
        <v>1042.9562955391248</v>
      </c>
      <c r="J372" s="122">
        <v>793.4714449253712</v>
      </c>
      <c r="K372" s="122">
        <v>953.65269253389977</v>
      </c>
      <c r="L372" s="122">
        <v>1066.5955642243512</v>
      </c>
      <c r="M372" s="122">
        <v>923.91211846707563</v>
      </c>
      <c r="N372" s="122">
        <v>0</v>
      </c>
      <c r="O372" s="122">
        <v>0</v>
      </c>
      <c r="P372" s="122">
        <v>677.7782700403352</v>
      </c>
      <c r="Q372" s="122">
        <v>0</v>
      </c>
      <c r="R372" s="122">
        <v>0</v>
      </c>
      <c r="S372" s="122">
        <v>1147.3323562859341</v>
      </c>
      <c r="T372" s="122">
        <v>1192.049260316456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533.26102366044051</v>
      </c>
      <c r="D373" s="98">
        <v>1131.5723685253824</v>
      </c>
      <c r="E373" s="98">
        <v>1019.1428377780117</v>
      </c>
      <c r="F373" s="98">
        <v>647.04223334697281</v>
      </c>
      <c r="G373" s="98">
        <v>883.38653199517842</v>
      </c>
      <c r="H373" s="98">
        <v>921.26877755424869</v>
      </c>
      <c r="I373" s="98">
        <v>1033.5553693814193</v>
      </c>
      <c r="J373" s="98">
        <v>781.51701324783619</v>
      </c>
      <c r="K373" s="98">
        <v>932.03071091401921</v>
      </c>
      <c r="L373" s="98">
        <v>1063.5346542149266</v>
      </c>
      <c r="M373" s="98">
        <v>907.76857991084398</v>
      </c>
      <c r="N373" s="98">
        <v>0</v>
      </c>
      <c r="O373" s="98">
        <v>0</v>
      </c>
      <c r="P373" s="98">
        <v>677.7782700403352</v>
      </c>
      <c r="Q373" s="98">
        <v>0</v>
      </c>
      <c r="R373" s="98">
        <v>0</v>
      </c>
      <c r="S373" s="98">
        <v>1029.6998778993129</v>
      </c>
      <c r="T373" s="98">
        <v>1166.4338623836636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804.55509665342367</v>
      </c>
      <c r="D377" s="101">
        <v>881.12872788522373</v>
      </c>
      <c r="E377" s="101">
        <v>1390.8738390431472</v>
      </c>
      <c r="F377" s="101">
        <v>621.25431836985615</v>
      </c>
      <c r="G377" s="101">
        <v>1056.5271576228599</v>
      </c>
      <c r="H377" s="101">
        <v>1730.7673213409835</v>
      </c>
      <c r="I377" s="101">
        <v>1541.2053818975246</v>
      </c>
      <c r="J377" s="101">
        <v>1141.6442675335745</v>
      </c>
      <c r="K377" s="101">
        <v>1552.311308634344</v>
      </c>
      <c r="L377" s="101">
        <v>1205.4168358282627</v>
      </c>
      <c r="M377" s="101">
        <v>1238.7111203135944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1595.8061801349274</v>
      </c>
      <c r="T377" s="101">
        <v>1371.3570458460008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587.64138258706407</v>
      </c>
      <c r="D381" s="122">
        <v>650.27492328315918</v>
      </c>
      <c r="E381" s="122">
        <v>775.62659233234535</v>
      </c>
      <c r="F381" s="122">
        <v>512.57585578631893</v>
      </c>
      <c r="G381" s="122">
        <v>1115.5642476397891</v>
      </c>
      <c r="H381" s="122">
        <v>636.79924602230756</v>
      </c>
      <c r="I381" s="122">
        <v>917.44652428821837</v>
      </c>
      <c r="J381" s="122">
        <v>447.75216157190687</v>
      </c>
      <c r="K381" s="122">
        <v>641.31392219069858</v>
      </c>
      <c r="L381" s="122">
        <v>500.62917175565781</v>
      </c>
      <c r="M381" s="122">
        <v>508.38032470015719</v>
      </c>
      <c r="N381" s="122">
        <v>0</v>
      </c>
      <c r="O381" s="122">
        <v>0</v>
      </c>
      <c r="P381" s="122">
        <v>485.63265612912875</v>
      </c>
      <c r="Q381" s="122">
        <v>0</v>
      </c>
      <c r="R381" s="122">
        <v>0</v>
      </c>
      <c r="S381" s="122">
        <v>626.33005398227976</v>
      </c>
      <c r="T381" s="122">
        <v>643.98874951442724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594.06077062202496</v>
      </c>
      <c r="D382" s="98">
        <v>660.15268978710355</v>
      </c>
      <c r="E382" s="98">
        <v>777.96402270937756</v>
      </c>
      <c r="F382" s="98">
        <v>516.19936497505216</v>
      </c>
      <c r="G382" s="98">
        <v>1140.0644963888687</v>
      </c>
      <c r="H382" s="98">
        <v>619.65445487703664</v>
      </c>
      <c r="I382" s="98">
        <v>918.70027308029967</v>
      </c>
      <c r="J382" s="98">
        <v>448.69275607731009</v>
      </c>
      <c r="K382" s="98">
        <v>641.95164333335185</v>
      </c>
      <c r="L382" s="98">
        <v>507.32557664022221</v>
      </c>
      <c r="M382" s="98">
        <v>511.23495816157845</v>
      </c>
      <c r="N382" s="98">
        <v>0</v>
      </c>
      <c r="O382" s="98">
        <v>0</v>
      </c>
      <c r="P382" s="98">
        <v>485.63265612912875</v>
      </c>
      <c r="Q382" s="98">
        <v>0</v>
      </c>
      <c r="R382" s="98">
        <v>0</v>
      </c>
      <c r="S382" s="98">
        <v>631.37775536862296</v>
      </c>
      <c r="T382" s="98">
        <v>643.98874951442724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491.21101014884783</v>
      </c>
      <c r="D383" s="33">
        <v>408.93706059219261</v>
      </c>
      <c r="E383" s="33">
        <v>738.51988509695877</v>
      </c>
      <c r="F383" s="33">
        <v>369.44724283135747</v>
      </c>
      <c r="G383" s="33">
        <v>417.30715829101916</v>
      </c>
      <c r="H383" s="33">
        <v>816.55978348484439</v>
      </c>
      <c r="I383" s="33">
        <v>546.33688183222182</v>
      </c>
      <c r="J383" s="33">
        <v>335.35111817622578</v>
      </c>
      <c r="K383" s="33">
        <v>349.2376388554959</v>
      </c>
      <c r="L383" s="33">
        <v>356.56080381059991</v>
      </c>
      <c r="M383" s="33">
        <v>394.19498624330305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437.04125199440773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3988.6124788918278</v>
      </c>
      <c r="D385" s="117">
        <f t="shared" si="211"/>
        <v>7801.1062274641845</v>
      </c>
      <c r="E385" s="117">
        <f t="shared" si="211"/>
        <v>6996.2586962586929</v>
      </c>
      <c r="F385" s="117">
        <f t="shared" si="211"/>
        <v>6385.7190763376857</v>
      </c>
      <c r="G385" s="117">
        <f t="shared" si="211"/>
        <v>6365.4150952119135</v>
      </c>
      <c r="H385" s="117">
        <f t="shared" si="211"/>
        <v>6579.5877683873996</v>
      </c>
      <c r="I385" s="117">
        <f t="shared" si="211"/>
        <v>6691.2442354869363</v>
      </c>
      <c r="J385" s="117">
        <f t="shared" si="211"/>
        <v>6583.9873574211642</v>
      </c>
      <c r="K385" s="117">
        <f t="shared" si="211"/>
        <v>7267.1477599598575</v>
      </c>
      <c r="L385" s="117">
        <f t="shared" si="211"/>
        <v>8948.1763327890585</v>
      </c>
      <c r="M385" s="117">
        <f t="shared" si="211"/>
        <v>7311.6623430471482</v>
      </c>
      <c r="N385" s="117">
        <f t="shared" si="211"/>
        <v>0</v>
      </c>
      <c r="O385" s="117">
        <f t="shared" si="211"/>
        <v>0</v>
      </c>
      <c r="P385" s="117">
        <f t="shared" si="211"/>
        <v>4817.2352681911207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6881.6657377298061</v>
      </c>
      <c r="T385" s="117">
        <f t="shared" si="212"/>
        <v>7583.9646076496156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3126.7390852498384</v>
      </c>
      <c r="D386" s="122">
        <f t="shared" si="214"/>
        <v>6381.3777080399723</v>
      </c>
      <c r="E386" s="122">
        <f t="shared" si="214"/>
        <v>5550.4512900921472</v>
      </c>
      <c r="F386" s="122">
        <f t="shared" si="214"/>
        <v>5507.2752981091407</v>
      </c>
      <c r="G386" s="122">
        <f t="shared" si="214"/>
        <v>4909.6550603692858</v>
      </c>
      <c r="H386" s="122">
        <f t="shared" si="214"/>
        <v>5320.3621499727151</v>
      </c>
      <c r="I386" s="122">
        <f t="shared" si="214"/>
        <v>5058.0228798229409</v>
      </c>
      <c r="J386" s="122">
        <f t="shared" si="214"/>
        <v>5586.6806909745437</v>
      </c>
      <c r="K386" s="122">
        <f t="shared" si="214"/>
        <v>6024.9850471410964</v>
      </c>
      <c r="L386" s="122">
        <f t="shared" si="214"/>
        <v>7546.3724074910706</v>
      </c>
      <c r="M386" s="122">
        <f t="shared" si="214"/>
        <v>6163.1297548849934</v>
      </c>
      <c r="N386" s="122">
        <f t="shared" si="214"/>
        <v>0</v>
      </c>
      <c r="O386" s="122">
        <f t="shared" si="214"/>
        <v>0</v>
      </c>
      <c r="P386" s="122">
        <f t="shared" si="214"/>
        <v>3936.0066364284144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5312.5230720047484</v>
      </c>
      <c r="T386" s="122">
        <f t="shared" si="215"/>
        <v>5963.478153837802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3124.0014231753967</v>
      </c>
      <c r="D387" s="98">
        <v>6376.0199206891148</v>
      </c>
      <c r="E387" s="98">
        <v>5545.904810475221</v>
      </c>
      <c r="F387" s="98">
        <v>5502.4099035260442</v>
      </c>
      <c r="G387" s="98">
        <v>4905.5867604940004</v>
      </c>
      <c r="H387" s="98">
        <v>5316.2400286076918</v>
      </c>
      <c r="I387" s="98">
        <v>5054.5044322663898</v>
      </c>
      <c r="J387" s="98">
        <v>5582.1704607784377</v>
      </c>
      <c r="K387" s="98">
        <v>6020.136417914694</v>
      </c>
      <c r="L387" s="98">
        <v>7540.8425005890613</v>
      </c>
      <c r="M387" s="98">
        <v>6158.3662810258056</v>
      </c>
      <c r="N387" s="98">
        <v>0</v>
      </c>
      <c r="O387" s="98">
        <v>0</v>
      </c>
      <c r="P387" s="98">
        <v>3932.9552532274333</v>
      </c>
      <c r="Q387" s="98">
        <v>0</v>
      </c>
      <c r="R387" s="98">
        <v>0</v>
      </c>
      <c r="S387" s="98">
        <v>5308.9111651112971</v>
      </c>
      <c r="T387" s="98">
        <v>5959.4846346623153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2.7376620744415399</v>
      </c>
      <c r="D388" s="98">
        <v>5.3577873508578975</v>
      </c>
      <c r="E388" s="98">
        <v>4.5464796169264208</v>
      </c>
      <c r="F388" s="98">
        <v>4.865394583096311</v>
      </c>
      <c r="G388" s="98">
        <v>4.0682998752853337</v>
      </c>
      <c r="H388" s="98">
        <v>4.1221213650229984</v>
      </c>
      <c r="I388" s="98">
        <v>3.5184475565512225</v>
      </c>
      <c r="J388" s="98">
        <v>4.5102301961058444</v>
      </c>
      <c r="K388" s="98">
        <v>4.8486292264028412</v>
      </c>
      <c r="L388" s="98">
        <v>5.5299069020093627</v>
      </c>
      <c r="M388" s="98">
        <v>4.7634738591881698</v>
      </c>
      <c r="N388" s="98">
        <v>0</v>
      </c>
      <c r="O388" s="98">
        <v>0</v>
      </c>
      <c r="P388" s="98">
        <v>3.0513832009808253</v>
      </c>
      <c r="Q388" s="98">
        <v>0</v>
      </c>
      <c r="R388" s="98">
        <v>0</v>
      </c>
      <c r="S388" s="98">
        <v>3.6119068934513328</v>
      </c>
      <c r="T388" s="98">
        <v>3.9935191754863402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80.29196424428342</v>
      </c>
      <c r="D389" s="122">
        <f t="shared" si="217"/>
        <v>108.99744543289533</v>
      </c>
      <c r="E389" s="122">
        <f t="shared" si="217"/>
        <v>146.48871746920082</v>
      </c>
      <c r="F389" s="122">
        <f t="shared" si="217"/>
        <v>45.531602751085188</v>
      </c>
      <c r="G389" s="122">
        <f t="shared" si="217"/>
        <v>72.734414007786228</v>
      </c>
      <c r="H389" s="122">
        <f t="shared" si="217"/>
        <v>95.691874135946463</v>
      </c>
      <c r="I389" s="122">
        <f t="shared" si="217"/>
        <v>224.6295969395583</v>
      </c>
      <c r="J389" s="122">
        <f t="shared" si="217"/>
        <v>69.404868373498417</v>
      </c>
      <c r="K389" s="122">
        <f t="shared" si="217"/>
        <v>65.699841616236242</v>
      </c>
      <c r="L389" s="122">
        <f t="shared" si="217"/>
        <v>192.96435887241958</v>
      </c>
      <c r="M389" s="122">
        <f t="shared" si="217"/>
        <v>64.909336943122725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241.84998804147759</v>
      </c>
      <c r="T389" s="122">
        <f t="shared" si="217"/>
        <v>200.33138672028733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80.29196424428342</v>
      </c>
      <c r="D390" s="98">
        <f>RES_hhdet_in_tesh!D110</f>
        <v>108.99744543289533</v>
      </c>
      <c r="E390" s="98">
        <f>RES_hhdet_in_tesh!E110</f>
        <v>146.48871746920082</v>
      </c>
      <c r="F390" s="98">
        <f>RES_hhdet_in_tesh!F110</f>
        <v>45.531602751085188</v>
      </c>
      <c r="G390" s="98">
        <f>RES_hhdet_in_tesh!G110</f>
        <v>72.734414007786228</v>
      </c>
      <c r="H390" s="98">
        <f>RES_hhdet_in_tesh!H110</f>
        <v>95.691874135946463</v>
      </c>
      <c r="I390" s="98">
        <f>RES_hhdet_in_tesh!I110</f>
        <v>224.6295969395583</v>
      </c>
      <c r="J390" s="98">
        <f>RES_hhdet_in_tesh!J110</f>
        <v>69.404868373498417</v>
      </c>
      <c r="K390" s="98">
        <f>RES_hhdet_in_tesh!K110</f>
        <v>65.699841616236242</v>
      </c>
      <c r="L390" s="98">
        <f>RES_hhdet_in_tesh!L110</f>
        <v>192.96435887241958</v>
      </c>
      <c r="M390" s="98">
        <f>RES_hhdet_in_tesh!M110</f>
        <v>64.909336943122725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241.84998804147759</v>
      </c>
      <c r="T390" s="98">
        <f>RES_hhdet_in_tesh!T110</f>
        <v>200.33138672028733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440.81953946795863</v>
      </c>
      <c r="D391" s="122">
        <v>936.37686669871164</v>
      </c>
      <c r="E391" s="122">
        <v>848.21155467693256</v>
      </c>
      <c r="F391" s="122">
        <v>537.95472456325274</v>
      </c>
      <c r="G391" s="122">
        <v>741.54793095398884</v>
      </c>
      <c r="H391" s="122">
        <v>786.07393350877612</v>
      </c>
      <c r="I391" s="122">
        <v>881.89622825297727</v>
      </c>
      <c r="J391" s="122">
        <v>670.31499222336311</v>
      </c>
      <c r="K391" s="122">
        <v>807.79808025139903</v>
      </c>
      <c r="L391" s="122">
        <v>918.09078675843193</v>
      </c>
      <c r="M391" s="122">
        <v>789.3328836281712</v>
      </c>
      <c r="N391" s="122">
        <v>0</v>
      </c>
      <c r="O391" s="122">
        <v>0</v>
      </c>
      <c r="P391" s="122">
        <v>601.46500796030546</v>
      </c>
      <c r="Q391" s="122">
        <v>0</v>
      </c>
      <c r="R391" s="122">
        <v>0</v>
      </c>
      <c r="S391" s="122">
        <v>957.937242608985</v>
      </c>
      <c r="T391" s="122">
        <v>1039.5309710893193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439.33689798323263</v>
      </c>
      <c r="D392" s="98">
        <v>937.75239242358737</v>
      </c>
      <c r="E392" s="98">
        <v>849.52161916368243</v>
      </c>
      <c r="F392" s="98">
        <v>542.48895127766878</v>
      </c>
      <c r="G392" s="98">
        <v>744.92707181042454</v>
      </c>
      <c r="H392" s="98">
        <v>781.33989630137808</v>
      </c>
      <c r="I392" s="98">
        <v>881.58509586384469</v>
      </c>
      <c r="J392" s="98">
        <v>670.39752697995368</v>
      </c>
      <c r="K392" s="98">
        <v>804.0345152073412</v>
      </c>
      <c r="L392" s="98">
        <v>922.64334315228132</v>
      </c>
      <c r="M392" s="98">
        <v>791.96742081696198</v>
      </c>
      <c r="N392" s="98">
        <v>0</v>
      </c>
      <c r="O392" s="98">
        <v>0</v>
      </c>
      <c r="P392" s="98">
        <v>601.46500796030546</v>
      </c>
      <c r="Q392" s="98">
        <v>0</v>
      </c>
      <c r="R392" s="98">
        <v>0</v>
      </c>
      <c r="S392" s="98">
        <v>926.49107028304752</v>
      </c>
      <c r="T392" s="98">
        <v>1053.5530231988025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461.19103346809482</v>
      </c>
      <c r="D396" s="101">
        <v>506.29582338753124</v>
      </c>
      <c r="E396" s="101">
        <v>801.28742669698306</v>
      </c>
      <c r="F396" s="101">
        <v>358.85276934381966</v>
      </c>
      <c r="G396" s="101">
        <v>612.01419812395295</v>
      </c>
      <c r="H396" s="101">
        <v>1005.6149090018578</v>
      </c>
      <c r="I396" s="101">
        <v>898.38624487701054</v>
      </c>
      <c r="J396" s="101">
        <v>667.9111674376619</v>
      </c>
      <c r="K396" s="101">
        <v>912.00178740875197</v>
      </c>
      <c r="L396" s="101">
        <v>711.61896442561977</v>
      </c>
      <c r="M396" s="101">
        <v>737.95940844675283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1077.8257746016213</v>
      </c>
      <c r="T396" s="101">
        <v>941.37660632293546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340.76188992974721</v>
      </c>
      <c r="D400" s="122">
        <v>374.35420729260522</v>
      </c>
      <c r="E400" s="122">
        <v>451.10713402041193</v>
      </c>
      <c r="F400" s="122">
        <v>294.95745091420645</v>
      </c>
      <c r="G400" s="122">
        <v>641.47768988085193</v>
      </c>
      <c r="H400" s="122">
        <v>377.45981076996134</v>
      </c>
      <c r="I400" s="122">
        <v>526.69553047145973</v>
      </c>
      <c r="J400" s="122">
        <v>257.586805849759</v>
      </c>
      <c r="K400" s="122">
        <v>368.66479095112607</v>
      </c>
      <c r="L400" s="122">
        <v>290.74877966713672</v>
      </c>
      <c r="M400" s="122">
        <v>294.29036759085989</v>
      </c>
      <c r="N400" s="122">
        <v>0</v>
      </c>
      <c r="O400" s="122">
        <v>0</v>
      </c>
      <c r="P400" s="122">
        <v>279.76362380240067</v>
      </c>
      <c r="Q400" s="122">
        <v>0</v>
      </c>
      <c r="R400" s="122">
        <v>0</v>
      </c>
      <c r="S400" s="122">
        <v>369.35543507459505</v>
      </c>
      <c r="T400" s="122">
        <v>380.62409600220815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339.21224480925071</v>
      </c>
      <c r="D401" s="98">
        <v>377.25156108647144</v>
      </c>
      <c r="E401" s="98">
        <v>444.93023520264751</v>
      </c>
      <c r="F401" s="98">
        <v>295.45773112565502</v>
      </c>
      <c r="G401" s="98">
        <v>653.05920360522771</v>
      </c>
      <c r="H401" s="98">
        <v>355.23659737917092</v>
      </c>
      <c r="I401" s="98">
        <v>527.0923589805974</v>
      </c>
      <c r="J401" s="98">
        <v>257.63595126338026</v>
      </c>
      <c r="K401" s="98">
        <v>368.89609567809555</v>
      </c>
      <c r="L401" s="98">
        <v>291.76463357250003</v>
      </c>
      <c r="M401" s="98">
        <v>294.18979939079674</v>
      </c>
      <c r="N401" s="98">
        <v>0</v>
      </c>
      <c r="O401" s="98">
        <v>0</v>
      </c>
      <c r="P401" s="98">
        <v>279.76362380240067</v>
      </c>
      <c r="Q401" s="98">
        <v>0</v>
      </c>
      <c r="R401" s="98">
        <v>0</v>
      </c>
      <c r="S401" s="98">
        <v>369.80114798191966</v>
      </c>
      <c r="T401" s="98">
        <v>380.62409600220815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364.04025467459638</v>
      </c>
      <c r="D402" s="33">
        <v>303.56480649111575</v>
      </c>
      <c r="E402" s="33">
        <v>549.16540275242312</v>
      </c>
      <c r="F402" s="33">
        <v>275.19638256199096</v>
      </c>
      <c r="G402" s="33">
        <v>311.40454873614135</v>
      </c>
      <c r="H402" s="33">
        <v>610.46683601885445</v>
      </c>
      <c r="I402" s="33">
        <v>409.23429176672852</v>
      </c>
      <c r="J402" s="33">
        <v>251.71392892201607</v>
      </c>
      <c r="K402" s="33">
        <v>262.72722599909252</v>
      </c>
      <c r="L402" s="33">
        <v>268.89340850317785</v>
      </c>
      <c r="M402" s="33">
        <v>298.31309559338462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352.64120104992372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126.5241107954667</v>
      </c>
      <c r="D404" s="117">
        <f t="shared" si="218"/>
        <v>144.06386572888712</v>
      </c>
      <c r="E404" s="117">
        <f t="shared" si="218"/>
        <v>166.24987436763038</v>
      </c>
      <c r="F404" s="117">
        <f t="shared" si="218"/>
        <v>114.36454286507281</v>
      </c>
      <c r="G404" s="117">
        <f t="shared" si="218"/>
        <v>250.19816791496004</v>
      </c>
      <c r="H404" s="117">
        <f t="shared" si="218"/>
        <v>128.50449674293989</v>
      </c>
      <c r="I404" s="117">
        <f t="shared" si="218"/>
        <v>207.9892875210256</v>
      </c>
      <c r="J404" s="117">
        <f t="shared" si="218"/>
        <v>101.07919546246767</v>
      </c>
      <c r="K404" s="117">
        <f t="shared" si="218"/>
        <v>145.50803217258988</v>
      </c>
      <c r="L404" s="117">
        <f t="shared" si="218"/>
        <v>110.12536894183179</v>
      </c>
      <c r="M404" s="117">
        <f t="shared" si="218"/>
        <v>113.29964204486262</v>
      </c>
      <c r="N404" s="117">
        <f t="shared" si="218"/>
        <v>0</v>
      </c>
      <c r="O404" s="117">
        <f t="shared" si="218"/>
        <v>0</v>
      </c>
      <c r="P404" s="117">
        <f t="shared" si="218"/>
        <v>110.31631416629291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139.69847815863938</v>
      </c>
      <c r="T404" s="117">
        <f t="shared" si="219"/>
        <v>146.28848433969731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126.5241107954667</v>
      </c>
      <c r="D419" s="122">
        <v>144.06386572888712</v>
      </c>
      <c r="E419" s="122">
        <v>166.24987436763038</v>
      </c>
      <c r="F419" s="122">
        <v>114.36454286507281</v>
      </c>
      <c r="G419" s="122">
        <v>250.19816791496004</v>
      </c>
      <c r="H419" s="122">
        <v>128.50449674293989</v>
      </c>
      <c r="I419" s="122">
        <v>207.9892875210256</v>
      </c>
      <c r="J419" s="122">
        <v>101.07919546246767</v>
      </c>
      <c r="K419" s="122">
        <v>145.50803217258988</v>
      </c>
      <c r="L419" s="122">
        <v>110.12536894183179</v>
      </c>
      <c r="M419" s="122">
        <v>113.29964204486262</v>
      </c>
      <c r="N419" s="122">
        <v>0</v>
      </c>
      <c r="O419" s="122">
        <v>0</v>
      </c>
      <c r="P419" s="122">
        <v>110.31631416629291</v>
      </c>
      <c r="Q419" s="122">
        <v>0</v>
      </c>
      <c r="R419" s="122">
        <v>0</v>
      </c>
      <c r="S419" s="122">
        <v>139.69847815863938</v>
      </c>
      <c r="T419" s="122">
        <v>146.28848433969731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134.94684465449922</v>
      </c>
      <c r="D420" s="98">
        <v>149.96028501203847</v>
      </c>
      <c r="E420" s="98">
        <v>176.72230739866222</v>
      </c>
      <c r="F420" s="98">
        <v>117.25984774773288</v>
      </c>
      <c r="G420" s="98">
        <v>258.97705099969545</v>
      </c>
      <c r="H420" s="98">
        <v>140.76070596986767</v>
      </c>
      <c r="I420" s="98">
        <v>208.69195403292096</v>
      </c>
      <c r="J420" s="98">
        <v>101.92504647052178</v>
      </c>
      <c r="K420" s="98">
        <v>145.82573529960425</v>
      </c>
      <c r="L420" s="98">
        <v>115.2440779895929</v>
      </c>
      <c r="M420" s="98">
        <v>116.13213309598419</v>
      </c>
      <c r="N420" s="98">
        <v>0</v>
      </c>
      <c r="O420" s="98">
        <v>0</v>
      </c>
      <c r="P420" s="98">
        <v>110.31631416629291</v>
      </c>
      <c r="Q420" s="98">
        <v>0</v>
      </c>
      <c r="R420" s="98">
        <v>0</v>
      </c>
      <c r="S420" s="98">
        <v>143.42377090953642</v>
      </c>
      <c r="T420" s="98">
        <v>146.28848433969731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137.86602998303746</v>
      </c>
      <c r="D423" s="118">
        <f t="shared" si="225"/>
        <v>246.98332245448216</v>
      </c>
      <c r="E423" s="118">
        <f t="shared" si="225"/>
        <v>214.11393019578529</v>
      </c>
      <c r="F423" s="118">
        <f t="shared" si="225"/>
        <v>179.84458239451092</v>
      </c>
      <c r="G423" s="118">
        <f t="shared" si="225"/>
        <v>171.29476094415716</v>
      </c>
      <c r="H423" s="118">
        <f t="shared" si="225"/>
        <v>160.72200452302431</v>
      </c>
      <c r="I423" s="118">
        <f t="shared" si="225"/>
        <v>153.79372519517486</v>
      </c>
      <c r="J423" s="118">
        <f t="shared" si="225"/>
        <v>141.46839960500657</v>
      </c>
      <c r="K423" s="118">
        <f t="shared" si="225"/>
        <v>149.89800352953344</v>
      </c>
      <c r="L423" s="118">
        <f t="shared" si="225"/>
        <v>171.97169993253647</v>
      </c>
      <c r="M423" s="118">
        <f t="shared" si="225"/>
        <v>135.92840791706558</v>
      </c>
      <c r="N423" s="118">
        <f t="shared" si="225"/>
        <v>0</v>
      </c>
      <c r="O423" s="118">
        <f t="shared" si="225"/>
        <v>0</v>
      </c>
      <c r="P423" s="118">
        <f t="shared" si="225"/>
        <v>81.851122125318213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103.8597848393141</v>
      </c>
      <c r="T423" s="118">
        <f t="shared" si="226"/>
        <v>111.78948615301742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109.72983764677444</v>
      </c>
      <c r="D424" s="123">
        <f t="shared" si="228"/>
        <v>206.30347645101779</v>
      </c>
      <c r="E424" s="123">
        <f t="shared" si="228"/>
        <v>173.56087098253235</v>
      </c>
      <c r="F424" s="123">
        <f t="shared" si="228"/>
        <v>156.4179652860004</v>
      </c>
      <c r="G424" s="123">
        <f t="shared" si="228"/>
        <v>132.52743629218216</v>
      </c>
      <c r="H424" s="123">
        <f t="shared" si="228"/>
        <v>132.15856497763286</v>
      </c>
      <c r="I424" s="123">
        <f t="shared" si="228"/>
        <v>119.12021181469377</v>
      </c>
      <c r="J424" s="123">
        <f t="shared" si="228"/>
        <v>121.47767155558319</v>
      </c>
      <c r="K424" s="123">
        <f t="shared" si="228"/>
        <v>125.26536937378833</v>
      </c>
      <c r="L424" s="123">
        <f t="shared" si="228"/>
        <v>148.25613504729418</v>
      </c>
      <c r="M424" s="123">
        <f t="shared" si="228"/>
        <v>115.61087167831997</v>
      </c>
      <c r="N424" s="123">
        <f t="shared" si="228"/>
        <v>0</v>
      </c>
      <c r="O424" s="123">
        <f t="shared" si="228"/>
        <v>0</v>
      </c>
      <c r="P424" s="123">
        <f t="shared" si="228"/>
        <v>66.763652190751472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81.720615096719314</v>
      </c>
      <c r="T424" s="123">
        <f t="shared" si="229"/>
        <v>89.475272194577471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109.66444689933373</v>
      </c>
      <c r="D425" s="99">
        <v>206.18447733742289</v>
      </c>
      <c r="E425" s="99">
        <v>173.46229007611561</v>
      </c>
      <c r="F425" s="99">
        <v>156.32125693525106</v>
      </c>
      <c r="G425" s="99">
        <v>132.44988046806807</v>
      </c>
      <c r="H425" s="99">
        <v>132.08559616989862</v>
      </c>
      <c r="I425" s="99">
        <v>119.06063236641786</v>
      </c>
      <c r="J425" s="99">
        <v>121.40652561060058</v>
      </c>
      <c r="K425" s="99">
        <v>125.1915917749299</v>
      </c>
      <c r="L425" s="99">
        <v>148.17592945016321</v>
      </c>
      <c r="M425" s="99">
        <v>115.5443236065925</v>
      </c>
      <c r="N425" s="99">
        <v>0</v>
      </c>
      <c r="O425" s="99">
        <v>0</v>
      </c>
      <c r="P425" s="99">
        <v>66.724080916949518</v>
      </c>
      <c r="Q425" s="99">
        <v>0</v>
      </c>
      <c r="R425" s="99">
        <v>0</v>
      </c>
      <c r="S425" s="99">
        <v>81.677230500005777</v>
      </c>
      <c r="T425" s="99">
        <v>89.428211370591512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6.5390747440719266E-2</v>
      </c>
      <c r="D426" s="99">
        <v>0.11899911359488369</v>
      </c>
      <c r="E426" s="99">
        <v>9.8580906416733435E-2</v>
      </c>
      <c r="F426" s="99">
        <v>9.6708350749326141E-2</v>
      </c>
      <c r="G426" s="99">
        <v>7.75558241140787E-2</v>
      </c>
      <c r="H426" s="99">
        <v>7.2968807734250088E-2</v>
      </c>
      <c r="I426" s="99">
        <v>5.9579448275914777E-2</v>
      </c>
      <c r="J426" s="99">
        <v>7.1145944982605361E-2</v>
      </c>
      <c r="K426" s="99">
        <v>7.3777598858424179E-2</v>
      </c>
      <c r="L426" s="99">
        <v>8.0205597130956444E-2</v>
      </c>
      <c r="M426" s="99">
        <v>6.6548071727468419E-2</v>
      </c>
      <c r="N426" s="99">
        <v>0</v>
      </c>
      <c r="O426" s="99">
        <v>0</v>
      </c>
      <c r="P426" s="99">
        <v>3.9571273801956991E-2</v>
      </c>
      <c r="Q426" s="99">
        <v>0</v>
      </c>
      <c r="R426" s="99">
        <v>0</v>
      </c>
      <c r="S426" s="99">
        <v>4.3384596713530024E-2</v>
      </c>
      <c r="T426" s="99">
        <v>4.7060823985959656E-2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0.92312504259991657</v>
      </c>
      <c r="D427" s="123">
        <f t="shared" si="231"/>
        <v>1.1218678873941921</v>
      </c>
      <c r="E427" s="123">
        <f t="shared" si="231"/>
        <v>1.4183166774158542</v>
      </c>
      <c r="F427" s="123">
        <f t="shared" si="231"/>
        <v>0.38980621043791336</v>
      </c>
      <c r="G427" s="123">
        <f t="shared" si="231"/>
        <v>0.57651490433671548</v>
      </c>
      <c r="H427" s="123">
        <f t="shared" si="231"/>
        <v>0.68042086533755852</v>
      </c>
      <c r="I427" s="123">
        <f t="shared" si="231"/>
        <v>1.4771344302296234</v>
      </c>
      <c r="J427" s="123">
        <f t="shared" si="231"/>
        <v>0.41123374884157199</v>
      </c>
      <c r="K427" s="123">
        <f t="shared" si="231"/>
        <v>0.36334038237264649</v>
      </c>
      <c r="L427" s="123">
        <f t="shared" si="231"/>
        <v>0.98458622409929264</v>
      </c>
      <c r="M427" s="123">
        <f t="shared" si="231"/>
        <v>0.30770663534591186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0.83473675320911944</v>
      </c>
      <c r="T427" s="123">
        <f t="shared" si="231"/>
        <v>0.67779309371224339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0.92312504259991657</v>
      </c>
      <c r="D428" s="99">
        <f>RES_hhdet_in_fecs!D110</f>
        <v>1.1218678873941921</v>
      </c>
      <c r="E428" s="99">
        <f>RES_hhdet_in_fecs!E110</f>
        <v>1.4183166774158542</v>
      </c>
      <c r="F428" s="99">
        <f>RES_hhdet_in_fecs!F110</f>
        <v>0.38980621043791336</v>
      </c>
      <c r="G428" s="99">
        <f>RES_hhdet_in_fecs!G110</f>
        <v>0.57651490433671548</v>
      </c>
      <c r="H428" s="99">
        <f>RES_hhdet_in_fecs!H110</f>
        <v>0.68042086533755852</v>
      </c>
      <c r="I428" s="99">
        <f>RES_hhdet_in_fecs!I110</f>
        <v>1.4771344302296234</v>
      </c>
      <c r="J428" s="99">
        <f>RES_hhdet_in_fecs!J110</f>
        <v>0.41123374884157199</v>
      </c>
      <c r="K428" s="99">
        <f>RES_hhdet_in_fecs!K110</f>
        <v>0.36334038237264649</v>
      </c>
      <c r="L428" s="99">
        <f>RES_hhdet_in_fecs!L110</f>
        <v>0.98458622409929264</v>
      </c>
      <c r="M428" s="99">
        <f>RES_hhdet_in_fecs!M110</f>
        <v>0.30770663534591186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0.83473675320911944</v>
      </c>
      <c r="T428" s="99">
        <f>RES_hhdet_in_fecs!T110</f>
        <v>0.67779309371224339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13.176890369853242</v>
      </c>
      <c r="D429" s="123">
        <v>25.115049646487247</v>
      </c>
      <c r="E429" s="123">
        <v>22.31690127061314</v>
      </c>
      <c r="F429" s="123">
        <v>12.848456222947165</v>
      </c>
      <c r="G429" s="123">
        <v>16.924308449761881</v>
      </c>
      <c r="H429" s="123">
        <v>16.610550542023223</v>
      </c>
      <c r="I429" s="123">
        <v>17.660846059340244</v>
      </c>
      <c r="J429" s="123">
        <v>12.516495458406984</v>
      </c>
      <c r="K429" s="123">
        <v>14.510947840039394</v>
      </c>
      <c r="L429" s="123">
        <v>15.46986877749405</v>
      </c>
      <c r="M429" s="123">
        <v>12.907506527201337</v>
      </c>
      <c r="N429" s="123">
        <v>0</v>
      </c>
      <c r="O429" s="123">
        <v>0</v>
      </c>
      <c r="P429" s="123">
        <v>8.7896366120655536</v>
      </c>
      <c r="Q429" s="123">
        <v>0</v>
      </c>
      <c r="R429" s="123">
        <v>0</v>
      </c>
      <c r="S429" s="123">
        <v>13.781238842036085</v>
      </c>
      <c r="T429" s="123">
        <v>14.047464894296967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12.737268505015377</v>
      </c>
      <c r="D430" s="99">
        <v>25.132783368384754</v>
      </c>
      <c r="E430" s="99">
        <v>22.097981995176788</v>
      </c>
      <c r="F430" s="99">
        <v>12.861112533307498</v>
      </c>
      <c r="G430" s="99">
        <v>16.840393432246408</v>
      </c>
      <c r="H430" s="99">
        <v>16.308079832712185</v>
      </c>
      <c r="I430" s="99">
        <v>17.501655966335782</v>
      </c>
      <c r="J430" s="99">
        <v>12.327922081561926</v>
      </c>
      <c r="K430" s="99">
        <v>14.181943948013762</v>
      </c>
      <c r="L430" s="99">
        <v>15.425473434241379</v>
      </c>
      <c r="M430" s="99">
        <v>12.681973356760395</v>
      </c>
      <c r="N430" s="99">
        <v>0</v>
      </c>
      <c r="O430" s="99">
        <v>0</v>
      </c>
      <c r="P430" s="99">
        <v>8.7896366120655536</v>
      </c>
      <c r="Q430" s="99">
        <v>0</v>
      </c>
      <c r="R430" s="99">
        <v>0</v>
      </c>
      <c r="S430" s="99">
        <v>12.368290561317796</v>
      </c>
      <c r="T430" s="99">
        <v>13.745605386310844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19.217294792725504</v>
      </c>
      <c r="D434" s="102">
        <v>19.570305933202029</v>
      </c>
      <c r="E434" s="102">
        <v>30.15819168169698</v>
      </c>
      <c r="F434" s="102">
        <v>12.348531963713965</v>
      </c>
      <c r="G434" s="102">
        <v>20.14105078785499</v>
      </c>
      <c r="H434" s="102">
        <v>30.637629686322601</v>
      </c>
      <c r="I434" s="102">
        <v>26.097920988576842</v>
      </c>
      <c r="J434" s="102">
        <v>18.008695059019193</v>
      </c>
      <c r="K434" s="102">
        <v>23.620243100499124</v>
      </c>
      <c r="L434" s="102">
        <v>17.483328168541778</v>
      </c>
      <c r="M434" s="102">
        <v>17.305403350799722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19.168104162274563</v>
      </c>
      <c r="T434" s="102">
        <v>16.160481450199811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14.036176923809867</v>
      </c>
      <c r="D438" s="123">
        <v>14.442928469582949</v>
      </c>
      <c r="E438" s="123">
        <v>16.817841265223961</v>
      </c>
      <c r="F438" s="123">
        <v>10.188354675125451</v>
      </c>
      <c r="G438" s="123">
        <v>21.26650129787642</v>
      </c>
      <c r="H438" s="123">
        <v>11.272468138030655</v>
      </c>
      <c r="I438" s="123">
        <v>15.53553289091121</v>
      </c>
      <c r="J438" s="123">
        <v>7.0629988421748253</v>
      </c>
      <c r="K438" s="123">
        <v>9.7583459333330662</v>
      </c>
      <c r="L438" s="123">
        <v>7.2611098836489418</v>
      </c>
      <c r="M438" s="123">
        <v>7.1023230761983491</v>
      </c>
      <c r="N438" s="123">
        <v>0</v>
      </c>
      <c r="O438" s="123">
        <v>0</v>
      </c>
      <c r="P438" s="123">
        <v>6.2978333225011882</v>
      </c>
      <c r="Q438" s="123">
        <v>0</v>
      </c>
      <c r="R438" s="123">
        <v>0</v>
      </c>
      <c r="S438" s="123">
        <v>7.5231941473495887</v>
      </c>
      <c r="T438" s="123">
        <v>7.5889559704307432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14.189507966978784</v>
      </c>
      <c r="D439" s="99">
        <v>14.662318561292803</v>
      </c>
      <c r="E439" s="99">
        <v>16.868523556726156</v>
      </c>
      <c r="F439" s="99">
        <v>10.260378349995499</v>
      </c>
      <c r="G439" s="99">
        <v>21.733560521872668</v>
      </c>
      <c r="H439" s="99">
        <v>10.968975140629263</v>
      </c>
      <c r="I439" s="99">
        <v>15.556763180721758</v>
      </c>
      <c r="J439" s="99">
        <v>7.0778361081285981</v>
      </c>
      <c r="K439" s="99">
        <v>9.7680496108982648</v>
      </c>
      <c r="L439" s="99">
        <v>7.3582343311151339</v>
      </c>
      <c r="M439" s="99">
        <v>7.1422037091065915</v>
      </c>
      <c r="N439" s="99">
        <v>0</v>
      </c>
      <c r="O439" s="99">
        <v>0</v>
      </c>
      <c r="P439" s="99">
        <v>6.2978333225011882</v>
      </c>
      <c r="Q439" s="99">
        <v>0</v>
      </c>
      <c r="R439" s="99">
        <v>0</v>
      </c>
      <c r="S439" s="99">
        <v>7.5838248599999822</v>
      </c>
      <c r="T439" s="99">
        <v>7.5889559704307432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11.732877992728977</v>
      </c>
      <c r="D440" s="110">
        <v>9.0826948775367384</v>
      </c>
      <c r="E440" s="110">
        <v>16.013259887626649</v>
      </c>
      <c r="F440" s="110">
        <v>7.3434195177585933</v>
      </c>
      <c r="G440" s="110">
        <v>7.9553134139833697</v>
      </c>
      <c r="H440" s="110">
        <v>14.454546231996751</v>
      </c>
      <c r="I440" s="110">
        <v>9.2513671069900294</v>
      </c>
      <c r="J440" s="110">
        <v>5.2899455606990573</v>
      </c>
      <c r="K440" s="110">
        <v>5.3140616084722803</v>
      </c>
      <c r="L440" s="110">
        <v>5.1715467710191394</v>
      </c>
      <c r="M440" s="110">
        <v>5.5070977598685902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5.2495424229597774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95.270469529852946</v>
      </c>
      <c r="D442" s="118">
        <f t="shared" si="232"/>
        <v>173.2664373062735</v>
      </c>
      <c r="E442" s="118">
        <f t="shared" si="232"/>
        <v>151.69924467172586</v>
      </c>
      <c r="F442" s="118">
        <f t="shared" si="232"/>
        <v>126.92749779569179</v>
      </c>
      <c r="G442" s="118">
        <f t="shared" si="232"/>
        <v>121.34676121993891</v>
      </c>
      <c r="H442" s="118">
        <f t="shared" si="232"/>
        <v>116.47029098072302</v>
      </c>
      <c r="I442" s="118">
        <f t="shared" si="232"/>
        <v>113.30583543512395</v>
      </c>
      <c r="J442" s="118">
        <f t="shared" si="232"/>
        <v>103.85811409397576</v>
      </c>
      <c r="K442" s="118">
        <f t="shared" si="232"/>
        <v>110.57820411584279</v>
      </c>
      <c r="L442" s="118">
        <f t="shared" si="232"/>
        <v>129.78407027858916</v>
      </c>
      <c r="M442" s="118">
        <f t="shared" si="232"/>
        <v>102.14751763853654</v>
      </c>
      <c r="N442" s="118">
        <f t="shared" si="232"/>
        <v>0</v>
      </c>
      <c r="O442" s="118">
        <f t="shared" si="232"/>
        <v>0</v>
      </c>
      <c r="P442" s="118">
        <f t="shared" si="232"/>
        <v>62.471385339199948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82.659465361644308</v>
      </c>
      <c r="T442" s="118">
        <f t="shared" si="233"/>
        <v>89.371706465609037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74.684091855385716</v>
      </c>
      <c r="D443" s="123">
        <f t="shared" si="235"/>
        <v>141.73356295100334</v>
      </c>
      <c r="E443" s="123">
        <f t="shared" si="235"/>
        <v>120.34993342148015</v>
      </c>
      <c r="F443" s="123">
        <f t="shared" si="235"/>
        <v>109.4668689468748</v>
      </c>
      <c r="G443" s="123">
        <f t="shared" si="235"/>
        <v>93.594955139852132</v>
      </c>
      <c r="H443" s="123">
        <f t="shared" si="235"/>
        <v>94.179779880346757</v>
      </c>
      <c r="I443" s="123">
        <f t="shared" si="235"/>
        <v>85.649766751729388</v>
      </c>
      <c r="J443" s="123">
        <f t="shared" si="235"/>
        <v>88.126250721889079</v>
      </c>
      <c r="K443" s="123">
        <f t="shared" si="235"/>
        <v>91.677236839525747</v>
      </c>
      <c r="L443" s="123">
        <f t="shared" si="235"/>
        <v>109.45234989317183</v>
      </c>
      <c r="M443" s="123">
        <f t="shared" si="235"/>
        <v>86.101952717272084</v>
      </c>
      <c r="N443" s="123">
        <f t="shared" si="235"/>
        <v>0</v>
      </c>
      <c r="O443" s="123">
        <f t="shared" si="235"/>
        <v>0</v>
      </c>
      <c r="P443" s="123">
        <f t="shared" si="235"/>
        <v>51.043341998593931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63.811631309802252</v>
      </c>
      <c r="T443" s="123">
        <f t="shared" si="236"/>
        <v>70.275409584755195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74.618701107945</v>
      </c>
      <c r="D444" s="99">
        <v>141.61456383740844</v>
      </c>
      <c r="E444" s="99">
        <v>120.25135251506342</v>
      </c>
      <c r="F444" s="99">
        <v>109.37016059612547</v>
      </c>
      <c r="G444" s="99">
        <v>93.517399315738047</v>
      </c>
      <c r="H444" s="99">
        <v>94.106811072612501</v>
      </c>
      <c r="I444" s="99">
        <v>85.590187303453476</v>
      </c>
      <c r="J444" s="99">
        <v>88.055104776906475</v>
      </c>
      <c r="K444" s="99">
        <v>91.60345924066732</v>
      </c>
      <c r="L444" s="99">
        <v>109.37214429604087</v>
      </c>
      <c r="M444" s="99">
        <v>86.035404645544617</v>
      </c>
      <c r="N444" s="99">
        <v>0</v>
      </c>
      <c r="O444" s="99">
        <v>0</v>
      </c>
      <c r="P444" s="99">
        <v>51.003770724791977</v>
      </c>
      <c r="Q444" s="99">
        <v>0</v>
      </c>
      <c r="R444" s="99">
        <v>0</v>
      </c>
      <c r="S444" s="99">
        <v>63.768246713088722</v>
      </c>
      <c r="T444" s="99">
        <v>70.228348760769236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6.5390747440719266E-2</v>
      </c>
      <c r="D445" s="99">
        <v>0.11899911359488369</v>
      </c>
      <c r="E445" s="99">
        <v>9.8580906416733435E-2</v>
      </c>
      <c r="F445" s="99">
        <v>9.6708350749326141E-2</v>
      </c>
      <c r="G445" s="99">
        <v>7.75558241140787E-2</v>
      </c>
      <c r="H445" s="99">
        <v>7.2968807734250088E-2</v>
      </c>
      <c r="I445" s="99">
        <v>5.9579448275914777E-2</v>
      </c>
      <c r="J445" s="99">
        <v>7.1145944982605361E-2</v>
      </c>
      <c r="K445" s="99">
        <v>7.3777598858424179E-2</v>
      </c>
      <c r="L445" s="99">
        <v>8.0205597130956444E-2</v>
      </c>
      <c r="M445" s="99">
        <v>6.6548071727468419E-2</v>
      </c>
      <c r="N445" s="99">
        <v>0</v>
      </c>
      <c r="O445" s="99">
        <v>0</v>
      </c>
      <c r="P445" s="99">
        <v>3.9571273801956991E-2</v>
      </c>
      <c r="Q445" s="99">
        <v>0</v>
      </c>
      <c r="R445" s="99">
        <v>0</v>
      </c>
      <c r="S445" s="99">
        <v>4.3384596713530024E-2</v>
      </c>
      <c r="T445" s="99">
        <v>4.7060823985959656E-2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1.9178230960036318</v>
      </c>
      <c r="D446" s="123">
        <f t="shared" si="238"/>
        <v>2.4208873068738672</v>
      </c>
      <c r="E446" s="123">
        <f t="shared" si="238"/>
        <v>3.1763016145888288</v>
      </c>
      <c r="F446" s="123">
        <f t="shared" si="238"/>
        <v>0.90502139833203454</v>
      </c>
      <c r="G446" s="123">
        <f t="shared" si="238"/>
        <v>1.3865687370041315</v>
      </c>
      <c r="H446" s="123">
        <f t="shared" si="238"/>
        <v>1.6939146976127373</v>
      </c>
      <c r="I446" s="123">
        <f t="shared" si="238"/>
        <v>3.8037535694345541</v>
      </c>
      <c r="J446" s="123">
        <f t="shared" si="238"/>
        <v>1.0948166129279324</v>
      </c>
      <c r="K446" s="123">
        <f t="shared" si="238"/>
        <v>0.99970039643983288</v>
      </c>
      <c r="L446" s="123">
        <f t="shared" si="238"/>
        <v>2.7987490391078524</v>
      </c>
      <c r="M446" s="123">
        <f t="shared" si="238"/>
        <v>0.90681534912622075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2.9049929873262785</v>
      </c>
      <c r="T446" s="123">
        <f t="shared" si="238"/>
        <v>2.3607649581796544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1.9178230960036318</v>
      </c>
      <c r="D447" s="99">
        <f>RES_hhdet_in_tess!D110</f>
        <v>2.4208873068738672</v>
      </c>
      <c r="E447" s="99">
        <f>RES_hhdet_in_tess!E110</f>
        <v>3.1763016145888288</v>
      </c>
      <c r="F447" s="99">
        <f>RES_hhdet_in_tess!F110</f>
        <v>0.90502139833203454</v>
      </c>
      <c r="G447" s="99">
        <f>RES_hhdet_in_tess!G110</f>
        <v>1.3865687370041315</v>
      </c>
      <c r="H447" s="99">
        <f>RES_hhdet_in_tess!H110</f>
        <v>1.6939146976127373</v>
      </c>
      <c r="I447" s="99">
        <f>RES_hhdet_in_tess!I110</f>
        <v>3.8037535694345541</v>
      </c>
      <c r="J447" s="99">
        <f>RES_hhdet_in_tess!J110</f>
        <v>1.0948166129279324</v>
      </c>
      <c r="K447" s="99">
        <f>RES_hhdet_in_tess!K110</f>
        <v>0.99970039643983288</v>
      </c>
      <c r="L447" s="99">
        <f>RES_hhdet_in_tess!L110</f>
        <v>2.7987490391078524</v>
      </c>
      <c r="M447" s="99">
        <f>RES_hhdet_in_tess!M110</f>
        <v>0.90681534912622075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2.9049929873262785</v>
      </c>
      <c r="T447" s="99">
        <f>RES_hhdet_in_tess!T110</f>
        <v>2.3607649581796544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10.529246630325487</v>
      </c>
      <c r="D448" s="123">
        <v>20.797394489734501</v>
      </c>
      <c r="E448" s="123">
        <v>18.391694440219879</v>
      </c>
      <c r="F448" s="123">
        <v>10.692804725657407</v>
      </c>
      <c r="G448" s="123">
        <v>14.136460602278717</v>
      </c>
      <c r="H448" s="123">
        <v>13.914892998010394</v>
      </c>
      <c r="I448" s="123">
        <v>14.933543806298783</v>
      </c>
      <c r="J448" s="123">
        <v>10.573782597374938</v>
      </c>
      <c r="K448" s="123">
        <v>12.291598293154639</v>
      </c>
      <c r="L448" s="123">
        <v>13.315960119623901</v>
      </c>
      <c r="M448" s="123">
        <v>11.027368451957742</v>
      </c>
      <c r="N448" s="123">
        <v>0</v>
      </c>
      <c r="O448" s="123">
        <v>0</v>
      </c>
      <c r="P448" s="123">
        <v>7.7999828093184327</v>
      </c>
      <c r="Q448" s="123">
        <v>0</v>
      </c>
      <c r="R448" s="123">
        <v>0</v>
      </c>
      <c r="S448" s="123">
        <v>11.506310149581315</v>
      </c>
      <c r="T448" s="123">
        <v>12.250143772611391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10.493832823859753</v>
      </c>
      <c r="D449" s="99">
        <v>20.827945598105938</v>
      </c>
      <c r="E449" s="99">
        <v>18.420100450023018</v>
      </c>
      <c r="F449" s="99">
        <v>10.782930527375148</v>
      </c>
      <c r="G449" s="99">
        <v>14.200878679104985</v>
      </c>
      <c r="H449" s="99">
        <v>13.831092202205468</v>
      </c>
      <c r="I449" s="99">
        <v>14.928275262207292</v>
      </c>
      <c r="J449" s="99">
        <v>10.575084529426348</v>
      </c>
      <c r="K449" s="99">
        <v>12.234331222580121</v>
      </c>
      <c r="L449" s="99">
        <v>13.381990255485386</v>
      </c>
      <c r="M449" s="99">
        <v>11.06417423172919</v>
      </c>
      <c r="N449" s="99">
        <v>0</v>
      </c>
      <c r="O449" s="99">
        <v>0</v>
      </c>
      <c r="P449" s="99">
        <v>7.7999828093184327</v>
      </c>
      <c r="Q449" s="99">
        <v>0</v>
      </c>
      <c r="R449" s="99">
        <v>0</v>
      </c>
      <c r="S449" s="99">
        <v>11.128592909134582</v>
      </c>
      <c r="T449" s="99">
        <v>12.415383827121955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11.015832331164685</v>
      </c>
      <c r="D453" s="102">
        <v>11.245081272264542</v>
      </c>
      <c r="E453" s="102">
        <v>17.37424281636207</v>
      </c>
      <c r="F453" s="102">
        <v>7.132835557806632</v>
      </c>
      <c r="G453" s="102">
        <v>11.667100990605123</v>
      </c>
      <c r="H453" s="102">
        <v>17.801154903463779</v>
      </c>
      <c r="I453" s="102">
        <v>15.212776643147878</v>
      </c>
      <c r="J453" s="102">
        <v>10.535863826377621</v>
      </c>
      <c r="K453" s="102">
        <v>13.877180309686656</v>
      </c>
      <c r="L453" s="102">
        <v>10.321299252023655</v>
      </c>
      <c r="M453" s="102">
        <v>10.309655746414521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12.946357128784477</v>
      </c>
      <c r="T453" s="102">
        <v>11.09346339103743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8.1393079481381054</v>
      </c>
      <c r="D457" s="123">
        <v>8.3145925586617935</v>
      </c>
      <c r="E457" s="123">
        <v>9.7813151954370152</v>
      </c>
      <c r="F457" s="123">
        <v>5.8628027248275441</v>
      </c>
      <c r="G457" s="123">
        <v>12.228776740803944</v>
      </c>
      <c r="H457" s="123">
        <v>6.6817034047531161</v>
      </c>
      <c r="I457" s="123">
        <v>8.9187713076612365</v>
      </c>
      <c r="J457" s="123">
        <v>4.0632641617838008</v>
      </c>
      <c r="K457" s="123">
        <v>5.6096685867225728</v>
      </c>
      <c r="L457" s="123">
        <v>4.2170112266855853</v>
      </c>
      <c r="M457" s="123">
        <v>4.1113811201805008</v>
      </c>
      <c r="N457" s="123">
        <v>0</v>
      </c>
      <c r="O457" s="123">
        <v>0</v>
      </c>
      <c r="P457" s="123">
        <v>3.6280605312875798</v>
      </c>
      <c r="Q457" s="123">
        <v>0</v>
      </c>
      <c r="R457" s="123">
        <v>0</v>
      </c>
      <c r="S457" s="123">
        <v>4.4365309149344618</v>
      </c>
      <c r="T457" s="123">
        <v>4.485388150062783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8.1022937184991886</v>
      </c>
      <c r="D458" s="99">
        <v>8.378944223008018</v>
      </c>
      <c r="E458" s="99">
        <v>9.6473820569197635</v>
      </c>
      <c r="F458" s="99">
        <v>5.8727466817534228</v>
      </c>
      <c r="G458" s="99">
        <v>12.449560328277196</v>
      </c>
      <c r="H458" s="99">
        <v>6.2883133898667509</v>
      </c>
      <c r="I458" s="99">
        <v>8.9254909825333417</v>
      </c>
      <c r="J458" s="99">
        <v>4.0640393986878207</v>
      </c>
      <c r="K458" s="99">
        <v>5.6131881603099867</v>
      </c>
      <c r="L458" s="99">
        <v>4.23174514002649</v>
      </c>
      <c r="M458" s="99">
        <v>4.1099761329822622</v>
      </c>
      <c r="N458" s="99">
        <v>0</v>
      </c>
      <c r="O458" s="99">
        <v>0</v>
      </c>
      <c r="P458" s="99">
        <v>3.6280605312875798</v>
      </c>
      <c r="Q458" s="99">
        <v>0</v>
      </c>
      <c r="R458" s="99">
        <v>0</v>
      </c>
      <c r="S458" s="99">
        <v>4.4418846173705218</v>
      </c>
      <c r="T458" s="99">
        <v>4.485388150062783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8.6953260498878944</v>
      </c>
      <c r="D459" s="110">
        <v>6.7423248676080698</v>
      </c>
      <c r="E459" s="110">
        <v>11.907503769398399</v>
      </c>
      <c r="F459" s="110">
        <v>5.4700164262553788</v>
      </c>
      <c r="G459" s="110">
        <v>5.936444497816268</v>
      </c>
      <c r="H459" s="110">
        <v>10.80633810628893</v>
      </c>
      <c r="I459" s="110">
        <v>6.9297475455185058</v>
      </c>
      <c r="J459" s="110">
        <v>3.9706233517534022</v>
      </c>
      <c r="K459" s="110">
        <v>3.9977038836867251</v>
      </c>
      <c r="L459" s="110">
        <v>3.900021605379834</v>
      </c>
      <c r="M459" s="110">
        <v>4.1675806081100379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4.2357670735822213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3.0221064357899872</v>
      </c>
      <c r="D461" s="118">
        <f t="shared" si="239"/>
        <v>3.1997298885042289</v>
      </c>
      <c r="E461" s="118">
        <f t="shared" si="239"/>
        <v>3.6047809927076373</v>
      </c>
      <c r="F461" s="118">
        <f t="shared" si="239"/>
        <v>2.273198223861892</v>
      </c>
      <c r="G461" s="118">
        <f t="shared" si="239"/>
        <v>4.7696398248215246</v>
      </c>
      <c r="H461" s="118">
        <f t="shared" si="239"/>
        <v>2.2747559049052484</v>
      </c>
      <c r="I461" s="118">
        <f t="shared" si="239"/>
        <v>3.5219757573848343</v>
      </c>
      <c r="J461" s="118">
        <f t="shared" si="239"/>
        <v>1.5944585013571608</v>
      </c>
      <c r="K461" s="118">
        <f t="shared" si="239"/>
        <v>2.2140759227061788</v>
      </c>
      <c r="L461" s="118">
        <f t="shared" si="239"/>
        <v>1.5972549143706269</v>
      </c>
      <c r="M461" s="118">
        <f t="shared" si="239"/>
        <v>1.5828517020103938</v>
      </c>
      <c r="N461" s="118">
        <f t="shared" si="239"/>
        <v>0</v>
      </c>
      <c r="O461" s="118">
        <f t="shared" si="239"/>
        <v>0</v>
      </c>
      <c r="P461" s="118">
        <f t="shared" si="239"/>
        <v>1.4306158175393702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1.6779951186989575</v>
      </c>
      <c r="T461" s="118">
        <f t="shared" si="240"/>
        <v>1.7239072382430478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3.0221064357899872</v>
      </c>
      <c r="D476" s="123">
        <v>3.1997298885042289</v>
      </c>
      <c r="E476" s="123">
        <v>3.6047809927076373</v>
      </c>
      <c r="F476" s="123">
        <v>2.273198223861892</v>
      </c>
      <c r="G476" s="123">
        <v>4.7696398248215246</v>
      </c>
      <c r="H476" s="123">
        <v>2.2747559049052484</v>
      </c>
      <c r="I476" s="123">
        <v>3.5219757573848343</v>
      </c>
      <c r="J476" s="123">
        <v>1.5944585013571608</v>
      </c>
      <c r="K476" s="123">
        <v>2.2140759227061788</v>
      </c>
      <c r="L476" s="123">
        <v>1.5972549143706269</v>
      </c>
      <c r="M476" s="123">
        <v>1.5828517020103938</v>
      </c>
      <c r="N476" s="123">
        <v>0</v>
      </c>
      <c r="O476" s="123">
        <v>0</v>
      </c>
      <c r="P476" s="123">
        <v>1.4306158175393702</v>
      </c>
      <c r="Q476" s="123">
        <v>0</v>
      </c>
      <c r="R476" s="123">
        <v>0</v>
      </c>
      <c r="S476" s="123">
        <v>1.6779951186989575</v>
      </c>
      <c r="T476" s="123">
        <v>1.7239072382430478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3.2232886297789012</v>
      </c>
      <c r="D477" s="99">
        <v>3.3306922843832738</v>
      </c>
      <c r="E477" s="99">
        <v>3.8318538111459137</v>
      </c>
      <c r="F477" s="99">
        <v>2.3307475459849778</v>
      </c>
      <c r="G477" s="99">
        <v>4.9369956081485951</v>
      </c>
      <c r="H477" s="99">
        <v>2.491712392945344</v>
      </c>
      <c r="I477" s="99">
        <v>3.5338743241327562</v>
      </c>
      <c r="J477" s="99">
        <v>1.6078012503224925</v>
      </c>
      <c r="K477" s="99">
        <v>2.2189101496116503</v>
      </c>
      <c r="L477" s="99">
        <v>1.6714965106561142</v>
      </c>
      <c r="M477" s="99">
        <v>1.6224229945606539</v>
      </c>
      <c r="N477" s="99">
        <v>0</v>
      </c>
      <c r="O477" s="99">
        <v>0</v>
      </c>
      <c r="P477" s="99">
        <v>1.4306158175393702</v>
      </c>
      <c r="Q477" s="99">
        <v>0</v>
      </c>
      <c r="R477" s="99">
        <v>0</v>
      </c>
      <c r="S477" s="99">
        <v>1.7227416551975963</v>
      </c>
      <c r="T477" s="99">
        <v>1.7239072382430478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3556652</v>
      </c>
      <c r="C5" s="120">
        <v>3583159</v>
      </c>
      <c r="D5" s="120">
        <v>3117949</v>
      </c>
      <c r="E5" s="120">
        <v>2770818</v>
      </c>
      <c r="F5" s="120">
        <v>2416628</v>
      </c>
      <c r="G5" s="120">
        <v>2215488</v>
      </c>
      <c r="H5" s="120">
        <v>2052616</v>
      </c>
      <c r="I5" s="120">
        <v>1929304</v>
      </c>
      <c r="J5" s="120">
        <v>1770066</v>
      </c>
      <c r="K5" s="120">
        <v>1690778</v>
      </c>
      <c r="L5" s="120">
        <v>1604729</v>
      </c>
      <c r="M5" s="120">
        <v>1549842</v>
      </c>
      <c r="N5" s="120">
        <v>1431528</v>
      </c>
      <c r="O5" s="120">
        <v>1362453</v>
      </c>
      <c r="P5" s="120">
        <v>1295540</v>
      </c>
      <c r="Q5" s="120">
        <v>1270047</v>
      </c>
      <c r="R5" s="120">
        <v>1238065</v>
      </c>
      <c r="S5" s="120">
        <v>1186408</v>
      </c>
      <c r="T5" s="120">
        <v>1119313</v>
      </c>
      <c r="U5" s="120">
        <v>1034264</v>
      </c>
      <c r="V5" s="120">
        <v>966117</v>
      </c>
      <c r="W5" s="120">
        <v>900548</v>
      </c>
      <c r="X5" s="120">
        <v>845961</v>
      </c>
      <c r="Y5" s="120">
        <v>821880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3556652</v>
      </c>
      <c r="C7" s="52">
        <v>3583159</v>
      </c>
      <c r="D7" s="52">
        <v>3117949</v>
      </c>
      <c r="E7" s="52">
        <v>2770818</v>
      </c>
      <c r="F7" s="52">
        <v>2416628</v>
      </c>
      <c r="G7" s="52">
        <v>2215488</v>
      </c>
      <c r="H7" s="52">
        <v>2052616</v>
      </c>
      <c r="I7" s="52">
        <v>1929304</v>
      </c>
      <c r="J7" s="52">
        <v>1770066</v>
      </c>
      <c r="K7" s="52">
        <v>1690778</v>
      </c>
      <c r="L7" s="52">
        <v>1604729</v>
      </c>
      <c r="M7" s="52">
        <v>1549842</v>
      </c>
      <c r="N7" s="52">
        <v>1431528</v>
      </c>
      <c r="O7" s="52">
        <v>1362453</v>
      </c>
      <c r="P7" s="52">
        <v>1295540</v>
      </c>
      <c r="Q7" s="52">
        <v>1270047</v>
      </c>
      <c r="R7" s="52">
        <v>1238065</v>
      </c>
      <c r="S7" s="52">
        <v>1186408</v>
      </c>
      <c r="T7" s="52">
        <v>1119313</v>
      </c>
      <c r="U7" s="52">
        <v>1034264</v>
      </c>
      <c r="V7" s="52">
        <v>966117</v>
      </c>
      <c r="W7" s="52">
        <v>900548</v>
      </c>
      <c r="X7" s="52">
        <v>845961</v>
      </c>
      <c r="Y7" s="52">
        <v>821880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68910</v>
      </c>
      <c r="C9" s="52">
        <v>97614</v>
      </c>
      <c r="D9" s="52">
        <v>114894</v>
      </c>
      <c r="E9" s="52">
        <v>113595</v>
      </c>
      <c r="F9" s="52">
        <v>100988</v>
      </c>
      <c r="G9" s="52">
        <v>86205</v>
      </c>
      <c r="H9" s="52">
        <v>68367</v>
      </c>
      <c r="I9" s="52">
        <v>60672</v>
      </c>
      <c r="J9" s="52">
        <v>55153</v>
      </c>
      <c r="K9" s="52">
        <v>58020</v>
      </c>
      <c r="L9" s="52">
        <v>84692</v>
      </c>
      <c r="M9" s="52">
        <v>114024</v>
      </c>
      <c r="N9" s="52">
        <v>147217</v>
      </c>
      <c r="O9" s="52">
        <v>169594</v>
      </c>
      <c r="P9" s="52">
        <v>186955</v>
      </c>
      <c r="Q9" s="52">
        <v>187773</v>
      </c>
      <c r="R9" s="52">
        <v>170055</v>
      </c>
      <c r="S9" s="52">
        <v>152571</v>
      </c>
      <c r="T9" s="52">
        <v>128648</v>
      </c>
      <c r="U9" s="52">
        <v>97973</v>
      </c>
      <c r="V9" s="52">
        <v>71878</v>
      </c>
      <c r="W9" s="52">
        <v>52428</v>
      </c>
      <c r="X9" s="52">
        <v>40226</v>
      </c>
      <c r="Y9" s="52">
        <v>42899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3498184</v>
      </c>
      <c r="C11" s="52">
        <v>3520747</v>
      </c>
      <c r="D11" s="52">
        <v>3061679</v>
      </c>
      <c r="E11" s="52">
        <v>2720710</v>
      </c>
      <c r="F11" s="52">
        <v>2379675</v>
      </c>
      <c r="G11" s="52">
        <v>2176387</v>
      </c>
      <c r="H11" s="52">
        <v>2016435</v>
      </c>
      <c r="I11" s="52">
        <v>1895104</v>
      </c>
      <c r="J11" s="52">
        <v>1738923</v>
      </c>
      <c r="K11" s="52">
        <v>1661071</v>
      </c>
      <c r="L11" s="52">
        <v>1576579</v>
      </c>
      <c r="M11" s="52">
        <v>1522611</v>
      </c>
      <c r="N11" s="52">
        <v>1406148</v>
      </c>
      <c r="O11" s="52">
        <v>1338121</v>
      </c>
      <c r="P11" s="52">
        <v>1272116</v>
      </c>
      <c r="Q11" s="52">
        <v>1246924</v>
      </c>
      <c r="R11" s="52">
        <v>1215439</v>
      </c>
      <c r="S11" s="52">
        <v>1164658</v>
      </c>
      <c r="T11" s="52">
        <v>1098744</v>
      </c>
      <c r="U11" s="52">
        <v>1015138</v>
      </c>
      <c r="V11" s="52">
        <v>948272</v>
      </c>
      <c r="W11" s="52">
        <v>883248</v>
      </c>
      <c r="X11" s="52">
        <v>829034</v>
      </c>
      <c r="Y11" s="52">
        <v>803843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58468</v>
      </c>
      <c r="C13" s="52">
        <v>62412</v>
      </c>
      <c r="D13" s="52">
        <v>56270</v>
      </c>
      <c r="E13" s="52">
        <v>50108</v>
      </c>
      <c r="F13" s="52">
        <v>36953</v>
      </c>
      <c r="G13" s="52">
        <v>39101</v>
      </c>
      <c r="H13" s="52">
        <v>36181</v>
      </c>
      <c r="I13" s="52">
        <v>34200</v>
      </c>
      <c r="J13" s="52">
        <v>31143</v>
      </c>
      <c r="K13" s="52">
        <v>29707</v>
      </c>
      <c r="L13" s="52">
        <v>28150</v>
      </c>
      <c r="M13" s="52">
        <v>27231</v>
      </c>
      <c r="N13" s="52">
        <v>25380</v>
      </c>
      <c r="O13" s="52">
        <v>24332</v>
      </c>
      <c r="P13" s="52">
        <v>23424</v>
      </c>
      <c r="Q13" s="52">
        <v>23123</v>
      </c>
      <c r="R13" s="52">
        <v>22626</v>
      </c>
      <c r="S13" s="52">
        <v>21750</v>
      </c>
      <c r="T13" s="52">
        <v>20569</v>
      </c>
      <c r="U13" s="52">
        <v>19126</v>
      </c>
      <c r="V13" s="52">
        <v>17845</v>
      </c>
      <c r="W13" s="52">
        <v>17300</v>
      </c>
      <c r="X13" s="52">
        <v>16927</v>
      </c>
      <c r="Y13" s="52">
        <v>18037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3478661</v>
      </c>
      <c r="C16" s="52">
        <v>3480714</v>
      </c>
      <c r="D16" s="52">
        <v>3024587</v>
      </c>
      <c r="E16" s="52">
        <v>2677174</v>
      </c>
      <c r="F16" s="52">
        <v>2332248</v>
      </c>
      <c r="G16" s="52">
        <v>2131268</v>
      </c>
      <c r="H16" s="52">
        <v>1944338</v>
      </c>
      <c r="I16" s="52">
        <v>1847733</v>
      </c>
      <c r="J16" s="52">
        <v>1708462</v>
      </c>
      <c r="K16" s="52">
        <v>1653229</v>
      </c>
      <c r="L16" s="52">
        <v>1566540</v>
      </c>
      <c r="M16" s="52">
        <v>1515769</v>
      </c>
      <c r="N16" s="52">
        <v>1400532</v>
      </c>
      <c r="O16" s="52">
        <v>1345977</v>
      </c>
      <c r="P16" s="52">
        <v>1279178</v>
      </c>
      <c r="Q16" s="52">
        <v>1251922</v>
      </c>
      <c r="R16" s="52">
        <v>1217412</v>
      </c>
      <c r="S16" s="52">
        <v>1164917</v>
      </c>
      <c r="T16" s="52">
        <v>1101748</v>
      </c>
      <c r="U16" s="52">
        <v>1019416</v>
      </c>
      <c r="V16" s="52">
        <v>952427</v>
      </c>
      <c r="W16" s="52">
        <v>887351</v>
      </c>
      <c r="X16" s="52">
        <v>833298</v>
      </c>
      <c r="Y16" s="52">
        <v>808689</v>
      </c>
      <c r="DA16" s="63" t="s">
        <v>1118</v>
      </c>
    </row>
    <row r="17" spans="1:105" ht="12" customHeight="1" x14ac:dyDescent="0.25">
      <c r="A17" s="109" t="s">
        <v>120</v>
      </c>
      <c r="B17" s="36">
        <v>77991</v>
      </c>
      <c r="C17" s="36">
        <v>102445</v>
      </c>
      <c r="D17" s="36">
        <v>93362</v>
      </c>
      <c r="E17" s="36">
        <v>93644</v>
      </c>
      <c r="F17" s="36">
        <v>84380</v>
      </c>
      <c r="G17" s="36">
        <v>84220</v>
      </c>
      <c r="H17" s="36">
        <v>108278</v>
      </c>
      <c r="I17" s="36">
        <v>81571</v>
      </c>
      <c r="J17" s="36">
        <v>61604</v>
      </c>
      <c r="K17" s="36">
        <v>37549</v>
      </c>
      <c r="L17" s="36">
        <v>38189</v>
      </c>
      <c r="M17" s="36">
        <v>34073</v>
      </c>
      <c r="N17" s="36">
        <v>30996</v>
      </c>
      <c r="O17" s="36">
        <v>16476</v>
      </c>
      <c r="P17" s="36">
        <v>16362</v>
      </c>
      <c r="Q17" s="36">
        <v>18125</v>
      </c>
      <c r="R17" s="36">
        <v>20653</v>
      </c>
      <c r="S17" s="36">
        <v>21491</v>
      </c>
      <c r="T17" s="36">
        <v>17565</v>
      </c>
      <c r="U17" s="36">
        <v>14848</v>
      </c>
      <c r="V17" s="36">
        <v>13690</v>
      </c>
      <c r="W17" s="36">
        <v>13197</v>
      </c>
      <c r="X17" s="36">
        <v>12663</v>
      </c>
      <c r="Y17" s="36">
        <v>13191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277863</v>
      </c>
      <c r="D21" s="52">
        <v>465210</v>
      </c>
      <c r="E21" s="52">
        <v>347131</v>
      </c>
      <c r="F21" s="52">
        <v>354191</v>
      </c>
      <c r="G21" s="52">
        <v>201140</v>
      </c>
      <c r="H21" s="52">
        <v>162872</v>
      </c>
      <c r="I21" s="52">
        <v>229305</v>
      </c>
      <c r="J21" s="52">
        <v>277888</v>
      </c>
      <c r="K21" s="52">
        <v>278073</v>
      </c>
      <c r="L21" s="52">
        <v>278605</v>
      </c>
      <c r="M21" s="52">
        <v>279762</v>
      </c>
      <c r="N21" s="52">
        <v>288058</v>
      </c>
      <c r="O21" s="52">
        <v>259027</v>
      </c>
      <c r="P21" s="52">
        <v>66913</v>
      </c>
      <c r="Q21" s="52">
        <v>44834</v>
      </c>
      <c r="R21" s="52">
        <v>69791</v>
      </c>
      <c r="S21" s="52">
        <v>88377</v>
      </c>
      <c r="T21" s="52">
        <v>67099</v>
      </c>
      <c r="U21" s="52">
        <v>85049</v>
      </c>
      <c r="V21" s="52">
        <v>68147</v>
      </c>
      <c r="W21" s="52">
        <v>69166</v>
      </c>
      <c r="X21" s="52">
        <v>113068</v>
      </c>
      <c r="Y21" s="52">
        <v>134550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10767</v>
      </c>
      <c r="D23" s="52">
        <v>10844</v>
      </c>
      <c r="E23" s="52">
        <v>11362</v>
      </c>
      <c r="F23" s="52">
        <v>12637</v>
      </c>
      <c r="G23" s="52">
        <v>14801</v>
      </c>
      <c r="H23" s="52">
        <v>17873</v>
      </c>
      <c r="I23" s="52">
        <v>15401</v>
      </c>
      <c r="J23" s="52">
        <v>16008</v>
      </c>
      <c r="K23" s="52">
        <v>21926</v>
      </c>
      <c r="L23" s="52">
        <v>12265</v>
      </c>
      <c r="M23" s="52">
        <v>4695</v>
      </c>
      <c r="N23" s="52">
        <v>3214</v>
      </c>
      <c r="O23" s="52">
        <v>6831</v>
      </c>
      <c r="P23" s="52">
        <v>11305</v>
      </c>
      <c r="Q23" s="52">
        <v>18369</v>
      </c>
      <c r="R23" s="52">
        <v>24624</v>
      </c>
      <c r="S23" s="52">
        <v>31648</v>
      </c>
      <c r="T23" s="52">
        <v>34062</v>
      </c>
      <c r="U23" s="52">
        <v>30918</v>
      </c>
      <c r="V23" s="52">
        <v>27678</v>
      </c>
      <c r="W23" s="52">
        <v>22279</v>
      </c>
      <c r="X23" s="52">
        <v>17903</v>
      </c>
      <c r="Y23" s="52">
        <v>12194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273296</v>
      </c>
      <c r="D25" s="52">
        <v>634148</v>
      </c>
      <c r="E25" s="52">
        <v>643932</v>
      </c>
      <c r="F25" s="52">
        <v>639264</v>
      </c>
      <c r="G25" s="52">
        <v>389147</v>
      </c>
      <c r="H25" s="52">
        <v>308110</v>
      </c>
      <c r="I25" s="52">
        <v>246887</v>
      </c>
      <c r="J25" s="52">
        <v>322461</v>
      </c>
      <c r="K25" s="52">
        <v>311355</v>
      </c>
      <c r="L25" s="52">
        <v>335742</v>
      </c>
      <c r="M25" s="52">
        <v>331151</v>
      </c>
      <c r="N25" s="52">
        <v>311841</v>
      </c>
      <c r="O25" s="52">
        <v>254547</v>
      </c>
      <c r="P25" s="52">
        <v>146901</v>
      </c>
      <c r="Q25" s="52">
        <v>82683</v>
      </c>
      <c r="R25" s="52">
        <v>104800</v>
      </c>
      <c r="S25" s="52">
        <v>122414</v>
      </c>
      <c r="T25" s="52">
        <v>128984</v>
      </c>
      <c r="U25" s="52">
        <v>161907</v>
      </c>
      <c r="V25" s="52">
        <v>133448</v>
      </c>
      <c r="W25" s="52">
        <v>134930</v>
      </c>
      <c r="X25" s="52">
        <v>135739</v>
      </c>
      <c r="Y25" s="52">
        <v>136283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18458</v>
      </c>
      <c r="D27" s="52">
        <v>18366</v>
      </c>
      <c r="E27" s="52">
        <v>6603</v>
      </c>
      <c r="F27" s="52">
        <v>13155</v>
      </c>
      <c r="G27" s="52">
        <v>294</v>
      </c>
      <c r="H27" s="52">
        <v>9141</v>
      </c>
      <c r="I27" s="52">
        <v>5049</v>
      </c>
      <c r="J27" s="52">
        <v>8018</v>
      </c>
      <c r="K27" s="52">
        <v>11462</v>
      </c>
      <c r="L27" s="52">
        <v>4808</v>
      </c>
      <c r="M27" s="52">
        <v>1974</v>
      </c>
      <c r="N27" s="52">
        <v>2765</v>
      </c>
      <c r="O27" s="52">
        <v>4487</v>
      </c>
      <c r="P27" s="52">
        <v>4745</v>
      </c>
      <c r="Q27" s="52">
        <v>4574</v>
      </c>
      <c r="R27" s="52">
        <v>5027</v>
      </c>
      <c r="S27" s="52">
        <v>4871</v>
      </c>
      <c r="T27" s="52">
        <v>2415</v>
      </c>
      <c r="U27" s="52">
        <v>2168</v>
      </c>
      <c r="V27" s="52">
        <v>2846</v>
      </c>
      <c r="W27" s="52">
        <v>3733</v>
      </c>
      <c r="X27" s="52">
        <v>3744</v>
      </c>
      <c r="Y27" s="52">
        <v>3850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543541</v>
      </c>
      <c r="D30" s="52">
        <v>560276</v>
      </c>
      <c r="E30" s="52">
        <v>568686</v>
      </c>
      <c r="F30" s="52">
        <v>581819</v>
      </c>
      <c r="G30" s="52">
        <v>586945</v>
      </c>
      <c r="H30" s="52">
        <v>599526</v>
      </c>
      <c r="I30" s="52">
        <v>340455</v>
      </c>
      <c r="J30" s="52">
        <v>331189</v>
      </c>
      <c r="K30" s="52">
        <v>355310</v>
      </c>
      <c r="L30" s="52">
        <v>278237</v>
      </c>
      <c r="M30" s="52">
        <v>290107</v>
      </c>
      <c r="N30" s="52">
        <v>314592</v>
      </c>
      <c r="O30" s="52">
        <v>300392</v>
      </c>
      <c r="P30" s="52">
        <v>136490</v>
      </c>
      <c r="Q30" s="52">
        <v>187997</v>
      </c>
      <c r="R30" s="52">
        <v>226894</v>
      </c>
      <c r="S30" s="52">
        <v>255988</v>
      </c>
      <c r="T30" s="52">
        <v>206801</v>
      </c>
      <c r="U30" s="52">
        <v>208199</v>
      </c>
      <c r="V30" s="52">
        <v>170368</v>
      </c>
      <c r="W30" s="52">
        <v>155873</v>
      </c>
      <c r="X30" s="52">
        <v>141857</v>
      </c>
      <c r="Y30" s="52">
        <v>173861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12186</v>
      </c>
      <c r="D31" s="36">
        <v>13310</v>
      </c>
      <c r="E31" s="36">
        <v>13869</v>
      </c>
      <c r="F31" s="36">
        <v>14718</v>
      </c>
      <c r="G31" s="36">
        <v>14968</v>
      </c>
      <c r="H31" s="36">
        <v>15555</v>
      </c>
      <c r="I31" s="36">
        <v>27479</v>
      </c>
      <c r="J31" s="36">
        <v>21673</v>
      </c>
      <c r="K31" s="36">
        <v>24858</v>
      </c>
      <c r="L31" s="36">
        <v>8147</v>
      </c>
      <c r="M31" s="36">
        <v>9717</v>
      </c>
      <c r="N31" s="36">
        <v>8557</v>
      </c>
      <c r="O31" s="36">
        <v>14520</v>
      </c>
      <c r="P31" s="36">
        <v>114</v>
      </c>
      <c r="Q31" s="36">
        <v>599</v>
      </c>
      <c r="R31" s="36">
        <v>2063</v>
      </c>
      <c r="S31" s="36">
        <v>3930</v>
      </c>
      <c r="T31" s="36">
        <v>5475</v>
      </c>
      <c r="U31" s="36">
        <v>3707</v>
      </c>
      <c r="V31" s="36">
        <v>2400</v>
      </c>
      <c r="W31" s="36">
        <v>1097</v>
      </c>
      <c r="X31" s="36">
        <v>2148</v>
      </c>
      <c r="Y31" s="36">
        <v>3107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304370</v>
      </c>
      <c r="D35" s="52">
        <v>0</v>
      </c>
      <c r="E35" s="52">
        <v>0</v>
      </c>
      <c r="F35" s="52">
        <v>1</v>
      </c>
      <c r="G35" s="52">
        <v>0</v>
      </c>
      <c r="H35" s="52">
        <v>0</v>
      </c>
      <c r="I35" s="52">
        <v>105993</v>
      </c>
      <c r="J35" s="52">
        <v>118650</v>
      </c>
      <c r="K35" s="52">
        <v>198785</v>
      </c>
      <c r="L35" s="52">
        <v>192556</v>
      </c>
      <c r="M35" s="52">
        <v>224875</v>
      </c>
      <c r="N35" s="52">
        <v>169744</v>
      </c>
      <c r="O35" s="52">
        <v>189952</v>
      </c>
      <c r="P35" s="52">
        <v>0</v>
      </c>
      <c r="Q35" s="52">
        <v>19341</v>
      </c>
      <c r="R35" s="52">
        <v>37809</v>
      </c>
      <c r="S35" s="52">
        <v>36720</v>
      </c>
      <c r="T35" s="52">
        <v>4</v>
      </c>
      <c r="U35" s="52">
        <v>0</v>
      </c>
      <c r="V35" s="52">
        <v>0</v>
      </c>
      <c r="W35" s="52">
        <v>3597</v>
      </c>
      <c r="X35" s="52">
        <v>58481</v>
      </c>
      <c r="Y35" s="52">
        <v>110469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39471</v>
      </c>
      <c r="D37" s="52">
        <v>28124</v>
      </c>
      <c r="E37" s="52">
        <v>10063</v>
      </c>
      <c r="F37" s="52">
        <v>30</v>
      </c>
      <c r="G37" s="52">
        <v>18</v>
      </c>
      <c r="H37" s="52">
        <v>35</v>
      </c>
      <c r="I37" s="52">
        <v>7706</v>
      </c>
      <c r="J37" s="52">
        <v>10489</v>
      </c>
      <c r="K37" s="52">
        <v>24793</v>
      </c>
      <c r="L37" s="52">
        <v>38937</v>
      </c>
      <c r="M37" s="52">
        <v>34027</v>
      </c>
      <c r="N37" s="52">
        <v>36407</v>
      </c>
      <c r="O37" s="52">
        <v>29208</v>
      </c>
      <c r="P37" s="52">
        <v>28666</v>
      </c>
      <c r="Q37" s="52">
        <v>19187</v>
      </c>
      <c r="R37" s="52">
        <v>6906</v>
      </c>
      <c r="S37" s="52">
        <v>14164</v>
      </c>
      <c r="T37" s="52">
        <v>10139</v>
      </c>
      <c r="U37" s="52">
        <v>243</v>
      </c>
      <c r="V37" s="52">
        <v>1583</v>
      </c>
      <c r="W37" s="52">
        <v>2829</v>
      </c>
      <c r="X37" s="52">
        <v>5701</v>
      </c>
      <c r="Y37" s="52">
        <v>14867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295859</v>
      </c>
      <c r="D39" s="52">
        <v>175080</v>
      </c>
      <c r="E39" s="52">
        <v>302963</v>
      </c>
      <c r="F39" s="52">
        <v>298229</v>
      </c>
      <c r="G39" s="52">
        <v>185859</v>
      </c>
      <c r="H39" s="52">
        <v>148158</v>
      </c>
      <c r="I39" s="52">
        <v>125556</v>
      </c>
      <c r="J39" s="52">
        <v>166280</v>
      </c>
      <c r="K39" s="52">
        <v>233503</v>
      </c>
      <c r="L39" s="52">
        <v>251250</v>
      </c>
      <c r="M39" s="52">
        <v>277183</v>
      </c>
      <c r="N39" s="52">
        <v>195378</v>
      </c>
      <c r="O39" s="52">
        <v>186520</v>
      </c>
      <c r="P39" s="52">
        <v>80896</v>
      </c>
      <c r="Q39" s="52">
        <v>57491</v>
      </c>
      <c r="R39" s="52">
        <v>73315</v>
      </c>
      <c r="S39" s="52">
        <v>71633</v>
      </c>
      <c r="T39" s="52">
        <v>63070</v>
      </c>
      <c r="U39" s="52">
        <v>78301</v>
      </c>
      <c r="V39" s="52">
        <v>66582</v>
      </c>
      <c r="W39" s="52">
        <v>69906</v>
      </c>
      <c r="X39" s="52">
        <v>81525</v>
      </c>
      <c r="Y39" s="52">
        <v>111092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22402</v>
      </c>
      <c r="D41" s="52">
        <v>12224</v>
      </c>
      <c r="E41" s="52">
        <v>441</v>
      </c>
      <c r="F41" s="52">
        <v>0</v>
      </c>
      <c r="G41" s="52">
        <v>2442</v>
      </c>
      <c r="H41" s="52">
        <v>6221</v>
      </c>
      <c r="I41" s="52">
        <v>3068</v>
      </c>
      <c r="J41" s="52">
        <v>4961</v>
      </c>
      <c r="K41" s="52">
        <v>10026</v>
      </c>
      <c r="L41" s="52">
        <v>3251</v>
      </c>
      <c r="M41" s="52">
        <v>1055</v>
      </c>
      <c r="N41" s="52">
        <v>914</v>
      </c>
      <c r="O41" s="52">
        <v>3439</v>
      </c>
      <c r="P41" s="52">
        <v>3837</v>
      </c>
      <c r="Q41" s="52">
        <v>4273</v>
      </c>
      <c r="R41" s="52">
        <v>4530</v>
      </c>
      <c r="S41" s="52">
        <v>3995</v>
      </c>
      <c r="T41" s="52">
        <v>1234</v>
      </c>
      <c r="U41" s="52">
        <v>725</v>
      </c>
      <c r="V41" s="52">
        <v>1565</v>
      </c>
      <c r="W41" s="52">
        <v>3188</v>
      </c>
      <c r="X41" s="52">
        <v>3371</v>
      </c>
      <c r="Y41" s="52">
        <v>4960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545594</v>
      </c>
      <c r="D44" s="52">
        <v>104149</v>
      </c>
      <c r="E44" s="52">
        <v>221273</v>
      </c>
      <c r="F44" s="52">
        <v>236893</v>
      </c>
      <c r="G44" s="52">
        <v>385965</v>
      </c>
      <c r="H44" s="52">
        <v>412596</v>
      </c>
      <c r="I44" s="52">
        <v>243850</v>
      </c>
      <c r="J44" s="52">
        <v>191918</v>
      </c>
      <c r="K44" s="52">
        <v>300077</v>
      </c>
      <c r="L44" s="52">
        <v>191548</v>
      </c>
      <c r="M44" s="52">
        <v>239336</v>
      </c>
      <c r="N44" s="52">
        <v>199355</v>
      </c>
      <c r="O44" s="52">
        <v>245837</v>
      </c>
      <c r="P44" s="52">
        <v>69691</v>
      </c>
      <c r="Q44" s="52">
        <v>160741</v>
      </c>
      <c r="R44" s="52">
        <v>192384</v>
      </c>
      <c r="S44" s="52">
        <v>203493</v>
      </c>
      <c r="T44" s="52">
        <v>143632</v>
      </c>
      <c r="U44" s="52">
        <v>125867</v>
      </c>
      <c r="V44" s="52">
        <v>103379</v>
      </c>
      <c r="W44" s="52">
        <v>90797</v>
      </c>
      <c r="X44" s="52">
        <v>87804</v>
      </c>
      <c r="Y44" s="52">
        <v>149252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36640</v>
      </c>
      <c r="D45" s="36">
        <v>4227</v>
      </c>
      <c r="E45" s="36">
        <v>14151</v>
      </c>
      <c r="F45" s="36">
        <v>5454</v>
      </c>
      <c r="G45" s="36">
        <v>14808</v>
      </c>
      <c r="H45" s="36">
        <v>39613</v>
      </c>
      <c r="I45" s="36">
        <v>772</v>
      </c>
      <c r="J45" s="36">
        <v>1706</v>
      </c>
      <c r="K45" s="36">
        <v>803</v>
      </c>
      <c r="L45" s="36">
        <v>8787</v>
      </c>
      <c r="M45" s="36">
        <v>5601</v>
      </c>
      <c r="N45" s="36">
        <v>5480</v>
      </c>
      <c r="O45" s="36">
        <v>0</v>
      </c>
      <c r="P45" s="36">
        <v>0</v>
      </c>
      <c r="Q45" s="36">
        <v>2362</v>
      </c>
      <c r="R45" s="36">
        <v>4591</v>
      </c>
      <c r="S45" s="36">
        <v>4768</v>
      </c>
      <c r="T45" s="36">
        <v>1549</v>
      </c>
      <c r="U45" s="36">
        <v>990</v>
      </c>
      <c r="V45" s="36">
        <v>1242</v>
      </c>
      <c r="W45" s="36">
        <v>604</v>
      </c>
      <c r="X45" s="36">
        <v>1614</v>
      </c>
      <c r="Y45" s="36">
        <v>3635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96632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36744</v>
      </c>
      <c r="J49" s="52">
        <v>34616</v>
      </c>
      <c r="K49" s="52">
        <v>58158</v>
      </c>
      <c r="L49" s="52">
        <v>53713</v>
      </c>
      <c r="M49" s="52">
        <v>65583</v>
      </c>
      <c r="N49" s="52">
        <v>43743</v>
      </c>
      <c r="O49" s="52">
        <v>57313</v>
      </c>
      <c r="P49" s="52">
        <v>0</v>
      </c>
      <c r="Q49" s="52">
        <v>9615</v>
      </c>
      <c r="R49" s="52">
        <v>14271</v>
      </c>
      <c r="S49" s="52">
        <v>11470</v>
      </c>
      <c r="T49" s="52">
        <v>1</v>
      </c>
      <c r="U49" s="52">
        <v>0</v>
      </c>
      <c r="V49" s="52">
        <v>0</v>
      </c>
      <c r="W49" s="52">
        <v>1426</v>
      </c>
      <c r="X49" s="52">
        <v>18632</v>
      </c>
      <c r="Y49" s="52">
        <v>36436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13841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7613</v>
      </c>
      <c r="J51" s="52">
        <v>3650</v>
      </c>
      <c r="K51" s="52">
        <v>6730</v>
      </c>
      <c r="L51" s="52">
        <v>11882</v>
      </c>
      <c r="M51" s="52">
        <v>7120</v>
      </c>
      <c r="N51" s="52">
        <v>7964</v>
      </c>
      <c r="O51" s="52">
        <v>2549</v>
      </c>
      <c r="P51" s="52">
        <v>0</v>
      </c>
      <c r="Q51" s="52">
        <v>3641</v>
      </c>
      <c r="R51" s="52">
        <v>2938</v>
      </c>
      <c r="S51" s="52">
        <v>3232</v>
      </c>
      <c r="T51" s="52">
        <v>0</v>
      </c>
      <c r="U51" s="52">
        <v>0</v>
      </c>
      <c r="V51" s="52">
        <v>0</v>
      </c>
      <c r="W51" s="52">
        <v>16</v>
      </c>
      <c r="X51" s="52">
        <v>1396</v>
      </c>
      <c r="Y51" s="52">
        <v>2644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89520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35768</v>
      </c>
      <c r="J53" s="52">
        <v>33421</v>
      </c>
      <c r="K53" s="52">
        <v>55225</v>
      </c>
      <c r="L53" s="52">
        <v>52806</v>
      </c>
      <c r="M53" s="52">
        <v>65276</v>
      </c>
      <c r="N53" s="52">
        <v>43507</v>
      </c>
      <c r="O53" s="52">
        <v>56275</v>
      </c>
      <c r="P53" s="52">
        <v>0</v>
      </c>
      <c r="Q53" s="52">
        <v>7491</v>
      </c>
      <c r="R53" s="52">
        <v>12561</v>
      </c>
      <c r="S53" s="52">
        <v>10222</v>
      </c>
      <c r="T53" s="52">
        <v>1</v>
      </c>
      <c r="U53" s="52">
        <v>0</v>
      </c>
      <c r="V53" s="52">
        <v>0</v>
      </c>
      <c r="W53" s="52">
        <v>1219</v>
      </c>
      <c r="X53" s="52">
        <v>17609</v>
      </c>
      <c r="Y53" s="52">
        <v>34800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7112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976</v>
      </c>
      <c r="J55" s="52">
        <v>1195</v>
      </c>
      <c r="K55" s="52">
        <v>2933</v>
      </c>
      <c r="L55" s="52">
        <v>907</v>
      </c>
      <c r="M55" s="52">
        <v>307</v>
      </c>
      <c r="N55" s="52">
        <v>236</v>
      </c>
      <c r="O55" s="52">
        <v>1038</v>
      </c>
      <c r="P55" s="52">
        <v>0</v>
      </c>
      <c r="Q55" s="52">
        <v>2124</v>
      </c>
      <c r="R55" s="52">
        <v>1710</v>
      </c>
      <c r="S55" s="52">
        <v>1248</v>
      </c>
      <c r="T55" s="52">
        <v>0</v>
      </c>
      <c r="U55" s="52">
        <v>0</v>
      </c>
      <c r="V55" s="52">
        <v>0</v>
      </c>
      <c r="W55" s="52">
        <v>207</v>
      </c>
      <c r="X55" s="52">
        <v>1023</v>
      </c>
      <c r="Y55" s="52">
        <v>1636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90551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36628</v>
      </c>
      <c r="J58" s="52">
        <v>34311</v>
      </c>
      <c r="K58" s="52">
        <v>58002</v>
      </c>
      <c r="L58" s="52">
        <v>51357</v>
      </c>
      <c r="M58" s="52">
        <v>64084</v>
      </c>
      <c r="N58" s="52">
        <v>42572</v>
      </c>
      <c r="O58" s="52">
        <v>57313</v>
      </c>
      <c r="P58" s="52">
        <v>0</v>
      </c>
      <c r="Q58" s="52">
        <v>9476</v>
      </c>
      <c r="R58" s="52">
        <v>13938</v>
      </c>
      <c r="S58" s="52">
        <v>11207</v>
      </c>
      <c r="T58" s="52">
        <v>1</v>
      </c>
      <c r="U58" s="52">
        <v>0</v>
      </c>
      <c r="V58" s="52">
        <v>0</v>
      </c>
      <c r="W58" s="52">
        <v>1416</v>
      </c>
      <c r="X58" s="52">
        <v>18295</v>
      </c>
      <c r="Y58" s="52">
        <v>35569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6081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116</v>
      </c>
      <c r="J59" s="36">
        <v>305</v>
      </c>
      <c r="K59" s="36">
        <v>156</v>
      </c>
      <c r="L59" s="36">
        <v>2356</v>
      </c>
      <c r="M59" s="36">
        <v>1499</v>
      </c>
      <c r="N59" s="36">
        <v>1171</v>
      </c>
      <c r="O59" s="36">
        <v>0</v>
      </c>
      <c r="P59" s="36">
        <v>0</v>
      </c>
      <c r="Q59" s="36">
        <v>139</v>
      </c>
      <c r="R59" s="36">
        <v>333</v>
      </c>
      <c r="S59" s="36">
        <v>263</v>
      </c>
      <c r="T59" s="36">
        <v>0</v>
      </c>
      <c r="U59" s="36">
        <v>0</v>
      </c>
      <c r="V59" s="36">
        <v>0</v>
      </c>
      <c r="W59" s="36">
        <v>10</v>
      </c>
      <c r="X59" s="36">
        <v>337</v>
      </c>
      <c r="Y59" s="36">
        <v>867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207738</v>
      </c>
      <c r="D63" s="52">
        <v>0</v>
      </c>
      <c r="E63" s="52">
        <v>0</v>
      </c>
      <c r="F63" s="52">
        <v>1</v>
      </c>
      <c r="G63" s="52">
        <v>0</v>
      </c>
      <c r="H63" s="52">
        <v>0</v>
      </c>
      <c r="I63" s="52">
        <v>69249</v>
      </c>
      <c r="J63" s="52">
        <v>84034</v>
      </c>
      <c r="K63" s="52">
        <v>140627</v>
      </c>
      <c r="L63" s="52">
        <v>138843</v>
      </c>
      <c r="M63" s="52">
        <v>159292</v>
      </c>
      <c r="N63" s="52">
        <v>126001</v>
      </c>
      <c r="O63" s="52">
        <v>132639</v>
      </c>
      <c r="P63" s="52">
        <v>0</v>
      </c>
      <c r="Q63" s="52">
        <v>9726</v>
      </c>
      <c r="R63" s="52">
        <v>23538</v>
      </c>
      <c r="S63" s="52">
        <v>25250</v>
      </c>
      <c r="T63" s="52">
        <v>3</v>
      </c>
      <c r="U63" s="52">
        <v>0</v>
      </c>
      <c r="V63" s="52">
        <v>0</v>
      </c>
      <c r="W63" s="52">
        <v>2171</v>
      </c>
      <c r="X63" s="52">
        <v>39849</v>
      </c>
      <c r="Y63" s="52">
        <v>74033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25630</v>
      </c>
      <c r="D65" s="52">
        <v>28124</v>
      </c>
      <c r="E65" s="52">
        <v>10063</v>
      </c>
      <c r="F65" s="52">
        <v>30</v>
      </c>
      <c r="G65" s="52">
        <v>18</v>
      </c>
      <c r="H65" s="52">
        <v>35</v>
      </c>
      <c r="I65" s="52">
        <v>93</v>
      </c>
      <c r="J65" s="52">
        <v>6839</v>
      </c>
      <c r="K65" s="52">
        <v>18063</v>
      </c>
      <c r="L65" s="52">
        <v>27055</v>
      </c>
      <c r="M65" s="52">
        <v>26907</v>
      </c>
      <c r="N65" s="52">
        <v>28443</v>
      </c>
      <c r="O65" s="52">
        <v>26659</v>
      </c>
      <c r="P65" s="52">
        <v>28666</v>
      </c>
      <c r="Q65" s="52">
        <v>15546</v>
      </c>
      <c r="R65" s="52">
        <v>3968</v>
      </c>
      <c r="S65" s="52">
        <v>10932</v>
      </c>
      <c r="T65" s="52">
        <v>10139</v>
      </c>
      <c r="U65" s="52">
        <v>243</v>
      </c>
      <c r="V65" s="52">
        <v>1583</v>
      </c>
      <c r="W65" s="52">
        <v>2813</v>
      </c>
      <c r="X65" s="52">
        <v>4305</v>
      </c>
      <c r="Y65" s="52">
        <v>12223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206339</v>
      </c>
      <c r="D67" s="52">
        <f t="shared" si="0"/>
        <v>175080</v>
      </c>
      <c r="E67" s="52">
        <f t="shared" si="0"/>
        <v>302963</v>
      </c>
      <c r="F67" s="52">
        <f t="shared" si="0"/>
        <v>298229</v>
      </c>
      <c r="G67" s="52">
        <f t="shared" si="0"/>
        <v>185859</v>
      </c>
      <c r="H67" s="52">
        <f t="shared" si="0"/>
        <v>148158</v>
      </c>
      <c r="I67" s="52">
        <f t="shared" si="0"/>
        <v>89788</v>
      </c>
      <c r="J67" s="52">
        <f t="shared" si="0"/>
        <v>132859</v>
      </c>
      <c r="K67" s="52">
        <f t="shared" si="0"/>
        <v>178278</v>
      </c>
      <c r="L67" s="52">
        <f t="shared" si="0"/>
        <v>198444</v>
      </c>
      <c r="M67" s="52">
        <f t="shared" si="0"/>
        <v>211907</v>
      </c>
      <c r="N67" s="52">
        <f t="shared" si="0"/>
        <v>151871</v>
      </c>
      <c r="O67" s="52">
        <f t="shared" si="0"/>
        <v>130245</v>
      </c>
      <c r="P67" s="52">
        <f t="shared" si="0"/>
        <v>80896</v>
      </c>
      <c r="Q67" s="52">
        <f t="shared" si="0"/>
        <v>50000</v>
      </c>
      <c r="R67" s="52">
        <f t="shared" ref="R67:V67" si="1">R39-R53</f>
        <v>60754</v>
      </c>
      <c r="S67" s="52">
        <f t="shared" si="1"/>
        <v>61411</v>
      </c>
      <c r="T67" s="52">
        <f t="shared" si="1"/>
        <v>63069</v>
      </c>
      <c r="U67" s="52">
        <f t="shared" si="1"/>
        <v>78301</v>
      </c>
      <c r="V67" s="52">
        <f t="shared" si="1"/>
        <v>66582</v>
      </c>
      <c r="W67" s="52">
        <f t="shared" ref="W67:Y67" si="2">W39-W53</f>
        <v>68687</v>
      </c>
      <c r="X67" s="52">
        <f t="shared" si="2"/>
        <v>63916</v>
      </c>
      <c r="Y67" s="52">
        <f t="shared" si="2"/>
        <v>76292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15290</v>
      </c>
      <c r="D69" s="52">
        <f t="shared" si="6"/>
        <v>12224</v>
      </c>
      <c r="E69" s="52">
        <f t="shared" si="6"/>
        <v>441</v>
      </c>
      <c r="F69" s="52">
        <f t="shared" si="6"/>
        <v>0</v>
      </c>
      <c r="G69" s="52">
        <f t="shared" si="6"/>
        <v>2442</v>
      </c>
      <c r="H69" s="52">
        <f t="shared" si="6"/>
        <v>6221</v>
      </c>
      <c r="I69" s="52">
        <f t="shared" si="6"/>
        <v>2092</v>
      </c>
      <c r="J69" s="52">
        <f t="shared" si="6"/>
        <v>3766</v>
      </c>
      <c r="K69" s="52">
        <f t="shared" si="6"/>
        <v>7093</v>
      </c>
      <c r="L69" s="52">
        <f t="shared" si="6"/>
        <v>2344</v>
      </c>
      <c r="M69" s="52">
        <f t="shared" si="6"/>
        <v>748</v>
      </c>
      <c r="N69" s="52">
        <f t="shared" si="6"/>
        <v>678</v>
      </c>
      <c r="O69" s="52">
        <f t="shared" si="6"/>
        <v>2401</v>
      </c>
      <c r="P69" s="52">
        <f t="shared" si="6"/>
        <v>3837</v>
      </c>
      <c r="Q69" s="52">
        <f t="shared" si="6"/>
        <v>2149</v>
      </c>
      <c r="R69" s="52">
        <f t="shared" ref="R69:V69" si="7">R41-R55</f>
        <v>2820</v>
      </c>
      <c r="S69" s="52">
        <f t="shared" si="7"/>
        <v>2747</v>
      </c>
      <c r="T69" s="52">
        <f t="shared" si="7"/>
        <v>1234</v>
      </c>
      <c r="U69" s="52">
        <f t="shared" si="7"/>
        <v>725</v>
      </c>
      <c r="V69" s="52">
        <f t="shared" si="7"/>
        <v>1565</v>
      </c>
      <c r="W69" s="52">
        <f t="shared" ref="W69:Y69" si="8">W41-W55</f>
        <v>2981</v>
      </c>
      <c r="X69" s="52">
        <f t="shared" si="8"/>
        <v>2348</v>
      </c>
      <c r="Y69" s="52">
        <f t="shared" si="8"/>
        <v>3324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455043</v>
      </c>
      <c r="D72" s="52">
        <v>104149</v>
      </c>
      <c r="E72" s="52">
        <v>221273</v>
      </c>
      <c r="F72" s="52">
        <v>236893</v>
      </c>
      <c r="G72" s="52">
        <v>385965</v>
      </c>
      <c r="H72" s="52">
        <v>412596</v>
      </c>
      <c r="I72" s="52">
        <v>207222</v>
      </c>
      <c r="J72" s="52">
        <v>157607</v>
      </c>
      <c r="K72" s="52">
        <v>242075</v>
      </c>
      <c r="L72" s="52">
        <v>140191</v>
      </c>
      <c r="M72" s="52">
        <v>175252</v>
      </c>
      <c r="N72" s="52">
        <v>156783</v>
      </c>
      <c r="O72" s="52">
        <v>188524</v>
      </c>
      <c r="P72" s="52">
        <v>69691</v>
      </c>
      <c r="Q72" s="52">
        <v>151265</v>
      </c>
      <c r="R72" s="52">
        <v>178446</v>
      </c>
      <c r="S72" s="52">
        <v>192286</v>
      </c>
      <c r="T72" s="52">
        <v>143631</v>
      </c>
      <c r="U72" s="52">
        <v>125867</v>
      </c>
      <c r="V72" s="52">
        <v>103379</v>
      </c>
      <c r="W72" s="52">
        <v>89381</v>
      </c>
      <c r="X72" s="52">
        <v>69509</v>
      </c>
      <c r="Y72" s="52">
        <v>113683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30559</v>
      </c>
      <c r="D73" s="36">
        <v>4227</v>
      </c>
      <c r="E73" s="36">
        <v>14151</v>
      </c>
      <c r="F73" s="36">
        <v>5454</v>
      </c>
      <c r="G73" s="36">
        <v>14808</v>
      </c>
      <c r="H73" s="36">
        <v>39613</v>
      </c>
      <c r="I73" s="36">
        <v>656</v>
      </c>
      <c r="J73" s="36">
        <v>1401</v>
      </c>
      <c r="K73" s="36">
        <v>647</v>
      </c>
      <c r="L73" s="36">
        <v>6431</v>
      </c>
      <c r="M73" s="36">
        <v>4102</v>
      </c>
      <c r="N73" s="36">
        <v>4309</v>
      </c>
      <c r="O73" s="36">
        <v>0</v>
      </c>
      <c r="P73" s="36">
        <v>0</v>
      </c>
      <c r="Q73" s="36">
        <v>2223</v>
      </c>
      <c r="R73" s="36">
        <v>4258</v>
      </c>
      <c r="S73" s="36">
        <v>4505</v>
      </c>
      <c r="T73" s="36">
        <v>1549</v>
      </c>
      <c r="U73" s="36">
        <v>990</v>
      </c>
      <c r="V73" s="36">
        <v>1242</v>
      </c>
      <c r="W73" s="36">
        <v>594</v>
      </c>
      <c r="X73" s="36">
        <v>1277</v>
      </c>
      <c r="Y73" s="36">
        <v>2768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20885</v>
      </c>
      <c r="K79" s="52">
        <f>RES_hhdet_numvin!K126</f>
        <v>65615</v>
      </c>
      <c r="L79" s="52">
        <f>RES_hhdet_numvin!L126</f>
        <v>89275</v>
      </c>
      <c r="M79" s="52">
        <f>RES_hhdet_numvin!M126</f>
        <v>130006</v>
      </c>
      <c r="N79" s="52">
        <f>RES_hhdet_numvin!N126</f>
        <v>114585</v>
      </c>
      <c r="O79" s="52">
        <f>RES_hhdet_numvin!O126</f>
        <v>143576</v>
      </c>
      <c r="P79" s="52">
        <f>RES_hhdet_numvin!P126</f>
        <v>0</v>
      </c>
      <c r="Q79" s="52">
        <f>RES_hhdet_numvin!Q126</f>
        <v>16924</v>
      </c>
      <c r="R79" s="52">
        <f>RES_hhdet_numvin!R126</f>
        <v>34643</v>
      </c>
      <c r="S79" s="52">
        <f>RES_hhdet_numvin!S126</f>
        <v>33839</v>
      </c>
      <c r="T79" s="52">
        <f>RES_hhdet_numvin!T126</f>
        <v>4</v>
      </c>
      <c r="U79" s="52">
        <f>RES_hhdet_numvin!U126</f>
        <v>0</v>
      </c>
      <c r="V79" s="52">
        <f>RES_hhdet_numvin!V126</f>
        <v>0</v>
      </c>
      <c r="W79" s="52">
        <f>RES_hhdet_numvin!W126</f>
        <v>3591</v>
      </c>
      <c r="X79" s="52">
        <f>RES_hhdet_numvin!X126</f>
        <v>58468</v>
      </c>
      <c r="Y79" s="52">
        <f>RES_hhdet_numvin!Y126</f>
        <v>110469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2277</v>
      </c>
      <c r="S82" s="138">
        <f>RES_hhdet_numvin!S129</f>
        <v>8182</v>
      </c>
      <c r="T82" s="138">
        <f>RES_hhdet_numvin!T129</f>
        <v>7654</v>
      </c>
      <c r="U82" s="138">
        <f>RES_hhdet_numvin!U129</f>
        <v>204</v>
      </c>
      <c r="V82" s="138">
        <f>RES_hhdet_numvin!V129</f>
        <v>1429</v>
      </c>
      <c r="W82" s="138">
        <f>RES_hhdet_numvin!W129</f>
        <v>2676</v>
      </c>
      <c r="X82" s="138">
        <f>RES_hhdet_numvin!X129</f>
        <v>5610</v>
      </c>
      <c r="Y82" s="138">
        <f>RES_hhdet_numvin!Y129</f>
        <v>14867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12298</v>
      </c>
      <c r="K84" s="138">
        <f>RES_hhdet_numvin!K131</f>
        <v>40459</v>
      </c>
      <c r="L84" s="138">
        <f>RES_hhdet_numvin!L131</f>
        <v>58417</v>
      </c>
      <c r="M84" s="138">
        <f>RES_hhdet_numvin!M131</f>
        <v>81460</v>
      </c>
      <c r="N84" s="138">
        <f>RES_hhdet_numvin!N131</f>
        <v>66167</v>
      </c>
      <c r="O84" s="138">
        <f>RES_hhdet_numvin!O131</f>
        <v>68034</v>
      </c>
      <c r="P84" s="138">
        <f>RES_hhdet_numvin!P131</f>
        <v>26119</v>
      </c>
      <c r="Q84" s="138">
        <f>RES_hhdet_numvin!Q131</f>
        <v>21349</v>
      </c>
      <c r="R84" s="138">
        <f>RES_hhdet_numvin!R131</f>
        <v>31480</v>
      </c>
      <c r="S84" s="138">
        <f>RES_hhdet_numvin!S131</f>
        <v>33164</v>
      </c>
      <c r="T84" s="138">
        <f>RES_hhdet_numvin!T131</f>
        <v>30744</v>
      </c>
      <c r="U84" s="138">
        <f>RES_hhdet_numvin!U131</f>
        <v>44739</v>
      </c>
      <c r="V84" s="138">
        <f>RES_hhdet_numvin!V131</f>
        <v>44574</v>
      </c>
      <c r="W84" s="138">
        <f>RES_hhdet_numvin!W131</f>
        <v>55240</v>
      </c>
      <c r="X84" s="138">
        <f>RES_hhdet_numvin!X131</f>
        <v>78507</v>
      </c>
      <c r="Y84" s="138">
        <f>RES_hhdet_numvin!Y131</f>
        <v>111092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1495</v>
      </c>
      <c r="S88" s="138">
        <f>RES_hhdet_numvin!S135</f>
        <v>2311</v>
      </c>
      <c r="T88" s="138">
        <f>RES_hhdet_numvin!T135</f>
        <v>890</v>
      </c>
      <c r="U88" s="138">
        <f>RES_hhdet_numvin!U135</f>
        <v>604</v>
      </c>
      <c r="V88" s="138">
        <f>RES_hhdet_numvin!V135</f>
        <v>1393</v>
      </c>
      <c r="W88" s="138">
        <f>RES_hhdet_numvin!W135</f>
        <v>3017</v>
      </c>
      <c r="X88" s="138">
        <f>RES_hhdet_numvin!X135</f>
        <v>3367</v>
      </c>
      <c r="Y88" s="138">
        <f>RES_hhdet_numvin!Y135</f>
        <v>4960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62064</v>
      </c>
      <c r="S93" s="138">
        <f>RES_hhdet_numvin!S140</f>
        <v>117349</v>
      </c>
      <c r="T93" s="138">
        <f>RES_hhdet_numvin!T140</f>
        <v>108084</v>
      </c>
      <c r="U93" s="138">
        <f>RES_hhdet_numvin!U140</f>
        <v>109265</v>
      </c>
      <c r="V93" s="138">
        <f>RES_hhdet_numvin!V140</f>
        <v>92956</v>
      </c>
      <c r="W93" s="138">
        <f>RES_hhdet_numvin!W140</f>
        <v>82093</v>
      </c>
      <c r="X93" s="138">
        <f>RES_hhdet_numvin!X140</f>
        <v>87626</v>
      </c>
      <c r="Y93" s="138">
        <f>RES_hhdet_numvin!Y140</f>
        <v>149252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1482</v>
      </c>
      <c r="S94" s="39">
        <f>RES_hhdet_numvin!S141</f>
        <v>2753</v>
      </c>
      <c r="T94" s="39">
        <f>RES_hhdet_numvin!T141</f>
        <v>1169</v>
      </c>
      <c r="U94" s="39">
        <f>RES_hhdet_numvin!U141</f>
        <v>865</v>
      </c>
      <c r="V94" s="39">
        <f>RES_hhdet_numvin!V141</f>
        <v>1122</v>
      </c>
      <c r="W94" s="39">
        <f>RES_hhdet_numvin!W141</f>
        <v>553</v>
      </c>
      <c r="X94" s="39">
        <f>RES_hhdet_numvin!X141</f>
        <v>1612</v>
      </c>
      <c r="Y94" s="39">
        <f>RES_hhdet_numvin!Y141</f>
        <v>3635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2777.0959499678306</v>
      </c>
      <c r="C98" s="117">
        <f t="shared" si="12"/>
        <v>2695.8458279933666</v>
      </c>
      <c r="D98" s="117">
        <f t="shared" si="12"/>
        <v>2253.9199002730797</v>
      </c>
      <c r="E98" s="117">
        <f t="shared" si="12"/>
        <v>2092.5877572195704</v>
      </c>
      <c r="F98" s="117">
        <f t="shared" si="12"/>
        <v>1703.2186727432406</v>
      </c>
      <c r="G98" s="117">
        <f t="shared" si="12"/>
        <v>1684.8334928067784</v>
      </c>
      <c r="H98" s="117">
        <f t="shared" si="12"/>
        <v>1511.6770782477856</v>
      </c>
      <c r="I98" s="117">
        <f t="shared" si="12"/>
        <v>1412.7995601943314</v>
      </c>
      <c r="J98" s="117">
        <f t="shared" si="12"/>
        <v>1278.7685297054049</v>
      </c>
      <c r="K98" s="117">
        <f t="shared" si="12"/>
        <v>1280.4426493325404</v>
      </c>
      <c r="L98" s="117">
        <f t="shared" si="12"/>
        <v>1210.2069439791949</v>
      </c>
      <c r="M98" s="117">
        <f t="shared" si="12"/>
        <v>1194.072007372582</v>
      </c>
      <c r="N98" s="117">
        <f t="shared" si="12"/>
        <v>1024.865427329725</v>
      </c>
      <c r="O98" s="117">
        <f t="shared" si="12"/>
        <v>967.09985124705372</v>
      </c>
      <c r="P98" s="117">
        <f t="shared" si="12"/>
        <v>859.32025069887356</v>
      </c>
      <c r="Q98" s="117">
        <f t="shared" si="12"/>
        <v>870.40817965270753</v>
      </c>
      <c r="R98" s="117">
        <f t="shared" ref="R98:V98" si="13">R99+R102+R104+R113</f>
        <v>871.0933056962491</v>
      </c>
      <c r="S98" s="117">
        <f t="shared" si="13"/>
        <v>877.07915079557665</v>
      </c>
      <c r="T98" s="117">
        <f t="shared" si="13"/>
        <v>850.4925577796123</v>
      </c>
      <c r="U98" s="117">
        <f t="shared" si="13"/>
        <v>770.45654873281478</v>
      </c>
      <c r="V98" s="117">
        <f t="shared" si="13"/>
        <v>767.02754102613619</v>
      </c>
      <c r="W98" s="117">
        <f t="shared" ref="W98:Y98" si="14">W99+W102+W104+W113</f>
        <v>780.25082598257995</v>
      </c>
      <c r="X98" s="117">
        <f t="shared" si="14"/>
        <v>662.21642944332154</v>
      </c>
      <c r="Y98" s="117">
        <f t="shared" si="14"/>
        <v>603.79904225423275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2445.6151110476021</v>
      </c>
      <c r="C99" s="122">
        <f t="shared" si="15"/>
        <v>2214.3760603159981</v>
      </c>
      <c r="D99" s="122">
        <f t="shared" si="15"/>
        <v>1807.6475559829291</v>
      </c>
      <c r="E99" s="122">
        <f t="shared" si="15"/>
        <v>1647.594157938913</v>
      </c>
      <c r="F99" s="122">
        <f t="shared" si="15"/>
        <v>1444.7013545918539</v>
      </c>
      <c r="G99" s="122">
        <f t="shared" si="15"/>
        <v>1264.4504009967275</v>
      </c>
      <c r="H99" s="122">
        <f t="shared" si="15"/>
        <v>1201.1892239300139</v>
      </c>
      <c r="I99" s="122">
        <f t="shared" si="15"/>
        <v>1053.6623946649854</v>
      </c>
      <c r="J99" s="122">
        <f t="shared" si="15"/>
        <v>1061.9404435318802</v>
      </c>
      <c r="K99" s="122">
        <f t="shared" si="15"/>
        <v>1026.6041567080476</v>
      </c>
      <c r="L99" s="122">
        <f t="shared" si="15"/>
        <v>994.62565572441622</v>
      </c>
      <c r="M99" s="122">
        <f t="shared" si="15"/>
        <v>974.67991125379297</v>
      </c>
      <c r="N99" s="122">
        <f t="shared" si="15"/>
        <v>834.3121404841429</v>
      </c>
      <c r="O99" s="122">
        <f t="shared" si="15"/>
        <v>778.78033097711</v>
      </c>
      <c r="P99" s="122">
        <f t="shared" si="15"/>
        <v>680.18609729147408</v>
      </c>
      <c r="Q99" s="122">
        <f t="shared" si="15"/>
        <v>678.25015985723826</v>
      </c>
      <c r="R99" s="122">
        <f t="shared" ref="R99:V99" si="16">SUM(R100:R101)</f>
        <v>681.1465032774679</v>
      </c>
      <c r="S99" s="122">
        <f t="shared" si="16"/>
        <v>678.25554776716444</v>
      </c>
      <c r="T99" s="122">
        <f t="shared" si="16"/>
        <v>662.28742139979693</v>
      </c>
      <c r="U99" s="122">
        <f t="shared" si="16"/>
        <v>598.74468338108397</v>
      </c>
      <c r="V99" s="122">
        <f t="shared" si="16"/>
        <v>607.4945660822508</v>
      </c>
      <c r="W99" s="122">
        <f t="shared" ref="W99:Y99" si="17">SUM(W100:W101)</f>
        <v>621.85213776221667</v>
      </c>
      <c r="X99" s="122">
        <f t="shared" si="17"/>
        <v>519.08032077633538</v>
      </c>
      <c r="Y99" s="122">
        <f t="shared" si="17"/>
        <v>475.72710324451799</v>
      </c>
      <c r="DA99" s="130" t="s">
        <v>1688</v>
      </c>
    </row>
    <row r="100" spans="1:105" ht="12" customHeight="1" x14ac:dyDescent="0.25">
      <c r="A100" s="97" t="s">
        <v>198</v>
      </c>
      <c r="B100" s="98">
        <v>2444.185382580793</v>
      </c>
      <c r="C100" s="98">
        <v>2213.0773068599519</v>
      </c>
      <c r="D100" s="98">
        <v>1806.6306411023306</v>
      </c>
      <c r="E100" s="98">
        <v>1646.6897826945192</v>
      </c>
      <c r="F100" s="98">
        <v>1443.8459810425561</v>
      </c>
      <c r="G100" s="98">
        <v>1263.7481998802207</v>
      </c>
      <c r="H100" s="98">
        <v>1200.5653960205022</v>
      </c>
      <c r="I100" s="98">
        <v>1053.1685414814881</v>
      </c>
      <c r="J100" s="98">
        <v>1061.3584604756736</v>
      </c>
      <c r="K100" s="98">
        <v>1026.0358034223298</v>
      </c>
      <c r="L100" s="98">
        <v>994.11651069466473</v>
      </c>
      <c r="M100" s="98">
        <v>974.14312402351095</v>
      </c>
      <c r="N100" s="98">
        <v>833.91902768262571</v>
      </c>
      <c r="O100" s="98">
        <v>778.3387304288068</v>
      </c>
      <c r="P100" s="98">
        <v>679.79147069506689</v>
      </c>
      <c r="Q100" s="98">
        <v>677.9021838963439</v>
      </c>
      <c r="R100" s="98">
        <v>680.79803015052175</v>
      </c>
      <c r="S100" s="98">
        <v>677.90398058293397</v>
      </c>
      <c r="T100" s="98">
        <v>661.94897890817583</v>
      </c>
      <c r="U100" s="98">
        <v>598.44003499943506</v>
      </c>
      <c r="V100" s="98">
        <v>607.18973257890855</v>
      </c>
      <c r="W100" s="98">
        <v>621.54225039469998</v>
      </c>
      <c r="X100" s="98">
        <v>518.81421330666672</v>
      </c>
      <c r="Y100" s="98">
        <v>475.47745476248002</v>
      </c>
      <c r="DA100" s="63" t="s">
        <v>1689</v>
      </c>
    </row>
    <row r="101" spans="1:105" ht="12" customHeight="1" x14ac:dyDescent="0.25">
      <c r="A101" s="97" t="s">
        <v>53</v>
      </c>
      <c r="B101" s="98">
        <v>1.4297284668093071</v>
      </c>
      <c r="C101" s="98">
        <v>1.2987534560462863</v>
      </c>
      <c r="D101" s="98">
        <v>1.0169148805985753</v>
      </c>
      <c r="E101" s="98">
        <v>0.90437524439382067</v>
      </c>
      <c r="F101" s="98">
        <v>0.85537354929777509</v>
      </c>
      <c r="G101" s="98">
        <v>0.70220111650673889</v>
      </c>
      <c r="H101" s="98">
        <v>0.62382790951168987</v>
      </c>
      <c r="I101" s="98">
        <v>0.49385318349723101</v>
      </c>
      <c r="J101" s="98">
        <v>0.58198305620649804</v>
      </c>
      <c r="K101" s="98">
        <v>0.56835328571785337</v>
      </c>
      <c r="L101" s="98">
        <v>0.50914502975153297</v>
      </c>
      <c r="M101" s="98">
        <v>0.53678723028205522</v>
      </c>
      <c r="N101" s="98">
        <v>0.39311280151719691</v>
      </c>
      <c r="O101" s="98">
        <v>0.44160054830323403</v>
      </c>
      <c r="P101" s="98">
        <v>0.39462659640715902</v>
      </c>
      <c r="Q101" s="98">
        <v>0.34797596089440169</v>
      </c>
      <c r="R101" s="98">
        <v>0.3484731269461675</v>
      </c>
      <c r="S101" s="98">
        <v>0.3515671842305243</v>
      </c>
      <c r="T101" s="98">
        <v>0.33844249162105883</v>
      </c>
      <c r="U101" s="98">
        <v>0.30464838164896824</v>
      </c>
      <c r="V101" s="98">
        <v>0.30483350334222459</v>
      </c>
      <c r="W101" s="98">
        <v>0.30988736751672702</v>
      </c>
      <c r="X101" s="98">
        <v>0.26610746966872001</v>
      </c>
      <c r="Y101" s="98">
        <v>0.24964848203794179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1.9758659434132064</v>
      </c>
      <c r="C102" s="122">
        <f t="shared" si="18"/>
        <v>2.4842275480108182</v>
      </c>
      <c r="D102" s="122">
        <f t="shared" si="18"/>
        <v>2.5433933748171871</v>
      </c>
      <c r="E102" s="122">
        <f t="shared" si="18"/>
        <v>2.561711522549198</v>
      </c>
      <c r="F102" s="122">
        <f t="shared" si="18"/>
        <v>1.5334908701805778</v>
      </c>
      <c r="G102" s="122">
        <f t="shared" si="18"/>
        <v>1.313812132890164</v>
      </c>
      <c r="H102" s="122">
        <f t="shared" si="18"/>
        <v>1.2361247364407788</v>
      </c>
      <c r="I102" s="122">
        <f t="shared" si="18"/>
        <v>2.0956751021681983</v>
      </c>
      <c r="J102" s="122">
        <f t="shared" si="18"/>
        <v>1.118805153583653</v>
      </c>
      <c r="K102" s="122">
        <f t="shared" si="18"/>
        <v>1.0068920953182261</v>
      </c>
      <c r="L102" s="122">
        <f t="shared" si="18"/>
        <v>2.2201700206767367</v>
      </c>
      <c r="M102" s="122">
        <f t="shared" si="18"/>
        <v>1.9865096681270358</v>
      </c>
      <c r="N102" s="122">
        <f t="shared" si="18"/>
        <v>5.5867877177086491</v>
      </c>
      <c r="O102" s="122">
        <f t="shared" si="18"/>
        <v>3.1606693930964251</v>
      </c>
      <c r="P102" s="122">
        <f t="shared" si="18"/>
        <v>2.8405798981062302</v>
      </c>
      <c r="Q102" s="122">
        <f t="shared" si="18"/>
        <v>4.7966219451438636</v>
      </c>
      <c r="R102" s="122">
        <f t="shared" si="18"/>
        <v>4.1510089422525649</v>
      </c>
      <c r="S102" s="122">
        <f t="shared" si="18"/>
        <v>3.6233439203174407</v>
      </c>
      <c r="T102" s="122">
        <f t="shared" si="18"/>
        <v>2.8851877685964595</v>
      </c>
      <c r="U102" s="122">
        <f t="shared" si="18"/>
        <v>2.1478670405274705</v>
      </c>
      <c r="V102" s="122">
        <f t="shared" si="18"/>
        <v>1.6253412554310454</v>
      </c>
      <c r="W102" s="122">
        <f t="shared" si="18"/>
        <v>1.2289010366736208</v>
      </c>
      <c r="X102" s="122">
        <f t="shared" si="18"/>
        <v>0.86305881235920345</v>
      </c>
      <c r="Y102" s="122">
        <f t="shared" si="18"/>
        <v>0.83029886784047524</v>
      </c>
      <c r="DA102" s="130" t="s">
        <v>1691</v>
      </c>
    </row>
    <row r="103" spans="1:105" ht="12" customHeight="1" x14ac:dyDescent="0.25">
      <c r="A103" s="97" t="s">
        <v>53</v>
      </c>
      <c r="B103" s="98">
        <v>1.9758659434132064</v>
      </c>
      <c r="C103" s="98">
        <v>2.4842275480108182</v>
      </c>
      <c r="D103" s="98">
        <v>2.5433933748171871</v>
      </c>
      <c r="E103" s="98">
        <v>2.561711522549198</v>
      </c>
      <c r="F103" s="98">
        <v>1.5334908701805778</v>
      </c>
      <c r="G103" s="98">
        <v>1.313812132890164</v>
      </c>
      <c r="H103" s="98">
        <v>1.2361247364407788</v>
      </c>
      <c r="I103" s="98">
        <v>2.0956751021681983</v>
      </c>
      <c r="J103" s="98">
        <v>1.118805153583653</v>
      </c>
      <c r="K103" s="98">
        <v>1.0068920953182261</v>
      </c>
      <c r="L103" s="98">
        <v>2.2201700206767367</v>
      </c>
      <c r="M103" s="98">
        <v>1.9865096681270358</v>
      </c>
      <c r="N103" s="98">
        <v>5.5867877177086491</v>
      </c>
      <c r="O103" s="98">
        <v>3.1606693930964251</v>
      </c>
      <c r="P103" s="98">
        <v>2.8405798981062302</v>
      </c>
      <c r="Q103" s="98">
        <v>4.7966219451438636</v>
      </c>
      <c r="R103" s="98">
        <v>4.1510089422525649</v>
      </c>
      <c r="S103" s="98">
        <v>3.6233439203174407</v>
      </c>
      <c r="T103" s="98">
        <v>2.8851877685964595</v>
      </c>
      <c r="U103" s="98">
        <v>2.1478670405274705</v>
      </c>
      <c r="V103" s="98">
        <v>1.6253412554310454</v>
      </c>
      <c r="W103" s="98">
        <v>1.2289010366736208</v>
      </c>
      <c r="X103" s="98">
        <v>0.86305881235920345</v>
      </c>
      <c r="Y103" s="98">
        <v>0.83029886784047524</v>
      </c>
      <c r="DA103" s="63" t="s">
        <v>1692</v>
      </c>
    </row>
    <row r="104" spans="1:105" ht="12" customHeight="1" x14ac:dyDescent="0.25">
      <c r="A104" s="121" t="s">
        <v>55</v>
      </c>
      <c r="B104" s="122">
        <v>160.58033439641125</v>
      </c>
      <c r="C104" s="122">
        <v>295.18081326872266</v>
      </c>
      <c r="D104" s="122">
        <v>267.11032645442077</v>
      </c>
      <c r="E104" s="122">
        <v>255.73296833472884</v>
      </c>
      <c r="F104" s="122">
        <v>149.92297371462743</v>
      </c>
      <c r="G104" s="122">
        <v>205.83434927908095</v>
      </c>
      <c r="H104" s="122">
        <v>197.68306723032248</v>
      </c>
      <c r="I104" s="122">
        <v>206.92123481896144</v>
      </c>
      <c r="J104" s="122">
        <v>147.85205252219075</v>
      </c>
      <c r="K104" s="122">
        <v>160.24158225696982</v>
      </c>
      <c r="L104" s="122">
        <v>143.68413044272572</v>
      </c>
      <c r="M104" s="122">
        <v>149.46522055995035</v>
      </c>
      <c r="N104" s="122">
        <v>129.10665460083416</v>
      </c>
      <c r="O104" s="122">
        <v>129.82248633215309</v>
      </c>
      <c r="P104" s="122">
        <v>122.41981557174503</v>
      </c>
      <c r="Q104" s="122">
        <v>126.77049582431334</v>
      </c>
      <c r="R104" s="122">
        <v>125.89081227439661</v>
      </c>
      <c r="S104" s="122">
        <v>130.32551710443096</v>
      </c>
      <c r="T104" s="122">
        <v>122.53515084132859</v>
      </c>
      <c r="U104" s="122">
        <v>108.25655423080099</v>
      </c>
      <c r="V104" s="122">
        <v>106.76000444770352</v>
      </c>
      <c r="W104" s="122">
        <v>107.66887040334743</v>
      </c>
      <c r="X104" s="122">
        <v>94.199239751690769</v>
      </c>
      <c r="Y104" s="122">
        <v>85.0831435644712</v>
      </c>
      <c r="DA104" s="130" t="s">
        <v>1693</v>
      </c>
    </row>
    <row r="105" spans="1:105" ht="12" customHeight="1" x14ac:dyDescent="0.25">
      <c r="A105" s="97" t="s">
        <v>128</v>
      </c>
      <c r="B105" s="98">
        <v>156.3926053813739</v>
      </c>
      <c r="C105" s="98">
        <v>290.76809296807926</v>
      </c>
      <c r="D105" s="98">
        <v>262.75405365261321</v>
      </c>
      <c r="E105" s="98">
        <v>249.57943484632364</v>
      </c>
      <c r="F105" s="98">
        <v>147.89468963672186</v>
      </c>
      <c r="G105" s="98">
        <v>202.16848111719932</v>
      </c>
      <c r="H105" s="98">
        <v>192.14500810675494</v>
      </c>
      <c r="I105" s="98">
        <v>202.25329858729989</v>
      </c>
      <c r="J105" s="98">
        <v>144.69390409870257</v>
      </c>
      <c r="K105" s="98">
        <v>156.15585607896037</v>
      </c>
      <c r="L105" s="98">
        <v>140.66422877223118</v>
      </c>
      <c r="M105" s="98">
        <v>146.42626548637713</v>
      </c>
      <c r="N105" s="98">
        <v>125.64434291066692</v>
      </c>
      <c r="O105" s="98">
        <v>126.74390069759039</v>
      </c>
      <c r="P105" s="98">
        <v>119.31523609771087</v>
      </c>
      <c r="Q105" s="98">
        <v>123.6407223805264</v>
      </c>
      <c r="R105" s="98">
        <v>123.18116159496411</v>
      </c>
      <c r="S105" s="98">
        <v>127.03282079281898</v>
      </c>
      <c r="T105" s="98">
        <v>119.82591361117122</v>
      </c>
      <c r="U105" s="98">
        <v>105.79917394295491</v>
      </c>
      <c r="V105" s="98">
        <v>104.39479020699029</v>
      </c>
      <c r="W105" s="98">
        <v>105.30323541785322</v>
      </c>
      <c r="X105" s="98">
        <v>91.716569152490834</v>
      </c>
      <c r="Y105" s="98">
        <v>82.792278685499596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4.1877290150373492</v>
      </c>
      <c r="C109" s="101">
        <v>4.4127203006434259</v>
      </c>
      <c r="D109" s="101">
        <v>4.3562728018075809</v>
      </c>
      <c r="E109" s="101">
        <v>6.1535334884052082</v>
      </c>
      <c r="F109" s="101">
        <v>2.0282840779055573</v>
      </c>
      <c r="G109" s="101">
        <v>3.6658681618816411</v>
      </c>
      <c r="H109" s="101">
        <v>5.5380591235675265</v>
      </c>
      <c r="I109" s="101">
        <v>4.6679362316615345</v>
      </c>
      <c r="J109" s="101">
        <v>3.1581484234881843</v>
      </c>
      <c r="K109" s="101">
        <v>4.0857261780094509</v>
      </c>
      <c r="L109" s="101">
        <v>3.0199016704945336</v>
      </c>
      <c r="M109" s="101">
        <v>3.0389550735732165</v>
      </c>
      <c r="N109" s="101">
        <v>3.4623116901672386</v>
      </c>
      <c r="O109" s="101">
        <v>3.0785856345627072</v>
      </c>
      <c r="P109" s="101">
        <v>3.1045794740341743</v>
      </c>
      <c r="Q109" s="101">
        <v>3.1297734437869411</v>
      </c>
      <c r="R109" s="101">
        <v>2.709650679432495</v>
      </c>
      <c r="S109" s="101">
        <v>3.2926963116119716</v>
      </c>
      <c r="T109" s="101">
        <v>2.7092372301573722</v>
      </c>
      <c r="U109" s="101">
        <v>2.4573802878460764</v>
      </c>
      <c r="V109" s="101">
        <v>2.3652142407132235</v>
      </c>
      <c r="W109" s="101">
        <v>2.3656349854942058</v>
      </c>
      <c r="X109" s="101">
        <v>2.4826705991999365</v>
      </c>
      <c r="Y109" s="101">
        <v>2.2908648789716031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168.92463858040401</v>
      </c>
      <c r="C113" s="122">
        <v>183.80472686063493</v>
      </c>
      <c r="D113" s="122">
        <v>176.61862446091257</v>
      </c>
      <c r="E113" s="122">
        <v>186.69891942337961</v>
      </c>
      <c r="F113" s="122">
        <v>107.06085356657856</v>
      </c>
      <c r="G113" s="122">
        <v>213.2349303980798</v>
      </c>
      <c r="H113" s="122">
        <v>111.56866235100837</v>
      </c>
      <c r="I113" s="122">
        <v>150.12025560821635</v>
      </c>
      <c r="J113" s="122">
        <v>67.85722849775027</v>
      </c>
      <c r="K113" s="122">
        <v>92.590018272204674</v>
      </c>
      <c r="L113" s="122">
        <v>69.676987791376263</v>
      </c>
      <c r="M113" s="122">
        <v>67.940365890711732</v>
      </c>
      <c r="N113" s="122">
        <v>55.859844527039208</v>
      </c>
      <c r="O113" s="122">
        <v>55.336364544694277</v>
      </c>
      <c r="P113" s="122">
        <v>53.873757937548106</v>
      </c>
      <c r="Q113" s="122">
        <v>60.590902026012031</v>
      </c>
      <c r="R113" s="122">
        <v>59.904981202132078</v>
      </c>
      <c r="S113" s="122">
        <v>64.874742003663911</v>
      </c>
      <c r="T113" s="122">
        <v>62.784797769890396</v>
      </c>
      <c r="U113" s="122">
        <v>61.307444080402313</v>
      </c>
      <c r="V113" s="122">
        <v>51.14762924075076</v>
      </c>
      <c r="W113" s="122">
        <v>49.500916780342237</v>
      </c>
      <c r="X113" s="122">
        <v>48.073810102936172</v>
      </c>
      <c r="Y113" s="122">
        <v>42.158496577403035</v>
      </c>
      <c r="DA113" s="130" t="s">
        <v>1702</v>
      </c>
    </row>
    <row r="114" spans="1:105" ht="12" customHeight="1" x14ac:dyDescent="0.25">
      <c r="A114" s="97" t="s">
        <v>50</v>
      </c>
      <c r="B114" s="98">
        <v>166.33717287335131</v>
      </c>
      <c r="C114" s="98">
        <v>179.43018303042251</v>
      </c>
      <c r="D114" s="98">
        <v>173.29829495297474</v>
      </c>
      <c r="E114" s="98">
        <v>180.69062100228467</v>
      </c>
      <c r="F114" s="98">
        <v>104.35332188351157</v>
      </c>
      <c r="G114" s="98">
        <v>210.18812071563667</v>
      </c>
      <c r="H114" s="98">
        <v>103.93082050145723</v>
      </c>
      <c r="I114" s="98">
        <v>146.26829110870008</v>
      </c>
      <c r="J114" s="98">
        <v>66.068927385267642</v>
      </c>
      <c r="K114" s="98">
        <v>91.453920453601796</v>
      </c>
      <c r="L114" s="98">
        <v>68.497460586647506</v>
      </c>
      <c r="M114" s="98">
        <v>66.7761981441963</v>
      </c>
      <c r="N114" s="98">
        <v>54.334103494181925</v>
      </c>
      <c r="O114" s="98">
        <v>55.282040881809102</v>
      </c>
      <c r="P114" s="98">
        <v>53.494663402029033</v>
      </c>
      <c r="Q114" s="98">
        <v>59.760702659927652</v>
      </c>
      <c r="R114" s="98">
        <v>59.11711901794304</v>
      </c>
      <c r="S114" s="98">
        <v>64.036659668010174</v>
      </c>
      <c r="T114" s="98">
        <v>62.110075882501576</v>
      </c>
      <c r="U114" s="98">
        <v>60.726879328752041</v>
      </c>
      <c r="V114" s="98">
        <v>50.609375501423052</v>
      </c>
      <c r="W114" s="98">
        <v>48.971709106375904</v>
      </c>
      <c r="X114" s="98">
        <v>47.553063398993594</v>
      </c>
      <c r="Y114" s="98">
        <v>41.66870190205475</v>
      </c>
      <c r="DA114" s="63" t="s">
        <v>1703</v>
      </c>
    </row>
    <row r="115" spans="1:105" ht="12" customHeight="1" x14ac:dyDescent="0.25">
      <c r="A115" s="109" t="s">
        <v>120</v>
      </c>
      <c r="B115" s="33">
        <v>2.5874657070527065</v>
      </c>
      <c r="C115" s="33">
        <v>4.374543830212426</v>
      </c>
      <c r="D115" s="33">
        <v>3.3203295079378266</v>
      </c>
      <c r="E115" s="33">
        <v>6.0082984210949215</v>
      </c>
      <c r="F115" s="33">
        <v>2.7075316830669829</v>
      </c>
      <c r="G115" s="33">
        <v>3.0468096824431234</v>
      </c>
      <c r="H115" s="33">
        <v>7.6378418495511387</v>
      </c>
      <c r="I115" s="33">
        <v>3.851964499516257</v>
      </c>
      <c r="J115" s="33">
        <v>1.7883011124826265</v>
      </c>
      <c r="K115" s="33">
        <v>1.1360978186028838</v>
      </c>
      <c r="L115" s="33">
        <v>1.1795272047287571</v>
      </c>
      <c r="M115" s="33">
        <v>1.1641677465154352</v>
      </c>
      <c r="N115" s="33">
        <v>1.5257410328572822</v>
      </c>
      <c r="O115" s="33">
        <v>5.4323662885172527E-2</v>
      </c>
      <c r="P115" s="33">
        <v>0.37909453551907002</v>
      </c>
      <c r="Q115" s="33">
        <v>0.83019936608437905</v>
      </c>
      <c r="R115" s="33">
        <v>0.78786218418903708</v>
      </c>
      <c r="S115" s="33">
        <v>0.83808233565373669</v>
      </c>
      <c r="T115" s="33">
        <v>0.67472188738881989</v>
      </c>
      <c r="U115" s="33">
        <v>0.58056475165027455</v>
      </c>
      <c r="V115" s="33">
        <v>0.53825373932770937</v>
      </c>
      <c r="W115" s="33">
        <v>0.52920767396633517</v>
      </c>
      <c r="X115" s="33">
        <v>0.52074670394257527</v>
      </c>
      <c r="Y115" s="33">
        <v>0.48979467534828391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1847.6941346944916</v>
      </c>
      <c r="C117" s="117">
        <f t="shared" si="19"/>
        <v>1806.4006546544933</v>
      </c>
      <c r="D117" s="117">
        <f t="shared" si="19"/>
        <v>1510.5068279864397</v>
      </c>
      <c r="E117" s="117">
        <f t="shared" si="19"/>
        <v>1402.1346714714973</v>
      </c>
      <c r="F117" s="117">
        <f t="shared" si="19"/>
        <v>1142.5419425327545</v>
      </c>
      <c r="G117" s="117">
        <f t="shared" si="19"/>
        <v>1123.5110008971158</v>
      </c>
      <c r="H117" s="117">
        <f t="shared" si="19"/>
        <v>1018.4958377483895</v>
      </c>
      <c r="I117" s="117">
        <f t="shared" si="19"/>
        <v>954.33276676535365</v>
      </c>
      <c r="J117" s="117">
        <f t="shared" si="19"/>
        <v>872.67640464160343</v>
      </c>
      <c r="K117" s="117">
        <f t="shared" si="19"/>
        <v>882.28721907692079</v>
      </c>
      <c r="L117" s="117">
        <f t="shared" si="19"/>
        <v>850.07594547288716</v>
      </c>
      <c r="M117" s="117">
        <f t="shared" si="19"/>
        <v>854.31065847154503</v>
      </c>
      <c r="N117" s="117">
        <f t="shared" si="19"/>
        <v>756.65100431672033</v>
      </c>
      <c r="O117" s="117">
        <f t="shared" si="19"/>
        <v>725.94552826337679</v>
      </c>
      <c r="P117" s="117">
        <f t="shared" si="19"/>
        <v>646.28129302671107</v>
      </c>
      <c r="Q117" s="117">
        <f t="shared" si="19"/>
        <v>660.90658456327833</v>
      </c>
      <c r="R117" s="117">
        <f t="shared" ref="R117:V117" si="20">R118+R121+R123+R132</f>
        <v>664.40906321085413</v>
      </c>
      <c r="S117" s="117">
        <f t="shared" si="20"/>
        <v>672.28314585397436</v>
      </c>
      <c r="T117" s="117">
        <f t="shared" si="20"/>
        <v>651.61042226571567</v>
      </c>
      <c r="U117" s="117">
        <f t="shared" si="20"/>
        <v>589.61387213830187</v>
      </c>
      <c r="V117" s="117">
        <f t="shared" si="20"/>
        <v>588.90630905609521</v>
      </c>
      <c r="W117" s="117">
        <f t="shared" ref="W117:Y117" si="21">W118+W121+W123+W132</f>
        <v>600.62190875221506</v>
      </c>
      <c r="X117" s="117">
        <f t="shared" si="21"/>
        <v>514.96181781299902</v>
      </c>
      <c r="Y117" s="117">
        <f t="shared" si="21"/>
        <v>480.85925608360731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1632.9364035161584</v>
      </c>
      <c r="C118" s="122">
        <f t="shared" si="22"/>
        <v>1483.3325234092722</v>
      </c>
      <c r="D118" s="122">
        <f t="shared" si="22"/>
        <v>1211.1936374232544</v>
      </c>
      <c r="E118" s="122">
        <f t="shared" si="22"/>
        <v>1104.0829751627853</v>
      </c>
      <c r="F118" s="122">
        <f t="shared" si="22"/>
        <v>968.22108428164995</v>
      </c>
      <c r="G118" s="122">
        <f t="shared" si="22"/>
        <v>847.42161854833171</v>
      </c>
      <c r="H118" s="122">
        <f t="shared" si="22"/>
        <v>805.16561836943436</v>
      </c>
      <c r="I118" s="122">
        <f t="shared" si="22"/>
        <v>709.94967560376256</v>
      </c>
      <c r="J118" s="122">
        <f t="shared" si="22"/>
        <v>720.88415917006432</v>
      </c>
      <c r="K118" s="122">
        <f t="shared" si="22"/>
        <v>706.24497936379714</v>
      </c>
      <c r="L118" s="122">
        <f t="shared" si="22"/>
        <v>694.80337951658396</v>
      </c>
      <c r="M118" s="122">
        <f t="shared" si="22"/>
        <v>694.51191478931776</v>
      </c>
      <c r="N118" s="122">
        <f t="shared" si="22"/>
        <v>607.40393666998921</v>
      </c>
      <c r="O118" s="122">
        <f t="shared" si="22"/>
        <v>581.65437997895651</v>
      </c>
      <c r="P118" s="122">
        <f t="shared" si="22"/>
        <v>509.03239615085505</v>
      </c>
      <c r="Q118" s="122">
        <f t="shared" si="22"/>
        <v>509.56406585574138</v>
      </c>
      <c r="R118" s="122">
        <f t="shared" ref="R118:V118" si="23">SUM(R119:R120)</f>
        <v>515.16441340140545</v>
      </c>
      <c r="S118" s="122">
        <f t="shared" si="23"/>
        <v>517.09770840735257</v>
      </c>
      <c r="T118" s="122">
        <f t="shared" si="23"/>
        <v>505.39244120865527</v>
      </c>
      <c r="U118" s="122">
        <f t="shared" si="23"/>
        <v>457.41294553490866</v>
      </c>
      <c r="V118" s="122">
        <f t="shared" si="23"/>
        <v>464.71742908577738</v>
      </c>
      <c r="W118" s="122">
        <f t="shared" ref="W118:Y118" si="24">SUM(W119:W120)</f>
        <v>476.99267860097507</v>
      </c>
      <c r="X118" s="122">
        <f t="shared" si="24"/>
        <v>403.69641707246666</v>
      </c>
      <c r="Y118" s="122">
        <f t="shared" si="24"/>
        <v>379.46950066392515</v>
      </c>
      <c r="DA118" s="130" t="s">
        <v>1856</v>
      </c>
    </row>
    <row r="119" spans="1:105" ht="12" customHeight="1" x14ac:dyDescent="0.25">
      <c r="A119" s="97" t="s">
        <v>198</v>
      </c>
      <c r="B119" s="98">
        <v>1631.506675049349</v>
      </c>
      <c r="C119" s="98">
        <v>1482.0337699532258</v>
      </c>
      <c r="D119" s="98">
        <v>1210.1767225426559</v>
      </c>
      <c r="E119" s="98">
        <v>1103.1785999183915</v>
      </c>
      <c r="F119" s="98">
        <v>967.36571073235223</v>
      </c>
      <c r="G119" s="98">
        <v>846.71941743182492</v>
      </c>
      <c r="H119" s="98">
        <v>804.54179045992271</v>
      </c>
      <c r="I119" s="98">
        <v>709.45582242026535</v>
      </c>
      <c r="J119" s="98">
        <v>720.30217611385785</v>
      </c>
      <c r="K119" s="98">
        <v>705.67662607807927</v>
      </c>
      <c r="L119" s="98">
        <v>694.29423448683247</v>
      </c>
      <c r="M119" s="98">
        <v>693.97512755903574</v>
      </c>
      <c r="N119" s="98">
        <v>607.01082386847202</v>
      </c>
      <c r="O119" s="98">
        <v>581.21277943065331</v>
      </c>
      <c r="P119" s="98">
        <v>508.63776955444791</v>
      </c>
      <c r="Q119" s="98">
        <v>509.21608989484696</v>
      </c>
      <c r="R119" s="98">
        <v>514.81594027445931</v>
      </c>
      <c r="S119" s="98">
        <v>516.74614122312209</v>
      </c>
      <c r="T119" s="98">
        <v>505.05399871703423</v>
      </c>
      <c r="U119" s="98">
        <v>457.10829715325968</v>
      </c>
      <c r="V119" s="98">
        <v>464.41259558243513</v>
      </c>
      <c r="W119" s="98">
        <v>476.68279123345832</v>
      </c>
      <c r="X119" s="98">
        <v>403.43030960279793</v>
      </c>
      <c r="Y119" s="98">
        <v>379.21985218188718</v>
      </c>
      <c r="DA119" s="63" t="s">
        <v>1857</v>
      </c>
    </row>
    <row r="120" spans="1:105" ht="12" customHeight="1" x14ac:dyDescent="0.25">
      <c r="A120" s="97" t="s">
        <v>53</v>
      </c>
      <c r="B120" s="98">
        <v>1.4297284668093071</v>
      </c>
      <c r="C120" s="98">
        <v>1.2987534560462863</v>
      </c>
      <c r="D120" s="98">
        <v>1.0169148805985753</v>
      </c>
      <c r="E120" s="98">
        <v>0.90437524439382067</v>
      </c>
      <c r="F120" s="98">
        <v>0.85537354929777509</v>
      </c>
      <c r="G120" s="98">
        <v>0.70220111650673889</v>
      </c>
      <c r="H120" s="98">
        <v>0.62382790951168987</v>
      </c>
      <c r="I120" s="98">
        <v>0.49385318349723101</v>
      </c>
      <c r="J120" s="98">
        <v>0.58198305620649804</v>
      </c>
      <c r="K120" s="98">
        <v>0.56835328571785337</v>
      </c>
      <c r="L120" s="98">
        <v>0.50914502975153297</v>
      </c>
      <c r="M120" s="98">
        <v>0.53678723028205522</v>
      </c>
      <c r="N120" s="98">
        <v>0.39311280151719691</v>
      </c>
      <c r="O120" s="98">
        <v>0.44160054830323403</v>
      </c>
      <c r="P120" s="98">
        <v>0.39462659640715902</v>
      </c>
      <c r="Q120" s="98">
        <v>0.34797596089440169</v>
      </c>
      <c r="R120" s="98">
        <v>0.3484731269461675</v>
      </c>
      <c r="S120" s="98">
        <v>0.3515671842305243</v>
      </c>
      <c r="T120" s="98">
        <v>0.33844249162105883</v>
      </c>
      <c r="U120" s="98">
        <v>0.30464838164896824</v>
      </c>
      <c r="V120" s="98">
        <v>0.30483350334222459</v>
      </c>
      <c r="W120" s="98">
        <v>0.30988736751672702</v>
      </c>
      <c r="X120" s="98">
        <v>0.26610746966872001</v>
      </c>
      <c r="Y120" s="98">
        <v>0.24964848203794179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3.2123547921914906</v>
      </c>
      <c r="C121" s="122">
        <f t="shared" si="25"/>
        <v>4.4340890900979142</v>
      </c>
      <c r="D121" s="122">
        <f t="shared" si="25"/>
        <v>4.7838017077021311</v>
      </c>
      <c r="E121" s="122">
        <f t="shared" si="25"/>
        <v>4.9624787578826339</v>
      </c>
      <c r="F121" s="122">
        <f t="shared" si="25"/>
        <v>3.0274069940828241</v>
      </c>
      <c r="G121" s="122">
        <f t="shared" si="25"/>
        <v>2.6560615478090783</v>
      </c>
      <c r="H121" s="122">
        <f t="shared" si="25"/>
        <v>2.585441966974892</v>
      </c>
      <c r="I121" s="122">
        <f t="shared" si="25"/>
        <v>4.5988653191542328</v>
      </c>
      <c r="J121" s="122">
        <f t="shared" si="25"/>
        <v>2.5828218903339599</v>
      </c>
      <c r="K121" s="122">
        <f t="shared" si="25"/>
        <v>2.5873264951194264</v>
      </c>
      <c r="L121" s="122">
        <f t="shared" si="25"/>
        <v>6.0973055871770567</v>
      </c>
      <c r="M121" s="122">
        <f t="shared" si="25"/>
        <v>5.6029853066255191</v>
      </c>
      <c r="N121" s="122">
        <f t="shared" si="25"/>
        <v>16.101765329602156</v>
      </c>
      <c r="O121" s="122">
        <f t="shared" si="25"/>
        <v>9.2928614217702901</v>
      </c>
      <c r="P121" s="122">
        <f t="shared" si="25"/>
        <v>8.5432893446763298</v>
      </c>
      <c r="Q121" s="122">
        <f t="shared" si="25"/>
        <v>14.728445257505109</v>
      </c>
      <c r="R121" s="122">
        <f t="shared" si="25"/>
        <v>12.945626223403805</v>
      </c>
      <c r="S121" s="122">
        <f t="shared" si="25"/>
        <v>11.579240926669971</v>
      </c>
      <c r="T121" s="122">
        <f t="shared" si="25"/>
        <v>9.4558052449213825</v>
      </c>
      <c r="U121" s="122">
        <f t="shared" si="25"/>
        <v>7.1742224932729304</v>
      </c>
      <c r="V121" s="122">
        <f t="shared" si="25"/>
        <v>5.5316826446044951</v>
      </c>
      <c r="W121" s="122">
        <f t="shared" si="25"/>
        <v>4.2413861806675381</v>
      </c>
      <c r="X121" s="122">
        <f t="shared" si="25"/>
        <v>3.011527549304216</v>
      </c>
      <c r="Y121" s="122">
        <f t="shared" si="25"/>
        <v>2.9327470202241268</v>
      </c>
      <c r="DA121" s="130" t="s">
        <v>1859</v>
      </c>
    </row>
    <row r="122" spans="1:105" ht="12" customHeight="1" x14ac:dyDescent="0.25">
      <c r="A122" s="97" t="s">
        <v>53</v>
      </c>
      <c r="B122" s="98">
        <v>3.2123547921914906</v>
      </c>
      <c r="C122" s="98">
        <v>4.4340890900979142</v>
      </c>
      <c r="D122" s="98">
        <v>4.7838017077021311</v>
      </c>
      <c r="E122" s="98">
        <v>4.9624787578826339</v>
      </c>
      <c r="F122" s="98">
        <v>3.0274069940828241</v>
      </c>
      <c r="G122" s="98">
        <v>2.6560615478090783</v>
      </c>
      <c r="H122" s="98">
        <v>2.585441966974892</v>
      </c>
      <c r="I122" s="98">
        <v>4.5988653191542328</v>
      </c>
      <c r="J122" s="98">
        <v>2.5828218903339599</v>
      </c>
      <c r="K122" s="98">
        <v>2.5873264951194264</v>
      </c>
      <c r="L122" s="98">
        <v>6.0973055871770567</v>
      </c>
      <c r="M122" s="98">
        <v>5.6029853066255191</v>
      </c>
      <c r="N122" s="98">
        <v>16.101765329602156</v>
      </c>
      <c r="O122" s="98">
        <v>9.2928614217702901</v>
      </c>
      <c r="P122" s="98">
        <v>8.5432893446763298</v>
      </c>
      <c r="Q122" s="98">
        <v>14.728445257505109</v>
      </c>
      <c r="R122" s="98">
        <v>12.945626223403805</v>
      </c>
      <c r="S122" s="98">
        <v>11.579240926669971</v>
      </c>
      <c r="T122" s="98">
        <v>9.4558052449213825</v>
      </c>
      <c r="U122" s="98">
        <v>7.1742224932729304</v>
      </c>
      <c r="V122" s="98">
        <v>5.5316826446044951</v>
      </c>
      <c r="W122" s="98">
        <v>4.2413861806675381</v>
      </c>
      <c r="X122" s="98">
        <v>3.011527549304216</v>
      </c>
      <c r="Y122" s="98">
        <v>2.9327470202241268</v>
      </c>
      <c r="DA122" s="63" t="s">
        <v>1860</v>
      </c>
    </row>
    <row r="123" spans="1:105" ht="12" customHeight="1" x14ac:dyDescent="0.25">
      <c r="A123" s="121" t="s">
        <v>55</v>
      </c>
      <c r="B123" s="122">
        <v>115.70530779740285</v>
      </c>
      <c r="C123" s="122">
        <v>213.90533077342735</v>
      </c>
      <c r="D123" s="122">
        <v>193.98153117229555</v>
      </c>
      <c r="E123" s="122">
        <v>186.24642284113392</v>
      </c>
      <c r="F123" s="122">
        <v>110.04652320345946</v>
      </c>
      <c r="G123" s="122">
        <v>151.50119063383286</v>
      </c>
      <c r="H123" s="122">
        <v>145.67167824212018</v>
      </c>
      <c r="I123" s="122">
        <v>153.17136288886849</v>
      </c>
      <c r="J123" s="122">
        <v>110.02904374933496</v>
      </c>
      <c r="K123" s="122">
        <v>120.16730634174947</v>
      </c>
      <c r="L123" s="122">
        <v>108.99213573851641</v>
      </c>
      <c r="M123" s="122">
        <v>114.97923213837549</v>
      </c>
      <c r="N123" s="122">
        <v>100.77319898135271</v>
      </c>
      <c r="O123" s="122">
        <v>103.16481835595002</v>
      </c>
      <c r="P123" s="122">
        <v>97.64791920503238</v>
      </c>
      <c r="Q123" s="122">
        <v>101.58496330523191</v>
      </c>
      <c r="R123" s="122">
        <v>101.60921612963557</v>
      </c>
      <c r="S123" s="122">
        <v>105.91348319618413</v>
      </c>
      <c r="T123" s="122">
        <v>100.17292409560027</v>
      </c>
      <c r="U123" s="122">
        <v>89.145947361276285</v>
      </c>
      <c r="V123" s="122">
        <v>88.561353659805249</v>
      </c>
      <c r="W123" s="122">
        <v>90.109662601920476</v>
      </c>
      <c r="X123" s="122">
        <v>79.693824489337288</v>
      </c>
      <c r="Y123" s="122">
        <v>73.249932055799292</v>
      </c>
      <c r="DA123" s="130" t="s">
        <v>1861</v>
      </c>
    </row>
    <row r="124" spans="1:105" ht="12" customHeight="1" x14ac:dyDescent="0.25">
      <c r="A124" s="97" t="s">
        <v>128</v>
      </c>
      <c r="B124" s="98">
        <v>113.37816404175348</v>
      </c>
      <c r="C124" s="98">
        <v>211.42597009165533</v>
      </c>
      <c r="D124" s="98">
        <v>191.52207403257538</v>
      </c>
      <c r="E124" s="98">
        <v>182.771685501729</v>
      </c>
      <c r="F124" s="98">
        <v>108.89588222258909</v>
      </c>
      <c r="G124" s="98">
        <v>149.4185361852669</v>
      </c>
      <c r="H124" s="98">
        <v>142.49535149149341</v>
      </c>
      <c r="I124" s="98">
        <v>150.48119454685909</v>
      </c>
      <c r="J124" s="98">
        <v>108.20258850421003</v>
      </c>
      <c r="K124" s="98">
        <v>117.78501165460214</v>
      </c>
      <c r="L124" s="98">
        <v>107.22503854531116</v>
      </c>
      <c r="M124" s="98">
        <v>113.19889020053381</v>
      </c>
      <c r="N124" s="98">
        <v>98.741287097066831</v>
      </c>
      <c r="O124" s="98">
        <v>101.3429708412117</v>
      </c>
      <c r="P124" s="98">
        <v>95.784670580621565</v>
      </c>
      <c r="Q124" s="98">
        <v>99.669801599494633</v>
      </c>
      <c r="R124" s="98">
        <v>99.909534367743234</v>
      </c>
      <c r="S124" s="98">
        <v>103.79202380209104</v>
      </c>
      <c r="T124" s="98">
        <v>98.408032462794154</v>
      </c>
      <c r="U124" s="98">
        <v>87.533544422179929</v>
      </c>
      <c r="V124" s="98">
        <v>86.990844222943196</v>
      </c>
      <c r="W124" s="98">
        <v>88.504063948068506</v>
      </c>
      <c r="X124" s="98">
        <v>77.970591621370318</v>
      </c>
      <c r="Y124" s="98">
        <v>71.618970782910168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2.3271437556493755</v>
      </c>
      <c r="C128" s="101">
        <v>2.4793606817720293</v>
      </c>
      <c r="D128" s="101">
        <v>2.4594571397201594</v>
      </c>
      <c r="E128" s="101">
        <v>3.4747373394049372</v>
      </c>
      <c r="F128" s="101">
        <v>1.1506409808703661</v>
      </c>
      <c r="G128" s="101">
        <v>2.0826544485659673</v>
      </c>
      <c r="H128" s="101">
        <v>3.176326750626763</v>
      </c>
      <c r="I128" s="101">
        <v>2.6901683420093967</v>
      </c>
      <c r="J128" s="101">
        <v>1.8264552451249281</v>
      </c>
      <c r="K128" s="101">
        <v>2.3822946871473225</v>
      </c>
      <c r="L128" s="101">
        <v>1.7670971932052437</v>
      </c>
      <c r="M128" s="101">
        <v>1.7803419378416836</v>
      </c>
      <c r="N128" s="101">
        <v>2.031911884285869</v>
      </c>
      <c r="O128" s="101">
        <v>1.8218475147383282</v>
      </c>
      <c r="P128" s="101">
        <v>1.86324862441081</v>
      </c>
      <c r="Q128" s="101">
        <v>1.9151617057372794</v>
      </c>
      <c r="R128" s="101">
        <v>1.6996817618923301</v>
      </c>
      <c r="S128" s="101">
        <v>2.1214593940930877</v>
      </c>
      <c r="T128" s="101">
        <v>1.7648916328061068</v>
      </c>
      <c r="U128" s="101">
        <v>1.6124029390963615</v>
      </c>
      <c r="V128" s="101">
        <v>1.5705094368620578</v>
      </c>
      <c r="W128" s="101">
        <v>1.6055986538519664</v>
      </c>
      <c r="X128" s="101">
        <v>1.7232328679669768</v>
      </c>
      <c r="Y128" s="101">
        <v>1.6309612728891265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95.840068588738774</v>
      </c>
      <c r="C132" s="122">
        <v>104.72871138169607</v>
      </c>
      <c r="D132" s="122">
        <v>100.54785768318756</v>
      </c>
      <c r="E132" s="122">
        <v>106.8427947096957</v>
      </c>
      <c r="F132" s="122">
        <v>61.246928053562122</v>
      </c>
      <c r="G132" s="122">
        <v>121.93213016714225</v>
      </c>
      <c r="H132" s="122">
        <v>65.073099169859987</v>
      </c>
      <c r="I132" s="122">
        <v>86.612862953568353</v>
      </c>
      <c r="J132" s="122">
        <v>39.180379831870098</v>
      </c>
      <c r="K132" s="122">
        <v>53.287606876254671</v>
      </c>
      <c r="L132" s="122">
        <v>40.183124630609775</v>
      </c>
      <c r="M132" s="122">
        <v>39.216526237226297</v>
      </c>
      <c r="N132" s="122">
        <v>32.372103335776295</v>
      </c>
      <c r="O132" s="122">
        <v>31.833468506699866</v>
      </c>
      <c r="P132" s="122">
        <v>31.057688326147233</v>
      </c>
      <c r="Q132" s="122">
        <v>35.029110144799894</v>
      </c>
      <c r="R132" s="122">
        <v>34.689807456409362</v>
      </c>
      <c r="S132" s="122">
        <v>37.692713323767656</v>
      </c>
      <c r="T132" s="122">
        <v>36.589251716538783</v>
      </c>
      <c r="U132" s="122">
        <v>35.880756748844</v>
      </c>
      <c r="V132" s="122">
        <v>30.095843665908056</v>
      </c>
      <c r="W132" s="122">
        <v>29.278181368652</v>
      </c>
      <c r="X132" s="122">
        <v>28.560048701890871</v>
      </c>
      <c r="Y132" s="122">
        <v>25.207076343658716</v>
      </c>
      <c r="DA132" s="130" t="s">
        <v>1870</v>
      </c>
    </row>
    <row r="133" spans="1:105" ht="12" customHeight="1" x14ac:dyDescent="0.25">
      <c r="A133" s="97" t="s">
        <v>50</v>
      </c>
      <c r="B133" s="98">
        <v>93.95477987912804</v>
      </c>
      <c r="C133" s="98">
        <v>101.52199565597475</v>
      </c>
      <c r="D133" s="98">
        <v>98.110934427501959</v>
      </c>
      <c r="E133" s="98">
        <v>102.42095077372424</v>
      </c>
      <c r="F133" s="98">
        <v>59.250275365636</v>
      </c>
      <c r="G133" s="98">
        <v>119.67705784602808</v>
      </c>
      <c r="H133" s="98">
        <v>59.389511201635614</v>
      </c>
      <c r="I133" s="98">
        <v>83.742557672940336</v>
      </c>
      <c r="J133" s="98">
        <v>37.847053531155403</v>
      </c>
      <c r="K133" s="98">
        <v>52.43935712483249</v>
      </c>
      <c r="L133" s="98">
        <v>39.300169310117269</v>
      </c>
      <c r="M133" s="98">
        <v>38.342543253034258</v>
      </c>
      <c r="N133" s="98">
        <v>31.222509221515558</v>
      </c>
      <c r="O133" s="98">
        <v>31.792397210063484</v>
      </c>
      <c r="P133" s="98">
        <v>30.771063866578427</v>
      </c>
      <c r="Q133" s="98">
        <v>34.398677174230151</v>
      </c>
      <c r="R133" s="98">
        <v>34.085449300824301</v>
      </c>
      <c r="S133" s="98">
        <v>37.041069983117275</v>
      </c>
      <c r="T133" s="98">
        <v>36.057767542755037</v>
      </c>
      <c r="U133" s="98">
        <v>35.418009383559301</v>
      </c>
      <c r="V133" s="98">
        <v>29.661605167855218</v>
      </c>
      <c r="W133" s="98">
        <v>28.849350597163141</v>
      </c>
      <c r="X133" s="98">
        <v>28.133241656585433</v>
      </c>
      <c r="Y133" s="98">
        <v>24.796043118296708</v>
      </c>
      <c r="DA133" s="63" t="s">
        <v>1871</v>
      </c>
    </row>
    <row r="134" spans="1:105" ht="12" customHeight="1" x14ac:dyDescent="0.25">
      <c r="A134" s="109" t="s">
        <v>120</v>
      </c>
      <c r="B134" s="33">
        <v>1.8852887096107369</v>
      </c>
      <c r="C134" s="33">
        <v>3.206715725721327</v>
      </c>
      <c r="D134" s="33">
        <v>2.4369232556856022</v>
      </c>
      <c r="E134" s="33">
        <v>4.4218439359714461</v>
      </c>
      <c r="F134" s="33">
        <v>1.9966526879261219</v>
      </c>
      <c r="G134" s="33">
        <v>2.2550723211141728</v>
      </c>
      <c r="H134" s="33">
        <v>5.6835879682243782</v>
      </c>
      <c r="I134" s="33">
        <v>2.8703052806280147</v>
      </c>
      <c r="J134" s="33">
        <v>1.3333263007146936</v>
      </c>
      <c r="K134" s="33">
        <v>0.84824975142217784</v>
      </c>
      <c r="L134" s="33">
        <v>0.88295532049250636</v>
      </c>
      <c r="M134" s="33">
        <v>0.87398298419203702</v>
      </c>
      <c r="N134" s="33">
        <v>1.1495941142607378</v>
      </c>
      <c r="O134" s="33">
        <v>4.1071296636381961E-2</v>
      </c>
      <c r="P134" s="33">
        <v>0.28662445956880533</v>
      </c>
      <c r="Q134" s="33">
        <v>0.63043297056974523</v>
      </c>
      <c r="R134" s="33">
        <v>0.60435815558506267</v>
      </c>
      <c r="S134" s="33">
        <v>0.65164334065037899</v>
      </c>
      <c r="T134" s="33">
        <v>0.53148417378374757</v>
      </c>
      <c r="U134" s="33">
        <v>0.46274736528470178</v>
      </c>
      <c r="V134" s="33">
        <v>0.43423849805283998</v>
      </c>
      <c r="W134" s="33">
        <v>0.42883077148885773</v>
      </c>
      <c r="X134" s="33">
        <v>0.42680704530543734</v>
      </c>
      <c r="Y134" s="33">
        <v>0.41103322536200781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0.66533319985429207</v>
      </c>
      <c r="C136" s="119">
        <f t="shared" si="26"/>
        <v>0.67006823457670595</v>
      </c>
      <c r="D136" s="119">
        <f t="shared" si="26"/>
        <v>0.67016881469631207</v>
      </c>
      <c r="E136" s="119">
        <f t="shared" si="26"/>
        <v>0.67004820544994448</v>
      </c>
      <c r="F136" s="119">
        <f t="shared" si="26"/>
        <v>0.67081341980155251</v>
      </c>
      <c r="G136" s="119">
        <f t="shared" si="26"/>
        <v>0.66683800250519076</v>
      </c>
      <c r="H136" s="119">
        <f t="shared" si="26"/>
        <v>0.67375225331123489</v>
      </c>
      <c r="I136" s="119">
        <f t="shared" si="26"/>
        <v>0.67549056048268064</v>
      </c>
      <c r="J136" s="119">
        <f t="shared" si="26"/>
        <v>0.68243500240238586</v>
      </c>
      <c r="K136" s="119">
        <f t="shared" si="26"/>
        <v>0.68904860325984363</v>
      </c>
      <c r="L136" s="119">
        <f t="shared" si="26"/>
        <v>0.70242196981436356</v>
      </c>
      <c r="M136" s="119">
        <f t="shared" si="26"/>
        <v>0.71545991631723893</v>
      </c>
      <c r="N136" s="119">
        <f t="shared" si="26"/>
        <v>0.738293032567374</v>
      </c>
      <c r="O136" s="119">
        <f t="shared" si="26"/>
        <v>0.75064175361756724</v>
      </c>
      <c r="P136" s="119">
        <f t="shared" si="26"/>
        <v>0.75208432770099298</v>
      </c>
      <c r="Q136" s="119">
        <f t="shared" si="26"/>
        <v>0.75930649551912499</v>
      </c>
      <c r="R136" s="119">
        <f t="shared" ref="R136:V136" si="27">IF(R117=0,"",R117/R98)</f>
        <v>0.76273007594726494</v>
      </c>
      <c r="S136" s="119">
        <f t="shared" si="27"/>
        <v>0.76650225380932047</v>
      </c>
      <c r="T136" s="119">
        <f t="shared" si="27"/>
        <v>0.7661565245989691</v>
      </c>
      <c r="U136" s="119">
        <f t="shared" si="27"/>
        <v>0.76527855218837659</v>
      </c>
      <c r="V136" s="119">
        <f t="shared" si="27"/>
        <v>0.76777726686091508</v>
      </c>
      <c r="W136" s="119">
        <f t="shared" ref="W136:Y136" si="28">IF(W117=0,"",W117/W98)</f>
        <v>0.76978054844843535</v>
      </c>
      <c r="X136" s="119">
        <f t="shared" si="28"/>
        <v>0.7776337084325905</v>
      </c>
      <c r="Y136" s="119">
        <f t="shared" si="28"/>
        <v>0.79638956413107231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0.66769967037727163</v>
      </c>
      <c r="C137" s="124">
        <f t="shared" si="29"/>
        <v>0.66986477590332882</v>
      </c>
      <c r="D137" s="124">
        <f t="shared" si="29"/>
        <v>0.67003859984456648</v>
      </c>
      <c r="E137" s="124">
        <f t="shared" si="29"/>
        <v>0.67011828722672662</v>
      </c>
      <c r="F137" s="124">
        <f t="shared" si="29"/>
        <v>0.67018770433366448</v>
      </c>
      <c r="G137" s="124">
        <f t="shared" si="29"/>
        <v>0.67018968706114157</v>
      </c>
      <c r="H137" s="124">
        <f t="shared" si="29"/>
        <v>0.67030706097671966</v>
      </c>
      <c r="I137" s="124">
        <f t="shared" si="29"/>
        <v>0.67379236385245844</v>
      </c>
      <c r="J137" s="124">
        <f t="shared" si="29"/>
        <v>0.67883671213471675</v>
      </c>
      <c r="K137" s="124">
        <f t="shared" si="29"/>
        <v>0.68794284023597974</v>
      </c>
      <c r="L137" s="124">
        <f t="shared" si="29"/>
        <v>0.69855766892574012</v>
      </c>
      <c r="M137" s="124">
        <f t="shared" si="29"/>
        <v>0.71255384128715937</v>
      </c>
      <c r="N137" s="124">
        <f t="shared" si="29"/>
        <v>0.72802960330592681</v>
      </c>
      <c r="O137" s="124">
        <f t="shared" si="29"/>
        <v>0.74687862140685291</v>
      </c>
      <c r="P137" s="124">
        <f t="shared" si="29"/>
        <v>0.74837224426938553</v>
      </c>
      <c r="Q137" s="124">
        <f t="shared" si="29"/>
        <v>0.75129221637485077</v>
      </c>
      <c r="R137" s="124">
        <f t="shared" ref="R137:V137" si="30">IF(R118=0,"",R118/R99)</f>
        <v>0.75631954494751485</v>
      </c>
      <c r="S137" s="124">
        <f t="shared" si="30"/>
        <v>0.76239362893477569</v>
      </c>
      <c r="T137" s="124">
        <f t="shared" si="30"/>
        <v>0.76310137393288902</v>
      </c>
      <c r="U137" s="124">
        <f t="shared" si="30"/>
        <v>0.76395324790513142</v>
      </c>
      <c r="V137" s="124">
        <f t="shared" si="30"/>
        <v>0.76497380393499304</v>
      </c>
      <c r="W137" s="124">
        <f t="shared" ref="W137:Y137" si="31">IF(W118=0,"",W118/W99)</f>
        <v>0.76705160219834634</v>
      </c>
      <c r="X137" s="124">
        <f t="shared" si="31"/>
        <v>0.77771474069504154</v>
      </c>
      <c r="Y137" s="124">
        <f t="shared" si="31"/>
        <v>0.79766214301412719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0.66750529099664935</v>
      </c>
      <c r="C138" s="111">
        <f t="shared" si="32"/>
        <v>0.66967103469874945</v>
      </c>
      <c r="D138" s="111">
        <f t="shared" si="32"/>
        <v>0.66985287142271455</v>
      </c>
      <c r="E138" s="111">
        <f t="shared" si="32"/>
        <v>0.66993711354255991</v>
      </c>
      <c r="F138" s="111">
        <f t="shared" si="32"/>
        <v>0.66999231457765851</v>
      </c>
      <c r="G138" s="111">
        <f t="shared" si="32"/>
        <v>0.67000642810971189</v>
      </c>
      <c r="H138" s="111">
        <f t="shared" si="32"/>
        <v>0.67013574864536862</v>
      </c>
      <c r="I138" s="111">
        <f t="shared" si="32"/>
        <v>0.67363939813686102</v>
      </c>
      <c r="J138" s="111">
        <f t="shared" si="32"/>
        <v>0.6786606061358732</v>
      </c>
      <c r="K138" s="111">
        <f t="shared" si="32"/>
        <v>0.68776998202626416</v>
      </c>
      <c r="L138" s="111">
        <f t="shared" si="32"/>
        <v>0.6984032827315948</v>
      </c>
      <c r="M138" s="111">
        <f t="shared" si="32"/>
        <v>0.7123954483122612</v>
      </c>
      <c r="N138" s="111">
        <f t="shared" si="32"/>
        <v>0.72790139536124032</v>
      </c>
      <c r="O138" s="111">
        <f t="shared" si="32"/>
        <v>0.74673500971800322</v>
      </c>
      <c r="P138" s="111">
        <f t="shared" si="32"/>
        <v>0.74822617152636628</v>
      </c>
      <c r="Q138" s="111">
        <f t="shared" si="32"/>
        <v>0.75116455145202743</v>
      </c>
      <c r="R138" s="111">
        <f t="shared" ref="R138:V138" si="33">IF(R119=0,"",R119/R100)</f>
        <v>0.75619481472447203</v>
      </c>
      <c r="S138" s="111">
        <f t="shared" si="33"/>
        <v>0.76227040410467684</v>
      </c>
      <c r="T138" s="111">
        <f t="shared" si="33"/>
        <v>0.7629802519675678</v>
      </c>
      <c r="U138" s="111">
        <f t="shared" si="33"/>
        <v>0.76383308338268374</v>
      </c>
      <c r="V138" s="111">
        <f t="shared" si="33"/>
        <v>0.76485581139513337</v>
      </c>
      <c r="W138" s="111">
        <f t="shared" ref="W138:Y138" si="34">IF(W119=0,"",W119/W100)</f>
        <v>0.76693545922380801</v>
      </c>
      <c r="X138" s="111">
        <f t="shared" si="34"/>
        <v>0.77760072730377117</v>
      </c>
      <c r="Y138" s="111">
        <f t="shared" si="34"/>
        <v>0.79755590592896275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1.6257959214795279</v>
      </c>
      <c r="C140" s="124">
        <f t="shared" si="38"/>
        <v>1.7848965138674184</v>
      </c>
      <c r="D140" s="124">
        <f t="shared" si="38"/>
        <v>1.8808737000999616</v>
      </c>
      <c r="E140" s="124">
        <f t="shared" si="38"/>
        <v>1.9371731415504569</v>
      </c>
      <c r="F140" s="124">
        <f t="shared" si="38"/>
        <v>1.9741930343063134</v>
      </c>
      <c r="G140" s="124">
        <f t="shared" si="38"/>
        <v>2.021644861785675</v>
      </c>
      <c r="H140" s="124">
        <f t="shared" si="38"/>
        <v>2.0915704465386349</v>
      </c>
      <c r="I140" s="124">
        <f t="shared" si="38"/>
        <v>2.1944552924240108</v>
      </c>
      <c r="J140" s="124">
        <f t="shared" si="38"/>
        <v>2.3085538014022409</v>
      </c>
      <c r="K140" s="124">
        <f t="shared" si="38"/>
        <v>2.5696164535900019</v>
      </c>
      <c r="L140" s="124">
        <f t="shared" si="38"/>
        <v>2.7463237186305753</v>
      </c>
      <c r="M140" s="124">
        <f t="shared" si="38"/>
        <v>2.8205175119576675</v>
      </c>
      <c r="N140" s="124">
        <f t="shared" si="38"/>
        <v>2.8821151157334635</v>
      </c>
      <c r="O140" s="124">
        <f t="shared" si="38"/>
        <v>2.940156108091494</v>
      </c>
      <c r="P140" s="124">
        <f t="shared" si="38"/>
        <v>3.0075863560014651</v>
      </c>
      <c r="Q140" s="124">
        <f t="shared" si="38"/>
        <v>3.0705870560460364</v>
      </c>
      <c r="R140" s="124">
        <f t="shared" ref="R140:V140" si="39">IF(R121=0,"",R121/R102)</f>
        <v>3.1186697989570695</v>
      </c>
      <c r="S140" s="124">
        <f t="shared" si="39"/>
        <v>3.1957333284706562</v>
      </c>
      <c r="T140" s="124">
        <f t="shared" si="39"/>
        <v>3.2773621695759831</v>
      </c>
      <c r="U140" s="124">
        <f t="shared" si="39"/>
        <v>3.3401613591086599</v>
      </c>
      <c r="V140" s="124">
        <f t="shared" si="39"/>
        <v>3.4033976717938388</v>
      </c>
      <c r="W140" s="124">
        <f t="shared" ref="W140:Y140" si="40">IF(W121=0,"",W121/W102)</f>
        <v>3.4513651255011446</v>
      </c>
      <c r="X140" s="124">
        <f t="shared" si="40"/>
        <v>3.4893653899113701</v>
      </c>
      <c r="Y140" s="124">
        <f t="shared" si="40"/>
        <v>3.5321582791650794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1.6257959214795279</v>
      </c>
      <c r="C141" s="111">
        <f t="shared" si="41"/>
        <v>1.7848965138674184</v>
      </c>
      <c r="D141" s="111">
        <f t="shared" si="41"/>
        <v>1.8808737000999616</v>
      </c>
      <c r="E141" s="111">
        <f t="shared" si="41"/>
        <v>1.9371731415504569</v>
      </c>
      <c r="F141" s="111">
        <f t="shared" si="41"/>
        <v>1.9741930343063134</v>
      </c>
      <c r="G141" s="111">
        <f t="shared" si="41"/>
        <v>2.021644861785675</v>
      </c>
      <c r="H141" s="111">
        <f t="shared" si="41"/>
        <v>2.0915704465386349</v>
      </c>
      <c r="I141" s="111">
        <f t="shared" si="41"/>
        <v>2.1944552924240108</v>
      </c>
      <c r="J141" s="111">
        <f t="shared" si="41"/>
        <v>2.3085538014022409</v>
      </c>
      <c r="K141" s="111">
        <f t="shared" si="41"/>
        <v>2.5696164535900019</v>
      </c>
      <c r="L141" s="111">
        <f t="shared" si="41"/>
        <v>2.7463237186305753</v>
      </c>
      <c r="M141" s="111">
        <f t="shared" si="41"/>
        <v>2.8205175119576675</v>
      </c>
      <c r="N141" s="111">
        <f t="shared" si="41"/>
        <v>2.8821151157334635</v>
      </c>
      <c r="O141" s="111">
        <f t="shared" si="41"/>
        <v>2.940156108091494</v>
      </c>
      <c r="P141" s="111">
        <f t="shared" si="41"/>
        <v>3.0075863560014651</v>
      </c>
      <c r="Q141" s="111">
        <f t="shared" si="41"/>
        <v>3.0705870560460364</v>
      </c>
      <c r="R141" s="111">
        <f t="shared" ref="R141:V141" si="42">IF(R122=0,"",R122/R103)</f>
        <v>3.1186697989570695</v>
      </c>
      <c r="S141" s="111">
        <f t="shared" si="42"/>
        <v>3.1957333284706562</v>
      </c>
      <c r="T141" s="111">
        <f t="shared" si="42"/>
        <v>3.2773621695759831</v>
      </c>
      <c r="U141" s="111">
        <f t="shared" si="42"/>
        <v>3.3401613591086599</v>
      </c>
      <c r="V141" s="111">
        <f t="shared" si="42"/>
        <v>3.4033976717938388</v>
      </c>
      <c r="W141" s="111">
        <f t="shared" ref="W141:Y141" si="43">IF(W122=0,"",W122/W103)</f>
        <v>3.4513651255011446</v>
      </c>
      <c r="X141" s="111">
        <f t="shared" si="43"/>
        <v>3.4893653899113701</v>
      </c>
      <c r="Y141" s="111">
        <f t="shared" si="43"/>
        <v>3.5321582791650794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0.72054469329831405</v>
      </c>
      <c r="C142" s="124">
        <f t="shared" si="44"/>
        <v>0.72465865380855621</v>
      </c>
      <c r="D142" s="124">
        <f t="shared" si="44"/>
        <v>0.72622250793211551</v>
      </c>
      <c r="E142" s="124">
        <f t="shared" si="44"/>
        <v>0.72828475754974231</v>
      </c>
      <c r="F142" s="124">
        <f t="shared" si="44"/>
        <v>0.73402041379547844</v>
      </c>
      <c r="G142" s="124">
        <f t="shared" si="44"/>
        <v>0.7360345402235059</v>
      </c>
      <c r="H142" s="124">
        <f t="shared" si="44"/>
        <v>0.73689507292193457</v>
      </c>
      <c r="I142" s="124">
        <f t="shared" si="44"/>
        <v>0.7402399421348923</v>
      </c>
      <c r="J142" s="124">
        <f t="shared" si="44"/>
        <v>0.74418340410134631</v>
      </c>
      <c r="K142" s="124">
        <f t="shared" si="44"/>
        <v>0.74991337859510376</v>
      </c>
      <c r="L142" s="124">
        <f t="shared" si="44"/>
        <v>0.75855374843892054</v>
      </c>
      <c r="M142" s="124">
        <f t="shared" si="44"/>
        <v>0.76927081569626721</v>
      </c>
      <c r="N142" s="124">
        <f t="shared" si="44"/>
        <v>0.78054225239526587</v>
      </c>
      <c r="O142" s="124">
        <f t="shared" si="44"/>
        <v>0.79466062675768689</v>
      </c>
      <c r="P142" s="124">
        <f t="shared" si="44"/>
        <v>0.7976479849196072</v>
      </c>
      <c r="Q142" s="124">
        <f t="shared" si="44"/>
        <v>0.8013296993490886</v>
      </c>
      <c r="R142" s="124">
        <f t="shared" ref="R142:V142" si="45">IF(R123=0,"",R123/R104)</f>
        <v>0.80712177714894784</v>
      </c>
      <c r="S142" s="124">
        <f t="shared" si="45"/>
        <v>0.81268415847768893</v>
      </c>
      <c r="T142" s="124">
        <f t="shared" si="45"/>
        <v>0.81750357679254593</v>
      </c>
      <c r="U142" s="124">
        <f t="shared" si="45"/>
        <v>0.82346928548287945</v>
      </c>
      <c r="V142" s="124">
        <f t="shared" si="45"/>
        <v>0.82953681126144108</v>
      </c>
      <c r="W142" s="124">
        <f t="shared" ref="W142:Y142" si="46">IF(W123=0,"",W123/W104)</f>
        <v>0.8369147207020291</v>
      </c>
      <c r="X142" s="124">
        <f t="shared" si="46"/>
        <v>0.84601345721483778</v>
      </c>
      <c r="Y142" s="124">
        <f t="shared" si="46"/>
        <v>0.86092178764286764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0.72495859868357071</v>
      </c>
      <c r="C143" s="111">
        <f t="shared" si="47"/>
        <v>0.72712919747651206</v>
      </c>
      <c r="D143" s="111">
        <f t="shared" si="47"/>
        <v>0.72890245219884009</v>
      </c>
      <c r="E143" s="111">
        <f t="shared" si="47"/>
        <v>0.73231869290139662</v>
      </c>
      <c r="F143" s="111">
        <f t="shared" si="47"/>
        <v>0.73630691196603004</v>
      </c>
      <c r="G143" s="111">
        <f t="shared" si="47"/>
        <v>0.73907928357362151</v>
      </c>
      <c r="H143" s="111">
        <f t="shared" si="47"/>
        <v>0.74160319279449405</v>
      </c>
      <c r="I143" s="111">
        <f t="shared" si="47"/>
        <v>0.74402343792630865</v>
      </c>
      <c r="J143" s="111">
        <f t="shared" si="47"/>
        <v>0.7478033658584532</v>
      </c>
      <c r="K143" s="111">
        <f t="shared" si="47"/>
        <v>0.75427854332305044</v>
      </c>
      <c r="L143" s="111">
        <f t="shared" si="47"/>
        <v>0.76227651821085218</v>
      </c>
      <c r="M143" s="111">
        <f t="shared" si="47"/>
        <v>0.77307776596313826</v>
      </c>
      <c r="N143" s="111">
        <f t="shared" si="47"/>
        <v>0.78587929077930585</v>
      </c>
      <c r="O143" s="111">
        <f t="shared" si="47"/>
        <v>0.79958854259200174</v>
      </c>
      <c r="P143" s="111">
        <f t="shared" si="47"/>
        <v>0.8027865821107758</v>
      </c>
      <c r="Q143" s="111">
        <f t="shared" si="47"/>
        <v>0.80612438750352022</v>
      </c>
      <c r="R143" s="111">
        <f t="shared" ref="R143:V143" si="48">IF(R124=0,"",R124/R105)</f>
        <v>0.81107803396317169</v>
      </c>
      <c r="S143" s="111">
        <f t="shared" si="48"/>
        <v>0.81704887881981347</v>
      </c>
      <c r="T143" s="111">
        <f t="shared" si="48"/>
        <v>0.82125835303140726</v>
      </c>
      <c r="U143" s="111">
        <f t="shared" si="48"/>
        <v>0.82735565089928309</v>
      </c>
      <c r="V143" s="111">
        <f t="shared" si="48"/>
        <v>0.83328721721132659</v>
      </c>
      <c r="W143" s="111">
        <f t="shared" ref="W143:Y143" si="49">IF(W124=0,"",W124/W105)</f>
        <v>0.8404686104550918</v>
      </c>
      <c r="X143" s="111">
        <f t="shared" si="49"/>
        <v>0.8501254717861717</v>
      </c>
      <c r="Y143" s="111">
        <f t="shared" si="49"/>
        <v>0.86504408285423429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0.55570543062672839</v>
      </c>
      <c r="C147" s="112">
        <f t="shared" si="59"/>
        <v>0.5618667200389994</v>
      </c>
      <c r="D147" s="112">
        <f t="shared" si="59"/>
        <v>0.56457831077512832</v>
      </c>
      <c r="E147" s="112">
        <f t="shared" si="59"/>
        <v>0.56467350766063251</v>
      </c>
      <c r="F147" s="112">
        <f t="shared" si="59"/>
        <v>0.56729774364670793</v>
      </c>
      <c r="G147" s="112">
        <f t="shared" si="59"/>
        <v>0.56812038965879463</v>
      </c>
      <c r="H147" s="112">
        <f t="shared" si="59"/>
        <v>0.57354511386664753</v>
      </c>
      <c r="I147" s="112">
        <f t="shared" si="59"/>
        <v>0.57630786036934389</v>
      </c>
      <c r="J147" s="112">
        <f t="shared" si="59"/>
        <v>0.57833103458373969</v>
      </c>
      <c r="K147" s="112">
        <f t="shared" si="59"/>
        <v>0.58307742206746871</v>
      </c>
      <c r="L147" s="112">
        <f t="shared" si="59"/>
        <v>0.58515057310321861</v>
      </c>
      <c r="M147" s="112">
        <f t="shared" si="59"/>
        <v>0.58584016372060077</v>
      </c>
      <c r="N147" s="112">
        <f t="shared" si="59"/>
        <v>0.58686567418421021</v>
      </c>
      <c r="O147" s="112">
        <f t="shared" si="59"/>
        <v>0.59178068470299661</v>
      </c>
      <c r="P147" s="112">
        <f t="shared" si="59"/>
        <v>0.60016135518336544</v>
      </c>
      <c r="Q147" s="112">
        <f t="shared" si="59"/>
        <v>0.61191704132423896</v>
      </c>
      <c r="R147" s="112">
        <f t="shared" ref="R147:V147" si="60">IF(R128=0,"",R128/R109)</f>
        <v>0.62726969745351413</v>
      </c>
      <c r="S147" s="112">
        <f t="shared" si="60"/>
        <v>0.6442924561890454</v>
      </c>
      <c r="T147" s="112">
        <f t="shared" si="60"/>
        <v>0.65143488106561609</v>
      </c>
      <c r="U147" s="112">
        <f t="shared" si="60"/>
        <v>0.65614709577964925</v>
      </c>
      <c r="V147" s="112">
        <f t="shared" si="60"/>
        <v>0.66400303610064315</v>
      </c>
      <c r="W147" s="112">
        <f t="shared" ref="W147:Y147" si="61">IF(W128=0,"",W128/W109)</f>
        <v>0.67871783419559972</v>
      </c>
      <c r="X147" s="112">
        <f t="shared" si="61"/>
        <v>0.69410451331010425</v>
      </c>
      <c r="Y147" s="112">
        <f t="shared" si="61"/>
        <v>0.7119412794094101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0.56735399521438812</v>
      </c>
      <c r="C151" s="124">
        <f t="shared" si="71"/>
        <v>0.56978247061678589</v>
      </c>
      <c r="D151" s="124">
        <f t="shared" si="71"/>
        <v>0.56929362908405945</v>
      </c>
      <c r="E151" s="124">
        <f t="shared" si="71"/>
        <v>0.57227323564421317</v>
      </c>
      <c r="F151" s="124">
        <f t="shared" si="71"/>
        <v>0.57207584297349301</v>
      </c>
      <c r="G151" s="124">
        <f t="shared" si="71"/>
        <v>0.57182062028726721</v>
      </c>
      <c r="H151" s="124">
        <f t="shared" si="71"/>
        <v>0.58325606670027308</v>
      </c>
      <c r="I151" s="124">
        <f t="shared" si="71"/>
        <v>0.57695653796120949</v>
      </c>
      <c r="J151" s="124">
        <f t="shared" si="71"/>
        <v>0.57739434249321098</v>
      </c>
      <c r="K151" s="124">
        <f t="shared" si="71"/>
        <v>0.57552215531046613</v>
      </c>
      <c r="L151" s="124">
        <f t="shared" si="71"/>
        <v>0.57670582360598455</v>
      </c>
      <c r="M151" s="124">
        <f t="shared" si="71"/>
        <v>0.57721982687449247</v>
      </c>
      <c r="N151" s="124">
        <f t="shared" si="71"/>
        <v>0.57952369201647946</v>
      </c>
      <c r="O151" s="124">
        <f t="shared" si="71"/>
        <v>0.57527213376998221</v>
      </c>
      <c r="P151" s="124">
        <f t="shared" si="71"/>
        <v>0.5764901041830075</v>
      </c>
      <c r="Q151" s="124">
        <f t="shared" si="71"/>
        <v>0.57812491601068572</v>
      </c>
      <c r="R151" s="124">
        <f t="shared" ref="R151:V151" si="72">IF(R132=0,"",R132/R113)</f>
        <v>0.57908051651595738</v>
      </c>
      <c r="S151" s="124">
        <f t="shared" si="72"/>
        <v>0.58100752557349511</v>
      </c>
      <c r="T151" s="124">
        <f t="shared" si="72"/>
        <v>0.58277247066463966</v>
      </c>
      <c r="U151" s="124">
        <f t="shared" si="72"/>
        <v>0.58525938060291327</v>
      </c>
      <c r="V151" s="124">
        <f t="shared" si="72"/>
        <v>0.58841131275601422</v>
      </c>
      <c r="W151" s="124">
        <f t="shared" ref="W151:Y151" si="73">IF(W132=0,"",W132/W113)</f>
        <v>0.59146745702857217</v>
      </c>
      <c r="X151" s="124">
        <f t="shared" si="73"/>
        <v>0.59408748007985601</v>
      </c>
      <c r="Y151" s="124">
        <f t="shared" si="73"/>
        <v>0.59791212661909099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0.56484535751166676</v>
      </c>
      <c r="C152" s="111">
        <f t="shared" si="74"/>
        <v>0.56580221867555935</v>
      </c>
      <c r="D152" s="111">
        <f t="shared" si="74"/>
        <v>0.566139063596239</v>
      </c>
      <c r="E152" s="111">
        <f t="shared" si="74"/>
        <v>0.56683047634458694</v>
      </c>
      <c r="F152" s="111">
        <f t="shared" si="74"/>
        <v>0.56778523477936249</v>
      </c>
      <c r="G152" s="111">
        <f t="shared" si="74"/>
        <v>0.56938069305990446</v>
      </c>
      <c r="H152" s="111">
        <f t="shared" si="74"/>
        <v>0.57143310247226331</v>
      </c>
      <c r="I152" s="111">
        <f t="shared" si="74"/>
        <v>0.57252708046412193</v>
      </c>
      <c r="J152" s="111">
        <f t="shared" si="74"/>
        <v>0.57284195504579538</v>
      </c>
      <c r="K152" s="111">
        <f t="shared" si="74"/>
        <v>0.57339649153080385</v>
      </c>
      <c r="L152" s="111">
        <f t="shared" si="74"/>
        <v>0.57374636918697997</v>
      </c>
      <c r="M152" s="111">
        <f t="shared" si="74"/>
        <v>0.57419476278415094</v>
      </c>
      <c r="N152" s="111">
        <f t="shared" si="74"/>
        <v>0.57463926362305495</v>
      </c>
      <c r="O152" s="111">
        <f t="shared" si="74"/>
        <v>0.57509449186281703</v>
      </c>
      <c r="P152" s="111">
        <f t="shared" si="74"/>
        <v>0.57521744992251489</v>
      </c>
      <c r="Q152" s="111">
        <f t="shared" si="74"/>
        <v>0.57560697319738974</v>
      </c>
      <c r="R152" s="111">
        <f t="shared" ref="R152:V152" si="75">IF(R133=0,"",R133/R114)</f>
        <v>0.57657493915559033</v>
      </c>
      <c r="S152" s="111">
        <f t="shared" si="75"/>
        <v>0.57843538646693848</v>
      </c>
      <c r="T152" s="111">
        <f t="shared" si="75"/>
        <v>0.58054618401961544</v>
      </c>
      <c r="U152" s="111">
        <f t="shared" si="75"/>
        <v>0.58323447170436304</v>
      </c>
      <c r="V152" s="111">
        <f t="shared" si="75"/>
        <v>0.58608913613291236</v>
      </c>
      <c r="W152" s="111">
        <f t="shared" ref="W152:Y152" si="76">IF(W133=0,"",W133/W114)</f>
        <v>0.58910238428674899</v>
      </c>
      <c r="X152" s="111">
        <f t="shared" si="76"/>
        <v>0.59161786109411496</v>
      </c>
      <c r="Y152" s="111">
        <f t="shared" si="76"/>
        <v>0.59507596796707452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0.72862365072973456</v>
      </c>
      <c r="C153" s="45">
        <f t="shared" si="77"/>
        <v>0.73304002661361156</v>
      </c>
      <c r="D153" s="45">
        <f t="shared" si="77"/>
        <v>0.73394018571340958</v>
      </c>
      <c r="E153" s="45">
        <f t="shared" si="77"/>
        <v>0.73595611037669328</v>
      </c>
      <c r="F153" s="45">
        <f t="shared" si="77"/>
        <v>0.73744388677453787</v>
      </c>
      <c r="G153" s="45">
        <f t="shared" si="77"/>
        <v>0.74014216710310377</v>
      </c>
      <c r="H153" s="45">
        <f t="shared" si="77"/>
        <v>0.7441353303955085</v>
      </c>
      <c r="I153" s="45">
        <f t="shared" si="77"/>
        <v>0.74515361732655572</v>
      </c>
      <c r="J153" s="45">
        <f t="shared" si="77"/>
        <v>0.74558266021749009</v>
      </c>
      <c r="K153" s="45">
        <f t="shared" si="77"/>
        <v>0.74663443370159177</v>
      </c>
      <c r="L153" s="45">
        <f t="shared" si="77"/>
        <v>0.74856715212053959</v>
      </c>
      <c r="M153" s="45">
        <f t="shared" si="77"/>
        <v>0.75073629793303098</v>
      </c>
      <c r="N153" s="45">
        <f t="shared" si="77"/>
        <v>0.75346607943542854</v>
      </c>
      <c r="O153" s="45">
        <f t="shared" si="77"/>
        <v>0.75604799925213151</v>
      </c>
      <c r="P153" s="45">
        <f t="shared" si="77"/>
        <v>0.75607647358026064</v>
      </c>
      <c r="Q153" s="45">
        <f t="shared" si="77"/>
        <v>0.75937539382036801</v>
      </c>
      <c r="R153" s="45">
        <f t="shared" ref="R153:V153" si="78">IF(R134=0,"",R134/R115)</f>
        <v>0.76708613221123323</v>
      </c>
      <c r="S153" s="45">
        <f t="shared" si="78"/>
        <v>0.77754095621413133</v>
      </c>
      <c r="T153" s="45">
        <f t="shared" si="78"/>
        <v>0.78770851178490209</v>
      </c>
      <c r="U153" s="45">
        <f t="shared" si="78"/>
        <v>0.79706417582074529</v>
      </c>
      <c r="V153" s="45">
        <f t="shared" si="78"/>
        <v>0.80675426165215924</v>
      </c>
      <c r="W153" s="45">
        <f t="shared" ref="W153:Y153" si="79">IF(W134=0,"",W134/W115)</f>
        <v>0.81032606400967877</v>
      </c>
      <c r="X153" s="45">
        <f t="shared" si="79"/>
        <v>0.81960585074102166</v>
      </c>
      <c r="Y153" s="45">
        <f t="shared" si="79"/>
        <v>0.83919496484874956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439.441319968659</v>
      </c>
      <c r="C155" s="117">
        <f t="shared" si="80"/>
        <v>474.03136118672882</v>
      </c>
      <c r="D155" s="117">
        <f t="shared" si="80"/>
        <v>457.83170512605142</v>
      </c>
      <c r="E155" s="117">
        <f t="shared" si="80"/>
        <v>477.3612754598027</v>
      </c>
      <c r="F155" s="117">
        <f t="shared" si="80"/>
        <v>275.68799396705026</v>
      </c>
      <c r="G155" s="117">
        <f t="shared" si="80"/>
        <v>555.28985862551576</v>
      </c>
      <c r="H155" s="117">
        <f t="shared" si="80"/>
        <v>274.57179990284129</v>
      </c>
      <c r="I155" s="117">
        <f t="shared" si="80"/>
        <v>386.42192724597447</v>
      </c>
      <c r="J155" s="117">
        <f t="shared" si="80"/>
        <v>174.54557004645898</v>
      </c>
      <c r="K155" s="117">
        <f t="shared" si="80"/>
        <v>241.60944199189339</v>
      </c>
      <c r="L155" s="117">
        <f t="shared" si="80"/>
        <v>180.96144099801495</v>
      </c>
      <c r="M155" s="117">
        <f t="shared" si="80"/>
        <v>176.41408801216642</v>
      </c>
      <c r="N155" s="117">
        <f t="shared" si="80"/>
        <v>143.54368146545721</v>
      </c>
      <c r="O155" s="117">
        <f t="shared" si="80"/>
        <v>146.04800957005773</v>
      </c>
      <c r="P155" s="117">
        <f t="shared" si="80"/>
        <v>141.32598919764919</v>
      </c>
      <c r="Q155" s="117">
        <f t="shared" si="80"/>
        <v>157.88005534474522</v>
      </c>
      <c r="R155" s="117">
        <f t="shared" ref="R155:V155" si="81">R156+R159+R161+R170</f>
        <v>156.1797905136284</v>
      </c>
      <c r="S155" s="117">
        <f t="shared" si="81"/>
        <v>169.17658130645378</v>
      </c>
      <c r="T155" s="117">
        <f t="shared" si="81"/>
        <v>164.08679585976518</v>
      </c>
      <c r="U155" s="117">
        <f t="shared" si="81"/>
        <v>160.43256927375364</v>
      </c>
      <c r="V155" s="117">
        <f t="shared" si="81"/>
        <v>133.70343134344495</v>
      </c>
      <c r="W155" s="117">
        <f t="shared" ref="W155:Y155" si="82">W156+W159+W161+W170</f>
        <v>129.37692831422862</v>
      </c>
      <c r="X155" s="117">
        <f t="shared" si="82"/>
        <v>125.62904964434995</v>
      </c>
      <c r="Y155" s="117">
        <f t="shared" si="82"/>
        <v>110.08332682894292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439.441319968659</v>
      </c>
      <c r="C170" s="122">
        <v>474.03136118672882</v>
      </c>
      <c r="D170" s="122">
        <v>457.83170512605142</v>
      </c>
      <c r="E170" s="122">
        <v>477.3612754598027</v>
      </c>
      <c r="F170" s="122">
        <v>275.68799396705026</v>
      </c>
      <c r="G170" s="122">
        <v>555.28985862551576</v>
      </c>
      <c r="H170" s="122">
        <v>274.57179990284129</v>
      </c>
      <c r="I170" s="122">
        <v>386.42192724597447</v>
      </c>
      <c r="J170" s="122">
        <v>174.54557004645898</v>
      </c>
      <c r="K170" s="122">
        <v>241.60944199189339</v>
      </c>
      <c r="L170" s="122">
        <v>180.96144099801495</v>
      </c>
      <c r="M170" s="122">
        <v>176.41408801216642</v>
      </c>
      <c r="N170" s="122">
        <v>143.54368146545721</v>
      </c>
      <c r="O170" s="122">
        <v>146.04800957005773</v>
      </c>
      <c r="P170" s="122">
        <v>141.32598919764919</v>
      </c>
      <c r="Q170" s="122">
        <v>157.88005534474522</v>
      </c>
      <c r="R170" s="122">
        <v>156.1797905136284</v>
      </c>
      <c r="S170" s="122">
        <v>169.17658130645378</v>
      </c>
      <c r="T170" s="122">
        <v>164.08679585976518</v>
      </c>
      <c r="U170" s="122">
        <v>160.43256927375364</v>
      </c>
      <c r="V170" s="122">
        <v>133.70343134344495</v>
      </c>
      <c r="W170" s="122">
        <v>129.37692831422862</v>
      </c>
      <c r="X170" s="122">
        <v>125.62904964434995</v>
      </c>
      <c r="Y170" s="122">
        <v>110.08332682894292</v>
      </c>
      <c r="DA170" s="130" t="s">
        <v>2206</v>
      </c>
    </row>
    <row r="171" spans="1:105" ht="12" customHeight="1" x14ac:dyDescent="0.25">
      <c r="A171" s="97" t="s">
        <v>50</v>
      </c>
      <c r="B171" s="98">
        <v>439.441319968659</v>
      </c>
      <c r="C171" s="98">
        <v>474.03136118672882</v>
      </c>
      <c r="D171" s="98">
        <v>457.83170512605142</v>
      </c>
      <c r="E171" s="98">
        <v>477.3612754598027</v>
      </c>
      <c r="F171" s="98">
        <v>275.68799396705026</v>
      </c>
      <c r="G171" s="98">
        <v>555.28985862551576</v>
      </c>
      <c r="H171" s="98">
        <v>274.57179990284129</v>
      </c>
      <c r="I171" s="98">
        <v>386.42192724597447</v>
      </c>
      <c r="J171" s="98">
        <v>174.54557004645898</v>
      </c>
      <c r="K171" s="98">
        <v>241.60944199189339</v>
      </c>
      <c r="L171" s="98">
        <v>180.96144099801495</v>
      </c>
      <c r="M171" s="98">
        <v>176.41408801216642</v>
      </c>
      <c r="N171" s="98">
        <v>143.54368146545721</v>
      </c>
      <c r="O171" s="98">
        <v>146.04800957005773</v>
      </c>
      <c r="P171" s="98">
        <v>141.32598919764919</v>
      </c>
      <c r="Q171" s="98">
        <v>157.88005534474522</v>
      </c>
      <c r="R171" s="98">
        <v>156.1797905136284</v>
      </c>
      <c r="S171" s="98">
        <v>169.17658130645378</v>
      </c>
      <c r="T171" s="98">
        <v>164.08679585976518</v>
      </c>
      <c r="U171" s="98">
        <v>160.43256927375364</v>
      </c>
      <c r="V171" s="98">
        <v>133.70343134344495</v>
      </c>
      <c r="W171" s="98">
        <v>129.37692831422862</v>
      </c>
      <c r="X171" s="98">
        <v>125.62904964434995</v>
      </c>
      <c r="Y171" s="98">
        <v>110.08332682894292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9080.9069591643711</v>
      </c>
      <c r="C174" s="117">
        <f t="shared" si="87"/>
        <v>8750.0127623593744</v>
      </c>
      <c r="D174" s="117">
        <f t="shared" si="87"/>
        <v>8407.1575385536835</v>
      </c>
      <c r="E174" s="117">
        <f t="shared" si="87"/>
        <v>8783.2530380788667</v>
      </c>
      <c r="F174" s="117">
        <f t="shared" si="87"/>
        <v>8196.7241809678126</v>
      </c>
      <c r="G174" s="117">
        <f t="shared" si="87"/>
        <v>8844.3780879620354</v>
      </c>
      <c r="H174" s="117">
        <f t="shared" si="87"/>
        <v>8565.0722882515511</v>
      </c>
      <c r="I174" s="117">
        <f t="shared" si="87"/>
        <v>8516.4696103154674</v>
      </c>
      <c r="J174" s="117">
        <f t="shared" si="87"/>
        <v>8401.9906605029737</v>
      </c>
      <c r="K174" s="117">
        <f t="shared" si="87"/>
        <v>8807.5122882705145</v>
      </c>
      <c r="L174" s="117">
        <f t="shared" si="87"/>
        <v>8770.7686210432021</v>
      </c>
      <c r="M174" s="117">
        <f t="shared" si="87"/>
        <v>8960.3052735331294</v>
      </c>
      <c r="N174" s="117">
        <f t="shared" si="87"/>
        <v>8326.1975454512249</v>
      </c>
      <c r="O174" s="117">
        <f t="shared" si="87"/>
        <v>8255.2361586074803</v>
      </c>
      <c r="P174" s="117">
        <f t="shared" si="87"/>
        <v>7714.0763817619663</v>
      </c>
      <c r="Q174" s="117">
        <f t="shared" si="87"/>
        <v>7970.4508017112666</v>
      </c>
      <c r="R174" s="117">
        <f t="shared" ref="R174:V174" si="88">R175+R178+R180+R189</f>
        <v>8182.7813121664676</v>
      </c>
      <c r="S174" s="117">
        <f t="shared" si="88"/>
        <v>8597.7425335572243</v>
      </c>
      <c r="T174" s="117">
        <f t="shared" si="88"/>
        <v>8836.874446179836</v>
      </c>
      <c r="U174" s="117">
        <f t="shared" si="88"/>
        <v>8663.5613941533647</v>
      </c>
      <c r="V174" s="117">
        <f t="shared" si="88"/>
        <v>9233.3850891082166</v>
      </c>
      <c r="W174" s="117">
        <f t="shared" ref="W174:Y174" si="89">W175+W178+W180+W189</f>
        <v>10076.439130593157</v>
      </c>
      <c r="X174" s="117">
        <f t="shared" si="89"/>
        <v>9103.9386856200563</v>
      </c>
      <c r="Y174" s="117">
        <f t="shared" si="89"/>
        <v>8544.0488409703685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7996.988106085053</v>
      </c>
      <c r="C175" s="122">
        <f t="shared" si="90"/>
        <v>7187.2874135574384</v>
      </c>
      <c r="D175" s="122">
        <f t="shared" si="90"/>
        <v>6742.5545049266248</v>
      </c>
      <c r="E175" s="122">
        <f t="shared" si="90"/>
        <v>6915.4740790732412</v>
      </c>
      <c r="F175" s="122">
        <f t="shared" si="90"/>
        <v>6952.6119675445534</v>
      </c>
      <c r="G175" s="122">
        <f t="shared" si="90"/>
        <v>6637.6158045504826</v>
      </c>
      <c r="H175" s="122">
        <f t="shared" si="90"/>
        <v>6805.8665986750866</v>
      </c>
      <c r="I175" s="122">
        <f t="shared" si="90"/>
        <v>6351.5618326369404</v>
      </c>
      <c r="J175" s="122">
        <f t="shared" si="90"/>
        <v>6977.3485046748347</v>
      </c>
      <c r="K175" s="122">
        <f t="shared" si="90"/>
        <v>7061.4866898638338</v>
      </c>
      <c r="L175" s="122">
        <f t="shared" si="90"/>
        <v>7208.3799670068656</v>
      </c>
      <c r="M175" s="122">
        <f t="shared" si="90"/>
        <v>7313.9890181590208</v>
      </c>
      <c r="N175" s="122">
        <f t="shared" si="90"/>
        <v>6778.1071650925314</v>
      </c>
      <c r="O175" s="122">
        <f t="shared" si="90"/>
        <v>6647.7267467309266</v>
      </c>
      <c r="P175" s="122">
        <f t="shared" si="90"/>
        <v>6105.9977395524975</v>
      </c>
      <c r="Q175" s="122">
        <f t="shared" si="90"/>
        <v>6210.8326377997682</v>
      </c>
      <c r="R175" s="122">
        <f t="shared" ref="R175:V175" si="91">SUM(R176:R177)</f>
        <v>6398.4797511576144</v>
      </c>
      <c r="S175" s="122">
        <f t="shared" si="91"/>
        <v>6648.7346853124081</v>
      </c>
      <c r="T175" s="122">
        <f t="shared" si="91"/>
        <v>6881.366258481441</v>
      </c>
      <c r="U175" s="122">
        <f t="shared" si="91"/>
        <v>6732.7110560959354</v>
      </c>
      <c r="V175" s="122">
        <f t="shared" si="91"/>
        <v>7312.9463652296536</v>
      </c>
      <c r="W175" s="122">
        <f t="shared" ref="W175:Y175" si="92">SUM(W176:W177)</f>
        <v>8030.8216354648284</v>
      </c>
      <c r="X175" s="122">
        <f t="shared" si="92"/>
        <v>7136.1494568056687</v>
      </c>
      <c r="Y175" s="122">
        <f t="shared" si="92"/>
        <v>6731.7688844280729</v>
      </c>
      <c r="DA175" s="130" t="s">
        <v>2360</v>
      </c>
    </row>
    <row r="176" spans="1:105" ht="12" customHeight="1" x14ac:dyDescent="0.25">
      <c r="A176" s="97" t="s">
        <v>198</v>
      </c>
      <c r="B176" s="98">
        <v>7992.3129953154321</v>
      </c>
      <c r="C176" s="98">
        <v>7183.0719984185016</v>
      </c>
      <c r="D176" s="98">
        <v>6738.7613960395447</v>
      </c>
      <c r="E176" s="98">
        <v>6911.6781299736249</v>
      </c>
      <c r="F176" s="98">
        <v>6948.4954902140198</v>
      </c>
      <c r="G176" s="98">
        <v>6633.9296645285222</v>
      </c>
      <c r="H176" s="98">
        <v>6802.3320268956495</v>
      </c>
      <c r="I176" s="98">
        <v>6348.5848458458113</v>
      </c>
      <c r="J176" s="98">
        <v>6973.5246568953271</v>
      </c>
      <c r="K176" s="98">
        <v>7057.5772773254057</v>
      </c>
      <c r="L176" s="98">
        <v>7204.6900251562411</v>
      </c>
      <c r="M176" s="98">
        <v>7309.9609717593357</v>
      </c>
      <c r="N176" s="98">
        <v>6774.9134435015849</v>
      </c>
      <c r="O176" s="98">
        <v>6643.9572116520894</v>
      </c>
      <c r="P176" s="98">
        <v>6102.4551956586656</v>
      </c>
      <c r="Q176" s="98">
        <v>6207.6461727120968</v>
      </c>
      <c r="R176" s="98">
        <v>6395.206302294765</v>
      </c>
      <c r="S176" s="98">
        <v>6645.2883781797855</v>
      </c>
      <c r="T176" s="98">
        <v>6877.8497388148662</v>
      </c>
      <c r="U176" s="98">
        <v>6729.2853730221968</v>
      </c>
      <c r="V176" s="98">
        <v>7309.276816257976</v>
      </c>
      <c r="W176" s="98">
        <v>8026.8196388092147</v>
      </c>
      <c r="X176" s="98">
        <v>7132.4910968195145</v>
      </c>
      <c r="Y176" s="98">
        <v>6728.2362375135581</v>
      </c>
      <c r="DA176" s="63" t="s">
        <v>2361</v>
      </c>
    </row>
    <row r="177" spans="1:105" ht="12" customHeight="1" x14ac:dyDescent="0.25">
      <c r="A177" s="97" t="s">
        <v>53</v>
      </c>
      <c r="B177" s="98">
        <v>4.6751107696204857</v>
      </c>
      <c r="C177" s="98">
        <v>4.2154151389369856</v>
      </c>
      <c r="D177" s="98">
        <v>3.7931088870797534</v>
      </c>
      <c r="E177" s="98">
        <v>3.7959490996161183</v>
      </c>
      <c r="F177" s="98">
        <v>4.116477330533753</v>
      </c>
      <c r="G177" s="98">
        <v>3.6861400219605671</v>
      </c>
      <c r="H177" s="98">
        <v>3.5345717794370466</v>
      </c>
      <c r="I177" s="98">
        <v>2.9769867911292347</v>
      </c>
      <c r="J177" s="98">
        <v>3.8238477795074153</v>
      </c>
      <c r="K177" s="98">
        <v>3.909412538428247</v>
      </c>
      <c r="L177" s="98">
        <v>3.6899418506242037</v>
      </c>
      <c r="M177" s="98">
        <v>4.0280463996848077</v>
      </c>
      <c r="N177" s="98">
        <v>3.1937215909468759</v>
      </c>
      <c r="O177" s="98">
        <v>3.7695350788369302</v>
      </c>
      <c r="P177" s="98">
        <v>3.5425438938321157</v>
      </c>
      <c r="Q177" s="98">
        <v>3.1864650876714733</v>
      </c>
      <c r="R177" s="98">
        <v>3.2734488628496305</v>
      </c>
      <c r="S177" s="98">
        <v>3.4463071326230077</v>
      </c>
      <c r="T177" s="98">
        <v>3.516519666574867</v>
      </c>
      <c r="U177" s="98">
        <v>3.4256830737389108</v>
      </c>
      <c r="V177" s="98">
        <v>3.6695489716774179</v>
      </c>
      <c r="W177" s="98">
        <v>4.0019966556136213</v>
      </c>
      <c r="X177" s="98">
        <v>3.6583599861544602</v>
      </c>
      <c r="Y177" s="98">
        <v>3.5326469145146042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6.4609416164121738</v>
      </c>
      <c r="C178" s="122">
        <f t="shared" si="93"/>
        <v>8.0631549935031686</v>
      </c>
      <c r="D178" s="122">
        <f t="shared" si="93"/>
        <v>9.4868982620061733</v>
      </c>
      <c r="E178" s="122">
        <f t="shared" si="93"/>
        <v>10.752313940232513</v>
      </c>
      <c r="F178" s="122">
        <f t="shared" si="93"/>
        <v>7.3799106938263233</v>
      </c>
      <c r="G178" s="122">
        <f t="shared" si="93"/>
        <v>6.8967356652406178</v>
      </c>
      <c r="H178" s="122">
        <f t="shared" si="93"/>
        <v>7.0038091317646636</v>
      </c>
      <c r="I178" s="122">
        <f t="shared" si="93"/>
        <v>12.632898412181881</v>
      </c>
      <c r="J178" s="122">
        <f t="shared" si="93"/>
        <v>7.3509710576768805</v>
      </c>
      <c r="K178" s="122">
        <f t="shared" si="93"/>
        <v>6.9258974676456466</v>
      </c>
      <c r="L178" s="122">
        <f t="shared" si="93"/>
        <v>16.090303933231372</v>
      </c>
      <c r="M178" s="122">
        <f t="shared" si="93"/>
        <v>14.9067501334442</v>
      </c>
      <c r="N178" s="122">
        <f t="shared" si="93"/>
        <v>45.388103590674852</v>
      </c>
      <c r="O178" s="122">
        <f t="shared" si="93"/>
        <v>26.979708688454888</v>
      </c>
      <c r="P178" s="122">
        <f t="shared" si="93"/>
        <v>25.499748533411132</v>
      </c>
      <c r="Q178" s="122">
        <f t="shared" si="93"/>
        <v>43.923345531325324</v>
      </c>
      <c r="R178" s="122">
        <f t="shared" si="93"/>
        <v>38.993295181107079</v>
      </c>
      <c r="S178" s="122">
        <f t="shared" si="93"/>
        <v>35.518548250932085</v>
      </c>
      <c r="T178" s="122">
        <f t="shared" si="93"/>
        <v>29.977971978148044</v>
      </c>
      <c r="U178" s="122">
        <f t="shared" si="93"/>
        <v>24.152144598801161</v>
      </c>
      <c r="V178" s="122">
        <f t="shared" si="93"/>
        <v>19.565662130635378</v>
      </c>
      <c r="W178" s="122">
        <f t="shared" si="93"/>
        <v>15.870468932821138</v>
      </c>
      <c r="X178" s="122">
        <f t="shared" si="93"/>
        <v>11.865055230368228</v>
      </c>
      <c r="Y178" s="122">
        <f t="shared" si="93"/>
        <v>11.749131056826698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6.4609416164121738</v>
      </c>
      <c r="C179" s="98">
        <f>RES_hhdet_fech!C129</f>
        <v>8.0631549935031686</v>
      </c>
      <c r="D179" s="98">
        <f>RES_hhdet_fech!D129</f>
        <v>9.4868982620061733</v>
      </c>
      <c r="E179" s="98">
        <f>RES_hhdet_fech!E129</f>
        <v>10.752313940232513</v>
      </c>
      <c r="F179" s="98">
        <f>RES_hhdet_fech!F129</f>
        <v>7.3799106938263233</v>
      </c>
      <c r="G179" s="98">
        <f>RES_hhdet_fech!G129</f>
        <v>6.8967356652406178</v>
      </c>
      <c r="H179" s="98">
        <f>RES_hhdet_fech!H129</f>
        <v>7.0038091317646636</v>
      </c>
      <c r="I179" s="98">
        <f>RES_hhdet_fech!I129</f>
        <v>12.632898412181881</v>
      </c>
      <c r="J179" s="98">
        <f>RES_hhdet_fech!J129</f>
        <v>7.3509710576768805</v>
      </c>
      <c r="K179" s="98">
        <f>RES_hhdet_fech!K129</f>
        <v>6.9258974676456466</v>
      </c>
      <c r="L179" s="98">
        <f>RES_hhdet_fech!L129</f>
        <v>16.090303933231372</v>
      </c>
      <c r="M179" s="98">
        <f>RES_hhdet_fech!M129</f>
        <v>14.9067501334442</v>
      </c>
      <c r="N179" s="98">
        <f>RES_hhdet_fech!N129</f>
        <v>45.388103590674852</v>
      </c>
      <c r="O179" s="98">
        <f>RES_hhdet_fech!O129</f>
        <v>26.979708688454888</v>
      </c>
      <c r="P179" s="98">
        <f>RES_hhdet_fech!P129</f>
        <v>25.499748533411132</v>
      </c>
      <c r="Q179" s="98">
        <f>RES_hhdet_fech!Q129</f>
        <v>43.923345531325324</v>
      </c>
      <c r="R179" s="98">
        <f>RES_hhdet_fech!R129</f>
        <v>38.993295181107079</v>
      </c>
      <c r="S179" s="98">
        <f>RES_hhdet_fech!S129</f>
        <v>35.518548250932085</v>
      </c>
      <c r="T179" s="98">
        <f>RES_hhdet_fech!T129</f>
        <v>29.977971978148044</v>
      </c>
      <c r="U179" s="98">
        <f>RES_hhdet_fech!U129</f>
        <v>24.152144598801161</v>
      </c>
      <c r="V179" s="98">
        <f>RES_hhdet_fech!V129</f>
        <v>19.565662130635378</v>
      </c>
      <c r="W179" s="98">
        <f>RES_hhdet_fech!W129</f>
        <v>15.870468932821138</v>
      </c>
      <c r="X179" s="98">
        <f>RES_hhdet_fech!X129</f>
        <v>11.865055230368228</v>
      </c>
      <c r="Y179" s="98">
        <f>RES_hhdet_fech!Y129</f>
        <v>11.749131056826698</v>
      </c>
      <c r="DA179" s="63" t="s">
        <v>2364</v>
      </c>
    </row>
    <row r="180" spans="1:105" ht="12" customHeight="1" x14ac:dyDescent="0.25">
      <c r="A180" s="121" t="s">
        <v>55</v>
      </c>
      <c r="B180" s="122">
        <v>525.08631404766697</v>
      </c>
      <c r="C180" s="122">
        <v>958.07996751337134</v>
      </c>
      <c r="D180" s="122">
        <v>996.32582080877967</v>
      </c>
      <c r="E180" s="122">
        <v>1073.3921974423786</v>
      </c>
      <c r="F180" s="122">
        <v>721.50293065424921</v>
      </c>
      <c r="G180" s="122">
        <v>1080.5084397278215</v>
      </c>
      <c r="H180" s="122">
        <v>1120.0604847125085</v>
      </c>
      <c r="I180" s="122">
        <v>1247.3378798491694</v>
      </c>
      <c r="J180" s="122">
        <v>971.44364720472481</v>
      </c>
      <c r="K180" s="122">
        <v>1102.2201623445296</v>
      </c>
      <c r="L180" s="122">
        <v>1041.3262532483056</v>
      </c>
      <c r="M180" s="122">
        <v>1121.5856294462421</v>
      </c>
      <c r="N180" s="122">
        <v>1048.8864996058066</v>
      </c>
      <c r="O180" s="122">
        <v>1108.1743854965571</v>
      </c>
      <c r="P180" s="122">
        <v>1098.9567709984985</v>
      </c>
      <c r="Q180" s="122">
        <v>1160.8553592400629</v>
      </c>
      <c r="R180" s="122">
        <v>1182.5793853725229</v>
      </c>
      <c r="S180" s="122">
        <v>1277.5417596008558</v>
      </c>
      <c r="T180" s="122">
        <v>1273.1772116330744</v>
      </c>
      <c r="U180" s="122">
        <v>1217.3136894489371</v>
      </c>
      <c r="V180" s="122">
        <v>1285.1640657671815</v>
      </c>
      <c r="W180" s="122">
        <v>1390.4744253398273</v>
      </c>
      <c r="X180" s="122">
        <v>1295.0208795821127</v>
      </c>
      <c r="Y180" s="122">
        <v>1203.9676834267777</v>
      </c>
      <c r="DA180" s="130" t="s">
        <v>2365</v>
      </c>
    </row>
    <row r="181" spans="1:105" ht="12" customHeight="1" x14ac:dyDescent="0.25">
      <c r="A181" s="97" t="s">
        <v>128</v>
      </c>
      <c r="B181" s="98">
        <v>519.94006049578252</v>
      </c>
      <c r="C181" s="98">
        <v>960.48734010673354</v>
      </c>
      <c r="D181" s="98">
        <v>998.08949402595499</v>
      </c>
      <c r="E181" s="98">
        <v>1066.8571171726292</v>
      </c>
      <c r="F181" s="98">
        <v>722.79418007714298</v>
      </c>
      <c r="G181" s="98">
        <v>1080.3315014255404</v>
      </c>
      <c r="H181" s="98">
        <v>1108.2164534346805</v>
      </c>
      <c r="I181" s="98">
        <v>1241.2014657614029</v>
      </c>
      <c r="J181" s="98">
        <v>967.71973495543557</v>
      </c>
      <c r="K181" s="98">
        <v>1093.3262974299769</v>
      </c>
      <c r="L181" s="98">
        <v>1037.6422498466925</v>
      </c>
      <c r="M181" s="98">
        <v>1118.4323951466042</v>
      </c>
      <c r="N181" s="98">
        <v>1039.1820121715896</v>
      </c>
      <c r="O181" s="98">
        <v>1101.5682177568219</v>
      </c>
      <c r="P181" s="98">
        <v>1090.8094826386723</v>
      </c>
      <c r="Q181" s="98">
        <v>1153.1910535730503</v>
      </c>
      <c r="R181" s="98">
        <v>1178.6662344629658</v>
      </c>
      <c r="S181" s="98">
        <v>1268.5197764669842</v>
      </c>
      <c r="T181" s="98">
        <v>1268.334912680225</v>
      </c>
      <c r="U181" s="98">
        <v>1212.0956884251852</v>
      </c>
      <c r="V181" s="98">
        <v>1280.3408833196563</v>
      </c>
      <c r="W181" s="98">
        <v>1386.5603181774914</v>
      </c>
      <c r="X181" s="98">
        <v>1286.6344435131352</v>
      </c>
      <c r="Y181" s="98">
        <v>1197.8386340521226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832.99049813375461</v>
      </c>
      <c r="C185" s="101">
        <v>822.27675922071148</v>
      </c>
      <c r="D185" s="101">
        <v>900.36347405406377</v>
      </c>
      <c r="E185" s="101">
        <v>1428.2269192574554</v>
      </c>
      <c r="F185" s="101">
        <v>638.34989922446437</v>
      </c>
      <c r="G185" s="101">
        <v>1090.3569403003373</v>
      </c>
      <c r="H185" s="101">
        <v>1780.1505654097546</v>
      </c>
      <c r="I185" s="101">
        <v>1587.3712974919197</v>
      </c>
      <c r="J185" s="101">
        <v>1179.3746962453065</v>
      </c>
      <c r="K185" s="101">
        <v>1599.5218450281052</v>
      </c>
      <c r="L185" s="101">
        <v>1247.6538695506722</v>
      </c>
      <c r="M185" s="101">
        <v>1297.8975250874555</v>
      </c>
      <c r="N185" s="101">
        <v>1586.551810742513</v>
      </c>
      <c r="O185" s="101">
        <v>1471.4758725120944</v>
      </c>
      <c r="P185" s="101">
        <v>1541.4215882435728</v>
      </c>
      <c r="Q185" s="101">
        <v>1574.1584202414099</v>
      </c>
      <c r="R185" s="101">
        <v>1392.7887121806734</v>
      </c>
      <c r="S185" s="101">
        <v>1760.646349611367</v>
      </c>
      <c r="T185" s="101">
        <v>1531.8405847017473</v>
      </c>
      <c r="U185" s="101">
        <v>1494.266064396626</v>
      </c>
      <c r="V185" s="101">
        <v>1541.4649268419607</v>
      </c>
      <c r="W185" s="101">
        <v>1590.3083746414807</v>
      </c>
      <c r="X185" s="101">
        <v>1705.7635179710085</v>
      </c>
      <c r="Y185" s="101">
        <v>1477.116956391847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552.37159741523737</v>
      </c>
      <c r="C189" s="122">
        <v>596.58222629506088</v>
      </c>
      <c r="D189" s="122">
        <v>658.79031455627182</v>
      </c>
      <c r="E189" s="122">
        <v>783.63444762301413</v>
      </c>
      <c r="F189" s="122">
        <v>515.2293720751843</v>
      </c>
      <c r="G189" s="122">
        <v>1119.3571080184897</v>
      </c>
      <c r="H189" s="122">
        <v>632.1413957321912</v>
      </c>
      <c r="I189" s="122">
        <v>904.93699941717648</v>
      </c>
      <c r="J189" s="122">
        <v>445.84753756573804</v>
      </c>
      <c r="K189" s="122">
        <v>636.87953859450522</v>
      </c>
      <c r="L189" s="122">
        <v>504.97209685479976</v>
      </c>
      <c r="M189" s="122">
        <v>509.82387579442121</v>
      </c>
      <c r="N189" s="122">
        <v>453.81577716221125</v>
      </c>
      <c r="O189" s="122">
        <v>472.35531769154193</v>
      </c>
      <c r="P189" s="122">
        <v>483.62212267755876</v>
      </c>
      <c r="Q189" s="122">
        <v>554.83945914011053</v>
      </c>
      <c r="R189" s="122">
        <v>562.72888045522325</v>
      </c>
      <c r="S189" s="122">
        <v>635.94754039302791</v>
      </c>
      <c r="T189" s="122">
        <v>652.35300408717239</v>
      </c>
      <c r="U189" s="122">
        <v>689.38450400969089</v>
      </c>
      <c r="V189" s="122">
        <v>615.70899598074709</v>
      </c>
      <c r="W189" s="122">
        <v>639.27260085567923</v>
      </c>
      <c r="X189" s="122">
        <v>660.90329400190751</v>
      </c>
      <c r="Y189" s="122">
        <v>596.56314205869137</v>
      </c>
      <c r="DA189" s="130" t="s">
        <v>2374</v>
      </c>
    </row>
    <row r="190" spans="1:105" ht="12" customHeight="1" x14ac:dyDescent="0.25">
      <c r="A190" s="97" t="s">
        <v>50</v>
      </c>
      <c r="B190" s="98">
        <v>556.10515670169525</v>
      </c>
      <c r="C190" s="98">
        <v>599.5244161524945</v>
      </c>
      <c r="D190" s="98">
        <v>666.35847152126757</v>
      </c>
      <c r="E190" s="98">
        <v>784.94409487637745</v>
      </c>
      <c r="F190" s="98">
        <v>520.36881734071153</v>
      </c>
      <c r="G190" s="98">
        <v>1146.9640814401823</v>
      </c>
      <c r="H190" s="98">
        <v>621.65911607547025</v>
      </c>
      <c r="I190" s="98">
        <v>920.64179488821276</v>
      </c>
      <c r="J190" s="98">
        <v>449.75049225014237</v>
      </c>
      <c r="K190" s="98">
        <v>643.35255120457521</v>
      </c>
      <c r="L190" s="98">
        <v>508.52545522151394</v>
      </c>
      <c r="M190" s="98">
        <v>512.35193780648831</v>
      </c>
      <c r="N190" s="98">
        <v>451.18970765204637</v>
      </c>
      <c r="O190" s="98">
        <v>477.66799540812355</v>
      </c>
      <c r="P190" s="98">
        <v>486.36150353242283</v>
      </c>
      <c r="Q190" s="98">
        <v>555.15996358795405</v>
      </c>
      <c r="R190" s="98">
        <v>564.7489052010967</v>
      </c>
      <c r="S190" s="98">
        <v>639.31280249061376</v>
      </c>
      <c r="T190" s="98">
        <v>655.63103587525757</v>
      </c>
      <c r="U190" s="98">
        <v>692.80215985759128</v>
      </c>
      <c r="V190" s="98">
        <v>617.98650928790357</v>
      </c>
      <c r="W190" s="98">
        <v>641.84406949127424</v>
      </c>
      <c r="X190" s="98">
        <v>663.67869277292823</v>
      </c>
      <c r="Y190" s="98">
        <v>599.25014822867229</v>
      </c>
      <c r="DA190" s="63" t="s">
        <v>2375</v>
      </c>
    </row>
    <row r="191" spans="1:105" ht="12" customHeight="1" x14ac:dyDescent="0.25">
      <c r="A191" s="109" t="s">
        <v>120</v>
      </c>
      <c r="B191" s="33">
        <v>385.842291713441</v>
      </c>
      <c r="C191" s="33">
        <v>496.61715794202269</v>
      </c>
      <c r="D191" s="33">
        <v>413.60973605232232</v>
      </c>
      <c r="E191" s="33">
        <v>746.19314251136143</v>
      </c>
      <c r="F191" s="33">
        <v>373.17603074269982</v>
      </c>
      <c r="G191" s="33">
        <v>420.73612689163531</v>
      </c>
      <c r="H191" s="33">
        <v>820.37071898520242</v>
      </c>
      <c r="I191" s="33">
        <v>549.19453150475124</v>
      </c>
      <c r="J191" s="33">
        <v>337.6070050349482</v>
      </c>
      <c r="K191" s="33">
        <v>351.88201098169162</v>
      </c>
      <c r="L191" s="33">
        <v>359.2108039224762</v>
      </c>
      <c r="M191" s="33">
        <v>397.36069298196549</v>
      </c>
      <c r="N191" s="33">
        <v>572.472842048335</v>
      </c>
      <c r="O191" s="33">
        <v>38.345727079057809</v>
      </c>
      <c r="P191" s="33">
        <v>269.45785650206477</v>
      </c>
      <c r="Q191" s="33">
        <v>532.70171738269391</v>
      </c>
      <c r="R191" s="33">
        <v>443.65647615932318</v>
      </c>
      <c r="S191" s="33">
        <v>453.53392413814885</v>
      </c>
      <c r="T191" s="33">
        <v>446.74156278576572</v>
      </c>
      <c r="U191" s="33">
        <v>454.73922829288068</v>
      </c>
      <c r="V191" s="33">
        <v>457.2601160249277</v>
      </c>
      <c r="W191" s="33">
        <v>466.37002714469025</v>
      </c>
      <c r="X191" s="33">
        <v>478.26614284546713</v>
      </c>
      <c r="Y191" s="33">
        <v>431.8332252521069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6041.8288847199383</v>
      </c>
      <c r="C193" s="117">
        <f t="shared" si="94"/>
        <v>5863.1056041977936</v>
      </c>
      <c r="D193" s="117">
        <f t="shared" si="94"/>
        <v>5634.214802577686</v>
      </c>
      <c r="E193" s="117">
        <f t="shared" si="94"/>
        <v>5885.2029361775176</v>
      </c>
      <c r="F193" s="117">
        <f t="shared" si="94"/>
        <v>5498.4725790050979</v>
      </c>
      <c r="G193" s="117">
        <f t="shared" si="94"/>
        <v>5897.7674175772818</v>
      </c>
      <c r="H193" s="117">
        <f t="shared" si="94"/>
        <v>5770.7367539830984</v>
      </c>
      <c r="I193" s="117">
        <f t="shared" si="94"/>
        <v>5752.7948304057127</v>
      </c>
      <c r="J193" s="117">
        <f t="shared" si="94"/>
        <v>5733.8125165851707</v>
      </c>
      <c r="K193" s="117">
        <f t="shared" si="94"/>
        <v>6068.8040404267076</v>
      </c>
      <c r="L193" s="117">
        <f t="shared" si="94"/>
        <v>6160.7805715791765</v>
      </c>
      <c r="M193" s="117">
        <f t="shared" si="94"/>
        <v>6410.7392611789273</v>
      </c>
      <c r="N193" s="117">
        <f t="shared" si="94"/>
        <v>6147.1736355862104</v>
      </c>
      <c r="O193" s="117">
        <f t="shared" si="94"/>
        <v>6196.7249466242665</v>
      </c>
      <c r="P193" s="117">
        <f t="shared" si="94"/>
        <v>5801.6359494115577</v>
      </c>
      <c r="Q193" s="117">
        <f t="shared" si="94"/>
        <v>6052.0150659549799</v>
      </c>
      <c r="R193" s="117">
        <f t="shared" ref="R193:V193" si="95">R194+R197+R199+R208</f>
        <v>6241.2534116885899</v>
      </c>
      <c r="S193" s="117">
        <f t="shared" si="95"/>
        <v>6590.1890296438678</v>
      </c>
      <c r="T193" s="117">
        <f t="shared" si="95"/>
        <v>6770.4290140025832</v>
      </c>
      <c r="U193" s="117">
        <f t="shared" si="95"/>
        <v>6630.0377205128007</v>
      </c>
      <c r="V193" s="117">
        <f t="shared" si="95"/>
        <v>7089.183167589832</v>
      </c>
      <c r="W193" s="117">
        <f t="shared" ref="W193:Y193" si="96">W194+W197+W199+W208</f>
        <v>7756.6468403552735</v>
      </c>
      <c r="X193" s="117">
        <f t="shared" si="96"/>
        <v>7079.529601441649</v>
      </c>
      <c r="Y193" s="117">
        <f t="shared" si="96"/>
        <v>6804.3913323749839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5339.5863224439508</v>
      </c>
      <c r="C194" s="122">
        <f t="shared" si="97"/>
        <v>4814.5106726354697</v>
      </c>
      <c r="D194" s="122">
        <f t="shared" si="97"/>
        <v>4517.7717798567101</v>
      </c>
      <c r="E194" s="122">
        <f t="shared" si="97"/>
        <v>4634.1856452293841</v>
      </c>
      <c r="F194" s="122">
        <f t="shared" si="97"/>
        <v>4659.5550536514465</v>
      </c>
      <c r="G194" s="122">
        <f t="shared" si="97"/>
        <v>4448.4616588837744</v>
      </c>
      <c r="H194" s="122">
        <f t="shared" si="97"/>
        <v>4562.0204371575219</v>
      </c>
      <c r="I194" s="122">
        <f t="shared" si="97"/>
        <v>4279.633861367498</v>
      </c>
      <c r="J194" s="122">
        <f t="shared" si="97"/>
        <v>4736.4803183315471</v>
      </c>
      <c r="K194" s="122">
        <f t="shared" si="97"/>
        <v>4857.8992097134933</v>
      </c>
      <c r="L194" s="122">
        <f t="shared" si="97"/>
        <v>5035.4691064833214</v>
      </c>
      <c r="M194" s="122">
        <f t="shared" si="97"/>
        <v>5211.6109700213101</v>
      </c>
      <c r="N194" s="122">
        <f t="shared" si="97"/>
        <v>4934.6626705673752</v>
      </c>
      <c r="O194" s="122">
        <f t="shared" si="97"/>
        <v>4965.0449880878568</v>
      </c>
      <c r="P194" s="122">
        <f t="shared" si="97"/>
        <v>4569.5592318526988</v>
      </c>
      <c r="Q194" s="122">
        <f t="shared" si="97"/>
        <v>4666.1502179858471</v>
      </c>
      <c r="R194" s="122">
        <f t="shared" ref="R194:V194" si="98">SUM(R195:R196)</f>
        <v>4839.2952937514146</v>
      </c>
      <c r="S194" s="122">
        <f t="shared" si="98"/>
        <v>5068.9529645598395</v>
      </c>
      <c r="T194" s="122">
        <f t="shared" si="98"/>
        <v>5251.1800463826121</v>
      </c>
      <c r="U194" s="122">
        <f t="shared" si="98"/>
        <v>5143.4764785112775</v>
      </c>
      <c r="V194" s="122">
        <f t="shared" si="98"/>
        <v>5594.2123989823076</v>
      </c>
      <c r="W194" s="122">
        <f t="shared" ref="W194:Y194" si="99">SUM(W195:W196)</f>
        <v>6160.0546024524401</v>
      </c>
      <c r="X194" s="122">
        <f t="shared" si="99"/>
        <v>5549.8886243606821</v>
      </c>
      <c r="Y194" s="122">
        <f t="shared" si="99"/>
        <v>5369.6771946287163</v>
      </c>
      <c r="DA194" s="130" t="s">
        <v>2528</v>
      </c>
    </row>
    <row r="195" spans="1:105" ht="12" customHeight="1" x14ac:dyDescent="0.25">
      <c r="A195" s="97" t="s">
        <v>198</v>
      </c>
      <c r="B195" s="98">
        <v>5334.9112116743299</v>
      </c>
      <c r="C195" s="98">
        <v>4810.2952574965329</v>
      </c>
      <c r="D195" s="98">
        <v>4513.97867096963</v>
      </c>
      <c r="E195" s="98">
        <v>4630.3896961297678</v>
      </c>
      <c r="F195" s="98">
        <v>4655.4385763209129</v>
      </c>
      <c r="G195" s="98">
        <v>4444.7755188618139</v>
      </c>
      <c r="H195" s="98">
        <v>4558.4858653780848</v>
      </c>
      <c r="I195" s="98">
        <v>4276.6568745763689</v>
      </c>
      <c r="J195" s="98">
        <v>4732.6564705520395</v>
      </c>
      <c r="K195" s="98">
        <v>4853.9897971750652</v>
      </c>
      <c r="L195" s="98">
        <v>5031.7791646326968</v>
      </c>
      <c r="M195" s="98">
        <v>5207.582923621625</v>
      </c>
      <c r="N195" s="98">
        <v>4931.4689489764287</v>
      </c>
      <c r="O195" s="98">
        <v>4961.2754530090197</v>
      </c>
      <c r="P195" s="98">
        <v>4566.0166879588669</v>
      </c>
      <c r="Q195" s="98">
        <v>4662.9637528981757</v>
      </c>
      <c r="R195" s="98">
        <v>4836.0218448885653</v>
      </c>
      <c r="S195" s="98">
        <v>5065.5066574272169</v>
      </c>
      <c r="T195" s="98">
        <v>5247.6635267160373</v>
      </c>
      <c r="U195" s="98">
        <v>5140.0507954375389</v>
      </c>
      <c r="V195" s="98">
        <v>5590.54285001063</v>
      </c>
      <c r="W195" s="98">
        <v>6156.0526057968264</v>
      </c>
      <c r="X195" s="98">
        <v>5546.2302643745279</v>
      </c>
      <c r="Y195" s="98">
        <v>5366.1445477142015</v>
      </c>
      <c r="DA195" s="63" t="s">
        <v>2529</v>
      </c>
    </row>
    <row r="196" spans="1:105" ht="12" customHeight="1" x14ac:dyDescent="0.25">
      <c r="A196" s="97" t="s">
        <v>53</v>
      </c>
      <c r="B196" s="98">
        <v>4.6751107696204857</v>
      </c>
      <c r="C196" s="98">
        <v>4.2154151389369856</v>
      </c>
      <c r="D196" s="98">
        <v>3.7931088870797534</v>
      </c>
      <c r="E196" s="98">
        <v>3.7959490996161183</v>
      </c>
      <c r="F196" s="98">
        <v>4.116477330533753</v>
      </c>
      <c r="G196" s="98">
        <v>3.6861400219605671</v>
      </c>
      <c r="H196" s="98">
        <v>3.5345717794370466</v>
      </c>
      <c r="I196" s="98">
        <v>2.9769867911292347</v>
      </c>
      <c r="J196" s="98">
        <v>3.8238477795074153</v>
      </c>
      <c r="K196" s="98">
        <v>3.909412538428247</v>
      </c>
      <c r="L196" s="98">
        <v>3.6899418506242037</v>
      </c>
      <c r="M196" s="98">
        <v>4.0280463996848077</v>
      </c>
      <c r="N196" s="98">
        <v>3.1937215909468759</v>
      </c>
      <c r="O196" s="98">
        <v>3.7695350788369302</v>
      </c>
      <c r="P196" s="98">
        <v>3.5425438938321157</v>
      </c>
      <c r="Q196" s="98">
        <v>3.1864650876714733</v>
      </c>
      <c r="R196" s="98">
        <v>3.2734488628496305</v>
      </c>
      <c r="S196" s="98">
        <v>3.4463071326230077</v>
      </c>
      <c r="T196" s="98">
        <v>3.516519666574867</v>
      </c>
      <c r="U196" s="98">
        <v>3.4256830737389108</v>
      </c>
      <c r="V196" s="98">
        <v>3.6695489716774179</v>
      </c>
      <c r="W196" s="98">
        <v>4.0019966556136213</v>
      </c>
      <c r="X196" s="98">
        <v>3.6583599861544602</v>
      </c>
      <c r="Y196" s="98">
        <v>3.5326469145146042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10.504172528880259</v>
      </c>
      <c r="C197" s="122">
        <f t="shared" si="100"/>
        <v>14.391897238676469</v>
      </c>
      <c r="D197" s="122">
        <f t="shared" si="100"/>
        <v>17.843657436531448</v>
      </c>
      <c r="E197" s="122">
        <f t="shared" si="100"/>
        <v>20.829093774536986</v>
      </c>
      <c r="F197" s="122">
        <f t="shared" si="100"/>
        <v>14.569368285554601</v>
      </c>
      <c r="G197" s="122">
        <f t="shared" si="100"/>
        <v>13.942750220727705</v>
      </c>
      <c r="H197" s="122">
        <f t="shared" si="100"/>
        <v>14.648960193196388</v>
      </c>
      <c r="I197" s="122">
        <f t="shared" si="100"/>
        <v>27.722330779267409</v>
      </c>
      <c r="J197" s="122">
        <f t="shared" si="100"/>
        <v>16.970112179197812</v>
      </c>
      <c r="K197" s="122">
        <f t="shared" si="100"/>
        <v>17.79690008873958</v>
      </c>
      <c r="L197" s="122">
        <f t="shared" si="100"/>
        <v>44.189183331808152</v>
      </c>
      <c r="M197" s="122">
        <f t="shared" si="100"/>
        <v>42.044749797756666</v>
      </c>
      <c r="N197" s="122">
        <f t="shared" si="100"/>
        <v>130.81373943316029</v>
      </c>
      <c r="O197" s="122">
        <f t="shared" si="100"/>
        <v>79.324555294889791</v>
      </c>
      <c r="P197" s="122">
        <f t="shared" si="100"/>
        <v>76.692695770555687</v>
      </c>
      <c r="Q197" s="122">
        <f t="shared" si="100"/>
        <v>134.87045624672504</v>
      </c>
      <c r="R197" s="122">
        <f t="shared" si="100"/>
        <v>121.60721204313687</v>
      </c>
      <c r="S197" s="122">
        <f t="shared" si="100"/>
        <v>113.50780842439679</v>
      </c>
      <c r="T197" s="122">
        <f t="shared" si="100"/>
        <v>98.248671281791303</v>
      </c>
      <c r="U197" s="122">
        <f t="shared" si="100"/>
        <v>80.672060128520556</v>
      </c>
      <c r="V197" s="122">
        <f t="shared" si="100"/>
        <v>66.589728942509325</v>
      </c>
      <c r="W197" s="122">
        <f t="shared" si="100"/>
        <v>54.774783000088235</v>
      </c>
      <c r="X197" s="122">
        <f t="shared" si="100"/>
        <v>41.401513070233776</v>
      </c>
      <c r="Y197" s="122">
        <f t="shared" si="100"/>
        <v>41.499790535365982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10.504172528880259</v>
      </c>
      <c r="C198" s="98">
        <f>RES_hhdet_tesh!C129</f>
        <v>14.391897238676469</v>
      </c>
      <c r="D198" s="98">
        <f>RES_hhdet_tesh!D129</f>
        <v>17.843657436531448</v>
      </c>
      <c r="E198" s="98">
        <f>RES_hhdet_tesh!E129</f>
        <v>20.829093774536986</v>
      </c>
      <c r="F198" s="98">
        <f>RES_hhdet_tesh!F129</f>
        <v>14.569368285554601</v>
      </c>
      <c r="G198" s="98">
        <f>RES_hhdet_tesh!G129</f>
        <v>13.942750220727705</v>
      </c>
      <c r="H198" s="98">
        <f>RES_hhdet_tesh!H129</f>
        <v>14.648960193196388</v>
      </c>
      <c r="I198" s="98">
        <f>RES_hhdet_tesh!I129</f>
        <v>27.722330779267409</v>
      </c>
      <c r="J198" s="98">
        <f>RES_hhdet_tesh!J129</f>
        <v>16.970112179197812</v>
      </c>
      <c r="K198" s="98">
        <f>RES_hhdet_tesh!K129</f>
        <v>17.79690008873958</v>
      </c>
      <c r="L198" s="98">
        <f>RES_hhdet_tesh!L129</f>
        <v>44.189183331808152</v>
      </c>
      <c r="M198" s="98">
        <f>RES_hhdet_tesh!M129</f>
        <v>42.044749797756666</v>
      </c>
      <c r="N198" s="98">
        <f>RES_hhdet_tesh!N129</f>
        <v>130.81373943316029</v>
      </c>
      <c r="O198" s="98">
        <f>RES_hhdet_tesh!O129</f>
        <v>79.324555294889791</v>
      </c>
      <c r="P198" s="98">
        <f>RES_hhdet_tesh!P129</f>
        <v>76.692695770555687</v>
      </c>
      <c r="Q198" s="98">
        <f>RES_hhdet_tesh!Q129</f>
        <v>134.87045624672504</v>
      </c>
      <c r="R198" s="98">
        <f>RES_hhdet_tesh!R129</f>
        <v>121.60721204313687</v>
      </c>
      <c r="S198" s="98">
        <f>RES_hhdet_tesh!S129</f>
        <v>113.50780842439679</v>
      </c>
      <c r="T198" s="98">
        <f>RES_hhdet_tesh!T129</f>
        <v>98.248671281791303</v>
      </c>
      <c r="U198" s="98">
        <f>RES_hhdet_tesh!U129</f>
        <v>80.672060128520556</v>
      </c>
      <c r="V198" s="98">
        <f>RES_hhdet_tesh!V129</f>
        <v>66.589728942509325</v>
      </c>
      <c r="W198" s="98">
        <f>RES_hhdet_tesh!W129</f>
        <v>54.774783000088235</v>
      </c>
      <c r="X198" s="98">
        <f>RES_hhdet_tesh!X129</f>
        <v>41.401513070233776</v>
      </c>
      <c r="Y198" s="98">
        <f>RES_hhdet_tesh!Y129</f>
        <v>41.499790535365982</v>
      </c>
      <c r="DA198" s="63" t="s">
        <v>2532</v>
      </c>
    </row>
    <row r="199" spans="1:105" ht="12" customHeight="1" x14ac:dyDescent="0.25">
      <c r="A199" s="121" t="s">
        <v>55</v>
      </c>
      <c r="B199" s="122">
        <v>378.34815711061844</v>
      </c>
      <c r="C199" s="122">
        <v>694.28093949918502</v>
      </c>
      <c r="D199" s="122">
        <v>723.55423630527548</v>
      </c>
      <c r="E199" s="122">
        <v>781.73517627010779</v>
      </c>
      <c r="F199" s="122">
        <v>529.59787971348237</v>
      </c>
      <c r="G199" s="122">
        <v>795.29153264268473</v>
      </c>
      <c r="H199" s="122">
        <v>825.3670525592014</v>
      </c>
      <c r="I199" s="122">
        <v>923.32932000220831</v>
      </c>
      <c r="J199" s="122">
        <v>722.93224026943938</v>
      </c>
      <c r="K199" s="122">
        <v>826.56964589942982</v>
      </c>
      <c r="L199" s="122">
        <v>789.90193274935882</v>
      </c>
      <c r="M199" s="122">
        <v>862.80309203732179</v>
      </c>
      <c r="N199" s="122">
        <v>818.70023090930249</v>
      </c>
      <c r="O199" s="122">
        <v>880.62255173550841</v>
      </c>
      <c r="P199" s="122">
        <v>876.58065390071056</v>
      </c>
      <c r="Q199" s="122">
        <v>930.22787600761797</v>
      </c>
      <c r="R199" s="122">
        <v>954.48557514158119</v>
      </c>
      <c r="S199" s="122">
        <v>1038.2379498213274</v>
      </c>
      <c r="T199" s="122">
        <v>1040.8269244007986</v>
      </c>
      <c r="U199" s="122">
        <v>1002.4204340590441</v>
      </c>
      <c r="V199" s="122">
        <v>1066.0909010642965</v>
      </c>
      <c r="W199" s="122">
        <v>1163.7085153265957</v>
      </c>
      <c r="X199" s="122">
        <v>1095.6050915006633</v>
      </c>
      <c r="Y199" s="122">
        <v>1036.5220102800236</v>
      </c>
      <c r="DA199" s="130" t="s">
        <v>2533</v>
      </c>
    </row>
    <row r="200" spans="1:105" ht="12" customHeight="1" x14ac:dyDescent="0.25">
      <c r="A200" s="97" t="s">
        <v>128</v>
      </c>
      <c r="B200" s="98">
        <v>376.93501765647341</v>
      </c>
      <c r="C200" s="98">
        <v>698.39838879815898</v>
      </c>
      <c r="D200" s="98">
        <v>727.50987970941821</v>
      </c>
      <c r="E200" s="98">
        <v>781.27940956041198</v>
      </c>
      <c r="F200" s="98">
        <v>532.19835071961973</v>
      </c>
      <c r="G200" s="98">
        <v>798.4506320956034</v>
      </c>
      <c r="H200" s="98">
        <v>821.85686017454987</v>
      </c>
      <c r="I200" s="98">
        <v>923.48298171497254</v>
      </c>
      <c r="J200" s="98">
        <v>723.66407500732487</v>
      </c>
      <c r="K200" s="98">
        <v>824.67256700226733</v>
      </c>
      <c r="L200" s="98">
        <v>790.97032136161192</v>
      </c>
      <c r="M200" s="98">
        <v>864.63521742073863</v>
      </c>
      <c r="N200" s="98">
        <v>816.67162271602092</v>
      </c>
      <c r="O200" s="98">
        <v>880.80132580184602</v>
      </c>
      <c r="P200" s="98">
        <v>875.68721630152334</v>
      </c>
      <c r="Q200" s="98">
        <v>929.61543173611426</v>
      </c>
      <c r="R200" s="98">
        <v>955.99029214699704</v>
      </c>
      <c r="S200" s="98">
        <v>1036.4426611231097</v>
      </c>
      <c r="T200" s="98">
        <v>1041.6306414799953</v>
      </c>
      <c r="U200" s="98">
        <v>1002.8342172492337</v>
      </c>
      <c r="V200" s="98">
        <v>1066.8916917433282</v>
      </c>
      <c r="W200" s="98">
        <v>1165.3604239308061</v>
      </c>
      <c r="X200" s="98">
        <v>1093.8007133079425</v>
      </c>
      <c r="Y200" s="98">
        <v>1036.1832226009872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462.89734347339123</v>
      </c>
      <c r="C204" s="101">
        <v>462.00994566763927</v>
      </c>
      <c r="D204" s="101">
        <v>508.3256892650694</v>
      </c>
      <c r="E204" s="101">
        <v>806.48190423244625</v>
      </c>
      <c r="F204" s="101">
        <v>362.13445748714201</v>
      </c>
      <c r="G204" s="101">
        <v>619.45400979059866</v>
      </c>
      <c r="H204" s="101">
        <v>1020.9966587377146</v>
      </c>
      <c r="I204" s="101">
        <v>914.81455606927739</v>
      </c>
      <c r="J204" s="101">
        <v>682.06898824143195</v>
      </c>
      <c r="K204" s="101">
        <v>932.64507393958866</v>
      </c>
      <c r="L204" s="101">
        <v>730.06537680202428</v>
      </c>
      <c r="M204" s="101">
        <v>760.36049858979766</v>
      </c>
      <c r="N204" s="101">
        <v>931.09279803958452</v>
      </c>
      <c r="O204" s="101">
        <v>870.79099935914667</v>
      </c>
      <c r="P204" s="101">
        <v>925.10166930915807</v>
      </c>
      <c r="Q204" s="101">
        <v>963.25436308976168</v>
      </c>
      <c r="R204" s="101">
        <v>873.65415410624064</v>
      </c>
      <c r="S204" s="101">
        <v>1134.3711610713844</v>
      </c>
      <c r="T204" s="101">
        <v>997.89438910666638</v>
      </c>
      <c r="U204" s="101">
        <v>980.45833847593235</v>
      </c>
      <c r="V204" s="101">
        <v>1023.5373914657176</v>
      </c>
      <c r="W204" s="101">
        <v>1079.3706557397902</v>
      </c>
      <c r="X204" s="101">
        <v>1183.9781564633981</v>
      </c>
      <c r="Y204" s="101">
        <v>1051.6205357709453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313.39023263648846</v>
      </c>
      <c r="C208" s="122">
        <v>339.92209482446219</v>
      </c>
      <c r="D208" s="122">
        <v>375.04512897916914</v>
      </c>
      <c r="E208" s="122">
        <v>448.4530209034881</v>
      </c>
      <c r="F208" s="122">
        <v>294.75027735461452</v>
      </c>
      <c r="G208" s="122">
        <v>640.07147583009453</v>
      </c>
      <c r="H208" s="122">
        <v>368.70030407317864</v>
      </c>
      <c r="I208" s="122">
        <v>522.10931825673924</v>
      </c>
      <c r="J208" s="122">
        <v>257.42984580498648</v>
      </c>
      <c r="K208" s="122">
        <v>366.53828472504478</v>
      </c>
      <c r="L208" s="122">
        <v>291.22034901468828</v>
      </c>
      <c r="M208" s="122">
        <v>294.28044932253857</v>
      </c>
      <c r="N208" s="122">
        <v>262.99699467637259</v>
      </c>
      <c r="O208" s="122">
        <v>271.73285150601117</v>
      </c>
      <c r="P208" s="122">
        <v>278.80336788759308</v>
      </c>
      <c r="Q208" s="122">
        <v>320.76651571479073</v>
      </c>
      <c r="R208" s="122">
        <v>325.86533075245717</v>
      </c>
      <c r="S208" s="122">
        <v>369.49030683830335</v>
      </c>
      <c r="T208" s="122">
        <v>380.17337193738126</v>
      </c>
      <c r="U208" s="122">
        <v>403.46874781395826</v>
      </c>
      <c r="V208" s="122">
        <v>362.29013860071882</v>
      </c>
      <c r="W208" s="122">
        <v>378.10893957615002</v>
      </c>
      <c r="X208" s="122">
        <v>392.6343725100694</v>
      </c>
      <c r="Y208" s="122">
        <v>356.69233693087909</v>
      </c>
      <c r="DA208" s="130" t="s">
        <v>2542</v>
      </c>
    </row>
    <row r="209" spans="1:105" ht="12" customHeight="1" x14ac:dyDescent="0.25">
      <c r="A209" s="97" t="s">
        <v>50</v>
      </c>
      <c r="B209" s="98">
        <v>314.11341605125051</v>
      </c>
      <c r="C209" s="98">
        <v>339.21224480925071</v>
      </c>
      <c r="D209" s="98">
        <v>377.25156108647161</v>
      </c>
      <c r="E209" s="98">
        <v>444.93023520264768</v>
      </c>
      <c r="F209" s="98">
        <v>295.45773112565507</v>
      </c>
      <c r="G209" s="98">
        <v>653.05920360522771</v>
      </c>
      <c r="H209" s="98">
        <v>355.2365973791708</v>
      </c>
      <c r="I209" s="98">
        <v>527.0923589805974</v>
      </c>
      <c r="J209" s="98">
        <v>257.63595126338038</v>
      </c>
      <c r="K209" s="98">
        <v>368.89609567809532</v>
      </c>
      <c r="L209" s="98">
        <v>291.7646335724998</v>
      </c>
      <c r="M209" s="98">
        <v>294.18979939079662</v>
      </c>
      <c r="N209" s="98">
        <v>259.27132135947335</v>
      </c>
      <c r="O209" s="98">
        <v>274.70423309836525</v>
      </c>
      <c r="P209" s="98">
        <v>279.7636238024005</v>
      </c>
      <c r="Q209" s="98">
        <v>319.55394628123531</v>
      </c>
      <c r="R209" s="98">
        <v>325.62006565450861</v>
      </c>
      <c r="S209" s="98">
        <v>369.80114798191966</v>
      </c>
      <c r="T209" s="98">
        <v>380.62409600220838</v>
      </c>
      <c r="U209" s="98">
        <v>404.06610170018388</v>
      </c>
      <c r="V209" s="98">
        <v>362.19517937034141</v>
      </c>
      <c r="W209" s="98">
        <v>378.11187167761949</v>
      </c>
      <c r="X209" s="98">
        <v>392.64416867205802</v>
      </c>
      <c r="Y209" s="98">
        <v>356.59936201158996</v>
      </c>
      <c r="DA209" s="63" t="s">
        <v>2543</v>
      </c>
    </row>
    <row r="210" spans="1:105" ht="12" customHeight="1" x14ac:dyDescent="0.25">
      <c r="A210" s="109" t="s">
        <v>120</v>
      </c>
      <c r="B210" s="33">
        <v>281.13381919417463</v>
      </c>
      <c r="C210" s="33">
        <v>364.0402546745965</v>
      </c>
      <c r="D210" s="33">
        <v>303.5648064911158</v>
      </c>
      <c r="E210" s="33">
        <v>549.16540275242323</v>
      </c>
      <c r="F210" s="33">
        <v>275.19638256199096</v>
      </c>
      <c r="G210" s="33">
        <v>311.40454873614141</v>
      </c>
      <c r="H210" s="33">
        <v>610.46683601885445</v>
      </c>
      <c r="I210" s="33">
        <v>409.23429176672852</v>
      </c>
      <c r="J210" s="33">
        <v>251.71392892201621</v>
      </c>
      <c r="K210" s="33">
        <v>262.72722599909258</v>
      </c>
      <c r="L210" s="33">
        <v>268.89340850317757</v>
      </c>
      <c r="M210" s="33">
        <v>298.3130955933845</v>
      </c>
      <c r="N210" s="33">
        <v>431.33886788141632</v>
      </c>
      <c r="O210" s="33">
        <v>28.991210237989936</v>
      </c>
      <c r="P210" s="33">
        <v>203.73074592257709</v>
      </c>
      <c r="Q210" s="33">
        <v>404.52057642626966</v>
      </c>
      <c r="R210" s="33">
        <v>340.32273032752039</v>
      </c>
      <c r="S210" s="33">
        <v>352.64120104992355</v>
      </c>
      <c r="T210" s="33">
        <v>351.90213157443691</v>
      </c>
      <c r="U210" s="33">
        <v>362.45634821262678</v>
      </c>
      <c r="V210" s="33">
        <v>368.89654728667125</v>
      </c>
      <c r="W210" s="33">
        <v>377.91178846824391</v>
      </c>
      <c r="X210" s="33">
        <v>391.98972888748608</v>
      </c>
      <c r="Y210" s="33">
        <v>362.39226828596401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123.55477003897457</v>
      </c>
      <c r="C212" s="117">
        <f t="shared" si="101"/>
        <v>132.29425799601103</v>
      </c>
      <c r="D212" s="117">
        <f t="shared" si="101"/>
        <v>146.83745793342078</v>
      </c>
      <c r="E212" s="117">
        <f t="shared" si="101"/>
        <v>172.28171444670949</v>
      </c>
      <c r="F212" s="117">
        <f t="shared" si="101"/>
        <v>114.07961588090937</v>
      </c>
      <c r="G212" s="117">
        <f t="shared" si="101"/>
        <v>250.63997576403744</v>
      </c>
      <c r="H212" s="117">
        <f t="shared" si="101"/>
        <v>133.76676392605401</v>
      </c>
      <c r="I212" s="117">
        <f t="shared" si="101"/>
        <v>200.29084439050274</v>
      </c>
      <c r="J212" s="117">
        <f t="shared" si="101"/>
        <v>98.609639440822534</v>
      </c>
      <c r="K212" s="117">
        <f t="shared" si="101"/>
        <v>142.89838286983471</v>
      </c>
      <c r="L212" s="117">
        <f t="shared" si="101"/>
        <v>112.76760188045144</v>
      </c>
      <c r="M212" s="117">
        <f t="shared" si="101"/>
        <v>113.82714367797905</v>
      </c>
      <c r="N212" s="117">
        <f t="shared" si="101"/>
        <v>100.27305191757144</v>
      </c>
      <c r="O212" s="117">
        <f t="shared" si="101"/>
        <v>107.1948974166872</v>
      </c>
      <c r="P212" s="117">
        <f t="shared" si="101"/>
        <v>109.08655016259566</v>
      </c>
      <c r="Q212" s="117">
        <f t="shared" si="101"/>
        <v>124.31040374470017</v>
      </c>
      <c r="R212" s="117">
        <f t="shared" ref="R212:V212" si="102">R213+R216+R218+R227</f>
        <v>126.14829634439904</v>
      </c>
      <c r="S212" s="117">
        <f t="shared" si="102"/>
        <v>142.59561744901737</v>
      </c>
      <c r="T212" s="117">
        <f t="shared" si="102"/>
        <v>146.59598866426563</v>
      </c>
      <c r="U212" s="117">
        <f t="shared" si="102"/>
        <v>155.11761917049577</v>
      </c>
      <c r="V212" s="117">
        <f t="shared" si="102"/>
        <v>138.39258738169906</v>
      </c>
      <c r="W212" s="117">
        <f t="shared" ref="W212:Y212" si="103">W213+W216+W218+W227</f>
        <v>143.66466675205388</v>
      </c>
      <c r="X212" s="117">
        <f t="shared" si="103"/>
        <v>148.50454056906872</v>
      </c>
      <c r="Y212" s="117">
        <f t="shared" si="103"/>
        <v>133.9408755888243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123.55477003897457</v>
      </c>
      <c r="C227" s="122">
        <v>132.29425799601103</v>
      </c>
      <c r="D227" s="122">
        <v>146.83745793342078</v>
      </c>
      <c r="E227" s="122">
        <v>172.28171444670949</v>
      </c>
      <c r="F227" s="122">
        <v>114.07961588090937</v>
      </c>
      <c r="G227" s="122">
        <v>250.63997576403744</v>
      </c>
      <c r="H227" s="122">
        <v>133.76676392605401</v>
      </c>
      <c r="I227" s="122">
        <v>200.29084439050274</v>
      </c>
      <c r="J227" s="122">
        <v>98.609639440822534</v>
      </c>
      <c r="K227" s="122">
        <v>142.89838286983471</v>
      </c>
      <c r="L227" s="122">
        <v>112.76760188045144</v>
      </c>
      <c r="M227" s="122">
        <v>113.82714367797905</v>
      </c>
      <c r="N227" s="122">
        <v>100.27305191757144</v>
      </c>
      <c r="O227" s="122">
        <v>107.1948974166872</v>
      </c>
      <c r="P227" s="122">
        <v>109.08655016259566</v>
      </c>
      <c r="Q227" s="122">
        <v>124.31040374470017</v>
      </c>
      <c r="R227" s="122">
        <v>126.14829634439904</v>
      </c>
      <c r="S227" s="122">
        <v>142.59561744901737</v>
      </c>
      <c r="T227" s="122">
        <v>146.59598866426563</v>
      </c>
      <c r="U227" s="122">
        <v>155.11761917049577</v>
      </c>
      <c r="V227" s="122">
        <v>138.39258738169906</v>
      </c>
      <c r="W227" s="122">
        <v>143.66466675205388</v>
      </c>
      <c r="X227" s="122">
        <v>148.50454056906872</v>
      </c>
      <c r="Y227" s="122">
        <v>133.9408755888243</v>
      </c>
      <c r="DA227" s="130" t="s">
        <v>2710</v>
      </c>
    </row>
    <row r="228" spans="1:105" ht="12" customHeight="1" x14ac:dyDescent="0.25">
      <c r="A228" s="97" t="s">
        <v>50</v>
      </c>
      <c r="B228" s="98">
        <v>126.3248473963571</v>
      </c>
      <c r="C228" s="98">
        <v>136.18796637320068</v>
      </c>
      <c r="D228" s="98">
        <v>151.36999039077116</v>
      </c>
      <c r="E228" s="98">
        <v>178.3079005921179</v>
      </c>
      <c r="F228" s="98">
        <v>118.20698054711602</v>
      </c>
      <c r="G228" s="98">
        <v>260.54436073995191</v>
      </c>
      <c r="H228" s="98">
        <v>141.21608480770385</v>
      </c>
      <c r="I228" s="98">
        <v>209.13299012680645</v>
      </c>
      <c r="J228" s="98">
        <v>102.16532181954237</v>
      </c>
      <c r="K228" s="98">
        <v>146.14396553163135</v>
      </c>
      <c r="L228" s="98">
        <v>115.51664240811914</v>
      </c>
      <c r="M228" s="98">
        <v>116.3858661921219</v>
      </c>
      <c r="N228" s="98">
        <v>102.49225399023885</v>
      </c>
      <c r="O228" s="98">
        <v>108.50706183690934</v>
      </c>
      <c r="P228" s="98">
        <v>110.4818791424252</v>
      </c>
      <c r="Q228" s="98">
        <v>126.11013732863965</v>
      </c>
      <c r="R228" s="98">
        <v>128.28836130548112</v>
      </c>
      <c r="S228" s="98">
        <v>145.22629621376785</v>
      </c>
      <c r="T228" s="98">
        <v>148.93314610942355</v>
      </c>
      <c r="U228" s="98">
        <v>157.37693863325046</v>
      </c>
      <c r="V228" s="98">
        <v>140.38181544984019</v>
      </c>
      <c r="W228" s="98">
        <v>145.8012988256379</v>
      </c>
      <c r="X228" s="98">
        <v>150.76125185029838</v>
      </c>
      <c r="Y228" s="98">
        <v>136.1256636716252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238.40696613744245</v>
      </c>
      <c r="C231" s="118">
        <f t="shared" si="108"/>
        <v>229.13136987004461</v>
      </c>
      <c r="D231" s="118">
        <f t="shared" si="108"/>
        <v>219.1125084581858</v>
      </c>
      <c r="E231" s="118">
        <f t="shared" si="108"/>
        <v>227.48174274348168</v>
      </c>
      <c r="F231" s="118">
        <f t="shared" si="108"/>
        <v>210.00068696786144</v>
      </c>
      <c r="G231" s="118">
        <f t="shared" si="108"/>
        <v>223.87067658419056</v>
      </c>
      <c r="H231" s="118">
        <f t="shared" si="108"/>
        <v>214.17046559330268</v>
      </c>
      <c r="I231" s="118">
        <f t="shared" si="108"/>
        <v>210.05724991789296</v>
      </c>
      <c r="J231" s="118">
        <f t="shared" si="108"/>
        <v>203.9306647761488</v>
      </c>
      <c r="K231" s="118">
        <f t="shared" si="108"/>
        <v>209.81316356246992</v>
      </c>
      <c r="L231" s="118">
        <f t="shared" si="108"/>
        <v>205.03620951920163</v>
      </c>
      <c r="M231" s="118">
        <f t="shared" si="108"/>
        <v>204.99188319523572</v>
      </c>
      <c r="N231" s="118">
        <f t="shared" si="108"/>
        <v>186.68604361998263</v>
      </c>
      <c r="O231" s="118">
        <f t="shared" si="108"/>
        <v>180.73772982569105</v>
      </c>
      <c r="P231" s="118">
        <f t="shared" si="108"/>
        <v>164.96948221248661</v>
      </c>
      <c r="Q231" s="118">
        <f t="shared" si="108"/>
        <v>166.56457150368323</v>
      </c>
      <c r="R231" s="118">
        <f t="shared" ref="R231:V231" si="109">R232+R235+R237+R246</f>
        <v>167.09528803607142</v>
      </c>
      <c r="S231" s="118">
        <f t="shared" si="109"/>
        <v>171.45891342240679</v>
      </c>
      <c r="T231" s="118">
        <f t="shared" si="109"/>
        <v>171.79170268240802</v>
      </c>
      <c r="U231" s="118">
        <f t="shared" si="109"/>
        <v>164.40806960791309</v>
      </c>
      <c r="V231" s="118">
        <f t="shared" si="109"/>
        <v>170.4324100773029</v>
      </c>
      <c r="W231" s="118">
        <f t="shared" ref="W231:Y231" si="110">W232+W235+W237+W246</f>
        <v>180.84450933932078</v>
      </c>
      <c r="X231" s="118">
        <f t="shared" si="110"/>
        <v>159.47488377968196</v>
      </c>
      <c r="Y231" s="118">
        <f t="shared" si="110"/>
        <v>145.85273558754884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209.95013837080322</v>
      </c>
      <c r="C232" s="123">
        <f t="shared" si="111"/>
        <v>188.20921242566163</v>
      </c>
      <c r="D232" s="123">
        <f t="shared" si="111"/>
        <v>175.72860080419917</v>
      </c>
      <c r="E232" s="123">
        <f t="shared" si="111"/>
        <v>179.10722696758876</v>
      </c>
      <c r="F232" s="123">
        <f t="shared" si="111"/>
        <v>178.12643894928985</v>
      </c>
      <c r="G232" s="123">
        <f t="shared" si="111"/>
        <v>168.01266593217713</v>
      </c>
      <c r="H232" s="123">
        <f t="shared" si="111"/>
        <v>170.18135622784146</v>
      </c>
      <c r="I232" s="123">
        <f t="shared" si="111"/>
        <v>156.6601740269401</v>
      </c>
      <c r="J232" s="123">
        <f t="shared" si="111"/>
        <v>169.35216622200187</v>
      </c>
      <c r="K232" s="123">
        <f t="shared" si="111"/>
        <v>168.21922165555532</v>
      </c>
      <c r="L232" s="123">
        <f t="shared" si="111"/>
        <v>168.51190232783082</v>
      </c>
      <c r="M232" s="123">
        <f t="shared" si="111"/>
        <v>167.32782385554819</v>
      </c>
      <c r="N232" s="123">
        <f t="shared" si="111"/>
        <v>151.97549697516888</v>
      </c>
      <c r="O232" s="123">
        <f t="shared" si="111"/>
        <v>145.54338817465717</v>
      </c>
      <c r="P232" s="123">
        <f t="shared" si="111"/>
        <v>130.57989519861505</v>
      </c>
      <c r="Q232" s="123">
        <f t="shared" si="111"/>
        <v>129.79249263719177</v>
      </c>
      <c r="R232" s="123">
        <f t="shared" ref="R232:V232" si="112">SUM(R233:R234)</f>
        <v>130.65921918541204</v>
      </c>
      <c r="S232" s="123">
        <f t="shared" si="112"/>
        <v>132.59117964141649</v>
      </c>
      <c r="T232" s="123">
        <f t="shared" si="112"/>
        <v>133.77598986221247</v>
      </c>
      <c r="U232" s="123">
        <f t="shared" si="112"/>
        <v>127.76639739721703</v>
      </c>
      <c r="V232" s="123">
        <f t="shared" si="112"/>
        <v>134.98441381615967</v>
      </c>
      <c r="W232" s="123">
        <f t="shared" ref="W232:Y232" si="113">SUM(W233:W234)</f>
        <v>144.13127290649811</v>
      </c>
      <c r="X232" s="123">
        <f t="shared" si="113"/>
        <v>125.00486268169702</v>
      </c>
      <c r="Y232" s="123">
        <f t="shared" si="113"/>
        <v>114.91588185086563</v>
      </c>
      <c r="DA232" s="130" t="s">
        <v>2864</v>
      </c>
    </row>
    <row r="233" spans="1:105" ht="12" customHeight="1" x14ac:dyDescent="0.25">
      <c r="A233" s="97" t="s">
        <v>198</v>
      </c>
      <c r="B233" s="99">
        <v>209.82739964217691</v>
      </c>
      <c r="C233" s="99">
        <v>188.09882586148305</v>
      </c>
      <c r="D233" s="99">
        <v>175.62974246839522</v>
      </c>
      <c r="E233" s="99">
        <v>179.00891383544939</v>
      </c>
      <c r="F233" s="99">
        <v>178.02097449200008</v>
      </c>
      <c r="G233" s="99">
        <v>167.91936161473467</v>
      </c>
      <c r="H233" s="99">
        <v>170.0929739167297</v>
      </c>
      <c r="I233" s="99">
        <v>156.58674716264071</v>
      </c>
      <c r="J233" s="99">
        <v>169.25935490487632</v>
      </c>
      <c r="K233" s="99">
        <v>168.12609136115302</v>
      </c>
      <c r="L233" s="99">
        <v>168.42564173618973</v>
      </c>
      <c r="M233" s="99">
        <v>167.23567110049549</v>
      </c>
      <c r="N233" s="99">
        <v>151.90388886774855</v>
      </c>
      <c r="O233" s="99">
        <v>145.46085907439189</v>
      </c>
      <c r="P233" s="99">
        <v>130.5041360794466</v>
      </c>
      <c r="Q233" s="99">
        <v>129.72590265311891</v>
      </c>
      <c r="R233" s="99">
        <v>130.59237420205707</v>
      </c>
      <c r="S233" s="99">
        <v>132.52245228955951</v>
      </c>
      <c r="T233" s="99">
        <v>133.70762758042196</v>
      </c>
      <c r="U233" s="99">
        <v>127.70138834197769</v>
      </c>
      <c r="V233" s="99">
        <v>134.91668025267197</v>
      </c>
      <c r="W233" s="99">
        <v>144.05944801754853</v>
      </c>
      <c r="X233" s="99">
        <v>124.94077871169645</v>
      </c>
      <c r="Y233" s="99">
        <v>114.85557716090692</v>
      </c>
      <c r="DA233" s="63" t="s">
        <v>2865</v>
      </c>
    </row>
    <row r="234" spans="1:105" ht="12" customHeight="1" x14ac:dyDescent="0.25">
      <c r="A234" s="97" t="s">
        <v>53</v>
      </c>
      <c r="B234" s="99">
        <v>0.12273872862631641</v>
      </c>
      <c r="C234" s="99">
        <v>0.11038656417857758</v>
      </c>
      <c r="D234" s="99">
        <v>9.8858335803953867E-2</v>
      </c>
      <c r="E234" s="99">
        <v>9.8313132139376175E-2</v>
      </c>
      <c r="F234" s="99">
        <v>0.10546445728977141</v>
      </c>
      <c r="G234" s="99">
        <v>9.3304317442463175E-2</v>
      </c>
      <c r="H234" s="99">
        <v>8.8382311111762091E-2</v>
      </c>
      <c r="I234" s="99">
        <v>7.3426864299388481E-2</v>
      </c>
      <c r="J234" s="99">
        <v>9.2811317125537723E-2</v>
      </c>
      <c r="K234" s="99">
        <v>9.3130294402289621E-2</v>
      </c>
      <c r="L234" s="99">
        <v>8.6260591641085585E-2</v>
      </c>
      <c r="M234" s="99">
        <v>9.2152755052684762E-2</v>
      </c>
      <c r="N234" s="99">
        <v>7.1608107420333536E-2</v>
      </c>
      <c r="O234" s="99">
        <v>8.2529100265281499E-2</v>
      </c>
      <c r="P234" s="99">
        <v>7.5759119168457761E-2</v>
      </c>
      <c r="Q234" s="99">
        <v>6.6589984072857211E-2</v>
      </c>
      <c r="R234" s="99">
        <v>6.6844983354980056E-2</v>
      </c>
      <c r="S234" s="99">
        <v>6.8727351856970834E-2</v>
      </c>
      <c r="T234" s="99">
        <v>6.8362281790506282E-2</v>
      </c>
      <c r="U234" s="99">
        <v>6.500905523933849E-2</v>
      </c>
      <c r="V234" s="99">
        <v>6.7733563487719167E-2</v>
      </c>
      <c r="W234" s="99">
        <v>7.1824888949579238E-2</v>
      </c>
      <c r="X234" s="99">
        <v>6.4083970000560875E-2</v>
      </c>
      <c r="Y234" s="99">
        <v>6.0304689958718807E-2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0.16962330922303737</v>
      </c>
      <c r="C235" s="123">
        <f t="shared" si="114"/>
        <v>0.21114503479166372</v>
      </c>
      <c r="D235" s="123">
        <f t="shared" si="114"/>
        <v>0.24725337501328454</v>
      </c>
      <c r="E235" s="123">
        <f t="shared" si="114"/>
        <v>0.27847940883007066</v>
      </c>
      <c r="F235" s="123">
        <f t="shared" si="114"/>
        <v>0.18907386429611525</v>
      </c>
      <c r="G235" s="123">
        <f t="shared" si="114"/>
        <v>0.17457155994961604</v>
      </c>
      <c r="H235" s="123">
        <f t="shared" si="114"/>
        <v>0.1751309285193284</v>
      </c>
      <c r="I235" s="123">
        <f t="shared" si="114"/>
        <v>0.31158825433262433</v>
      </c>
      <c r="J235" s="123">
        <f t="shared" si="114"/>
        <v>0.17842062376828863</v>
      </c>
      <c r="K235" s="123">
        <f t="shared" si="114"/>
        <v>0.16498920587726806</v>
      </c>
      <c r="L235" s="123">
        <f t="shared" si="114"/>
        <v>0.37614661508300801</v>
      </c>
      <c r="M235" s="123">
        <f t="shared" si="114"/>
        <v>0.34103333412106435</v>
      </c>
      <c r="N235" s="123">
        <f t="shared" si="114"/>
        <v>1.0176704840958486</v>
      </c>
      <c r="O235" s="123">
        <f t="shared" si="114"/>
        <v>0.59068586361705611</v>
      </c>
      <c r="P235" s="123">
        <f t="shared" si="114"/>
        <v>0.54532520860839662</v>
      </c>
      <c r="Q235" s="123">
        <f t="shared" si="114"/>
        <v>0.91789955291646119</v>
      </c>
      <c r="R235" s="123">
        <f t="shared" si="114"/>
        <v>0.79625687662885591</v>
      </c>
      <c r="S235" s="123">
        <f t="shared" si="114"/>
        <v>0.70832217476585457</v>
      </c>
      <c r="T235" s="123">
        <f t="shared" si="114"/>
        <v>0.58278148914041528</v>
      </c>
      <c r="U235" s="123">
        <f t="shared" si="114"/>
        <v>0.45833431423014975</v>
      </c>
      <c r="V235" s="123">
        <f t="shared" si="114"/>
        <v>0.36114847582994841</v>
      </c>
      <c r="W235" s="123">
        <f t="shared" si="114"/>
        <v>0.28483148957125926</v>
      </c>
      <c r="X235" s="123">
        <f t="shared" si="114"/>
        <v>0.20784172315343385</v>
      </c>
      <c r="Y235" s="123">
        <f t="shared" si="114"/>
        <v>0.20056567293922212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0.16962330922303737</v>
      </c>
      <c r="C236" s="99">
        <f>RES_hhdet_fecs!C129</f>
        <v>0.21114503479166372</v>
      </c>
      <c r="D236" s="99">
        <f>RES_hhdet_fecs!D129</f>
        <v>0.24725337501328454</v>
      </c>
      <c r="E236" s="99">
        <f>RES_hhdet_fecs!E129</f>
        <v>0.27847940883007066</v>
      </c>
      <c r="F236" s="99">
        <f>RES_hhdet_fecs!F129</f>
        <v>0.18907386429611525</v>
      </c>
      <c r="G236" s="99">
        <f>RES_hhdet_fecs!G129</f>
        <v>0.17457155994961604</v>
      </c>
      <c r="H236" s="99">
        <f>RES_hhdet_fecs!H129</f>
        <v>0.1751309285193284</v>
      </c>
      <c r="I236" s="99">
        <f>RES_hhdet_fecs!I129</f>
        <v>0.31158825433262433</v>
      </c>
      <c r="J236" s="99">
        <f>RES_hhdet_fecs!J129</f>
        <v>0.17842062376828863</v>
      </c>
      <c r="K236" s="99">
        <f>RES_hhdet_fecs!K129</f>
        <v>0.16498920587726806</v>
      </c>
      <c r="L236" s="99">
        <f>RES_hhdet_fecs!L129</f>
        <v>0.37614661508300801</v>
      </c>
      <c r="M236" s="99">
        <f>RES_hhdet_fecs!M129</f>
        <v>0.34103333412106435</v>
      </c>
      <c r="N236" s="99">
        <f>RES_hhdet_fecs!N129</f>
        <v>1.0176704840958486</v>
      </c>
      <c r="O236" s="99">
        <f>RES_hhdet_fecs!O129</f>
        <v>0.59068586361705611</v>
      </c>
      <c r="P236" s="99">
        <f>RES_hhdet_fecs!P129</f>
        <v>0.54532520860839662</v>
      </c>
      <c r="Q236" s="99">
        <f>RES_hhdet_fecs!Q129</f>
        <v>0.91789955291646119</v>
      </c>
      <c r="R236" s="99">
        <f>RES_hhdet_fecs!R129</f>
        <v>0.79625687662885591</v>
      </c>
      <c r="S236" s="99">
        <f>RES_hhdet_fecs!S129</f>
        <v>0.70832217476585457</v>
      </c>
      <c r="T236" s="99">
        <f>RES_hhdet_fecs!T129</f>
        <v>0.58278148914041528</v>
      </c>
      <c r="U236" s="99">
        <f>RES_hhdet_fecs!U129</f>
        <v>0.45833431423014975</v>
      </c>
      <c r="V236" s="99">
        <f>RES_hhdet_fecs!V129</f>
        <v>0.36114847582994841</v>
      </c>
      <c r="W236" s="99">
        <f>RES_hhdet_fecs!W129</f>
        <v>0.28483148957125926</v>
      </c>
      <c r="X236" s="99">
        <f>RES_hhdet_fecs!X129</f>
        <v>0.20784172315343385</v>
      </c>
      <c r="Y236" s="99">
        <f>RES_hhdet_fecs!Y129</f>
        <v>0.20056567293922212</v>
      </c>
      <c r="DA236" s="63" t="s">
        <v>2868</v>
      </c>
    </row>
    <row r="237" spans="1:105" ht="12" customHeight="1" x14ac:dyDescent="0.25">
      <c r="A237" s="121" t="s">
        <v>55</v>
      </c>
      <c r="B237" s="123">
        <v>13.785433069112312</v>
      </c>
      <c r="C237" s="123">
        <v>25.088669166945653</v>
      </c>
      <c r="D237" s="123">
        <v>25.966856079234237</v>
      </c>
      <c r="E237" s="123">
        <v>27.800306636145347</v>
      </c>
      <c r="F237" s="123">
        <v>18.484959081400692</v>
      </c>
      <c r="G237" s="123">
        <v>27.350046894312943</v>
      </c>
      <c r="H237" s="123">
        <v>28.007221355572167</v>
      </c>
      <c r="I237" s="123">
        <v>30.765373065169218</v>
      </c>
      <c r="J237" s="123">
        <v>23.57859664118773</v>
      </c>
      <c r="K237" s="123">
        <v>26.257164524405827</v>
      </c>
      <c r="L237" s="123">
        <v>24.343315513603169</v>
      </c>
      <c r="M237" s="123">
        <v>25.659388081790333</v>
      </c>
      <c r="N237" s="123">
        <v>23.517634520309564</v>
      </c>
      <c r="O237" s="123">
        <v>24.262046395461724</v>
      </c>
      <c r="P237" s="123">
        <v>23.501754521663063</v>
      </c>
      <c r="Q237" s="123">
        <v>24.259277210275386</v>
      </c>
      <c r="R237" s="123">
        <v>24.148689239750031</v>
      </c>
      <c r="S237" s="123">
        <v>25.477143691843541</v>
      </c>
      <c r="T237" s="123">
        <v>24.750977546980895</v>
      </c>
      <c r="U237" s="123">
        <v>23.100914818315818</v>
      </c>
      <c r="V237" s="123">
        <v>23.721918555289125</v>
      </c>
      <c r="W237" s="123">
        <v>24.955211056254633</v>
      </c>
      <c r="X237" s="123">
        <v>22.685049998175913</v>
      </c>
      <c r="Y237" s="123">
        <v>20.55254873365822</v>
      </c>
      <c r="DA237" s="130" t="s">
        <v>2869</v>
      </c>
    </row>
    <row r="238" spans="1:105" ht="12" customHeight="1" x14ac:dyDescent="0.25">
      <c r="A238" s="97" t="s">
        <v>128</v>
      </c>
      <c r="B238" s="99">
        <v>13.650325122098204</v>
      </c>
      <c r="C238" s="99">
        <v>25.151709598438231</v>
      </c>
      <c r="D238" s="99">
        <v>26.012822014919831</v>
      </c>
      <c r="E238" s="99">
        <v>27.631051413474875</v>
      </c>
      <c r="F238" s="99">
        <v>18.518040988253695</v>
      </c>
      <c r="G238" s="99">
        <v>27.345568196426967</v>
      </c>
      <c r="H238" s="99">
        <v>27.711060201538068</v>
      </c>
      <c r="I238" s="99">
        <v>30.614019473057251</v>
      </c>
      <c r="J238" s="99">
        <v>23.48821093008053</v>
      </c>
      <c r="K238" s="99">
        <v>26.045294262640233</v>
      </c>
      <c r="L238" s="99">
        <v>24.257193746405896</v>
      </c>
      <c r="M238" s="99">
        <v>25.587249084568008</v>
      </c>
      <c r="N238" s="99">
        <v>23.300045115954923</v>
      </c>
      <c r="O238" s="99">
        <v>24.117412888050492</v>
      </c>
      <c r="P238" s="99">
        <v>23.327520578979524</v>
      </c>
      <c r="Q238" s="99">
        <v>24.099110386458456</v>
      </c>
      <c r="R238" s="99">
        <v>24.068781314386211</v>
      </c>
      <c r="S238" s="99">
        <v>25.297224437572865</v>
      </c>
      <c r="T238" s="99">
        <v>24.656841686267512</v>
      </c>
      <c r="U238" s="99">
        <v>23.001893014637471</v>
      </c>
      <c r="V238" s="99">
        <v>23.632890901742659</v>
      </c>
      <c r="W238" s="99">
        <v>24.884963543209565</v>
      </c>
      <c r="X238" s="99">
        <v>22.538143701504737</v>
      </c>
      <c r="Y238" s="99">
        <v>20.447921684529241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21.869042197483299</v>
      </c>
      <c r="C242" s="102">
        <v>21.532471479703226</v>
      </c>
      <c r="D242" s="102">
        <v>23.465826400827936</v>
      </c>
      <c r="E242" s="102">
        <v>36.990343693536957</v>
      </c>
      <c r="F242" s="102">
        <v>16.354572192909199</v>
      </c>
      <c r="G242" s="102">
        <v>27.599334121134444</v>
      </c>
      <c r="H242" s="102">
        <v>44.512838022738578</v>
      </c>
      <c r="I242" s="102">
        <v>39.152238498670442</v>
      </c>
      <c r="J242" s="102">
        <v>28.625438368563486</v>
      </c>
      <c r="K242" s="102">
        <v>38.103919416560437</v>
      </c>
      <c r="L242" s="102">
        <v>29.16668210707029</v>
      </c>
      <c r="M242" s="102">
        <v>29.693012653039219</v>
      </c>
      <c r="N242" s="102">
        <v>35.572910554764867</v>
      </c>
      <c r="O242" s="102">
        <v>32.216063063661089</v>
      </c>
      <c r="P242" s="102">
        <v>32.964091707063098</v>
      </c>
      <c r="Q242" s="102">
        <v>32.896385570830049</v>
      </c>
      <c r="R242" s="102">
        <v>28.441238028589275</v>
      </c>
      <c r="S242" s="102">
        <v>35.111368925883951</v>
      </c>
      <c r="T242" s="102">
        <v>29.7794773351896</v>
      </c>
      <c r="U242" s="102">
        <v>28.356629329579594</v>
      </c>
      <c r="V242" s="102">
        <v>28.452791689714147</v>
      </c>
      <c r="W242" s="102">
        <v>28.541683622845614</v>
      </c>
      <c r="X242" s="102">
        <v>29.880082476139901</v>
      </c>
      <c r="Y242" s="102">
        <v>25.215392945721593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14.501771388303887</v>
      </c>
      <c r="C246" s="123">
        <v>15.622343242645659</v>
      </c>
      <c r="D246" s="123">
        <v>17.169798199739095</v>
      </c>
      <c r="E246" s="123">
        <v>20.295729730917522</v>
      </c>
      <c r="F246" s="123">
        <v>13.200215072874789</v>
      </c>
      <c r="G246" s="123">
        <v>28.333392197750861</v>
      </c>
      <c r="H246" s="123">
        <v>15.8067570813697</v>
      </c>
      <c r="I246" s="123">
        <v>22.320114571451008</v>
      </c>
      <c r="J246" s="123">
        <v>10.821481289190936</v>
      </c>
      <c r="K246" s="123">
        <v>15.171788176631507</v>
      </c>
      <c r="L246" s="123">
        <v>11.804845062684652</v>
      </c>
      <c r="M246" s="123">
        <v>11.663637923776143</v>
      </c>
      <c r="N246" s="123">
        <v>10.175241640408323</v>
      </c>
      <c r="O246" s="123">
        <v>10.341609391955087</v>
      </c>
      <c r="P246" s="123">
        <v>10.342507283600089</v>
      </c>
      <c r="Q246" s="123">
        <v>11.594902103299589</v>
      </c>
      <c r="R246" s="123">
        <v>11.491122734280475</v>
      </c>
      <c r="S246" s="123">
        <v>12.682267914380896</v>
      </c>
      <c r="T246" s="123">
        <v>12.681953784074226</v>
      </c>
      <c r="U246" s="123">
        <v>13.082423078150059</v>
      </c>
      <c r="V246" s="123">
        <v>11.364929230024153</v>
      </c>
      <c r="W246" s="123">
        <v>11.473193886996805</v>
      </c>
      <c r="X246" s="123">
        <v>11.577129376655581</v>
      </c>
      <c r="Y246" s="123">
        <v>10.183739330085766</v>
      </c>
      <c r="DA246" s="130" t="s">
        <v>2878</v>
      </c>
    </row>
    <row r="247" spans="1:105" ht="12" customHeight="1" x14ac:dyDescent="0.25">
      <c r="A247" s="97" t="s">
        <v>50</v>
      </c>
      <c r="B247" s="99">
        <v>14.599790952470922</v>
      </c>
      <c r="C247" s="99">
        <v>15.69938861512232</v>
      </c>
      <c r="D247" s="99">
        <v>17.367044159434862</v>
      </c>
      <c r="E247" s="99">
        <v>20.329648922165081</v>
      </c>
      <c r="F247" s="99">
        <v>13.33188804521909</v>
      </c>
      <c r="G247" s="99">
        <v>29.032185460192697</v>
      </c>
      <c r="H247" s="99">
        <v>15.544646659063222</v>
      </c>
      <c r="I247" s="99">
        <v>22.707470635420648</v>
      </c>
      <c r="J247" s="99">
        <v>10.916212666020879</v>
      </c>
      <c r="K247" s="99">
        <v>15.325988728279585</v>
      </c>
      <c r="L247" s="99">
        <v>11.88791271183303</v>
      </c>
      <c r="M247" s="99">
        <v>11.721474367610119</v>
      </c>
      <c r="N247" s="99">
        <v>10.11636115811763</v>
      </c>
      <c r="O247" s="99">
        <v>10.457923606514452</v>
      </c>
      <c r="P247" s="99">
        <v>10.401090349004802</v>
      </c>
      <c r="Q247" s="99">
        <v>11.601599928472616</v>
      </c>
      <c r="R247" s="99">
        <v>11.532372353923844</v>
      </c>
      <c r="S247" s="99">
        <v>12.749379040398175</v>
      </c>
      <c r="T247" s="99">
        <v>12.745679784228688</v>
      </c>
      <c r="U247" s="99">
        <v>13.147279801035026</v>
      </c>
      <c r="V247" s="99">
        <v>11.406968209030854</v>
      </c>
      <c r="W247" s="99">
        <v>11.519344712467852</v>
      </c>
      <c r="X247" s="99">
        <v>11.62574639965354</v>
      </c>
      <c r="Y247" s="99">
        <v>10.229608356319918</v>
      </c>
      <c r="DA247" s="63" t="s">
        <v>2879</v>
      </c>
    </row>
    <row r="248" spans="1:105" ht="12" customHeight="1" x14ac:dyDescent="0.25">
      <c r="A248" s="109" t="s">
        <v>120</v>
      </c>
      <c r="B248" s="110">
        <v>10.12976904053472</v>
      </c>
      <c r="C248" s="110">
        <v>13.004617569213831</v>
      </c>
      <c r="D248" s="110">
        <v>10.779751226684329</v>
      </c>
      <c r="E248" s="110">
        <v>19.326019157800282</v>
      </c>
      <c r="F248" s="110">
        <v>9.5607978365149382</v>
      </c>
      <c r="G248" s="110">
        <v>10.649757445223159</v>
      </c>
      <c r="H248" s="110">
        <v>20.513449616201662</v>
      </c>
      <c r="I248" s="110">
        <v>13.545788130107635</v>
      </c>
      <c r="J248" s="110">
        <v>8.1942986789442678</v>
      </c>
      <c r="K248" s="110">
        <v>8.3825574700719514</v>
      </c>
      <c r="L248" s="110">
        <v>8.3973508864322959</v>
      </c>
      <c r="M248" s="110">
        <v>9.090730089603106</v>
      </c>
      <c r="N248" s="110">
        <v>12.835713947272085</v>
      </c>
      <c r="O248" s="110">
        <v>0.83953015124324404</v>
      </c>
      <c r="P248" s="110">
        <v>5.7624945444316209</v>
      </c>
      <c r="Q248" s="110">
        <v>11.132272879229651</v>
      </c>
      <c r="R248" s="110">
        <v>9.0596221314978749</v>
      </c>
      <c r="S248" s="110">
        <v>9.044517619528424</v>
      </c>
      <c r="T248" s="110">
        <v>8.6848007400562235</v>
      </c>
      <c r="U248" s="110">
        <v>8.6295687532241114</v>
      </c>
      <c r="V248" s="110">
        <v>8.4402353908410905</v>
      </c>
      <c r="W248" s="110">
        <v>8.3700658175446634</v>
      </c>
      <c r="X248" s="110">
        <v>8.3778505303985238</v>
      </c>
      <c r="Y248" s="110">
        <v>7.3716874040552316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158.62006964777837</v>
      </c>
      <c r="C250" s="118">
        <f t="shared" si="115"/>
        <v>153.53365249496306</v>
      </c>
      <c r="D250" s="118">
        <f t="shared" si="115"/>
        <v>146.84237007855802</v>
      </c>
      <c r="E250" s="118">
        <f t="shared" si="115"/>
        <v>152.42373349789585</v>
      </c>
      <c r="F250" s="118">
        <f t="shared" si="115"/>
        <v>140.87127898558646</v>
      </c>
      <c r="G250" s="118">
        <f t="shared" si="115"/>
        <v>149.28547479288721</v>
      </c>
      <c r="H250" s="118">
        <f t="shared" si="115"/>
        <v>144.297833786204</v>
      </c>
      <c r="I250" s="118">
        <f t="shared" si="115"/>
        <v>141.89168948048803</v>
      </c>
      <c r="J250" s="118">
        <f t="shared" si="115"/>
        <v>139.16942370643125</v>
      </c>
      <c r="K250" s="118">
        <f t="shared" si="115"/>
        <v>144.57146729824899</v>
      </c>
      <c r="L250" s="118">
        <f t="shared" si="115"/>
        <v>144.0219381737482</v>
      </c>
      <c r="M250" s="118">
        <f t="shared" si="115"/>
        <v>146.66347559657657</v>
      </c>
      <c r="N250" s="118">
        <f t="shared" si="115"/>
        <v>137.82900528220205</v>
      </c>
      <c r="O250" s="118">
        <f t="shared" si="115"/>
        <v>135.66928646121474</v>
      </c>
      <c r="P250" s="118">
        <f t="shared" si="115"/>
        <v>124.07096212095894</v>
      </c>
      <c r="Q250" s="118">
        <f t="shared" si="115"/>
        <v>126.47356106610638</v>
      </c>
      <c r="R250" s="118">
        <f t="shared" ref="R250:V250" si="116">R251+R254+R256+R265</f>
        <v>127.44860173418286</v>
      </c>
      <c r="S250" s="118">
        <f t="shared" si="116"/>
        <v>131.42364357397187</v>
      </c>
      <c r="T250" s="118">
        <f t="shared" si="116"/>
        <v>131.61933388209312</v>
      </c>
      <c r="U250" s="118">
        <f t="shared" si="116"/>
        <v>125.81796947762955</v>
      </c>
      <c r="V250" s="118">
        <f t="shared" si="116"/>
        <v>130.85412999367028</v>
      </c>
      <c r="W250" s="118">
        <f t="shared" ref="W250:Y250" si="117">W251+W254+W256+W265</f>
        <v>139.21058558311057</v>
      </c>
      <c r="X250" s="118">
        <f t="shared" si="117"/>
        <v>124.01304527545045</v>
      </c>
      <c r="Y250" s="118">
        <f t="shared" si="117"/>
        <v>116.15559652189256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140.18363818584783</v>
      </c>
      <c r="C251" s="123">
        <f t="shared" si="118"/>
        <v>126.07472190445785</v>
      </c>
      <c r="D251" s="123">
        <f t="shared" si="118"/>
        <v>117.74494563549037</v>
      </c>
      <c r="E251" s="123">
        <f t="shared" si="118"/>
        <v>120.02302816544915</v>
      </c>
      <c r="F251" s="123">
        <f t="shared" si="118"/>
        <v>119.3781492005552</v>
      </c>
      <c r="G251" s="123">
        <f t="shared" si="118"/>
        <v>112.6003560033939</v>
      </c>
      <c r="H251" s="123">
        <f t="shared" si="118"/>
        <v>114.07376472611661</v>
      </c>
      <c r="I251" s="123">
        <f t="shared" si="118"/>
        <v>105.5564289791495</v>
      </c>
      <c r="J251" s="123">
        <f t="shared" si="118"/>
        <v>114.96246771103577</v>
      </c>
      <c r="K251" s="123">
        <f t="shared" si="118"/>
        <v>115.72520912800856</v>
      </c>
      <c r="L251" s="123">
        <f t="shared" si="118"/>
        <v>117.71528167637155</v>
      </c>
      <c r="M251" s="123">
        <f t="shared" si="118"/>
        <v>119.23008364249205</v>
      </c>
      <c r="N251" s="123">
        <f t="shared" si="118"/>
        <v>110.64266077505326</v>
      </c>
      <c r="O251" s="123">
        <f t="shared" si="118"/>
        <v>108.70324511477037</v>
      </c>
      <c r="P251" s="123">
        <f t="shared" si="118"/>
        <v>97.722369226248745</v>
      </c>
      <c r="Q251" s="123">
        <f t="shared" si="118"/>
        <v>97.512089462212288</v>
      </c>
      <c r="R251" s="123">
        <f t="shared" ref="R251:V251" si="119">SUM(R252:R253)</f>
        <v>98.820121197508442</v>
      </c>
      <c r="S251" s="123">
        <f t="shared" si="119"/>
        <v>101.08667061156223</v>
      </c>
      <c r="T251" s="123">
        <f t="shared" si="119"/>
        <v>102.08464166308657</v>
      </c>
      <c r="U251" s="123">
        <f t="shared" si="119"/>
        <v>97.607554264741694</v>
      </c>
      <c r="V251" s="123">
        <f t="shared" si="119"/>
        <v>103.25954050888288</v>
      </c>
      <c r="W251" s="123">
        <f t="shared" ref="W251:Y251" si="120">SUM(W252:W253)</f>
        <v>110.55612380981648</v>
      </c>
      <c r="X251" s="123">
        <f t="shared" si="120"/>
        <v>97.218124366115276</v>
      </c>
      <c r="Y251" s="123">
        <f t="shared" si="120"/>
        <v>91.664048583519715</v>
      </c>
      <c r="DA251" s="130" t="s">
        <v>3032</v>
      </c>
    </row>
    <row r="252" spans="1:105" ht="12" customHeight="1" x14ac:dyDescent="0.25">
      <c r="A252" s="97" t="s">
        <v>198</v>
      </c>
      <c r="B252" s="99">
        <v>140.06089945722152</v>
      </c>
      <c r="C252" s="99">
        <v>125.96433534027926</v>
      </c>
      <c r="D252" s="99">
        <v>117.64608729968641</v>
      </c>
      <c r="E252" s="99">
        <v>119.92471503330977</v>
      </c>
      <c r="F252" s="99">
        <v>119.27268474326543</v>
      </c>
      <c r="G252" s="99">
        <v>112.50705168595144</v>
      </c>
      <c r="H252" s="99">
        <v>113.98538241500485</v>
      </c>
      <c r="I252" s="99">
        <v>105.48300211485011</v>
      </c>
      <c r="J252" s="99">
        <v>114.86965639391023</v>
      </c>
      <c r="K252" s="99">
        <v>115.63207883360627</v>
      </c>
      <c r="L252" s="99">
        <v>117.62902108473047</v>
      </c>
      <c r="M252" s="99">
        <v>119.13793088743937</v>
      </c>
      <c r="N252" s="99">
        <v>110.57105266763293</v>
      </c>
      <c r="O252" s="99">
        <v>108.62071601450509</v>
      </c>
      <c r="P252" s="99">
        <v>97.646610107080292</v>
      </c>
      <c r="Q252" s="99">
        <v>97.445499478139425</v>
      </c>
      <c r="R252" s="99">
        <v>98.753276214153459</v>
      </c>
      <c r="S252" s="99">
        <v>101.01794325970526</v>
      </c>
      <c r="T252" s="99">
        <v>102.01627938129606</v>
      </c>
      <c r="U252" s="99">
        <v>97.54254520950235</v>
      </c>
      <c r="V252" s="99">
        <v>103.19180694539516</v>
      </c>
      <c r="W252" s="99">
        <v>110.48429892086691</v>
      </c>
      <c r="X252" s="99">
        <v>97.154040396114709</v>
      </c>
      <c r="Y252" s="99">
        <v>91.603743893561003</v>
      </c>
      <c r="DA252" s="63" t="s">
        <v>3033</v>
      </c>
    </row>
    <row r="253" spans="1:105" ht="12" customHeight="1" x14ac:dyDescent="0.25">
      <c r="A253" s="97" t="s">
        <v>53</v>
      </c>
      <c r="B253" s="99">
        <v>0.12273872862631641</v>
      </c>
      <c r="C253" s="99">
        <v>0.11038656417857758</v>
      </c>
      <c r="D253" s="99">
        <v>9.8858335803953867E-2</v>
      </c>
      <c r="E253" s="99">
        <v>9.8313132139376175E-2</v>
      </c>
      <c r="F253" s="99">
        <v>0.10546445728977141</v>
      </c>
      <c r="G253" s="99">
        <v>9.3304317442463175E-2</v>
      </c>
      <c r="H253" s="99">
        <v>8.8382311111762091E-2</v>
      </c>
      <c r="I253" s="99">
        <v>7.3426864299388481E-2</v>
      </c>
      <c r="J253" s="99">
        <v>9.2811317125537723E-2</v>
      </c>
      <c r="K253" s="99">
        <v>9.3130294402289621E-2</v>
      </c>
      <c r="L253" s="99">
        <v>8.6260591641085585E-2</v>
      </c>
      <c r="M253" s="99">
        <v>9.2152755052684762E-2</v>
      </c>
      <c r="N253" s="99">
        <v>7.1608107420333536E-2</v>
      </c>
      <c r="O253" s="99">
        <v>8.2529100265281499E-2</v>
      </c>
      <c r="P253" s="99">
        <v>7.5759119168457761E-2</v>
      </c>
      <c r="Q253" s="99">
        <v>6.6589984072857211E-2</v>
      </c>
      <c r="R253" s="99">
        <v>6.6844983354980056E-2</v>
      </c>
      <c r="S253" s="99">
        <v>6.8727351856970834E-2</v>
      </c>
      <c r="T253" s="99">
        <v>6.8362281790506282E-2</v>
      </c>
      <c r="U253" s="99">
        <v>6.500905523933849E-2</v>
      </c>
      <c r="V253" s="99">
        <v>6.7733563487719167E-2</v>
      </c>
      <c r="W253" s="99">
        <v>7.1824888949579238E-2</v>
      </c>
      <c r="X253" s="99">
        <v>6.4083970000560875E-2</v>
      </c>
      <c r="Y253" s="99">
        <v>6.0304689958718807E-2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0.27577288432267494</v>
      </c>
      <c r="C254" s="123">
        <f t="shared" si="121"/>
        <v>0.37687203652005524</v>
      </c>
      <c r="D254" s="123">
        <f t="shared" si="121"/>
        <v>0.46505237032343993</v>
      </c>
      <c r="E254" s="123">
        <f t="shared" si="121"/>
        <v>0.53946283126046191</v>
      </c>
      <c r="F254" s="123">
        <f t="shared" si="121"/>
        <v>0.37326830586276794</v>
      </c>
      <c r="G254" s="123">
        <f t="shared" si="121"/>
        <v>0.35292169718605121</v>
      </c>
      <c r="H254" s="123">
        <f t="shared" si="121"/>
        <v>0.36629867436589747</v>
      </c>
      <c r="I254" s="123">
        <f t="shared" si="121"/>
        <v>0.68376649377738619</v>
      </c>
      <c r="J254" s="123">
        <f t="shared" si="121"/>
        <v>0.41189360924884166</v>
      </c>
      <c r="K254" s="123">
        <f t="shared" si="121"/>
        <v>0.42395897808697625</v>
      </c>
      <c r="L254" s="123">
        <f t="shared" si="121"/>
        <v>1.03302037068507</v>
      </c>
      <c r="M254" s="123">
        <f t="shared" si="121"/>
        <v>0.96189049104977231</v>
      </c>
      <c r="N254" s="123">
        <f t="shared" si="121"/>
        <v>2.933043485048437</v>
      </c>
      <c r="O254" s="123">
        <f t="shared" si="121"/>
        <v>1.7367086498769868</v>
      </c>
      <c r="P254" s="123">
        <f t="shared" si="121"/>
        <v>1.6401126569942663</v>
      </c>
      <c r="Q254" s="123">
        <f t="shared" si="121"/>
        <v>2.8184904859357292</v>
      </c>
      <c r="R254" s="123">
        <f t="shared" si="121"/>
        <v>2.4832622733542977</v>
      </c>
      <c r="S254" s="123">
        <f t="shared" si="121"/>
        <v>2.263608781194058</v>
      </c>
      <c r="T254" s="123">
        <f t="shared" si="121"/>
        <v>1.9099860056379536</v>
      </c>
      <c r="U254" s="123">
        <f t="shared" si="121"/>
        <v>1.5309105659451125</v>
      </c>
      <c r="V254" s="123">
        <f t="shared" si="121"/>
        <v>1.22913188181154</v>
      </c>
      <c r="W254" s="123">
        <f t="shared" si="121"/>
        <v>0.98305746975078701</v>
      </c>
      <c r="X254" s="123">
        <f t="shared" si="121"/>
        <v>0.72523571535113285</v>
      </c>
      <c r="Y254" s="123">
        <f t="shared" si="121"/>
        <v>0.70842970218858892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0.27577288432267494</v>
      </c>
      <c r="C255" s="99">
        <f>RES_hhdet_tess!C129</f>
        <v>0.37687203652005524</v>
      </c>
      <c r="D255" s="99">
        <f>RES_hhdet_tess!D129</f>
        <v>0.46505237032343993</v>
      </c>
      <c r="E255" s="99">
        <f>RES_hhdet_tess!E129</f>
        <v>0.53946283126046191</v>
      </c>
      <c r="F255" s="99">
        <f>RES_hhdet_tess!F129</f>
        <v>0.37326830586276794</v>
      </c>
      <c r="G255" s="99">
        <f>RES_hhdet_tess!G129</f>
        <v>0.35292169718605121</v>
      </c>
      <c r="H255" s="99">
        <f>RES_hhdet_tess!H129</f>
        <v>0.36629867436589747</v>
      </c>
      <c r="I255" s="99">
        <f>RES_hhdet_tess!I129</f>
        <v>0.68376649377738619</v>
      </c>
      <c r="J255" s="99">
        <f>RES_hhdet_tess!J129</f>
        <v>0.41189360924884166</v>
      </c>
      <c r="K255" s="99">
        <f>RES_hhdet_tess!K129</f>
        <v>0.42395897808697625</v>
      </c>
      <c r="L255" s="99">
        <f>RES_hhdet_tess!L129</f>
        <v>1.03302037068507</v>
      </c>
      <c r="M255" s="99">
        <f>RES_hhdet_tess!M129</f>
        <v>0.96189049104977231</v>
      </c>
      <c r="N255" s="99">
        <f>RES_hhdet_tess!N129</f>
        <v>2.933043485048437</v>
      </c>
      <c r="O255" s="99">
        <f>RES_hhdet_tess!O129</f>
        <v>1.7367086498769868</v>
      </c>
      <c r="P255" s="99">
        <f>RES_hhdet_tess!P129</f>
        <v>1.6401126569942663</v>
      </c>
      <c r="Q255" s="99">
        <f>RES_hhdet_tess!Q129</f>
        <v>2.8184904859357292</v>
      </c>
      <c r="R255" s="99">
        <f>RES_hhdet_tess!R129</f>
        <v>2.4832622733542977</v>
      </c>
      <c r="S255" s="99">
        <f>RES_hhdet_tess!S129</f>
        <v>2.263608781194058</v>
      </c>
      <c r="T255" s="99">
        <f>RES_hhdet_tess!T129</f>
        <v>1.9099860056379536</v>
      </c>
      <c r="U255" s="99">
        <f>RES_hhdet_tess!U129</f>
        <v>1.5309105659451125</v>
      </c>
      <c r="V255" s="99">
        <f>RES_hhdet_tess!V129</f>
        <v>1.22913188181154</v>
      </c>
      <c r="W255" s="99">
        <f>RES_hhdet_tess!W129</f>
        <v>0.98305746975078701</v>
      </c>
      <c r="X255" s="99">
        <f>RES_hhdet_tess!X129</f>
        <v>0.72523571535113285</v>
      </c>
      <c r="Y255" s="99">
        <f>RES_hhdet_tess!Y129</f>
        <v>0.70842970218858892</v>
      </c>
      <c r="DA255" s="63" t="s">
        <v>3036</v>
      </c>
    </row>
    <row r="256" spans="1:105" ht="12" customHeight="1" x14ac:dyDescent="0.25">
      <c r="A256" s="121" t="s">
        <v>55</v>
      </c>
      <c r="B256" s="123">
        <v>9.9330206427679677</v>
      </c>
      <c r="C256" s="123">
        <v>18.180721224367073</v>
      </c>
      <c r="D256" s="123">
        <v>18.857715344973787</v>
      </c>
      <c r="E256" s="123">
        <v>20.246539578313605</v>
      </c>
      <c r="F256" s="123">
        <v>13.568337313922223</v>
      </c>
      <c r="G256" s="123">
        <v>20.13057919094695</v>
      </c>
      <c r="H256" s="123">
        <v>20.638383423155119</v>
      </c>
      <c r="I256" s="123">
        <v>22.773757977519235</v>
      </c>
      <c r="J256" s="123">
        <v>17.546800312371655</v>
      </c>
      <c r="K256" s="123">
        <v>19.690598960824669</v>
      </c>
      <c r="L256" s="123">
        <v>18.465713232275007</v>
      </c>
      <c r="M256" s="123">
        <v>19.739018399945923</v>
      </c>
      <c r="N256" s="123">
        <v>18.356507419491088</v>
      </c>
      <c r="O256" s="123">
        <v>19.280092995041688</v>
      </c>
      <c r="P256" s="123">
        <v>18.74612713627981</v>
      </c>
      <c r="Q256" s="123">
        <v>19.439679313336175</v>
      </c>
      <c r="R256" s="123">
        <v>19.490932975004718</v>
      </c>
      <c r="S256" s="123">
        <v>20.704871081621029</v>
      </c>
      <c r="T256" s="123">
        <v>20.234012673768877</v>
      </c>
      <c r="U256" s="123">
        <v>19.022893819439389</v>
      </c>
      <c r="V256" s="123">
        <v>19.678204675358153</v>
      </c>
      <c r="W256" s="123">
        <v>20.885383491205531</v>
      </c>
      <c r="X256" s="123">
        <v>19.191857576048253</v>
      </c>
      <c r="Y256" s="123">
        <v>17.694136996398189</v>
      </c>
      <c r="DA256" s="130" t="s">
        <v>3037</v>
      </c>
    </row>
    <row r="257" spans="1:105" ht="12" customHeight="1" x14ac:dyDescent="0.25">
      <c r="A257" s="97" t="s">
        <v>128</v>
      </c>
      <c r="B257" s="99">
        <v>9.8959205720914536</v>
      </c>
      <c r="C257" s="99">
        <v>18.28854241547468</v>
      </c>
      <c r="D257" s="99">
        <v>18.960809755287038</v>
      </c>
      <c r="E257" s="99">
        <v>20.234735454607208</v>
      </c>
      <c r="F257" s="99">
        <v>13.634961575721448</v>
      </c>
      <c r="G257" s="99">
        <v>20.210542951528854</v>
      </c>
      <c r="H257" s="99">
        <v>20.550610721181069</v>
      </c>
      <c r="I257" s="99">
        <v>22.777548017087017</v>
      </c>
      <c r="J257" s="99">
        <v>17.564563191507528</v>
      </c>
      <c r="K257" s="99">
        <v>19.645406616844483</v>
      </c>
      <c r="L257" s="99">
        <v>18.490689190576344</v>
      </c>
      <c r="M257" s="99">
        <v>19.780933359440191</v>
      </c>
      <c r="N257" s="99">
        <v>18.311022930852488</v>
      </c>
      <c r="O257" s="99">
        <v>19.284007022245852</v>
      </c>
      <c r="P257" s="99">
        <v>18.727020514717758</v>
      </c>
      <c r="Q257" s="99">
        <v>19.426880599663541</v>
      </c>
      <c r="R257" s="99">
        <v>19.521659828361891</v>
      </c>
      <c r="S257" s="99">
        <v>20.66906886397209</v>
      </c>
      <c r="T257" s="99">
        <v>20.249637194220202</v>
      </c>
      <c r="U257" s="99">
        <v>19.030746167041055</v>
      </c>
      <c r="V257" s="99">
        <v>19.692985894172018</v>
      </c>
      <c r="W257" s="99">
        <v>20.91503073038696</v>
      </c>
      <c r="X257" s="99">
        <v>19.160250047426246</v>
      </c>
      <c r="Y257" s="99">
        <v>17.688353659868806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12.152745511746556</v>
      </c>
      <c r="C261" s="102">
        <v>12.098379124634151</v>
      </c>
      <c r="D261" s="102">
        <v>13.248296630321844</v>
      </c>
      <c r="E261" s="102">
        <v>20.887467123001866</v>
      </c>
      <c r="F261" s="102">
        <v>9.2779119033445809</v>
      </c>
      <c r="G261" s="102">
        <v>15.679744455222165</v>
      </c>
      <c r="H261" s="102">
        <v>25.530120752279231</v>
      </c>
      <c r="I261" s="102">
        <v>22.563742797839016</v>
      </c>
      <c r="J261" s="102">
        <v>16.554979387104403</v>
      </c>
      <c r="K261" s="102">
        <v>22.217535104074624</v>
      </c>
      <c r="L261" s="102">
        <v>17.066900750471575</v>
      </c>
      <c r="M261" s="102">
        <v>17.39535939401437</v>
      </c>
      <c r="N261" s="102">
        <v>20.876520135416694</v>
      </c>
      <c r="O261" s="102">
        <v>19.064843858248281</v>
      </c>
      <c r="P261" s="102">
        <v>19.783773951299725</v>
      </c>
      <c r="Q261" s="102">
        <v>20.129858928763714</v>
      </c>
      <c r="R261" s="102">
        <v>17.840326773396576</v>
      </c>
      <c r="S261" s="102">
        <v>22.621990125417497</v>
      </c>
      <c r="T261" s="102">
        <v>19.399390276045445</v>
      </c>
      <c r="U261" s="102">
        <v>18.606119980703671</v>
      </c>
      <c r="V261" s="102">
        <v>18.89274006750934</v>
      </c>
      <c r="W261" s="102">
        <v>19.371749692793795</v>
      </c>
      <c r="X261" s="102">
        <v>20.739900104766861</v>
      </c>
      <c r="Y261" s="102">
        <v>17.951879114588042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8.2276379348399118</v>
      </c>
      <c r="C265" s="123">
        <v>8.9013373296180927</v>
      </c>
      <c r="D265" s="123">
        <v>9.7746567277704219</v>
      </c>
      <c r="E265" s="123">
        <v>11.614702922872629</v>
      </c>
      <c r="F265" s="123">
        <v>7.5515241652462528</v>
      </c>
      <c r="G265" s="123">
        <v>16.201617901360319</v>
      </c>
      <c r="H265" s="123">
        <v>9.2193869625663805</v>
      </c>
      <c r="I265" s="123">
        <v>12.87773603004192</v>
      </c>
      <c r="J265" s="123">
        <v>6.2482620737749857</v>
      </c>
      <c r="K265" s="123">
        <v>8.7317002313288103</v>
      </c>
      <c r="L265" s="123">
        <v>6.8079228944165919</v>
      </c>
      <c r="M265" s="123">
        <v>6.7324830630888304</v>
      </c>
      <c r="N265" s="123">
        <v>5.8967936026092511</v>
      </c>
      <c r="O265" s="123">
        <v>5.9492397015256921</v>
      </c>
      <c r="P265" s="123">
        <v>5.9623531014361291</v>
      </c>
      <c r="Q265" s="123">
        <v>6.7033018046221979</v>
      </c>
      <c r="R265" s="123">
        <v>6.6542852883153998</v>
      </c>
      <c r="S265" s="123">
        <v>7.3684930995945725</v>
      </c>
      <c r="T265" s="123">
        <v>7.390693539599714</v>
      </c>
      <c r="U265" s="123">
        <v>7.6566108275033615</v>
      </c>
      <c r="V265" s="123">
        <v>6.6872529276177088</v>
      </c>
      <c r="W265" s="123">
        <v>6.7860208123377594</v>
      </c>
      <c r="X265" s="123">
        <v>6.8778276179357878</v>
      </c>
      <c r="Y265" s="123">
        <v>6.088981239786059</v>
      </c>
      <c r="DA265" s="130" t="s">
        <v>3046</v>
      </c>
    </row>
    <row r="266" spans="1:105" ht="12" customHeight="1" x14ac:dyDescent="0.25">
      <c r="A266" s="97" t="s">
        <v>50</v>
      </c>
      <c r="B266" s="99">
        <v>8.2466241401440357</v>
      </c>
      <c r="C266" s="99">
        <v>8.8827489102860255</v>
      </c>
      <c r="D266" s="99">
        <v>9.8321621178569867</v>
      </c>
      <c r="E266" s="99">
        <v>11.523464582469051</v>
      </c>
      <c r="F266" s="99">
        <v>7.5696491838068969</v>
      </c>
      <c r="G266" s="99">
        <v>16.530365878368197</v>
      </c>
      <c r="H266" s="99">
        <v>8.8827256672235979</v>
      </c>
      <c r="I266" s="99">
        <v>13.000641867622164</v>
      </c>
      <c r="J266" s="99">
        <v>6.2532646052990737</v>
      </c>
      <c r="K266" s="99">
        <v>8.7878681660361622</v>
      </c>
      <c r="L266" s="99">
        <v>6.8206467556259458</v>
      </c>
      <c r="M266" s="99">
        <v>6.7304091939903978</v>
      </c>
      <c r="N266" s="99">
        <v>5.8132583264455908</v>
      </c>
      <c r="O266" s="99">
        <v>6.0142942624285887</v>
      </c>
      <c r="P266" s="99">
        <v>5.9828886669682237</v>
      </c>
      <c r="Q266" s="99">
        <v>6.6779618190751755</v>
      </c>
      <c r="R266" s="99">
        <v>6.6492768882832518</v>
      </c>
      <c r="S266" s="99">
        <v>7.3746919924462038</v>
      </c>
      <c r="T266" s="99">
        <v>7.3994557614699206</v>
      </c>
      <c r="U266" s="99">
        <v>7.6679467891061055</v>
      </c>
      <c r="V266" s="99">
        <v>6.6855001435264869</v>
      </c>
      <c r="W266" s="99">
        <v>6.7860734355357666</v>
      </c>
      <c r="X266" s="99">
        <v>6.8779992185856349</v>
      </c>
      <c r="Y266" s="99">
        <v>6.087394094561148</v>
      </c>
      <c r="DA266" s="63" t="s">
        <v>3047</v>
      </c>
    </row>
    <row r="267" spans="1:105" ht="12" customHeight="1" x14ac:dyDescent="0.25">
      <c r="A267" s="109" t="s">
        <v>120</v>
      </c>
      <c r="B267" s="110">
        <v>7.3807892993634496</v>
      </c>
      <c r="C267" s="110">
        <v>9.5329052090363486</v>
      </c>
      <c r="D267" s="110">
        <v>7.911692617257053</v>
      </c>
      <c r="E267" s="110">
        <v>14.223101888440157</v>
      </c>
      <c r="F267" s="110">
        <v>7.0505519172251674</v>
      </c>
      <c r="G267" s="110">
        <v>7.8823345546298826</v>
      </c>
      <c r="H267" s="110">
        <v>15.264782607703841</v>
      </c>
      <c r="I267" s="110">
        <v>10.093693024688827</v>
      </c>
      <c r="J267" s="110">
        <v>6.1095270076639316</v>
      </c>
      <c r="K267" s="110">
        <v>6.2587060496382181</v>
      </c>
      <c r="L267" s="110">
        <v>6.285981038413512</v>
      </c>
      <c r="M267" s="110">
        <v>6.8247410529770471</v>
      </c>
      <c r="N267" s="110">
        <v>9.6712750646057462</v>
      </c>
      <c r="O267" s="110">
        <v>0.63472509115929399</v>
      </c>
      <c r="P267" s="110">
        <v>4.3568865541793516</v>
      </c>
      <c r="Q267" s="110">
        <v>8.4535741017808199</v>
      </c>
      <c r="R267" s="110">
        <v>6.9495105001459931</v>
      </c>
      <c r="S267" s="110">
        <v>7.0324828783836892</v>
      </c>
      <c r="T267" s="110">
        <v>6.8410914660981037</v>
      </c>
      <c r="U267" s="110">
        <v>6.8783201059770347</v>
      </c>
      <c r="V267" s="110">
        <v>6.8091958709084279</v>
      </c>
      <c r="W267" s="110">
        <v>6.7824824894329216</v>
      </c>
      <c r="X267" s="110">
        <v>6.8665353113484011</v>
      </c>
      <c r="Y267" s="110">
        <v>6.1862829519221005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3.2437638673386306</v>
      </c>
      <c r="C269" s="118">
        <f t="shared" si="122"/>
        <v>3.4643108968898808</v>
      </c>
      <c r="D269" s="118">
        <f t="shared" si="122"/>
        <v>3.8269681037700849</v>
      </c>
      <c r="E269" s="118">
        <f t="shared" si="122"/>
        <v>4.4620079229488372</v>
      </c>
      <c r="F269" s="118">
        <f t="shared" si="122"/>
        <v>2.9227282967074375</v>
      </c>
      <c r="G269" s="118">
        <f t="shared" si="122"/>
        <v>6.3442494650598489</v>
      </c>
      <c r="H269" s="118">
        <f t="shared" si="122"/>
        <v>3.3448509419178167</v>
      </c>
      <c r="I269" s="118">
        <f t="shared" si="122"/>
        <v>4.9401390343061626</v>
      </c>
      <c r="J269" s="118">
        <f t="shared" si="122"/>
        <v>2.3934243844183767</v>
      </c>
      <c r="K269" s="118">
        <f t="shared" si="122"/>
        <v>3.4041351060968523</v>
      </c>
      <c r="L269" s="118">
        <f t="shared" si="122"/>
        <v>2.6361933195528851</v>
      </c>
      <c r="M269" s="118">
        <f t="shared" si="122"/>
        <v>2.6041122293239609</v>
      </c>
      <c r="N269" s="118">
        <f t="shared" si="122"/>
        <v>2.2482747066720052</v>
      </c>
      <c r="O269" s="118">
        <f t="shared" si="122"/>
        <v>2.3468937818076876</v>
      </c>
      <c r="P269" s="118">
        <f t="shared" si="122"/>
        <v>2.3328718573770995</v>
      </c>
      <c r="Q269" s="118">
        <f t="shared" si="122"/>
        <v>2.597809038447398</v>
      </c>
      <c r="R269" s="118">
        <f t="shared" ref="R269:V269" si="123">R270+R273+R275+R284</f>
        <v>2.5759928206301099</v>
      </c>
      <c r="S269" s="118">
        <f t="shared" si="123"/>
        <v>2.8436871110270467</v>
      </c>
      <c r="T269" s="118">
        <f t="shared" si="123"/>
        <v>2.8498735217328064</v>
      </c>
      <c r="U269" s="118">
        <f t="shared" si="123"/>
        <v>2.943661061513009</v>
      </c>
      <c r="V269" s="118">
        <f t="shared" si="123"/>
        <v>2.5544891691043681</v>
      </c>
      <c r="W269" s="118">
        <f t="shared" ref="W269:Y269" si="124">W270+W273+W275+W284</f>
        <v>2.5783876458193653</v>
      </c>
      <c r="X269" s="118">
        <f t="shared" si="124"/>
        <v>2.6013734456949824</v>
      </c>
      <c r="Y269" s="118">
        <f t="shared" si="124"/>
        <v>2.2864620129445394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3.2437638673386306</v>
      </c>
      <c r="C284" s="123">
        <v>3.4643108968898808</v>
      </c>
      <c r="D284" s="123">
        <v>3.8269681037700849</v>
      </c>
      <c r="E284" s="123">
        <v>4.4620079229488372</v>
      </c>
      <c r="F284" s="123">
        <v>2.9227282967074375</v>
      </c>
      <c r="G284" s="123">
        <v>6.3442494650598489</v>
      </c>
      <c r="H284" s="123">
        <v>3.3448509419178167</v>
      </c>
      <c r="I284" s="123">
        <v>4.9401390343061626</v>
      </c>
      <c r="J284" s="123">
        <v>2.3934243844183767</v>
      </c>
      <c r="K284" s="123">
        <v>3.4041351060968523</v>
      </c>
      <c r="L284" s="123">
        <v>2.6361933195528851</v>
      </c>
      <c r="M284" s="123">
        <v>2.6041122293239609</v>
      </c>
      <c r="N284" s="123">
        <v>2.2482747066720052</v>
      </c>
      <c r="O284" s="123">
        <v>2.3468937818076876</v>
      </c>
      <c r="P284" s="123">
        <v>2.3328718573770995</v>
      </c>
      <c r="Q284" s="123">
        <v>2.597809038447398</v>
      </c>
      <c r="R284" s="123">
        <v>2.5759928206301099</v>
      </c>
      <c r="S284" s="123">
        <v>2.8436871110270467</v>
      </c>
      <c r="T284" s="123">
        <v>2.8498735217328064</v>
      </c>
      <c r="U284" s="123">
        <v>2.943661061513009</v>
      </c>
      <c r="V284" s="123">
        <v>2.5544891691043681</v>
      </c>
      <c r="W284" s="123">
        <v>2.5783876458193653</v>
      </c>
      <c r="X284" s="123">
        <v>2.6013734456949824</v>
      </c>
      <c r="Y284" s="123">
        <v>2.2864620129445394</v>
      </c>
      <c r="DA284" s="130" t="s">
        <v>3214</v>
      </c>
    </row>
    <row r="285" spans="1:105" ht="12" customHeight="1" x14ac:dyDescent="0.25">
      <c r="A285" s="97" t="s">
        <v>50</v>
      </c>
      <c r="B285" s="99">
        <v>3.3164885127632946</v>
      </c>
      <c r="C285" s="99">
        <v>3.5662731178111868</v>
      </c>
      <c r="D285" s="99">
        <v>3.9450977512572236</v>
      </c>
      <c r="E285" s="99">
        <v>4.6180830491590195</v>
      </c>
      <c r="F285" s="99">
        <v>3.028471688351968</v>
      </c>
      <c r="G285" s="99">
        <v>6.5949512491373756</v>
      </c>
      <c r="H285" s="99">
        <v>3.531121935072802</v>
      </c>
      <c r="I285" s="99">
        <v>5.1582290295421558</v>
      </c>
      <c r="J285" s="99">
        <v>2.4797268692133034</v>
      </c>
      <c r="K285" s="99">
        <v>3.4814515995159918</v>
      </c>
      <c r="L285" s="99">
        <v>2.7004582516199918</v>
      </c>
      <c r="M285" s="99">
        <v>2.6626501173463146</v>
      </c>
      <c r="N285" s="99">
        <v>2.2980326006780012</v>
      </c>
      <c r="O285" s="99">
        <v>2.3756219264558229</v>
      </c>
      <c r="P285" s="99">
        <v>2.3627116836799318</v>
      </c>
      <c r="Q285" s="99">
        <v>2.6354194397518396</v>
      </c>
      <c r="R285" s="99">
        <v>2.6196937039173398</v>
      </c>
      <c r="S285" s="99">
        <v>2.8961489428168501</v>
      </c>
      <c r="T285" s="99">
        <v>2.8953086197853892</v>
      </c>
      <c r="U285" s="99">
        <v>2.9865360796031171</v>
      </c>
      <c r="V285" s="99">
        <v>2.5912068983634491</v>
      </c>
      <c r="W285" s="99">
        <v>2.6167343448841978</v>
      </c>
      <c r="X285" s="99">
        <v>2.6409045521452983</v>
      </c>
      <c r="Y285" s="99">
        <v>2.3237578342216327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74.123183515614869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30.365491060307093</v>
      </c>
      <c r="J290" s="117">
        <f t="shared" si="129"/>
        <v>29.092670475378998</v>
      </c>
      <c r="K290" s="117">
        <f t="shared" si="129"/>
        <v>50.901760150827194</v>
      </c>
      <c r="L290" s="117">
        <f t="shared" si="129"/>
        <v>47.249456822161726</v>
      </c>
      <c r="M290" s="117">
        <f t="shared" si="129"/>
        <v>58.233949318948618</v>
      </c>
      <c r="N290" s="117">
        <f t="shared" si="129"/>
        <v>35.292446680297012</v>
      </c>
      <c r="O290" s="117">
        <f t="shared" si="129"/>
        <v>44.538951129591894</v>
      </c>
      <c r="P290" s="117">
        <f t="shared" si="129"/>
        <v>0</v>
      </c>
      <c r="Q290" s="117">
        <f t="shared" si="129"/>
        <v>6.8907694154618868</v>
      </c>
      <c r="R290" s="117">
        <f t="shared" ref="R290:V290" si="130">R291+R294+R296+R305</f>
        <v>9.9652354983328113</v>
      </c>
      <c r="S290" s="117">
        <f t="shared" si="130"/>
        <v>8.1298139856006681</v>
      </c>
      <c r="T290" s="117">
        <f t="shared" si="130"/>
        <v>6.8553732449559885E-4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0.92115237323789179</v>
      </c>
      <c r="X290" s="117">
        <f t="shared" si="131"/>
        <v>10.217132293300374</v>
      </c>
      <c r="Y290" s="117">
        <f t="shared" si="131"/>
        <v>17.513519496213043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61.291373884194023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23.487443859116031</v>
      </c>
      <c r="J291" s="122">
        <f t="shared" si="132"/>
        <v>24.973857049735489</v>
      </c>
      <c r="K291" s="122">
        <f t="shared" si="132"/>
        <v>42.354036779095992</v>
      </c>
      <c r="L291" s="122">
        <f t="shared" si="132"/>
        <v>40.145345669012997</v>
      </c>
      <c r="M291" s="122">
        <f t="shared" si="132"/>
        <v>49.364419232836894</v>
      </c>
      <c r="N291" s="122">
        <f t="shared" si="132"/>
        <v>29.649149557707347</v>
      </c>
      <c r="O291" s="122">
        <f t="shared" si="132"/>
        <v>37.076711005576399</v>
      </c>
      <c r="P291" s="122">
        <f t="shared" si="132"/>
        <v>0</v>
      </c>
      <c r="Q291" s="122">
        <f t="shared" si="132"/>
        <v>5.4320234187902061</v>
      </c>
      <c r="R291" s="122">
        <f t="shared" ref="R291:V291" si="133">SUM(R292:R293)</f>
        <v>7.9159384565558817</v>
      </c>
      <c r="S291" s="122">
        <f t="shared" si="133"/>
        <v>6.30566710638678</v>
      </c>
      <c r="T291" s="122">
        <f t="shared" si="133"/>
        <v>5.3701372300506514E-4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0.6998507141418735</v>
      </c>
      <c r="X291" s="122">
        <f t="shared" si="134"/>
        <v>7.4235114739955526</v>
      </c>
      <c r="Y291" s="122">
        <f t="shared" si="134"/>
        <v>12.482105162195147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61.254151807258403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23.475551731289503</v>
      </c>
      <c r="J292" s="98">
        <v>24.959054641586182</v>
      </c>
      <c r="K292" s="98">
        <v>42.328785879191805</v>
      </c>
      <c r="L292" s="98">
        <v>40.123345000293632</v>
      </c>
      <c r="M292" s="98">
        <v>49.335513145566622</v>
      </c>
      <c r="N292" s="98">
        <v>29.634358780161897</v>
      </c>
      <c r="O292" s="98">
        <v>37.054526780578726</v>
      </c>
      <c r="P292" s="98">
        <v>0</v>
      </c>
      <c r="Q292" s="98">
        <v>5.428954842925342</v>
      </c>
      <c r="R292" s="98">
        <v>7.9114310342152407</v>
      </c>
      <c r="S292" s="98">
        <v>6.3019975233876222</v>
      </c>
      <c r="T292" s="98">
        <v>5.3670098952171368E-4</v>
      </c>
      <c r="U292" s="98">
        <v>0</v>
      </c>
      <c r="V292" s="98">
        <v>0</v>
      </c>
      <c r="W292" s="98">
        <v>0.69943852880284596</v>
      </c>
      <c r="X292" s="98">
        <v>7.4190534369730701</v>
      </c>
      <c r="Y292" s="98">
        <v>12.47458866673445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3.7222076935619901E-2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1.1892127826527363E-2</v>
      </c>
      <c r="J293" s="98">
        <v>1.4802408149306782E-2</v>
      </c>
      <c r="K293" s="98">
        <v>2.525089990418623E-2</v>
      </c>
      <c r="L293" s="98">
        <v>2.2000668719366082E-2</v>
      </c>
      <c r="M293" s="98">
        <v>2.8906087270273884E-2</v>
      </c>
      <c r="N293" s="98">
        <v>1.4790777545449069E-2</v>
      </c>
      <c r="O293" s="98">
        <v>2.2184224997676225E-2</v>
      </c>
      <c r="P293" s="98">
        <v>0</v>
      </c>
      <c r="Q293" s="98">
        <v>3.0685758648639262E-3</v>
      </c>
      <c r="R293" s="98">
        <v>4.5074223406411434E-3</v>
      </c>
      <c r="S293" s="98">
        <v>3.6695829991578608E-3</v>
      </c>
      <c r="T293" s="98">
        <v>3.1273348335140517E-7</v>
      </c>
      <c r="U293" s="98">
        <v>0</v>
      </c>
      <c r="V293" s="98">
        <v>0</v>
      </c>
      <c r="W293" s="98">
        <v>4.1218533902759194E-4</v>
      </c>
      <c r="X293" s="98">
        <v>4.458037022482186E-3</v>
      </c>
      <c r="Y293" s="98">
        <v>7.5164954606964573E-3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0.3197963092565862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0.27576051068810259</v>
      </c>
      <c r="J294" s="122">
        <f t="shared" si="135"/>
        <v>7.7835041200595076E-2</v>
      </c>
      <c r="K294" s="122">
        <f t="shared" si="135"/>
        <v>0.1196686226882719</v>
      </c>
      <c r="L294" s="122">
        <f t="shared" si="135"/>
        <v>0.31408970446479823</v>
      </c>
      <c r="M294" s="122">
        <f t="shared" si="135"/>
        <v>0.12285611944294794</v>
      </c>
      <c r="N294" s="122">
        <f t="shared" si="135"/>
        <v>0.2883820209268026</v>
      </c>
      <c r="O294" s="122">
        <f t="shared" si="135"/>
        <v>4.3789042002793814E-2</v>
      </c>
      <c r="P294" s="122">
        <f t="shared" si="135"/>
        <v>0</v>
      </c>
      <c r="Q294" s="122">
        <f t="shared" si="135"/>
        <v>8.2736072323621901E-2</v>
      </c>
      <c r="R294" s="122">
        <f t="shared" si="135"/>
        <v>6.2920411832437184E-2</v>
      </c>
      <c r="S294" s="122">
        <f t="shared" si="135"/>
        <v>6.7594319380908804E-2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3.1098568743961972E-4</v>
      </c>
      <c r="X294" s="122">
        <f t="shared" si="135"/>
        <v>2.424763665821205E-2</v>
      </c>
      <c r="Y294" s="122">
        <f t="shared" si="135"/>
        <v>4.1762437908099775E-2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0.3197963092565862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0.27576051068810259</v>
      </c>
      <c r="J295" s="98">
        <v>7.7835041200595076E-2</v>
      </c>
      <c r="K295" s="98">
        <v>0.1196686226882719</v>
      </c>
      <c r="L295" s="98">
        <v>0.31408970446479823</v>
      </c>
      <c r="M295" s="98">
        <v>0.12285611944294794</v>
      </c>
      <c r="N295" s="98">
        <v>0.2883820209268026</v>
      </c>
      <c r="O295" s="98">
        <v>4.3789042002793814E-2</v>
      </c>
      <c r="P295" s="98">
        <v>0</v>
      </c>
      <c r="Q295" s="98">
        <v>8.2736072323621901E-2</v>
      </c>
      <c r="R295" s="98">
        <v>6.2920411832437184E-2</v>
      </c>
      <c r="S295" s="98">
        <v>6.7594319380908804E-2</v>
      </c>
      <c r="T295" s="98">
        <v>0</v>
      </c>
      <c r="U295" s="98">
        <v>0</v>
      </c>
      <c r="V295" s="98">
        <v>0</v>
      </c>
      <c r="W295" s="98">
        <v>3.1098568743961972E-4</v>
      </c>
      <c r="X295" s="98">
        <v>2.424763665821205E-2</v>
      </c>
      <c r="Y295" s="98">
        <v>4.1762437908099775E-2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7.6298249306500567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3.7034450154661811</v>
      </c>
      <c r="J296" s="122">
        <v>2.7084436256456392</v>
      </c>
      <c r="K296" s="122">
        <v>5.221781293472632</v>
      </c>
      <c r="L296" s="122">
        <v>4.4774868920812105</v>
      </c>
      <c r="M296" s="122">
        <v>5.8788425528076109</v>
      </c>
      <c r="N296" s="122">
        <v>3.6490817494762862</v>
      </c>
      <c r="O296" s="122">
        <v>5.0672021730699122</v>
      </c>
      <c r="P296" s="122">
        <v>0</v>
      </c>
      <c r="Q296" s="122">
        <v>0.91887732985543558</v>
      </c>
      <c r="R296" s="122">
        <v>1.3022241270907209</v>
      </c>
      <c r="S296" s="122">
        <v>1.1382557108483975</v>
      </c>
      <c r="T296" s="122">
        <v>9.3150536184048212E-5</v>
      </c>
      <c r="U296" s="122">
        <v>0</v>
      </c>
      <c r="V296" s="122">
        <v>0</v>
      </c>
      <c r="W296" s="122">
        <v>0.14401505839974935</v>
      </c>
      <c r="X296" s="122">
        <v>1.7292602996224218</v>
      </c>
      <c r="Y296" s="122">
        <v>3.1454403307753749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7.1378218483285476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3.5741056816113246</v>
      </c>
      <c r="J297" s="98">
        <v>2.5911379592911574</v>
      </c>
      <c r="K297" s="98">
        <v>4.8302998602632998</v>
      </c>
      <c r="L297" s="98">
        <v>4.3834788894934</v>
      </c>
      <c r="M297" s="98">
        <v>5.8461439875508372</v>
      </c>
      <c r="N297" s="98">
        <v>3.6188939972184047</v>
      </c>
      <c r="O297" s="98">
        <v>4.9462125984200425</v>
      </c>
      <c r="P297" s="98">
        <v>0</v>
      </c>
      <c r="Q297" s="98">
        <v>0.66119062533296125</v>
      </c>
      <c r="R297" s="98">
        <v>1.1178008870290144</v>
      </c>
      <c r="S297" s="98">
        <v>0.96701184904200121</v>
      </c>
      <c r="T297" s="98">
        <v>9.3150536184048212E-5</v>
      </c>
      <c r="U297" s="98">
        <v>0</v>
      </c>
      <c r="V297" s="98">
        <v>0</v>
      </c>
      <c r="W297" s="98">
        <v>0.11947471869650007</v>
      </c>
      <c r="X297" s="98">
        <v>1.5991032048908769</v>
      </c>
      <c r="Y297" s="98">
        <v>2.9639890460694223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0.49200308232150891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0.12933933385485671</v>
      </c>
      <c r="J301" s="101">
        <v>0.11730566635448166</v>
      </c>
      <c r="K301" s="101">
        <v>0.39148143320933193</v>
      </c>
      <c r="L301" s="101">
        <v>9.4008002587810349E-2</v>
      </c>
      <c r="M301" s="101">
        <v>3.2698565256773296E-2</v>
      </c>
      <c r="N301" s="101">
        <v>3.0187752257881492E-2</v>
      </c>
      <c r="O301" s="101">
        <v>0.12098957464986985</v>
      </c>
      <c r="P301" s="101">
        <v>0</v>
      </c>
      <c r="Q301" s="101">
        <v>0.25768670452247439</v>
      </c>
      <c r="R301" s="101">
        <v>0.18442324006170646</v>
      </c>
      <c r="S301" s="101">
        <v>0.17124386180639639</v>
      </c>
      <c r="T301" s="101">
        <v>0</v>
      </c>
      <c r="U301" s="101">
        <v>0</v>
      </c>
      <c r="V301" s="101">
        <v>0</v>
      </c>
      <c r="W301" s="101">
        <v>2.4540339703249262E-2</v>
      </c>
      <c r="X301" s="101">
        <v>0.13015709473154499</v>
      </c>
      <c r="Y301" s="101">
        <v>0.18145128470595276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4.8821883915141981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2.8988416750367803</v>
      </c>
      <c r="J305" s="122">
        <v>1.3325347587972773</v>
      </c>
      <c r="K305" s="122">
        <v>3.2062734555702952</v>
      </c>
      <c r="L305" s="122">
        <v>2.3125345566027233</v>
      </c>
      <c r="M305" s="122">
        <v>2.8678314138611616</v>
      </c>
      <c r="N305" s="122">
        <v>1.7058333521865721</v>
      </c>
      <c r="O305" s="122">
        <v>2.3512489089427899</v>
      </c>
      <c r="P305" s="122">
        <v>0</v>
      </c>
      <c r="Q305" s="122">
        <v>0.45713259449262278</v>
      </c>
      <c r="R305" s="122">
        <v>0.68415250285377238</v>
      </c>
      <c r="S305" s="122">
        <v>0.6182968489845817</v>
      </c>
      <c r="T305" s="122">
        <v>5.5373065306485575E-5</v>
      </c>
      <c r="U305" s="122">
        <v>0</v>
      </c>
      <c r="V305" s="122">
        <v>0</v>
      </c>
      <c r="W305" s="122">
        <v>7.6975615008829282E-2</v>
      </c>
      <c r="X305" s="122">
        <v>1.0401128830241868</v>
      </c>
      <c r="Y305" s="122">
        <v>1.844211565334422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4.6253479656573502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2.8933923991732775</v>
      </c>
      <c r="J306" s="98">
        <v>1.3237400820093368</v>
      </c>
      <c r="K306" s="98">
        <v>3.2015889266226205</v>
      </c>
      <c r="L306" s="98">
        <v>2.2403026345238088</v>
      </c>
      <c r="M306" s="98">
        <v>2.8170233068638519</v>
      </c>
      <c r="N306" s="98">
        <v>1.6487159351082752</v>
      </c>
      <c r="O306" s="98">
        <v>2.3512489089427899</v>
      </c>
      <c r="P306" s="98">
        <v>0</v>
      </c>
      <c r="Q306" s="98">
        <v>0.45093892325807522</v>
      </c>
      <c r="R306" s="98">
        <v>0.67185320430881268</v>
      </c>
      <c r="S306" s="98">
        <v>0.60841362892658268</v>
      </c>
      <c r="T306" s="98">
        <v>5.5373065306485575E-5</v>
      </c>
      <c r="U306" s="98">
        <v>0</v>
      </c>
      <c r="V306" s="98">
        <v>0</v>
      </c>
      <c r="W306" s="98">
        <v>7.6597565542456794E-2</v>
      </c>
      <c r="X306" s="98">
        <v>1.0270129531643046</v>
      </c>
      <c r="Y306" s="98">
        <v>1.8132925557843007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0.25684042585684819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5.4492758635028161E-3</v>
      </c>
      <c r="J307" s="33">
        <v>8.7946767879405734E-3</v>
      </c>
      <c r="K307" s="33">
        <v>4.6845289476747515E-3</v>
      </c>
      <c r="L307" s="33">
        <v>7.223192207891431E-2</v>
      </c>
      <c r="M307" s="33">
        <v>5.080810699730965E-2</v>
      </c>
      <c r="N307" s="33">
        <v>5.7117417078296949E-2</v>
      </c>
      <c r="O307" s="33">
        <v>0</v>
      </c>
      <c r="P307" s="33">
        <v>0</v>
      </c>
      <c r="Q307" s="33">
        <v>6.1936712345475632E-3</v>
      </c>
      <c r="R307" s="33">
        <v>1.2299298544959683E-2</v>
      </c>
      <c r="S307" s="33">
        <v>9.8832200579990741E-3</v>
      </c>
      <c r="T307" s="33">
        <v>0</v>
      </c>
      <c r="U307" s="33">
        <v>0</v>
      </c>
      <c r="V307" s="33">
        <v>0</v>
      </c>
      <c r="W307" s="33">
        <v>3.7804946637248364E-4</v>
      </c>
      <c r="X307" s="33">
        <v>1.309992985988225E-2</v>
      </c>
      <c r="Y307" s="33">
        <v>3.0919009550121196E-2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51.655275861106439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22.333038171521554</v>
      </c>
      <c r="J309" s="117">
        <f t="shared" si="136"/>
        <v>21.412188392537185</v>
      </c>
      <c r="K309" s="117">
        <f t="shared" si="136"/>
        <v>37.598644726529663</v>
      </c>
      <c r="L309" s="117">
        <f t="shared" si="136"/>
        <v>35.80543797375217</v>
      </c>
      <c r="M309" s="117">
        <f t="shared" si="136"/>
        <v>44.143618724906666</v>
      </c>
      <c r="N309" s="117">
        <f t="shared" si="136"/>
        <v>27.699592693532558</v>
      </c>
      <c r="O309" s="117">
        <f t="shared" si="136"/>
        <v>34.89216593316425</v>
      </c>
      <c r="P309" s="117">
        <f t="shared" si="136"/>
        <v>0</v>
      </c>
      <c r="Q309" s="117">
        <f t="shared" si="136"/>
        <v>5.7825660058727779</v>
      </c>
      <c r="R309" s="117">
        <f t="shared" ref="R309:V309" si="137">R310+R313+R315+R324</f>
        <v>8.3816306683387314</v>
      </c>
      <c r="S309" s="117">
        <f t="shared" si="137"/>
        <v>6.9688952425970134</v>
      </c>
      <c r="T309" s="117">
        <f t="shared" si="137"/>
        <v>5.8326688433509206E-4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0.81032327583578534</v>
      </c>
      <c r="X309" s="117">
        <f t="shared" si="138"/>
        <v>9.062334582780899</v>
      </c>
      <c r="Y309" s="117">
        <f t="shared" si="138"/>
        <v>15.598450922076601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42.512084992272321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17.095794002771513</v>
      </c>
      <c r="J310" s="122">
        <f t="shared" si="139"/>
        <v>18.33527873124012</v>
      </c>
      <c r="K310" s="122">
        <f t="shared" si="139"/>
        <v>31.377176361750237</v>
      </c>
      <c r="L310" s="122">
        <f t="shared" si="139"/>
        <v>30.0231527062144</v>
      </c>
      <c r="M310" s="122">
        <f t="shared" si="139"/>
        <v>37.399589421298813</v>
      </c>
      <c r="N310" s="122">
        <f t="shared" si="139"/>
        <v>22.853431566824305</v>
      </c>
      <c r="O310" s="122">
        <f t="shared" si="139"/>
        <v>29.219962896143297</v>
      </c>
      <c r="P310" s="122">
        <f t="shared" si="139"/>
        <v>0</v>
      </c>
      <c r="Q310" s="122">
        <f t="shared" si="139"/>
        <v>4.4935172822509086</v>
      </c>
      <c r="R310" s="122">
        <f t="shared" ref="R310:V310" si="140">SUM(R311:R312)</f>
        <v>6.6635370320176834</v>
      </c>
      <c r="S310" s="122">
        <f t="shared" si="140"/>
        <v>5.3973551707570318</v>
      </c>
      <c r="T310" s="122">
        <f t="shared" si="140"/>
        <v>4.670014626166359E-4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0.63445435197422073</v>
      </c>
      <c r="X310" s="122">
        <f t="shared" si="141"/>
        <v>6.7630329031835288</v>
      </c>
      <c r="Y310" s="122">
        <f t="shared" si="141"/>
        <v>11.425187751711032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42.474862915336701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17.083901874944985</v>
      </c>
      <c r="J311" s="98">
        <v>18.320476323090812</v>
      </c>
      <c r="K311" s="98">
        <v>31.351925461846051</v>
      </c>
      <c r="L311" s="98">
        <v>30.001152037495036</v>
      </c>
      <c r="M311" s="98">
        <v>37.370683334028541</v>
      </c>
      <c r="N311" s="98">
        <v>22.838640789278855</v>
      </c>
      <c r="O311" s="98">
        <v>29.19777867114562</v>
      </c>
      <c r="P311" s="98">
        <v>0</v>
      </c>
      <c r="Q311" s="98">
        <v>4.4904487063860445</v>
      </c>
      <c r="R311" s="98">
        <v>6.6590296096770425</v>
      </c>
      <c r="S311" s="98">
        <v>5.393685587757874</v>
      </c>
      <c r="T311" s="98">
        <v>4.666887291332845E-4</v>
      </c>
      <c r="U311" s="98">
        <v>0</v>
      </c>
      <c r="V311" s="98">
        <v>0</v>
      </c>
      <c r="W311" s="98">
        <v>0.63404216663519319</v>
      </c>
      <c r="X311" s="98">
        <v>6.7585748661610463</v>
      </c>
      <c r="Y311" s="98">
        <v>11.417671256250335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3.7222076935619901E-2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1.1892127826527363E-2</v>
      </c>
      <c r="J312" s="98">
        <v>1.4802408149306782E-2</v>
      </c>
      <c r="K312" s="98">
        <v>2.525089990418623E-2</v>
      </c>
      <c r="L312" s="98">
        <v>2.2000668719366082E-2</v>
      </c>
      <c r="M312" s="98">
        <v>2.8906087270273884E-2</v>
      </c>
      <c r="N312" s="98">
        <v>1.4790777545449069E-2</v>
      </c>
      <c r="O312" s="98">
        <v>2.2184224997676225E-2</v>
      </c>
      <c r="P312" s="98">
        <v>0</v>
      </c>
      <c r="Q312" s="98">
        <v>3.0685758648639262E-3</v>
      </c>
      <c r="R312" s="98">
        <v>4.5074223406411434E-3</v>
      </c>
      <c r="S312" s="98">
        <v>3.6695829991578608E-3</v>
      </c>
      <c r="T312" s="98">
        <v>3.1273348335140517E-7</v>
      </c>
      <c r="U312" s="98">
        <v>0</v>
      </c>
      <c r="V312" s="98">
        <v>0</v>
      </c>
      <c r="W312" s="98">
        <v>4.1218533902759194E-4</v>
      </c>
      <c r="X312" s="98">
        <v>4.458037022482186E-3</v>
      </c>
      <c r="Y312" s="98">
        <v>7.5164954606964573E-3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0.66438750939054692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0.71010803442981718</v>
      </c>
      <c r="J313" s="122">
        <f t="shared" si="142"/>
        <v>0.20721814883722184</v>
      </c>
      <c r="K313" s="122">
        <f t="shared" si="142"/>
        <v>0.32925811538387528</v>
      </c>
      <c r="L313" s="122">
        <f t="shared" si="142"/>
        <v>0.8928199857444612</v>
      </c>
      <c r="M313" s="122">
        <f t="shared" si="142"/>
        <v>0.36205853903575785</v>
      </c>
      <c r="N313" s="122">
        <f t="shared" si="142"/>
        <v>0.88478936352609472</v>
      </c>
      <c r="O313" s="122">
        <f t="shared" si="142"/>
        <v>0.14037261963721701</v>
      </c>
      <c r="P313" s="122">
        <f t="shared" si="142"/>
        <v>0</v>
      </c>
      <c r="Q313" s="122">
        <f t="shared" si="142"/>
        <v>0.28578302214817569</v>
      </c>
      <c r="R313" s="122">
        <f t="shared" si="142"/>
        <v>0.21880780086857965</v>
      </c>
      <c r="S313" s="122">
        <f t="shared" si="142"/>
        <v>0.23523706489468568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1.0963703615869168E-3</v>
      </c>
      <c r="X313" s="122">
        <f t="shared" si="142"/>
        <v>8.6413365866062464E-2</v>
      </c>
      <c r="Y313" s="122">
        <f t="shared" si="142"/>
        <v>0.15063603875903864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0.66438750939054692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0.71010803442981718</v>
      </c>
      <c r="J314" s="98">
        <v>0.20721814883722184</v>
      </c>
      <c r="K314" s="98">
        <v>0.32925811538387528</v>
      </c>
      <c r="L314" s="98">
        <v>0.8928199857444612</v>
      </c>
      <c r="M314" s="98">
        <v>0.36205853903575785</v>
      </c>
      <c r="N314" s="98">
        <v>0.88478936352609472</v>
      </c>
      <c r="O314" s="98">
        <v>0.14037261963721701</v>
      </c>
      <c r="P314" s="98">
        <v>0</v>
      </c>
      <c r="Q314" s="98">
        <v>0.28578302214817569</v>
      </c>
      <c r="R314" s="98">
        <v>0.21880780086857965</v>
      </c>
      <c r="S314" s="98">
        <v>0.23523706489468568</v>
      </c>
      <c r="T314" s="98">
        <v>0</v>
      </c>
      <c r="U314" s="98">
        <v>0</v>
      </c>
      <c r="V314" s="98">
        <v>0</v>
      </c>
      <c r="W314" s="98">
        <v>1.0963703615869168E-3</v>
      </c>
      <c r="X314" s="98">
        <v>8.6413365866062464E-2</v>
      </c>
      <c r="Y314" s="98">
        <v>0.15063603875903864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5.647355657947557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2.8630080085604459</v>
      </c>
      <c r="J315" s="122">
        <v>2.1030088063447083</v>
      </c>
      <c r="K315" s="122">
        <v>4.0489001213837943</v>
      </c>
      <c r="L315" s="122">
        <v>3.5465874523164058</v>
      </c>
      <c r="M315" s="122">
        <v>4.7224668579122264</v>
      </c>
      <c r="N315" s="122">
        <v>2.968869913895428</v>
      </c>
      <c r="O315" s="122">
        <v>4.1780794533625318</v>
      </c>
      <c r="P315" s="122">
        <v>0</v>
      </c>
      <c r="Q315" s="122">
        <v>0.73806178444151449</v>
      </c>
      <c r="R315" s="122">
        <v>1.0993013174566297</v>
      </c>
      <c r="S315" s="122">
        <v>0.97197746083097936</v>
      </c>
      <c r="T315" s="122">
        <v>8.3537640462892244E-5</v>
      </c>
      <c r="U315" s="122">
        <v>0</v>
      </c>
      <c r="V315" s="122">
        <v>0</v>
      </c>
      <c r="W315" s="122">
        <v>0.1284109431663413</v>
      </c>
      <c r="X315" s="122">
        <v>1.5838663357011793</v>
      </c>
      <c r="Y315" s="122">
        <v>2.9049937004806305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5.3653272288826308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2.7876146315183168</v>
      </c>
      <c r="J316" s="98">
        <v>2.0343799288650861</v>
      </c>
      <c r="K316" s="98">
        <v>3.8189000145506151</v>
      </c>
      <c r="L316" s="98">
        <v>3.4910897394415961</v>
      </c>
      <c r="M316" s="98">
        <v>4.7029867600280344</v>
      </c>
      <c r="N316" s="98">
        <v>2.9506169891712024</v>
      </c>
      <c r="O316" s="98">
        <v>4.1032817163985182</v>
      </c>
      <c r="P316" s="98">
        <v>0</v>
      </c>
      <c r="Q316" s="98">
        <v>0.56984623274561452</v>
      </c>
      <c r="R316" s="98">
        <v>0.97679259530540652</v>
      </c>
      <c r="S316" s="98">
        <v>0.85631739490640291</v>
      </c>
      <c r="T316" s="98">
        <v>8.3537640462892244E-5</v>
      </c>
      <c r="U316" s="98">
        <v>0</v>
      </c>
      <c r="V316" s="98">
        <v>0</v>
      </c>
      <c r="W316" s="98">
        <v>0.11078282984405532</v>
      </c>
      <c r="X316" s="98">
        <v>1.4889445204883935</v>
      </c>
      <c r="Y316" s="98">
        <v>2.7708093227692374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0.28202842906492609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7.5393377042129159E-2</v>
      </c>
      <c r="J320" s="101">
        <v>6.8628877479622194E-2</v>
      </c>
      <c r="K320" s="101">
        <v>0.23000010683317879</v>
      </c>
      <c r="L320" s="101">
        <v>5.5497712874809729E-2</v>
      </c>
      <c r="M320" s="101">
        <v>1.948009788419201E-2</v>
      </c>
      <c r="N320" s="101">
        <v>1.8252924724225458E-2</v>
      </c>
      <c r="O320" s="101">
        <v>7.479773696401372E-2</v>
      </c>
      <c r="P320" s="101">
        <v>0</v>
      </c>
      <c r="Q320" s="101">
        <v>0.16821555169589994</v>
      </c>
      <c r="R320" s="101">
        <v>0.12250872215122317</v>
      </c>
      <c r="S320" s="101">
        <v>0.11566006592457642</v>
      </c>
      <c r="T320" s="101">
        <v>0</v>
      </c>
      <c r="U320" s="101">
        <v>0</v>
      </c>
      <c r="V320" s="101">
        <v>0</v>
      </c>
      <c r="W320" s="101">
        <v>1.7628113322285983E-2</v>
      </c>
      <c r="X320" s="101">
        <v>9.4921815212785671E-2</v>
      </c>
      <c r="Y320" s="101">
        <v>0.13418437771139313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2.8314477014960175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1.664128125759782</v>
      </c>
      <c r="J324" s="122">
        <v>0.76668270611513811</v>
      </c>
      <c r="K324" s="122">
        <v>1.843310128011759</v>
      </c>
      <c r="L324" s="122">
        <v>1.3428778294769019</v>
      </c>
      <c r="M324" s="122">
        <v>1.6595039066598714</v>
      </c>
      <c r="N324" s="122">
        <v>0.99250184928672802</v>
      </c>
      <c r="O324" s="122">
        <v>1.3537509640212033</v>
      </c>
      <c r="P324" s="122">
        <v>0</v>
      </c>
      <c r="Q324" s="122">
        <v>0.26520391703217883</v>
      </c>
      <c r="R324" s="122">
        <v>0.39998451799583917</v>
      </c>
      <c r="S324" s="122">
        <v>0.36432554611431661</v>
      </c>
      <c r="T324" s="122">
        <v>3.2727781255563898E-5</v>
      </c>
      <c r="U324" s="122">
        <v>0</v>
      </c>
      <c r="V324" s="122">
        <v>0</v>
      </c>
      <c r="W324" s="122">
        <v>4.6361610333636408E-2</v>
      </c>
      <c r="X324" s="122">
        <v>0.62902197803012705</v>
      </c>
      <c r="Y324" s="122">
        <v>1.1176334311258993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2.6411012880242875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1.6600463391867002</v>
      </c>
      <c r="J325" s="98">
        <v>0.76008143798777661</v>
      </c>
      <c r="K325" s="98">
        <v>1.8397860138882973</v>
      </c>
      <c r="L325" s="98">
        <v>1.2884055276339539</v>
      </c>
      <c r="M325" s="98">
        <v>1.6210540932209647</v>
      </c>
      <c r="N325" s="98">
        <v>0.94907125476487608</v>
      </c>
      <c r="O325" s="98">
        <v>1.3537509640212033</v>
      </c>
      <c r="P325" s="98">
        <v>0</v>
      </c>
      <c r="Q325" s="98">
        <v>0.2603691483199474</v>
      </c>
      <c r="R325" s="98">
        <v>0.39024010963822403</v>
      </c>
      <c r="S325" s="98">
        <v>0.35635094285755564</v>
      </c>
      <c r="T325" s="98">
        <v>3.2727781255563898E-5</v>
      </c>
      <c r="U325" s="98">
        <v>0</v>
      </c>
      <c r="V325" s="98">
        <v>0</v>
      </c>
      <c r="W325" s="98">
        <v>4.6036664685770334E-2</v>
      </c>
      <c r="X325" s="98">
        <v>0.61766337625582923</v>
      </c>
      <c r="Y325" s="98">
        <v>1.090617601667264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0.19034641347173006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4.0817865730817309E-3</v>
      </c>
      <c r="J326" s="33">
        <v>6.6012681273615575E-3</v>
      </c>
      <c r="K326" s="33">
        <v>3.5241141234616021E-3</v>
      </c>
      <c r="L326" s="33">
        <v>5.447230184294815E-2</v>
      </c>
      <c r="M326" s="33">
        <v>3.844981343890657E-2</v>
      </c>
      <c r="N326" s="33">
        <v>4.3430594521851953E-2</v>
      </c>
      <c r="O326" s="33">
        <v>0</v>
      </c>
      <c r="P326" s="33">
        <v>0</v>
      </c>
      <c r="Q326" s="33">
        <v>4.8347687122314324E-3</v>
      </c>
      <c r="R326" s="33">
        <v>9.7444083576151454E-3</v>
      </c>
      <c r="S326" s="33">
        <v>7.9746032567609582E-3</v>
      </c>
      <c r="T326" s="33">
        <v>0</v>
      </c>
      <c r="U326" s="33">
        <v>0</v>
      </c>
      <c r="V326" s="33">
        <v>0</v>
      </c>
      <c r="W326" s="33">
        <v>3.249456478660742E-4</v>
      </c>
      <c r="X326" s="33">
        <v>1.1358601774297783E-2</v>
      </c>
      <c r="Y326" s="33">
        <v>2.7015829458635399E-2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0.69688420560383357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>
        <f t="shared" si="143"/>
        <v>0.73547429637041728</v>
      </c>
      <c r="J328" s="119">
        <f t="shared" si="143"/>
        <v>0.7359994130019184</v>
      </c>
      <c r="K328" s="119">
        <f t="shared" si="143"/>
        <v>0.73865117070845843</v>
      </c>
      <c r="L328" s="119">
        <f t="shared" si="143"/>
        <v>0.75779575855268055</v>
      </c>
      <c r="M328" s="119">
        <f t="shared" si="143"/>
        <v>0.75803924070358164</v>
      </c>
      <c r="N328" s="119">
        <f t="shared" si="143"/>
        <v>0.78485895139133621</v>
      </c>
      <c r="O328" s="119">
        <f t="shared" si="143"/>
        <v>0.78340789462331384</v>
      </c>
      <c r="P328" s="119" t="str">
        <f t="shared" si="143"/>
        <v/>
      </c>
      <c r="Q328" s="119">
        <f t="shared" si="143"/>
        <v>0.8391756648970925</v>
      </c>
      <c r="R328" s="119">
        <f t="shared" ref="R328:V328" si="144">IF(R309=0,"",R309/R290)</f>
        <v>0.84108706409808198</v>
      </c>
      <c r="S328" s="119">
        <f t="shared" si="144"/>
        <v>0.85720229945484039</v>
      </c>
      <c r="T328" s="119">
        <f t="shared" si="144"/>
        <v>0.8508171087026446</v>
      </c>
      <c r="U328" s="119" t="str">
        <f t="shared" si="144"/>
        <v/>
      </c>
      <c r="V328" s="119" t="str">
        <f t="shared" si="144"/>
        <v/>
      </c>
      <c r="W328" s="119">
        <f t="shared" ref="W328:Y328" si="145">IF(W309=0,"",W309/W290)</f>
        <v>0.879684294779009</v>
      </c>
      <c r="X328" s="119">
        <f t="shared" si="145"/>
        <v>0.88697438015198216</v>
      </c>
      <c r="Y328" s="119">
        <f t="shared" si="145"/>
        <v>0.89065198605280127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0.69360633149774187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>
        <f t="shared" si="146"/>
        <v>0.72786949935108547</v>
      </c>
      <c r="J329" s="124">
        <f t="shared" si="146"/>
        <v>0.73417889334135988</v>
      </c>
      <c r="K329" s="124">
        <f t="shared" si="146"/>
        <v>0.74083083332535071</v>
      </c>
      <c r="L329" s="124">
        <f t="shared" si="146"/>
        <v>0.74786135742227233</v>
      </c>
      <c r="M329" s="124">
        <f t="shared" si="146"/>
        <v>0.75762239285944732</v>
      </c>
      <c r="N329" s="124">
        <f t="shared" si="146"/>
        <v>0.77079551716462358</v>
      </c>
      <c r="O329" s="124">
        <f t="shared" si="146"/>
        <v>0.78809479329891385</v>
      </c>
      <c r="P329" s="124" t="str">
        <f t="shared" si="146"/>
        <v/>
      </c>
      <c r="Q329" s="124">
        <f t="shared" si="146"/>
        <v>0.82722715566857463</v>
      </c>
      <c r="R329" s="124">
        <f t="shared" ref="R329:V329" si="147">IF(R310=0,"",R310/R291)</f>
        <v>0.84178737222230737</v>
      </c>
      <c r="S329" s="124">
        <f t="shared" si="147"/>
        <v>0.85595307834919609</v>
      </c>
      <c r="T329" s="124">
        <f t="shared" si="147"/>
        <v>0.86962668291482581</v>
      </c>
      <c r="U329" s="124" t="str">
        <f t="shared" si="147"/>
        <v/>
      </c>
      <c r="V329" s="124" t="str">
        <f t="shared" si="147"/>
        <v/>
      </c>
      <c r="W329" s="124">
        <f t="shared" ref="W329:Y329" si="148">IF(W310=0,"",W310/W291)</f>
        <v>0.9065566972410124</v>
      </c>
      <c r="X329" s="124">
        <f t="shared" si="148"/>
        <v>0.91102882064294366</v>
      </c>
      <c r="Y329" s="124">
        <f t="shared" si="148"/>
        <v>0.91532538808555897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0.69342014642513716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>
        <f t="shared" si="149"/>
        <v>0.72773164484030517</v>
      </c>
      <c r="J330" s="111">
        <f t="shared" si="149"/>
        <v>0.73402124343947195</v>
      </c>
      <c r="K330" s="111">
        <f t="shared" si="149"/>
        <v>0.74067622802425304</v>
      </c>
      <c r="L330" s="111">
        <f t="shared" si="149"/>
        <v>0.74772310327754277</v>
      </c>
      <c r="M330" s="111">
        <f t="shared" si="149"/>
        <v>0.75748038180457722</v>
      </c>
      <c r="N330" s="111">
        <f t="shared" si="149"/>
        <v>0.77068111912607695</v>
      </c>
      <c r="O330" s="111">
        <f t="shared" si="149"/>
        <v>0.78796792748272149</v>
      </c>
      <c r="P330" s="111" t="str">
        <f t="shared" si="149"/>
        <v/>
      </c>
      <c r="Q330" s="111">
        <f t="shared" si="149"/>
        <v>0.82712950030109444</v>
      </c>
      <c r="R330" s="111">
        <f t="shared" ref="R330:V330" si="150">IF(R311=0,"",R311/R292)</f>
        <v>0.84169723288721965</v>
      </c>
      <c r="S330" s="111">
        <f t="shared" si="150"/>
        <v>0.85586920143036049</v>
      </c>
      <c r="T330" s="111">
        <f t="shared" si="150"/>
        <v>0.86955071491330527</v>
      </c>
      <c r="U330" s="111" t="str">
        <f t="shared" si="150"/>
        <v/>
      </c>
      <c r="V330" s="111" t="str">
        <f t="shared" si="150"/>
        <v/>
      </c>
      <c r="W330" s="111">
        <f t="shared" ref="W330:Y330" si="151">IF(W311=0,"",W311/W292)</f>
        <v>0.90650163027252051</v>
      </c>
      <c r="X330" s="111">
        <f t="shared" si="151"/>
        <v>0.91097535872696245</v>
      </c>
      <c r="Y330" s="111">
        <f t="shared" si="151"/>
        <v>0.91527436785931393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 t="str">
        <f t="shared" si="153"/>
        <v/>
      </c>
      <c r="V331" s="111" t="str">
        <f t="shared" si="153"/>
        <v/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2.0775333865954049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>
        <f t="shared" si="155"/>
        <v>2.575089640854999</v>
      </c>
      <c r="J332" s="124">
        <f t="shared" si="155"/>
        <v>2.6622732594588463</v>
      </c>
      <c r="K332" s="124">
        <f t="shared" si="155"/>
        <v>2.7514156007424675</v>
      </c>
      <c r="L332" s="124">
        <f t="shared" si="155"/>
        <v>2.842563678633804</v>
      </c>
      <c r="M332" s="124">
        <f t="shared" si="155"/>
        <v>2.9470126573865212</v>
      </c>
      <c r="N332" s="124">
        <f t="shared" si="155"/>
        <v>3.0681155527052528</v>
      </c>
      <c r="O332" s="124">
        <f t="shared" si="155"/>
        <v>3.2056563290026077</v>
      </c>
      <c r="P332" s="124" t="str">
        <f t="shared" si="155"/>
        <v/>
      </c>
      <c r="Q332" s="124">
        <f t="shared" si="155"/>
        <v>3.4541526340570803</v>
      </c>
      <c r="R332" s="124">
        <f t="shared" ref="R332:V332" si="156">IF(R313=0,"",R313/R294)</f>
        <v>3.4775328783811021</v>
      </c>
      <c r="S332" s="124">
        <f t="shared" si="156"/>
        <v>3.4801306833059931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>
        <f t="shared" ref="W332:Y332" si="157">IF(W313=0,"",W313/W294)</f>
        <v>3.5254688748329794</v>
      </c>
      <c r="X332" s="124">
        <f t="shared" si="157"/>
        <v>3.5637850848773951</v>
      </c>
      <c r="Y332" s="124">
        <f t="shared" si="157"/>
        <v>3.6069742645417486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2.0775333865954049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>
        <f t="shared" si="158"/>
        <v>2.575089640854999</v>
      </c>
      <c r="J333" s="111">
        <f t="shared" si="158"/>
        <v>2.6622732594588463</v>
      </c>
      <c r="K333" s="111">
        <f t="shared" si="158"/>
        <v>2.7514156007424675</v>
      </c>
      <c r="L333" s="111">
        <f t="shared" si="158"/>
        <v>2.842563678633804</v>
      </c>
      <c r="M333" s="111">
        <f t="shared" si="158"/>
        <v>2.9470126573865212</v>
      </c>
      <c r="N333" s="111">
        <f t="shared" si="158"/>
        <v>3.0681155527052528</v>
      </c>
      <c r="O333" s="111">
        <f t="shared" si="158"/>
        <v>3.2056563290026077</v>
      </c>
      <c r="P333" s="111" t="str">
        <f t="shared" si="158"/>
        <v/>
      </c>
      <c r="Q333" s="111">
        <f t="shared" si="158"/>
        <v>3.4541526340570803</v>
      </c>
      <c r="R333" s="111">
        <f t="shared" ref="R333:V333" si="159">IF(R314=0,"",R314/R295)</f>
        <v>3.4775328783811021</v>
      </c>
      <c r="S333" s="111">
        <f t="shared" si="159"/>
        <v>3.4801306833059931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>
        <f t="shared" ref="W333:Y333" si="160">IF(W314=0,"",W314/W295)</f>
        <v>3.5254688748329794</v>
      </c>
      <c r="X333" s="111">
        <f t="shared" si="160"/>
        <v>3.5637850848773951</v>
      </c>
      <c r="Y333" s="111">
        <f t="shared" si="160"/>
        <v>3.6069742645417486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0.74016844544641547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>
        <f t="shared" si="161"/>
        <v>0.77306615775421661</v>
      </c>
      <c r="J334" s="124">
        <f t="shared" si="161"/>
        <v>0.77646393907991818</v>
      </c>
      <c r="K334" s="124">
        <f t="shared" si="161"/>
        <v>0.7753867681982447</v>
      </c>
      <c r="L334" s="124">
        <f t="shared" si="161"/>
        <v>0.79209331881882805</v>
      </c>
      <c r="M334" s="124">
        <f t="shared" si="161"/>
        <v>0.8032987472435158</v>
      </c>
      <c r="N334" s="124">
        <f t="shared" si="161"/>
        <v>0.81359369773546952</v>
      </c>
      <c r="O334" s="124">
        <f t="shared" si="161"/>
        <v>0.82453379807249438</v>
      </c>
      <c r="P334" s="124" t="str">
        <f t="shared" si="161"/>
        <v/>
      </c>
      <c r="Q334" s="124">
        <f t="shared" si="161"/>
        <v>0.80322123580699467</v>
      </c>
      <c r="R334" s="124">
        <f t="shared" ref="R334:V334" si="162">IF(R315=0,"",R315/R296)</f>
        <v>0.84417213180695871</v>
      </c>
      <c r="S334" s="124">
        <f t="shared" si="162"/>
        <v>0.85391836963112366</v>
      </c>
      <c r="T334" s="124">
        <f t="shared" si="162"/>
        <v>0.89680257232054295</v>
      </c>
      <c r="U334" s="124" t="str">
        <f t="shared" si="162"/>
        <v/>
      </c>
      <c r="V334" s="124" t="str">
        <f t="shared" si="162"/>
        <v/>
      </c>
      <c r="W334" s="124">
        <f t="shared" ref="W334:Y334" si="163">IF(W315=0,"",W315/W296)</f>
        <v>0.89164941911772189</v>
      </c>
      <c r="X334" s="124">
        <f t="shared" si="163"/>
        <v>0.91592129654917265</v>
      </c>
      <c r="Y334" s="124">
        <f t="shared" si="163"/>
        <v>0.92355708422055094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0.75167569923855981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>
        <f t="shared" si="164"/>
        <v>0.77994745534820564</v>
      </c>
      <c r="J335" s="111">
        <f t="shared" si="164"/>
        <v>0.78512991620933203</v>
      </c>
      <c r="K335" s="111">
        <f t="shared" si="164"/>
        <v>0.79061344534052314</v>
      </c>
      <c r="L335" s="111">
        <f t="shared" si="164"/>
        <v>0.79641988189090207</v>
      </c>
      <c r="M335" s="111">
        <f t="shared" si="164"/>
        <v>0.80445961817616585</v>
      </c>
      <c r="N335" s="111">
        <f t="shared" si="164"/>
        <v>0.81533667232008977</v>
      </c>
      <c r="O335" s="111">
        <f t="shared" si="164"/>
        <v>0.82958053960503442</v>
      </c>
      <c r="P335" s="111" t="str">
        <f t="shared" si="164"/>
        <v/>
      </c>
      <c r="Q335" s="111">
        <f t="shared" si="164"/>
        <v>0.86184862717715083</v>
      </c>
      <c r="R335" s="111">
        <f t="shared" ref="R335:V335" si="165">IF(R316=0,"",R316/R297)</f>
        <v>0.8738520488220477</v>
      </c>
      <c r="S335" s="111">
        <f t="shared" si="165"/>
        <v>0.88552937149088606</v>
      </c>
      <c r="T335" s="111">
        <f t="shared" si="165"/>
        <v>0.89680257232054295</v>
      </c>
      <c r="U335" s="111" t="str">
        <f t="shared" si="165"/>
        <v/>
      </c>
      <c r="V335" s="111" t="str">
        <f t="shared" si="165"/>
        <v/>
      </c>
      <c r="W335" s="111">
        <f t="shared" ref="W335:Y335" si="166">IF(W316=0,"",W316/W297)</f>
        <v>0.92724913732984271</v>
      </c>
      <c r="X335" s="111">
        <f t="shared" si="166"/>
        <v>0.93111221085320717</v>
      </c>
      <c r="Y335" s="111">
        <f t="shared" si="166"/>
        <v>0.93482441389034066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0.57322492317360962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>
        <f t="shared" si="176"/>
        <v>0.58291143765078335</v>
      </c>
      <c r="J339" s="112">
        <f t="shared" si="176"/>
        <v>0.58504315786617778</v>
      </c>
      <c r="K339" s="112">
        <f t="shared" si="176"/>
        <v>0.58751217126098987</v>
      </c>
      <c r="L339" s="112">
        <f t="shared" si="176"/>
        <v>0.59035094191019333</v>
      </c>
      <c r="M339" s="112">
        <f t="shared" si="176"/>
        <v>0.59574778682856222</v>
      </c>
      <c r="N339" s="112">
        <f t="shared" si="176"/>
        <v>0.60464669804821058</v>
      </c>
      <c r="O339" s="112">
        <f t="shared" si="176"/>
        <v>0.61821638087802122</v>
      </c>
      <c r="P339" s="112" t="str">
        <f t="shared" si="176"/>
        <v/>
      </c>
      <c r="Q339" s="112">
        <f t="shared" si="176"/>
        <v>0.65279096182949892</v>
      </c>
      <c r="R339" s="112">
        <f t="shared" ref="R339:V339" si="177">IF(R320=0,"",R320/R301)</f>
        <v>0.66428028327792521</v>
      </c>
      <c r="S339" s="112">
        <f t="shared" si="177"/>
        <v>0.67541145536263669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>
        <f t="shared" ref="W339:Y339" si="178">IF(W320=0,"",W320/W301)</f>
        <v>0.71833208241823698</v>
      </c>
      <c r="X339" s="112">
        <f t="shared" si="178"/>
        <v>0.72928652416962969</v>
      </c>
      <c r="Y339" s="112">
        <f t="shared" si="178"/>
        <v>0.73950635251132524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0.57995461756809663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>
        <f t="shared" si="188"/>
        <v>0.57406657979645181</v>
      </c>
      <c r="J343" s="124">
        <f t="shared" si="188"/>
        <v>0.57535662845082747</v>
      </c>
      <c r="K343" s="124">
        <f t="shared" si="188"/>
        <v>0.57490733512119974</v>
      </c>
      <c r="L343" s="124">
        <f t="shared" si="188"/>
        <v>0.58069524870135747</v>
      </c>
      <c r="M343" s="124">
        <f t="shared" si="188"/>
        <v>0.57866159727484312</v>
      </c>
      <c r="N343" s="124">
        <f t="shared" si="188"/>
        <v>0.5818281416613873</v>
      </c>
      <c r="O343" s="124">
        <f t="shared" si="188"/>
        <v>0.57575825293201333</v>
      </c>
      <c r="P343" s="124" t="str">
        <f t="shared" si="188"/>
        <v/>
      </c>
      <c r="Q343" s="124">
        <f t="shared" si="188"/>
        <v>0.58014659253631218</v>
      </c>
      <c r="R343" s="124">
        <f t="shared" ref="R343:V343" si="189">IF(R324=0,"",R324/R305)</f>
        <v>0.58464233679976763</v>
      </c>
      <c r="S343" s="124">
        <f t="shared" si="189"/>
        <v>0.58924050270131922</v>
      </c>
      <c r="T343" s="124">
        <f t="shared" si="189"/>
        <v>0.59104153028946826</v>
      </c>
      <c r="U343" s="124" t="str">
        <f t="shared" si="189"/>
        <v/>
      </c>
      <c r="V343" s="124" t="str">
        <f t="shared" si="189"/>
        <v/>
      </c>
      <c r="W343" s="124">
        <f t="shared" ref="W343:Y343" si="190">IF(W324=0,"",W324/W305)</f>
        <v>0.60228957350088885</v>
      </c>
      <c r="X343" s="124">
        <f t="shared" si="190"/>
        <v>0.60476318320489431</v>
      </c>
      <c r="Y343" s="124">
        <f t="shared" si="190"/>
        <v>0.60602235238842139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0.57100596703948447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>
        <f t="shared" si="191"/>
        <v>0.57373702220999179</v>
      </c>
      <c r="J344" s="111">
        <f t="shared" si="191"/>
        <v>0.57419235718391992</v>
      </c>
      <c r="K344" s="111">
        <f t="shared" si="191"/>
        <v>0.57464779397182042</v>
      </c>
      <c r="L344" s="111">
        <f t="shared" si="191"/>
        <v>0.57510333995916274</v>
      </c>
      <c r="M344" s="111">
        <f t="shared" si="191"/>
        <v>0.57544930113682979</v>
      </c>
      <c r="N344" s="111">
        <f t="shared" si="191"/>
        <v>0.5756426771616957</v>
      </c>
      <c r="O344" s="111">
        <f t="shared" si="191"/>
        <v>0.57575825293201333</v>
      </c>
      <c r="P344" s="111" t="str">
        <f t="shared" si="191"/>
        <v/>
      </c>
      <c r="Q344" s="111">
        <f t="shared" si="191"/>
        <v>0.57739337832883519</v>
      </c>
      <c r="R344" s="111">
        <f t="shared" ref="R344:V344" si="192">IF(R325=0,"",R325/R306)</f>
        <v>0.58084133131387561</v>
      </c>
      <c r="S344" s="111">
        <f t="shared" si="192"/>
        <v>0.58570506299515612</v>
      </c>
      <c r="T344" s="111">
        <f t="shared" si="192"/>
        <v>0.59104153028946826</v>
      </c>
      <c r="U344" s="111" t="str">
        <f t="shared" si="192"/>
        <v/>
      </c>
      <c r="V344" s="111" t="str">
        <f t="shared" si="192"/>
        <v/>
      </c>
      <c r="W344" s="111">
        <f t="shared" ref="W344:Y344" si="193">IF(W325=0,"",W325/W306)</f>
        <v>0.60101994573512851</v>
      </c>
      <c r="X344" s="111">
        <f t="shared" si="193"/>
        <v>0.60141731840164392</v>
      </c>
      <c r="Y344" s="111">
        <f t="shared" si="193"/>
        <v>0.60145705566829544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0.74110768519680381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>
        <f t="shared" si="194"/>
        <v>0.74905119052973446</v>
      </c>
      <c r="J345" s="45">
        <f t="shared" si="194"/>
        <v>0.75059815005519481</v>
      </c>
      <c r="K345" s="45">
        <f t="shared" si="194"/>
        <v>0.75228783146080425</v>
      </c>
      <c r="L345" s="45">
        <f t="shared" si="194"/>
        <v>0.75413058762906038</v>
      </c>
      <c r="M345" s="45">
        <f t="shared" si="194"/>
        <v>0.75676532174171607</v>
      </c>
      <c r="N345" s="45">
        <f t="shared" si="194"/>
        <v>0.76037392346220756</v>
      </c>
      <c r="O345" s="45" t="str">
        <f t="shared" si="194"/>
        <v/>
      </c>
      <c r="P345" s="45" t="str">
        <f t="shared" si="194"/>
        <v/>
      </c>
      <c r="Q345" s="45">
        <f t="shared" si="194"/>
        <v>0.78059821536275065</v>
      </c>
      <c r="R345" s="45">
        <f t="shared" ref="R345:V345" si="195">IF(R326=0,"",R326/R307)</f>
        <v>0.79227350421609655</v>
      </c>
      <c r="S345" s="45">
        <f t="shared" si="195"/>
        <v>0.80688310185976686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>
        <f t="shared" ref="W345:Y345" si="196">IF(W326=0,"",W326/W307)</f>
        <v>0.85953208976603224</v>
      </c>
      <c r="X345" s="45">
        <f t="shared" si="196"/>
        <v>0.86707348022395292</v>
      </c>
      <c r="Y345" s="45">
        <f t="shared" si="196"/>
        <v>0.87376115379250574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12.219571730309559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7.6439688923178286</v>
      </c>
      <c r="J347" s="117">
        <f t="shared" si="197"/>
        <v>3.4971502694500733</v>
      </c>
      <c r="K347" s="117">
        <f t="shared" si="197"/>
        <v>8.4581842988476446</v>
      </c>
      <c r="L347" s="117">
        <f t="shared" si="197"/>
        <v>5.9185901133115237</v>
      </c>
      <c r="M347" s="117">
        <f t="shared" si="197"/>
        <v>7.4422116173230508</v>
      </c>
      <c r="N347" s="117">
        <f t="shared" si="197"/>
        <v>4.3556944864572475</v>
      </c>
      <c r="O347" s="117">
        <f t="shared" si="197"/>
        <v>6.2116958360678165</v>
      </c>
      <c r="P347" s="117">
        <f t="shared" si="197"/>
        <v>0</v>
      </c>
      <c r="Q347" s="117">
        <f t="shared" si="197"/>
        <v>1.19132237393895</v>
      </c>
      <c r="R347" s="117">
        <f t="shared" ref="R347:V347" si="198">R348+R351+R353+R362</f>
        <v>1.7749493623498867</v>
      </c>
      <c r="S347" s="117">
        <f t="shared" si="198"/>
        <v>1.6073502005831743</v>
      </c>
      <c r="T347" s="117">
        <f t="shared" si="198"/>
        <v>1.4628848433969732E-4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0.20236087175770279</v>
      </c>
      <c r="X347" s="117">
        <f t="shared" si="199"/>
        <v>2.7132355321865442</v>
      </c>
      <c r="Y347" s="117">
        <f t="shared" si="199"/>
        <v>4.7904846549839162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12.219571730309559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7.6439688923178286</v>
      </c>
      <c r="J362" s="122">
        <v>3.4971502694500733</v>
      </c>
      <c r="K362" s="122">
        <v>8.4581842988476446</v>
      </c>
      <c r="L362" s="122">
        <v>5.9185901133115237</v>
      </c>
      <c r="M362" s="122">
        <v>7.4422116173230508</v>
      </c>
      <c r="N362" s="122">
        <v>4.3556944864572475</v>
      </c>
      <c r="O362" s="122">
        <v>6.2116958360678165</v>
      </c>
      <c r="P362" s="122">
        <v>0</v>
      </c>
      <c r="Q362" s="122">
        <v>1.19132237393895</v>
      </c>
      <c r="R362" s="122">
        <v>1.7749493623498867</v>
      </c>
      <c r="S362" s="122">
        <v>1.6073502005831743</v>
      </c>
      <c r="T362" s="122">
        <v>1.4628848433969732E-4</v>
      </c>
      <c r="U362" s="122">
        <v>0</v>
      </c>
      <c r="V362" s="122">
        <v>0</v>
      </c>
      <c r="W362" s="122">
        <v>0.20236087175770279</v>
      </c>
      <c r="X362" s="122">
        <v>2.7132355321865442</v>
      </c>
      <c r="Y362" s="122">
        <v>4.7904846549839162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12.219571730309559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7.6439688923178286</v>
      </c>
      <c r="J363" s="98">
        <v>3.4971502694500733</v>
      </c>
      <c r="K363" s="98">
        <v>8.4581842988476446</v>
      </c>
      <c r="L363" s="98">
        <v>5.9185901133115237</v>
      </c>
      <c r="M363" s="98">
        <v>7.4422116173230508</v>
      </c>
      <c r="N363" s="98">
        <v>4.3556944864572475</v>
      </c>
      <c r="O363" s="98">
        <v>6.2116958360678165</v>
      </c>
      <c r="P363" s="98">
        <v>0</v>
      </c>
      <c r="Q363" s="98">
        <v>1.19132237393895</v>
      </c>
      <c r="R363" s="98">
        <v>1.7749493623498867</v>
      </c>
      <c r="S363" s="98">
        <v>1.6073502005831743</v>
      </c>
      <c r="T363" s="98">
        <v>1.4628848433969732E-4</v>
      </c>
      <c r="U363" s="98">
        <v>0</v>
      </c>
      <c r="V363" s="98">
        <v>0</v>
      </c>
      <c r="W363" s="98">
        <v>0.20236087175770279</v>
      </c>
      <c r="X363" s="98">
        <v>2.7132355321865442</v>
      </c>
      <c r="Y363" s="98">
        <v>4.7904846549839162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8920.9850182817372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9611.1109577447078</v>
      </c>
      <c r="J366" s="117">
        <f t="shared" si="204"/>
        <v>9774.3170103032662</v>
      </c>
      <c r="K366" s="117">
        <f t="shared" si="204"/>
        <v>10178.951658484133</v>
      </c>
      <c r="L366" s="117">
        <f t="shared" si="204"/>
        <v>10230.506261831233</v>
      </c>
      <c r="M366" s="117">
        <f t="shared" si="204"/>
        <v>10326.774172870597</v>
      </c>
      <c r="N366" s="117">
        <f t="shared" si="204"/>
        <v>9383.2420019626952</v>
      </c>
      <c r="O366" s="117">
        <f t="shared" si="204"/>
        <v>9037.8797417192218</v>
      </c>
      <c r="P366" s="117">
        <f t="shared" si="204"/>
        <v>0</v>
      </c>
      <c r="Q366" s="117">
        <f t="shared" si="204"/>
        <v>8334.8568176621666</v>
      </c>
      <c r="R366" s="117">
        <f t="shared" ref="R366:V366" si="205">R367+R370+R372+R381</f>
        <v>8121.0629139941575</v>
      </c>
      <c r="S366" s="117">
        <f t="shared" si="205"/>
        <v>8243.2202835689422</v>
      </c>
      <c r="T366" s="117">
        <f t="shared" si="205"/>
        <v>7972.7990838838141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7512.6241940790187</v>
      </c>
      <c r="X366" s="117">
        <f t="shared" si="206"/>
        <v>6377.4822118443171</v>
      </c>
      <c r="Y366" s="117">
        <f t="shared" si="206"/>
        <v>5590.137000245848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7376.6317397257271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7434.1109318941717</v>
      </c>
      <c r="J367" s="122">
        <f t="shared" si="207"/>
        <v>8390.511829455274</v>
      </c>
      <c r="K367" s="122">
        <f t="shared" si="207"/>
        <v>8469.6421427986934</v>
      </c>
      <c r="L367" s="122">
        <f t="shared" si="207"/>
        <v>8692.3160153151239</v>
      </c>
      <c r="M367" s="122">
        <f t="shared" si="207"/>
        <v>8753.9178701476467</v>
      </c>
      <c r="N367" s="122">
        <f t="shared" si="207"/>
        <v>7882.8523273697829</v>
      </c>
      <c r="O367" s="122">
        <f t="shared" si="207"/>
        <v>7523.6359812756891</v>
      </c>
      <c r="P367" s="122">
        <f t="shared" si="207"/>
        <v>0</v>
      </c>
      <c r="Q367" s="122">
        <f t="shared" si="207"/>
        <v>6570.4037816463951</v>
      </c>
      <c r="R367" s="122">
        <f t="shared" ref="R367:V367" si="208">SUM(R368:R369)</f>
        <v>6451.0100378210991</v>
      </c>
      <c r="S367" s="122">
        <f t="shared" si="208"/>
        <v>6393.6275891262649</v>
      </c>
      <c r="T367" s="122">
        <f t="shared" si="208"/>
        <v>6245.4695985489061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5707.7586293618433</v>
      </c>
      <c r="X367" s="122">
        <f t="shared" si="209"/>
        <v>4633.7182504598677</v>
      </c>
      <c r="Y367" s="122">
        <f t="shared" si="209"/>
        <v>3984.1608035000977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7372.1519322627619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7430.3469038454423</v>
      </c>
      <c r="J368" s="98">
        <v>8385.5386376718088</v>
      </c>
      <c r="K368" s="98">
        <v>8464.5926575019894</v>
      </c>
      <c r="L368" s="98">
        <v>8687.5524054403031</v>
      </c>
      <c r="M368" s="98">
        <v>8748.791880257686</v>
      </c>
      <c r="N368" s="98">
        <v>7878.9198869140855</v>
      </c>
      <c r="O368" s="98">
        <v>7519.1343405183916</v>
      </c>
      <c r="P368" s="98">
        <v>0</v>
      </c>
      <c r="Q368" s="98">
        <v>6566.6921293002315</v>
      </c>
      <c r="R368" s="98">
        <v>6447.3367618193015</v>
      </c>
      <c r="S368" s="98">
        <v>6389.9068175238053</v>
      </c>
      <c r="T368" s="98">
        <v>6241.8325081375297</v>
      </c>
      <c r="U368" s="98">
        <v>0</v>
      </c>
      <c r="V368" s="98">
        <v>0</v>
      </c>
      <c r="W368" s="98">
        <v>5704.3969775435471</v>
      </c>
      <c r="X368" s="98">
        <v>4630.9355663373117</v>
      </c>
      <c r="Y368" s="98">
        <v>3981.7616147250428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4.4798074629652644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3.7640280487294042</v>
      </c>
      <c r="J369" s="98">
        <v>4.9731917834653876</v>
      </c>
      <c r="K369" s="98">
        <v>5.0494852967035637</v>
      </c>
      <c r="L369" s="98">
        <v>4.7636098748203883</v>
      </c>
      <c r="M369" s="98">
        <v>5.1259898899605885</v>
      </c>
      <c r="N369" s="98">
        <v>3.9324404556974302</v>
      </c>
      <c r="O369" s="98">
        <v>4.501640757297201</v>
      </c>
      <c r="P369" s="98">
        <v>0</v>
      </c>
      <c r="Q369" s="98">
        <v>3.7116523461640627</v>
      </c>
      <c r="R369" s="98">
        <v>3.6732760017978068</v>
      </c>
      <c r="S369" s="98">
        <v>3.720771602459104</v>
      </c>
      <c r="T369" s="98">
        <v>3.6370904113768421</v>
      </c>
      <c r="U369" s="98">
        <v>0</v>
      </c>
      <c r="V369" s="98">
        <v>0</v>
      </c>
      <c r="W369" s="98">
        <v>3.3616518182965596</v>
      </c>
      <c r="X369" s="98">
        <v>2.7826841225562378</v>
      </c>
      <c r="Y369" s="98">
        <v>2.3991887750548853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38.488607052054157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87.282134207017023</v>
      </c>
      <c r="J370" s="122">
        <f t="shared" si="210"/>
        <v>26.150379280186062</v>
      </c>
      <c r="K370" s="122">
        <f t="shared" si="210"/>
        <v>23.930432302771798</v>
      </c>
      <c r="L370" s="122">
        <f t="shared" si="210"/>
        <v>68.007060914966644</v>
      </c>
      <c r="M370" s="122">
        <f t="shared" si="210"/>
        <v>21.786387770024007</v>
      </c>
      <c r="N370" s="122">
        <f t="shared" si="210"/>
        <v>76.672448240374777</v>
      </c>
      <c r="O370" s="122">
        <f t="shared" si="210"/>
        <v>8.8857075793012417</v>
      </c>
      <c r="P370" s="122">
        <f t="shared" si="210"/>
        <v>0</v>
      </c>
      <c r="Q370" s="122">
        <f t="shared" si="210"/>
        <v>100.07493719435493</v>
      </c>
      <c r="R370" s="122">
        <f t="shared" si="210"/>
        <v>51.27632188432797</v>
      </c>
      <c r="S370" s="122">
        <f t="shared" si="210"/>
        <v>68.537221830860446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2.5362998211239676</v>
      </c>
      <c r="X370" s="122">
        <f t="shared" si="210"/>
        <v>15.135251950139876</v>
      </c>
      <c r="Y370" s="122">
        <f t="shared" si="210"/>
        <v>13.330144715973224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38.488607052054157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87.282134207017023</v>
      </c>
      <c r="J371" s="98">
        <f>RES_hhdet_in_fech!J129</f>
        <v>26.150379280186062</v>
      </c>
      <c r="K371" s="98">
        <f>RES_hhdet_in_fech!K129</f>
        <v>23.930432302771798</v>
      </c>
      <c r="L371" s="98">
        <f>RES_hhdet_in_fech!L129</f>
        <v>68.007060914966644</v>
      </c>
      <c r="M371" s="98">
        <f>RES_hhdet_in_fech!M129</f>
        <v>21.786387770024007</v>
      </c>
      <c r="N371" s="98">
        <f>RES_hhdet_in_fech!N129</f>
        <v>76.672448240374777</v>
      </c>
      <c r="O371" s="98">
        <f>RES_hhdet_in_fech!O129</f>
        <v>8.8857075793012417</v>
      </c>
      <c r="P371" s="98">
        <f>RES_hhdet_in_fech!P129</f>
        <v>0</v>
      </c>
      <c r="Q371" s="98">
        <f>RES_hhdet_in_fech!Q129</f>
        <v>100.07493719435493</v>
      </c>
      <c r="R371" s="98">
        <f>RES_hhdet_in_fech!R129</f>
        <v>51.27632188432797</v>
      </c>
      <c r="S371" s="98">
        <f>RES_hhdet_in_fech!S129</f>
        <v>68.537221830860446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2.5362998211239676</v>
      </c>
      <c r="X371" s="98">
        <f>RES_hhdet_in_fech!X129</f>
        <v>15.135251950139876</v>
      </c>
      <c r="Y371" s="98">
        <f>RES_hhdet_in_fech!Y129</f>
        <v>13.330144715973224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918.2761812180247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1172.1931616011236</v>
      </c>
      <c r="J372" s="122">
        <v>909.96069350181381</v>
      </c>
      <c r="K372" s="122">
        <v>1044.212600899046</v>
      </c>
      <c r="L372" s="122">
        <v>969.47056680700155</v>
      </c>
      <c r="M372" s="122">
        <v>1042.5100847651452</v>
      </c>
      <c r="N372" s="122">
        <v>970.18541815625827</v>
      </c>
      <c r="O372" s="122">
        <v>1028.2407354841498</v>
      </c>
      <c r="P372" s="122">
        <v>0</v>
      </c>
      <c r="Q372" s="122">
        <v>1111.4449658053786</v>
      </c>
      <c r="R372" s="122">
        <v>1061.2337326091433</v>
      </c>
      <c r="S372" s="122">
        <v>1154.1337329700839</v>
      </c>
      <c r="T372" s="122">
        <v>1083.3407358204806</v>
      </c>
      <c r="U372" s="122">
        <v>0</v>
      </c>
      <c r="V372" s="122">
        <v>0</v>
      </c>
      <c r="W372" s="122">
        <v>1174.5407638072122</v>
      </c>
      <c r="X372" s="122">
        <v>1079.3955176367951</v>
      </c>
      <c r="Y372" s="122">
        <v>1003.9925086979254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927.31085898191475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1162.123939754521</v>
      </c>
      <c r="J373" s="98">
        <v>901.67662447431735</v>
      </c>
      <c r="K373" s="98">
        <v>1017.2274762310942</v>
      </c>
      <c r="L373" s="98">
        <v>965.41793517418932</v>
      </c>
      <c r="M373" s="98">
        <v>1041.5873303391174</v>
      </c>
      <c r="N373" s="98">
        <v>967.37851811547671</v>
      </c>
      <c r="O373" s="98">
        <v>1022.2026214060434</v>
      </c>
      <c r="P373" s="98">
        <v>0</v>
      </c>
      <c r="Q373" s="98">
        <v>1026.5180847179736</v>
      </c>
      <c r="R373" s="98">
        <v>1034.9513825449756</v>
      </c>
      <c r="S373" s="98">
        <v>1100.210115863674</v>
      </c>
      <c r="T373" s="98">
        <v>1083.3407358204806</v>
      </c>
      <c r="U373" s="98">
        <v>0</v>
      </c>
      <c r="V373" s="98">
        <v>0</v>
      </c>
      <c r="W373" s="98">
        <v>1139.8613440855584</v>
      </c>
      <c r="X373" s="98">
        <v>1056.1400575206369</v>
      </c>
      <c r="Y373" s="98">
        <v>990.55151166055691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804.55509665342356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1541.2053818975241</v>
      </c>
      <c r="J377" s="101">
        <v>1141.6442675335745</v>
      </c>
      <c r="K377" s="101">
        <v>1552.3113086343435</v>
      </c>
      <c r="L377" s="101">
        <v>1205.4168358282629</v>
      </c>
      <c r="M377" s="101">
        <v>1238.7111203135942</v>
      </c>
      <c r="N377" s="101">
        <v>1487.6421981320414</v>
      </c>
      <c r="O377" s="101">
        <v>1355.5961013275401</v>
      </c>
      <c r="P377" s="101">
        <v>0</v>
      </c>
      <c r="Q377" s="101">
        <v>1410.9681608269195</v>
      </c>
      <c r="R377" s="101">
        <v>1254.2937321155825</v>
      </c>
      <c r="S377" s="101">
        <v>1595.8061801349279</v>
      </c>
      <c r="T377" s="101">
        <v>0</v>
      </c>
      <c r="U377" s="101">
        <v>0</v>
      </c>
      <c r="V377" s="101">
        <v>0</v>
      </c>
      <c r="W377" s="101">
        <v>1378.7640132791737</v>
      </c>
      <c r="X377" s="101">
        <v>1479.694048609842</v>
      </c>
      <c r="Y377" s="101">
        <v>1289.9012476346154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587.58849028593136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917.52473004239471</v>
      </c>
      <c r="J381" s="122">
        <v>447.69410806599075</v>
      </c>
      <c r="K381" s="122">
        <v>641.16648248362287</v>
      </c>
      <c r="L381" s="122">
        <v>500.71261879414061</v>
      </c>
      <c r="M381" s="122">
        <v>508.55983018778198</v>
      </c>
      <c r="N381" s="122">
        <v>453.53180819627903</v>
      </c>
      <c r="O381" s="122">
        <v>477.11731738008217</v>
      </c>
      <c r="P381" s="122">
        <v>0</v>
      </c>
      <c r="Q381" s="122">
        <v>552.93313301603769</v>
      </c>
      <c r="R381" s="122">
        <v>557.54282167958604</v>
      </c>
      <c r="S381" s="122">
        <v>626.92173964173367</v>
      </c>
      <c r="T381" s="122">
        <v>643.98874951442724</v>
      </c>
      <c r="U381" s="122">
        <v>0</v>
      </c>
      <c r="V381" s="122">
        <v>0</v>
      </c>
      <c r="W381" s="122">
        <v>627.7885010888391</v>
      </c>
      <c r="X381" s="122">
        <v>649.23319179751468</v>
      </c>
      <c r="Y381" s="122">
        <v>588.6535433318511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594.06077062202496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918.70027308029967</v>
      </c>
      <c r="J382" s="98">
        <v>448.69275607731015</v>
      </c>
      <c r="K382" s="98">
        <v>641.95164333335197</v>
      </c>
      <c r="L382" s="98">
        <v>507.32557664022227</v>
      </c>
      <c r="M382" s="98">
        <v>511.2349581615785</v>
      </c>
      <c r="N382" s="98">
        <v>450.40323041692284</v>
      </c>
      <c r="O382" s="98">
        <v>477.11731738008217</v>
      </c>
      <c r="P382" s="98">
        <v>0</v>
      </c>
      <c r="Q382" s="98">
        <v>553.44234671711843</v>
      </c>
      <c r="R382" s="98">
        <v>560.60071503167535</v>
      </c>
      <c r="S382" s="98">
        <v>631.37775536862284</v>
      </c>
      <c r="T382" s="98">
        <v>643.98874951442724</v>
      </c>
      <c r="U382" s="98">
        <v>0</v>
      </c>
      <c r="V382" s="98">
        <v>0</v>
      </c>
      <c r="W382" s="98">
        <v>629.11701077596933</v>
      </c>
      <c r="X382" s="98">
        <v>652.86475240780885</v>
      </c>
      <c r="Y382" s="98">
        <v>592.89247445166916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491.211010148848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546.33688183222193</v>
      </c>
      <c r="J383" s="33">
        <v>335.35111817622578</v>
      </c>
      <c r="K383" s="33">
        <v>349.23763885549585</v>
      </c>
      <c r="L383" s="33">
        <v>356.56080381059996</v>
      </c>
      <c r="M383" s="33">
        <v>394.19498624330305</v>
      </c>
      <c r="N383" s="33">
        <v>567.27204152057516</v>
      </c>
      <c r="O383" s="33">
        <v>0</v>
      </c>
      <c r="P383" s="33">
        <v>0</v>
      </c>
      <c r="Q383" s="33">
        <v>518.21867955243283</v>
      </c>
      <c r="R383" s="33">
        <v>429.55207831195526</v>
      </c>
      <c r="S383" s="33">
        <v>437.04125199440773</v>
      </c>
      <c r="T383" s="33">
        <v>0</v>
      </c>
      <c r="U383" s="33">
        <v>0</v>
      </c>
      <c r="V383" s="33">
        <v>0</v>
      </c>
      <c r="W383" s="33">
        <v>439.67152939119853</v>
      </c>
      <c r="X383" s="33">
        <v>452.08363284994232</v>
      </c>
      <c r="Y383" s="33">
        <v>414.74980515329815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6216.8935576689701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7068.7250689852954</v>
      </c>
      <c r="J385" s="117">
        <f t="shared" si="211"/>
        <v>7193.8915820778693</v>
      </c>
      <c r="K385" s="117">
        <f t="shared" si="211"/>
        <v>7518.694559124111</v>
      </c>
      <c r="L385" s="117">
        <f t="shared" si="211"/>
        <v>7752.6342530623451</v>
      </c>
      <c r="M385" s="117">
        <f t="shared" si="211"/>
        <v>7828.1000529201865</v>
      </c>
      <c r="N385" s="117">
        <f t="shared" si="211"/>
        <v>7364.5214783115844</v>
      </c>
      <c r="O385" s="117">
        <f t="shared" si="211"/>
        <v>7080.3463403189535</v>
      </c>
      <c r="P385" s="117">
        <f t="shared" si="211"/>
        <v>0</v>
      </c>
      <c r="Q385" s="117">
        <f t="shared" si="211"/>
        <v>6994.4090117837131</v>
      </c>
      <c r="R385" s="117">
        <f t="shared" ref="R385:V385" si="212">R386+R389+R391+R400</f>
        <v>6830.5209636871596</v>
      </c>
      <c r="S385" s="117">
        <f t="shared" si="212"/>
        <v>7066.1073819880794</v>
      </c>
      <c r="T385" s="117">
        <f t="shared" si="212"/>
        <v>6783.3938648171197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6608.7375161081227</v>
      </c>
      <c r="X385" s="117">
        <f t="shared" si="213"/>
        <v>5656.6633317809055</v>
      </c>
      <c r="Y385" s="117">
        <f t="shared" si="213"/>
        <v>4978.8666215762114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5116.4784798009678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5411.0626021182425</v>
      </c>
      <c r="J386" s="122">
        <f t="shared" si="214"/>
        <v>6160.1366895170613</v>
      </c>
      <c r="K386" s="122">
        <f t="shared" si="214"/>
        <v>6274.5720466170651</v>
      </c>
      <c r="L386" s="122">
        <f t="shared" si="214"/>
        <v>6500.6472543569253</v>
      </c>
      <c r="M386" s="122">
        <f t="shared" si="214"/>
        <v>6632.1642036763369</v>
      </c>
      <c r="N386" s="122">
        <f t="shared" si="214"/>
        <v>6076.0672364073489</v>
      </c>
      <c r="O386" s="122">
        <f t="shared" si="214"/>
        <v>5929.3383435197347</v>
      </c>
      <c r="P386" s="122">
        <f t="shared" si="214"/>
        <v>0</v>
      </c>
      <c r="Q386" s="122">
        <f t="shared" si="214"/>
        <v>5435.2164318853938</v>
      </c>
      <c r="R386" s="122">
        <f t="shared" ref="R386:V386" si="215">SUM(R387:R388)</f>
        <v>5430.3787879171514</v>
      </c>
      <c r="S386" s="122">
        <f t="shared" si="215"/>
        <v>5472.6452167309753</v>
      </c>
      <c r="T386" s="122">
        <f t="shared" si="215"/>
        <v>5431.2270102314751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5174.4068116831604</v>
      </c>
      <c r="X386" s="122">
        <f t="shared" si="216"/>
        <v>4221.4508729081381</v>
      </c>
      <c r="Y386" s="122">
        <f t="shared" si="216"/>
        <v>3646.8035336589992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5111.9986723380025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5407.2985740695131</v>
      </c>
      <c r="J387" s="98">
        <v>6155.1634977335962</v>
      </c>
      <c r="K387" s="98">
        <v>6269.5225613203611</v>
      </c>
      <c r="L387" s="98">
        <v>6495.8836444821045</v>
      </c>
      <c r="M387" s="98">
        <v>6627.0382137863762</v>
      </c>
      <c r="N387" s="98">
        <v>6072.1347959516515</v>
      </c>
      <c r="O387" s="98">
        <v>5924.8367027624372</v>
      </c>
      <c r="P387" s="98">
        <v>0</v>
      </c>
      <c r="Q387" s="98">
        <v>5431.5047795392302</v>
      </c>
      <c r="R387" s="98">
        <v>5426.7055119153538</v>
      </c>
      <c r="S387" s="98">
        <v>5468.9244451285158</v>
      </c>
      <c r="T387" s="98">
        <v>5427.5899198200987</v>
      </c>
      <c r="U387" s="98">
        <v>0</v>
      </c>
      <c r="V387" s="98">
        <v>0</v>
      </c>
      <c r="W387" s="98">
        <v>5171.0451598648642</v>
      </c>
      <c r="X387" s="98">
        <v>4218.6681887855821</v>
      </c>
      <c r="Y387" s="98">
        <v>3644.4043448839443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4.4798074629652644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3.7640280487294042</v>
      </c>
      <c r="J388" s="98">
        <v>4.9731917834653876</v>
      </c>
      <c r="K388" s="98">
        <v>5.0494852967035637</v>
      </c>
      <c r="L388" s="98">
        <v>4.7636098748203883</v>
      </c>
      <c r="M388" s="98">
        <v>5.1259898899605885</v>
      </c>
      <c r="N388" s="98">
        <v>3.9324404556974302</v>
      </c>
      <c r="O388" s="98">
        <v>4.501640757297201</v>
      </c>
      <c r="P388" s="98">
        <v>0</v>
      </c>
      <c r="Q388" s="98">
        <v>3.7116523461640627</v>
      </c>
      <c r="R388" s="98">
        <v>3.6732760017978068</v>
      </c>
      <c r="S388" s="98">
        <v>3.720771602459104</v>
      </c>
      <c r="T388" s="98">
        <v>3.6370904113768421</v>
      </c>
      <c r="U388" s="98">
        <v>0</v>
      </c>
      <c r="V388" s="98">
        <v>0</v>
      </c>
      <c r="W388" s="98">
        <v>3.3616518182965596</v>
      </c>
      <c r="X388" s="98">
        <v>2.7826841225562378</v>
      </c>
      <c r="Y388" s="98">
        <v>2.3991887750548853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79.961366154193854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224.75931962820525</v>
      </c>
      <c r="J389" s="122">
        <f t="shared" si="217"/>
        <v>69.619455482346012</v>
      </c>
      <c r="K389" s="122">
        <f t="shared" si="217"/>
        <v>65.842564770357811</v>
      </c>
      <c r="L389" s="122">
        <f t="shared" si="217"/>
        <v>193.31440124752078</v>
      </c>
      <c r="M389" s="122">
        <f t="shared" si="217"/>
        <v>64.204760516991655</v>
      </c>
      <c r="N389" s="122">
        <f t="shared" si="217"/>
        <v>235.23993091028237</v>
      </c>
      <c r="O389" s="122">
        <f t="shared" si="217"/>
        <v>28.484524739253466</v>
      </c>
      <c r="P389" s="122">
        <f t="shared" si="217"/>
        <v>0</v>
      </c>
      <c r="Q389" s="122">
        <f t="shared" si="217"/>
        <v>345.674107912978</v>
      </c>
      <c r="R389" s="122">
        <f t="shared" si="217"/>
        <v>178.31509523520293</v>
      </c>
      <c r="S389" s="122">
        <f t="shared" si="217"/>
        <v>238.51848864212681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8.9416460766170012</v>
      </c>
      <c r="X389" s="122">
        <f t="shared" si="217"/>
        <v>53.938785155769985</v>
      </c>
      <c r="Y389" s="122">
        <f t="shared" si="217"/>
        <v>48.081488933132597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79.961366154193854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224.75931962820525</v>
      </c>
      <c r="J390" s="98">
        <f>RES_hhdet_in_tesh!J129</f>
        <v>69.619455482346012</v>
      </c>
      <c r="K390" s="98">
        <f>RES_hhdet_in_tesh!K129</f>
        <v>65.842564770357811</v>
      </c>
      <c r="L390" s="98">
        <f>RES_hhdet_in_tesh!L129</f>
        <v>193.31440124752078</v>
      </c>
      <c r="M390" s="98">
        <f>RES_hhdet_in_tesh!M129</f>
        <v>64.204760516991655</v>
      </c>
      <c r="N390" s="98">
        <f>RES_hhdet_in_tesh!N129</f>
        <v>235.23993091028237</v>
      </c>
      <c r="O390" s="98">
        <f>RES_hhdet_in_tesh!O129</f>
        <v>28.484524739253466</v>
      </c>
      <c r="P390" s="98">
        <f>RES_hhdet_in_tesh!P129</f>
        <v>0</v>
      </c>
      <c r="Q390" s="98">
        <f>RES_hhdet_in_tesh!Q129</f>
        <v>345.674107912978</v>
      </c>
      <c r="R390" s="98">
        <f>RES_hhdet_in_tesh!R129</f>
        <v>178.31509523520293</v>
      </c>
      <c r="S390" s="98">
        <f>RES_hhdet_in_tesh!S129</f>
        <v>238.51848864212681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8.9416460766170012</v>
      </c>
      <c r="X390" s="98">
        <f>RES_hhdet_in_tesh!X129</f>
        <v>53.938785155769985</v>
      </c>
      <c r="Y390" s="98">
        <f>RES_hhdet_in_tesh!Y129</f>
        <v>48.081488933132597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679.6790535426162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906.18286358474813</v>
      </c>
      <c r="J391" s="122">
        <v>706.55166448431248</v>
      </c>
      <c r="K391" s="122">
        <v>809.66863392299479</v>
      </c>
      <c r="L391" s="122">
        <v>767.91115875932826</v>
      </c>
      <c r="M391" s="122">
        <v>837.44704508057271</v>
      </c>
      <c r="N391" s="122">
        <v>789.33674184678307</v>
      </c>
      <c r="O391" s="122">
        <v>847.81923896160106</v>
      </c>
      <c r="P391" s="122">
        <v>0</v>
      </c>
      <c r="Q391" s="122">
        <v>892.73619896565924</v>
      </c>
      <c r="R391" s="122">
        <v>895.86394240211644</v>
      </c>
      <c r="S391" s="122">
        <v>985.53599559409668</v>
      </c>
      <c r="T391" s="122">
        <v>971.54275858343669</v>
      </c>
      <c r="U391" s="122">
        <v>0</v>
      </c>
      <c r="V391" s="122">
        <v>0</v>
      </c>
      <c r="W391" s="122">
        <v>1047.2785897787862</v>
      </c>
      <c r="X391" s="122">
        <v>988.6413420032585</v>
      </c>
      <c r="Y391" s="122">
        <v>927.24439391233227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697.03703833674035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906.39560961077018</v>
      </c>
      <c r="J392" s="98">
        <v>707.93329262143413</v>
      </c>
      <c r="K392" s="98">
        <v>804.23371967811056</v>
      </c>
      <c r="L392" s="98">
        <v>768.8780379067864</v>
      </c>
      <c r="M392" s="98">
        <v>837.91494606173842</v>
      </c>
      <c r="N392" s="98">
        <v>788.73918183421256</v>
      </c>
      <c r="O392" s="98">
        <v>847.99940225170621</v>
      </c>
      <c r="P392" s="98">
        <v>0</v>
      </c>
      <c r="Q392" s="98">
        <v>884.70320208670364</v>
      </c>
      <c r="R392" s="98">
        <v>904.39438606813758</v>
      </c>
      <c r="S392" s="98">
        <v>974.26837240867394</v>
      </c>
      <c r="T392" s="98">
        <v>971.54275858343669</v>
      </c>
      <c r="U392" s="98">
        <v>0</v>
      </c>
      <c r="V392" s="98">
        <v>0</v>
      </c>
      <c r="W392" s="98">
        <v>1056.9354479789693</v>
      </c>
      <c r="X392" s="98">
        <v>983.38490392867379</v>
      </c>
      <c r="Y392" s="98">
        <v>925.99173631627104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461.19103346809487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898.38624487701043</v>
      </c>
      <c r="J396" s="101">
        <v>667.91116743766202</v>
      </c>
      <c r="K396" s="101">
        <v>912.00178740875197</v>
      </c>
      <c r="L396" s="101">
        <v>711.61896442561977</v>
      </c>
      <c r="M396" s="101">
        <v>737.95940844675272</v>
      </c>
      <c r="N396" s="101">
        <v>899.49794297772053</v>
      </c>
      <c r="O396" s="101">
        <v>838.05171569506706</v>
      </c>
      <c r="P396" s="101">
        <v>0</v>
      </c>
      <c r="Q396" s="101">
        <v>921.06726281700389</v>
      </c>
      <c r="R396" s="101">
        <v>833.20259568346512</v>
      </c>
      <c r="S396" s="101">
        <v>1077.8257746016218</v>
      </c>
      <c r="T396" s="101">
        <v>0</v>
      </c>
      <c r="U396" s="101">
        <v>0</v>
      </c>
      <c r="V396" s="101">
        <v>0</v>
      </c>
      <c r="W396" s="101">
        <v>990.4104248221546</v>
      </c>
      <c r="X396" s="101">
        <v>1079.1209295451588</v>
      </c>
      <c r="Y396" s="101">
        <v>953.89016673808192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340.77465817119258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526.72028365410029</v>
      </c>
      <c r="J400" s="122">
        <v>257.58377259414885</v>
      </c>
      <c r="K400" s="122">
        <v>368.61131381369296</v>
      </c>
      <c r="L400" s="122">
        <v>290.76143869857145</v>
      </c>
      <c r="M400" s="122">
        <v>294.28404364628489</v>
      </c>
      <c r="N400" s="122">
        <v>263.87756914716977</v>
      </c>
      <c r="O400" s="122">
        <v>274.70423309836502</v>
      </c>
      <c r="P400" s="122">
        <v>0</v>
      </c>
      <c r="Q400" s="122">
        <v>320.78227301968172</v>
      </c>
      <c r="R400" s="122">
        <v>325.96313813268932</v>
      </c>
      <c r="S400" s="122">
        <v>369.40768102088077</v>
      </c>
      <c r="T400" s="122">
        <v>380.62409600220815</v>
      </c>
      <c r="U400" s="122">
        <v>0</v>
      </c>
      <c r="V400" s="122">
        <v>0</v>
      </c>
      <c r="W400" s="122">
        <v>378.1104685695592</v>
      </c>
      <c r="X400" s="122">
        <v>392.63233171373855</v>
      </c>
      <c r="Y400" s="122">
        <v>356.73720507174795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339.21224480925071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527.0923589805974</v>
      </c>
      <c r="J401" s="98">
        <v>257.63595126338038</v>
      </c>
      <c r="K401" s="98">
        <v>368.89609567809555</v>
      </c>
      <c r="L401" s="98">
        <v>291.76463357250003</v>
      </c>
      <c r="M401" s="98">
        <v>294.18979939079679</v>
      </c>
      <c r="N401" s="98">
        <v>259.27132135947357</v>
      </c>
      <c r="O401" s="98">
        <v>274.70423309836502</v>
      </c>
      <c r="P401" s="98">
        <v>0</v>
      </c>
      <c r="Q401" s="98">
        <v>319.55394628123554</v>
      </c>
      <c r="R401" s="98">
        <v>325.62006565450895</v>
      </c>
      <c r="S401" s="98">
        <v>369.80114798191954</v>
      </c>
      <c r="T401" s="98">
        <v>380.62409600220815</v>
      </c>
      <c r="U401" s="98">
        <v>0</v>
      </c>
      <c r="V401" s="98">
        <v>0</v>
      </c>
      <c r="W401" s="98">
        <v>378.11187167761938</v>
      </c>
      <c r="X401" s="98">
        <v>392.64416867205756</v>
      </c>
      <c r="Y401" s="98">
        <v>356.59936201159093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364.04025467459638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409.23429176672875</v>
      </c>
      <c r="J402" s="33">
        <v>251.71392892201615</v>
      </c>
      <c r="K402" s="33">
        <v>262.72722599909252</v>
      </c>
      <c r="L402" s="33">
        <v>268.89340850317785</v>
      </c>
      <c r="M402" s="33">
        <v>298.3130955933845</v>
      </c>
      <c r="N402" s="33">
        <v>431.33886788141609</v>
      </c>
      <c r="O402" s="33">
        <v>0</v>
      </c>
      <c r="P402" s="33">
        <v>0</v>
      </c>
      <c r="Q402" s="33">
        <v>404.52057642627022</v>
      </c>
      <c r="R402" s="33">
        <v>340.32273032751993</v>
      </c>
      <c r="S402" s="33">
        <v>352.64120104992378</v>
      </c>
      <c r="T402" s="33">
        <v>0</v>
      </c>
      <c r="U402" s="33">
        <v>0</v>
      </c>
      <c r="V402" s="33">
        <v>0</v>
      </c>
      <c r="W402" s="33">
        <v>377.91178846824425</v>
      </c>
      <c r="X402" s="33">
        <v>391.98972888748727</v>
      </c>
      <c r="Y402" s="33">
        <v>362.3922682859627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126.45471200336905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208.0331181231719</v>
      </c>
      <c r="J404" s="117">
        <f t="shared" si="218"/>
        <v>101.02698952652165</v>
      </c>
      <c r="K404" s="117">
        <f t="shared" si="218"/>
        <v>145.43457991759763</v>
      </c>
      <c r="L404" s="117">
        <f t="shared" si="218"/>
        <v>110.18915557335326</v>
      </c>
      <c r="M404" s="117">
        <f t="shared" si="218"/>
        <v>113.47775517013633</v>
      </c>
      <c r="N404" s="117">
        <f t="shared" si="218"/>
        <v>99.574663065113214</v>
      </c>
      <c r="O404" s="117">
        <f t="shared" si="218"/>
        <v>108.38196981605947</v>
      </c>
      <c r="P404" s="117">
        <f t="shared" si="218"/>
        <v>0</v>
      </c>
      <c r="Q404" s="117">
        <f t="shared" si="218"/>
        <v>123.90248298897036</v>
      </c>
      <c r="R404" s="117">
        <f t="shared" ref="R404:V404" si="219">R405+R408+R410+R419</f>
        <v>124.37456116248943</v>
      </c>
      <c r="S404" s="117">
        <f t="shared" si="219"/>
        <v>140.13515262277022</v>
      </c>
      <c r="T404" s="117">
        <f t="shared" si="219"/>
        <v>146.28848433969731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141.90804471087151</v>
      </c>
      <c r="X404" s="117">
        <f t="shared" si="220"/>
        <v>145.62234500786519</v>
      </c>
      <c r="Y404" s="117">
        <f t="shared" si="220"/>
        <v>131.4766894001514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126.45471200336905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208.0331181231719</v>
      </c>
      <c r="J419" s="122">
        <v>101.02698952652165</v>
      </c>
      <c r="K419" s="122">
        <v>145.43457991759763</v>
      </c>
      <c r="L419" s="122">
        <v>110.18915557335326</v>
      </c>
      <c r="M419" s="122">
        <v>113.47775517013633</v>
      </c>
      <c r="N419" s="122">
        <v>99.574663065113214</v>
      </c>
      <c r="O419" s="122">
        <v>108.38196981605947</v>
      </c>
      <c r="P419" s="122">
        <v>0</v>
      </c>
      <c r="Q419" s="122">
        <v>123.90248298897036</v>
      </c>
      <c r="R419" s="122">
        <v>124.37456116248943</v>
      </c>
      <c r="S419" s="122">
        <v>140.13515262277022</v>
      </c>
      <c r="T419" s="122">
        <v>146.28848433969731</v>
      </c>
      <c r="U419" s="122">
        <v>0</v>
      </c>
      <c r="V419" s="122">
        <v>0</v>
      </c>
      <c r="W419" s="122">
        <v>141.90804471087151</v>
      </c>
      <c r="X419" s="122">
        <v>145.62234500786519</v>
      </c>
      <c r="Y419" s="122">
        <v>131.4766894001514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134.94684465449922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208.69195403292096</v>
      </c>
      <c r="J420" s="98">
        <v>101.92504647052179</v>
      </c>
      <c r="K420" s="98">
        <v>145.82573529960422</v>
      </c>
      <c r="L420" s="98">
        <v>115.24407798959292</v>
      </c>
      <c r="M420" s="98">
        <v>116.1321330959842</v>
      </c>
      <c r="N420" s="98">
        <v>102.31359782150821</v>
      </c>
      <c r="O420" s="98">
        <v>108.38196981605947</v>
      </c>
      <c r="P420" s="98">
        <v>0</v>
      </c>
      <c r="Q420" s="98">
        <v>125.71996348026066</v>
      </c>
      <c r="R420" s="98">
        <v>127.34605842659541</v>
      </c>
      <c r="S420" s="98">
        <v>143.42377090953639</v>
      </c>
      <c r="T420" s="98">
        <v>146.28848433969731</v>
      </c>
      <c r="U420" s="98">
        <v>0</v>
      </c>
      <c r="V420" s="98">
        <v>0</v>
      </c>
      <c r="W420" s="98">
        <v>142.9102201678692</v>
      </c>
      <c r="X420" s="98">
        <v>148.30475715695786</v>
      </c>
      <c r="Y420" s="98">
        <v>134.68145449644118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213.08323028579048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162.74924635861689</v>
      </c>
      <c r="J423" s="118">
        <f t="shared" si="225"/>
        <v>154.18348732133327</v>
      </c>
      <c r="K423" s="118">
        <f t="shared" si="225"/>
        <v>154.88472662944343</v>
      </c>
      <c r="L423" s="118">
        <f t="shared" si="225"/>
        <v>148.38294355082323</v>
      </c>
      <c r="M423" s="118">
        <f t="shared" si="225"/>
        <v>144.2701122509537</v>
      </c>
      <c r="N423" s="118">
        <f t="shared" si="225"/>
        <v>129.0474696909846</v>
      </c>
      <c r="O423" s="118">
        <f t="shared" si="225"/>
        <v>121.23961411919457</v>
      </c>
      <c r="P423" s="118">
        <f t="shared" si="225"/>
        <v>0</v>
      </c>
      <c r="Q423" s="118">
        <f t="shared" si="225"/>
        <v>103.92399057327168</v>
      </c>
      <c r="R423" s="118">
        <f t="shared" ref="R423:V423" si="226">R424+R427+R429+R438</f>
        <v>99.642253466079069</v>
      </c>
      <c r="S423" s="118">
        <f t="shared" si="226"/>
        <v>99.013844535095274</v>
      </c>
      <c r="T423" s="118">
        <f t="shared" si="226"/>
        <v>93.953848191146605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84.971125620510719</v>
      </c>
      <c r="X423" s="118">
        <f t="shared" si="227"/>
        <v>71.039324738488347</v>
      </c>
      <c r="Y423" s="118">
        <f t="shared" si="227"/>
        <v>61.486737780752485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176.19539955602326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125.88512991177031</v>
      </c>
      <c r="J424" s="123">
        <f t="shared" si="228"/>
        <v>132.35486151233144</v>
      </c>
      <c r="K424" s="123">
        <f t="shared" si="228"/>
        <v>128.87557107545467</v>
      </c>
      <c r="L424" s="123">
        <f t="shared" si="228"/>
        <v>126.07308021876442</v>
      </c>
      <c r="M424" s="123">
        <f t="shared" si="228"/>
        <v>122.29653642273523</v>
      </c>
      <c r="N424" s="123">
        <f t="shared" si="228"/>
        <v>108.4126516807281</v>
      </c>
      <c r="O424" s="123">
        <f t="shared" si="228"/>
        <v>100.92662761737932</v>
      </c>
      <c r="P424" s="123">
        <f t="shared" si="228"/>
        <v>0</v>
      </c>
      <c r="Q424" s="123">
        <f t="shared" si="228"/>
        <v>81.923732537247432</v>
      </c>
      <c r="R424" s="123">
        <f t="shared" ref="R424:V424" si="229">SUM(R425:R426)</f>
        <v>79.151360370960035</v>
      </c>
      <c r="S424" s="123">
        <f t="shared" si="229"/>
        <v>76.797371215094898</v>
      </c>
      <c r="T424" s="123">
        <f t="shared" si="229"/>
        <v>73.598481081833867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64.557292229431866</v>
      </c>
      <c r="X424" s="123">
        <f t="shared" si="230"/>
        <v>51.615387484692569</v>
      </c>
      <c r="Y424" s="123">
        <f t="shared" si="230"/>
        <v>43.822369754156121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176.08839659129339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125.82139193903264</v>
      </c>
      <c r="J425" s="99">
        <v>132.27641264971686</v>
      </c>
      <c r="K425" s="99">
        <v>128.7987372151477</v>
      </c>
      <c r="L425" s="99">
        <v>126.00398896980143</v>
      </c>
      <c r="M425" s="99">
        <v>122.22492382383047</v>
      </c>
      <c r="N425" s="99">
        <v>108.35856893508304</v>
      </c>
      <c r="O425" s="99">
        <v>100.86623987114736</v>
      </c>
      <c r="P425" s="99">
        <v>0</v>
      </c>
      <c r="Q425" s="99">
        <v>81.877453431094509</v>
      </c>
      <c r="R425" s="99">
        <v>79.106290716618204</v>
      </c>
      <c r="S425" s="99">
        <v>76.752678984592364</v>
      </c>
      <c r="T425" s="99">
        <v>73.555620520972781</v>
      </c>
      <c r="U425" s="99">
        <v>0</v>
      </c>
      <c r="V425" s="99">
        <v>0</v>
      </c>
      <c r="W425" s="99">
        <v>64.519270450148667</v>
      </c>
      <c r="X425" s="99">
        <v>51.584390926104014</v>
      </c>
      <c r="Y425" s="99">
        <v>43.79598072449695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0.10700296472988466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6.373797273766503E-2</v>
      </c>
      <c r="J426" s="99">
        <v>7.8448862614565795E-2</v>
      </c>
      <c r="K426" s="99">
        <v>7.6833860306965582E-2</v>
      </c>
      <c r="L426" s="99">
        <v>6.9091248962990778E-2</v>
      </c>
      <c r="M426" s="99">
        <v>7.1612598904764943E-2</v>
      </c>
      <c r="N426" s="99">
        <v>5.408274564506254E-2</v>
      </c>
      <c r="O426" s="99">
        <v>6.0387746231964301E-2</v>
      </c>
      <c r="P426" s="99">
        <v>0</v>
      </c>
      <c r="Q426" s="99">
        <v>4.6279106152924729E-2</v>
      </c>
      <c r="R426" s="99">
        <v>4.5069654341833847E-2</v>
      </c>
      <c r="S426" s="99">
        <v>4.4692230502540814E-2</v>
      </c>
      <c r="T426" s="99">
        <v>4.2860560861081212E-2</v>
      </c>
      <c r="U426" s="99">
        <v>0</v>
      </c>
      <c r="V426" s="99">
        <v>0</v>
      </c>
      <c r="W426" s="99">
        <v>3.8021779283199261E-2</v>
      </c>
      <c r="X426" s="99">
        <v>3.0996558588556315E-2</v>
      </c>
      <c r="Y426" s="99">
        <v>2.6389029659172364E-2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0.91932412206110781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1.4779874694212218</v>
      </c>
      <c r="J427" s="123">
        <f t="shared" si="231"/>
        <v>0.41250520808200436</v>
      </c>
      <c r="K427" s="123">
        <f t="shared" si="231"/>
        <v>0.36412968542294705</v>
      </c>
      <c r="L427" s="123">
        <f t="shared" si="231"/>
        <v>0.98637228916534725</v>
      </c>
      <c r="M427" s="123">
        <f t="shared" si="231"/>
        <v>0.30436654820838926</v>
      </c>
      <c r="N427" s="123">
        <f t="shared" si="231"/>
        <v>1.0544740760564142</v>
      </c>
      <c r="O427" s="123">
        <f t="shared" si="231"/>
        <v>0.11919828420792383</v>
      </c>
      <c r="P427" s="123">
        <f t="shared" si="231"/>
        <v>0</v>
      </c>
      <c r="Q427" s="123">
        <f t="shared" si="231"/>
        <v>1.2477943001454022</v>
      </c>
      <c r="R427" s="123">
        <f t="shared" si="231"/>
        <v>0.62914033743072917</v>
      </c>
      <c r="S427" s="123">
        <f t="shared" si="231"/>
        <v>0.82323819985192304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2.8686680598486052E-2</v>
      </c>
      <c r="X427" s="123">
        <f t="shared" si="231"/>
        <v>0.16859287765443834</v>
      </c>
      <c r="Y427" s="123">
        <f t="shared" si="231"/>
        <v>0.14662021927091998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0.91932412206110781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1.4779874694212218</v>
      </c>
      <c r="J428" s="99">
        <f>RES_hhdet_in_fecs!J129</f>
        <v>0.41250520808200436</v>
      </c>
      <c r="K428" s="99">
        <f>RES_hhdet_in_fecs!K129</f>
        <v>0.36412968542294705</v>
      </c>
      <c r="L428" s="99">
        <f>RES_hhdet_in_fecs!L129</f>
        <v>0.98637228916534725</v>
      </c>
      <c r="M428" s="99">
        <f>RES_hhdet_in_fecs!M129</f>
        <v>0.30436654820838926</v>
      </c>
      <c r="N428" s="99">
        <f>RES_hhdet_in_fecs!N129</f>
        <v>1.0544740760564142</v>
      </c>
      <c r="O428" s="99">
        <f>RES_hhdet_in_fecs!O129</f>
        <v>0.11919828420792383</v>
      </c>
      <c r="P428" s="99">
        <f>RES_hhdet_in_fecs!P129</f>
        <v>0</v>
      </c>
      <c r="Q428" s="99">
        <f>RES_hhdet_in_fecs!Q129</f>
        <v>1.2477943001454022</v>
      </c>
      <c r="R428" s="99">
        <f>RES_hhdet_in_fecs!R129</f>
        <v>0.62914033743072917</v>
      </c>
      <c r="S428" s="99">
        <f>RES_hhdet_in_fecs!S129</f>
        <v>0.82323819985192304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2.8686680598486052E-2</v>
      </c>
      <c r="X428" s="99">
        <f>RES_hhdet_in_fecs!X129</f>
        <v>0.16859287765443834</v>
      </c>
      <c r="Y428" s="99">
        <f>RES_hhdet_in_fecs!Y129</f>
        <v>0.14662021927091998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21.933593049136661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19.849271793452814</v>
      </c>
      <c r="J429" s="123">
        <v>14.354037515005404</v>
      </c>
      <c r="K429" s="123">
        <v>15.888923403862041</v>
      </c>
      <c r="L429" s="123">
        <v>14.061170846002554</v>
      </c>
      <c r="M429" s="123">
        <v>14.564378423897525</v>
      </c>
      <c r="N429" s="123">
        <v>13.342933425138867</v>
      </c>
      <c r="O429" s="123">
        <v>13.793446422647481</v>
      </c>
      <c r="P429" s="123">
        <v>0</v>
      </c>
      <c r="Q429" s="123">
        <v>13.858162014769501</v>
      </c>
      <c r="R429" s="123">
        <v>13.020921237930152</v>
      </c>
      <c r="S429" s="123">
        <v>13.862933911494725</v>
      </c>
      <c r="T429" s="123">
        <v>12.766411138881995</v>
      </c>
      <c r="U429" s="123">
        <v>0</v>
      </c>
      <c r="V429" s="123">
        <v>0</v>
      </c>
      <c r="W429" s="123">
        <v>13.284579157643872</v>
      </c>
      <c r="X429" s="123">
        <v>12.023479823473142</v>
      </c>
      <c r="Y429" s="123">
        <v>11.0430610400844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22.14939190078541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19.678765150239858</v>
      </c>
      <c r="J430" s="99">
        <v>14.223361719394962</v>
      </c>
      <c r="K430" s="99">
        <v>15.478312979774458</v>
      </c>
      <c r="L430" s="99">
        <v>14.00239160327364</v>
      </c>
      <c r="M430" s="99">
        <v>14.551487090902869</v>
      </c>
      <c r="N430" s="99">
        <v>13.304330205925014</v>
      </c>
      <c r="O430" s="99">
        <v>13.71244748907481</v>
      </c>
      <c r="P430" s="99">
        <v>0</v>
      </c>
      <c r="Q430" s="99">
        <v>12.799242757651365</v>
      </c>
      <c r="R430" s="99">
        <v>12.698447121609089</v>
      </c>
      <c r="S430" s="99">
        <v>13.215227741178426</v>
      </c>
      <c r="T430" s="99">
        <v>12.766411138881995</v>
      </c>
      <c r="U430" s="99">
        <v>0</v>
      </c>
      <c r="V430" s="99">
        <v>0</v>
      </c>
      <c r="W430" s="99">
        <v>12.892339475012401</v>
      </c>
      <c r="X430" s="99">
        <v>11.764435246278317</v>
      </c>
      <c r="Y430" s="99">
        <v>10.895221539851724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19.217294792725504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26.097920988576831</v>
      </c>
      <c r="J434" s="102">
        <v>18.008695059019193</v>
      </c>
      <c r="K434" s="102">
        <v>23.620243100499117</v>
      </c>
      <c r="L434" s="102">
        <v>17.483328168541782</v>
      </c>
      <c r="M434" s="102">
        <v>17.305403350799718</v>
      </c>
      <c r="N434" s="102">
        <v>20.459502316397529</v>
      </c>
      <c r="O434" s="102">
        <v>18.184790340568512</v>
      </c>
      <c r="P434" s="102">
        <v>0</v>
      </c>
      <c r="Q434" s="102">
        <v>17.592796739379658</v>
      </c>
      <c r="R434" s="102">
        <v>15.389691632730662</v>
      </c>
      <c r="S434" s="102">
        <v>19.16810416227457</v>
      </c>
      <c r="T434" s="102">
        <v>0</v>
      </c>
      <c r="U434" s="102">
        <v>0</v>
      </c>
      <c r="V434" s="102">
        <v>0</v>
      </c>
      <c r="W434" s="102">
        <v>15.594435066473645</v>
      </c>
      <c r="X434" s="102">
        <v>16.48243970599869</v>
      </c>
      <c r="Y434" s="102">
        <v>14.187813245522792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14.034913558569425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15.53685718397255</v>
      </c>
      <c r="J438" s="123">
        <v>7.062083085914419</v>
      </c>
      <c r="K438" s="123">
        <v>9.7561024647037886</v>
      </c>
      <c r="L438" s="123">
        <v>7.2623201968909052</v>
      </c>
      <c r="M438" s="123">
        <v>7.1048308561125575</v>
      </c>
      <c r="N438" s="123">
        <v>6.2374105090612213</v>
      </c>
      <c r="O438" s="123">
        <v>6.4003417949598473</v>
      </c>
      <c r="P438" s="123">
        <v>0</v>
      </c>
      <c r="Q438" s="123">
        <v>6.8943017211093505</v>
      </c>
      <c r="R438" s="123">
        <v>6.8408315197581544</v>
      </c>
      <c r="S438" s="123">
        <v>7.5303012086537233</v>
      </c>
      <c r="T438" s="123">
        <v>7.5889559704307432</v>
      </c>
      <c r="U438" s="123">
        <v>0</v>
      </c>
      <c r="V438" s="123">
        <v>0</v>
      </c>
      <c r="W438" s="123">
        <v>7.1005675528364902</v>
      </c>
      <c r="X438" s="123">
        <v>7.2318645526682044</v>
      </c>
      <c r="Y438" s="123">
        <v>6.4746867672410469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14.189507966978784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15.556763180721758</v>
      </c>
      <c r="J439" s="99">
        <v>7.077836108128599</v>
      </c>
      <c r="K439" s="99">
        <v>9.7680496108982666</v>
      </c>
      <c r="L439" s="99">
        <v>7.3582343311151348</v>
      </c>
      <c r="M439" s="99">
        <v>7.1422037091065924</v>
      </c>
      <c r="N439" s="99">
        <v>6.1943832647385335</v>
      </c>
      <c r="O439" s="99">
        <v>6.4003417949598473</v>
      </c>
      <c r="P439" s="99">
        <v>0</v>
      </c>
      <c r="Q439" s="99">
        <v>6.9006509027484109</v>
      </c>
      <c r="R439" s="99">
        <v>6.8783506705993673</v>
      </c>
      <c r="S439" s="99">
        <v>7.5838248599999813</v>
      </c>
      <c r="T439" s="99">
        <v>7.5889559704307432</v>
      </c>
      <c r="U439" s="99">
        <v>0</v>
      </c>
      <c r="V439" s="99">
        <v>0</v>
      </c>
      <c r="W439" s="99">
        <v>7.1155935890918611</v>
      </c>
      <c r="X439" s="99">
        <v>7.2723168197122527</v>
      </c>
      <c r="Y439" s="99">
        <v>6.5213113931175615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11.73287799272898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9.251367106990033</v>
      </c>
      <c r="J440" s="110">
        <v>5.2899455606990573</v>
      </c>
      <c r="K440" s="110">
        <v>5.3140616084722794</v>
      </c>
      <c r="L440" s="110">
        <v>5.1715467710191403</v>
      </c>
      <c r="M440" s="110">
        <v>5.5070977598685902</v>
      </c>
      <c r="N440" s="110">
        <v>7.8016768158976477</v>
      </c>
      <c r="O440" s="110">
        <v>0</v>
      </c>
      <c r="P440" s="110">
        <v>0</v>
      </c>
      <c r="Q440" s="110">
        <v>6.4614611080752971</v>
      </c>
      <c r="R440" s="110">
        <v>5.270435350314254</v>
      </c>
      <c r="S440" s="110">
        <v>5.2495424229597774</v>
      </c>
      <c r="T440" s="110">
        <v>0</v>
      </c>
      <c r="U440" s="110">
        <v>0</v>
      </c>
      <c r="V440" s="110">
        <v>0</v>
      </c>
      <c r="W440" s="110">
        <v>4.972880819075967</v>
      </c>
      <c r="X440" s="110">
        <v>5.0357986014193807</v>
      </c>
      <c r="Y440" s="110">
        <v>4.5618940131444905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148.49433766521184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119.69788745041947</v>
      </c>
      <c r="J442" s="118">
        <f t="shared" si="232"/>
        <v>113.47895616309</v>
      </c>
      <c r="K442" s="118">
        <f t="shared" si="232"/>
        <v>114.40578464969795</v>
      </c>
      <c r="L442" s="118">
        <f t="shared" si="232"/>
        <v>112.44396526437563</v>
      </c>
      <c r="M442" s="118">
        <f t="shared" si="232"/>
        <v>109.36240634693344</v>
      </c>
      <c r="N442" s="118">
        <f t="shared" si="232"/>
        <v>101.28406174137145</v>
      </c>
      <c r="O442" s="118">
        <f t="shared" si="232"/>
        <v>94.980070842061195</v>
      </c>
      <c r="P442" s="118">
        <f t="shared" si="232"/>
        <v>0</v>
      </c>
      <c r="Q442" s="118">
        <f t="shared" si="232"/>
        <v>87.21048388808444</v>
      </c>
      <c r="R442" s="118">
        <f t="shared" ref="R442:V442" si="233">R443+R446+R448+R457</f>
        <v>83.807810427901373</v>
      </c>
      <c r="S442" s="118">
        <f t="shared" si="233"/>
        <v>84.874895213347756</v>
      </c>
      <c r="T442" s="118">
        <f t="shared" si="233"/>
        <v>79.93754146947856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74.747764718057553</v>
      </c>
      <c r="X442" s="118">
        <f t="shared" si="234"/>
        <v>63.010061026336075</v>
      </c>
      <c r="Y442" s="118">
        <f t="shared" si="234"/>
        <v>54.763285120335006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122.21024471283218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91.627946484626605</v>
      </c>
      <c r="J443" s="123">
        <f t="shared" si="235"/>
        <v>97.172145753472421</v>
      </c>
      <c r="K443" s="123">
        <f t="shared" si="235"/>
        <v>95.47499671510954</v>
      </c>
      <c r="L443" s="123">
        <f t="shared" si="235"/>
        <v>94.285184906812177</v>
      </c>
      <c r="M443" s="123">
        <f t="shared" si="235"/>
        <v>92.654594563015209</v>
      </c>
      <c r="N443" s="123">
        <f t="shared" si="235"/>
        <v>83.563985919435027</v>
      </c>
      <c r="O443" s="123">
        <f t="shared" si="235"/>
        <v>79.539749730474995</v>
      </c>
      <c r="P443" s="123">
        <f t="shared" si="235"/>
        <v>0</v>
      </c>
      <c r="Q443" s="123">
        <f t="shared" si="235"/>
        <v>67.769536248540248</v>
      </c>
      <c r="R443" s="123">
        <f t="shared" ref="R443:V443" si="236">SUM(R444:R445)</f>
        <v>66.628615654491327</v>
      </c>
      <c r="S443" s="123">
        <f t="shared" si="236"/>
        <v>65.734946300686417</v>
      </c>
      <c r="T443" s="123">
        <f t="shared" si="236"/>
        <v>64.003202970764761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58.524845626336621</v>
      </c>
      <c r="X443" s="123">
        <f t="shared" si="237"/>
        <v>47.023105587208029</v>
      </c>
      <c r="Y443" s="123">
        <f t="shared" si="237"/>
        <v>40.111727602051808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122.10324174810229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91.564208511888936</v>
      </c>
      <c r="J444" s="99">
        <v>97.093696890857856</v>
      </c>
      <c r="K444" s="99">
        <v>95.398162854802578</v>
      </c>
      <c r="L444" s="99">
        <v>94.216093657849186</v>
      </c>
      <c r="M444" s="99">
        <v>92.582981964110445</v>
      </c>
      <c r="N444" s="99">
        <v>83.509903173789965</v>
      </c>
      <c r="O444" s="99">
        <v>79.479361984243027</v>
      </c>
      <c r="P444" s="99">
        <v>0</v>
      </c>
      <c r="Q444" s="99">
        <v>67.723257142387325</v>
      </c>
      <c r="R444" s="99">
        <v>66.583546000149497</v>
      </c>
      <c r="S444" s="99">
        <v>65.690254070183883</v>
      </c>
      <c r="T444" s="99">
        <v>63.960342409903674</v>
      </c>
      <c r="U444" s="99">
        <v>0</v>
      </c>
      <c r="V444" s="99">
        <v>0</v>
      </c>
      <c r="W444" s="99">
        <v>58.486823847053422</v>
      </c>
      <c r="X444" s="99">
        <v>46.992109028619474</v>
      </c>
      <c r="Y444" s="99">
        <v>40.085338572392637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0.10700296472988466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6.373797273766503E-2</v>
      </c>
      <c r="J445" s="99">
        <v>7.8448862614565795E-2</v>
      </c>
      <c r="K445" s="99">
        <v>7.6833860306965582E-2</v>
      </c>
      <c r="L445" s="99">
        <v>6.9091248962990778E-2</v>
      </c>
      <c r="M445" s="99">
        <v>7.1612598904764943E-2</v>
      </c>
      <c r="N445" s="99">
        <v>5.408274564506254E-2</v>
      </c>
      <c r="O445" s="99">
        <v>6.0387746231964301E-2</v>
      </c>
      <c r="P445" s="99">
        <v>0</v>
      </c>
      <c r="Q445" s="99">
        <v>4.6279106152924729E-2</v>
      </c>
      <c r="R445" s="99">
        <v>4.5069654341833847E-2</v>
      </c>
      <c r="S445" s="99">
        <v>4.4692230502540814E-2</v>
      </c>
      <c r="T445" s="99">
        <v>4.2860560861081212E-2</v>
      </c>
      <c r="U445" s="99">
        <v>0</v>
      </c>
      <c r="V445" s="99">
        <v>0</v>
      </c>
      <c r="W445" s="99">
        <v>3.8021779283199261E-2</v>
      </c>
      <c r="X445" s="99">
        <v>3.0996558588556315E-2</v>
      </c>
      <c r="Y445" s="99">
        <v>2.6389029659172364E-2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1.9099265566844608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3.805950221820082</v>
      </c>
      <c r="J446" s="123">
        <f t="shared" si="238"/>
        <v>1.0982015848642273</v>
      </c>
      <c r="K446" s="123">
        <f t="shared" si="238"/>
        <v>1.0018720971661434</v>
      </c>
      <c r="L446" s="123">
        <f t="shared" si="238"/>
        <v>2.8038260427922954</v>
      </c>
      <c r="M446" s="123">
        <f t="shared" si="238"/>
        <v>0.8969720700551681</v>
      </c>
      <c r="N446" s="123">
        <f t="shared" si="238"/>
        <v>3.2352483126731859</v>
      </c>
      <c r="O446" s="123">
        <f t="shared" si="238"/>
        <v>0.38210873417738261</v>
      </c>
      <c r="P446" s="123">
        <f t="shared" si="238"/>
        <v>0</v>
      </c>
      <c r="Q446" s="123">
        <f t="shared" si="238"/>
        <v>4.3100719686086526</v>
      </c>
      <c r="R446" s="123">
        <f t="shared" si="238"/>
        <v>2.1878562085311413</v>
      </c>
      <c r="S446" s="123">
        <f t="shared" si="238"/>
        <v>2.8649765189742689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0.10113399957223768</v>
      </c>
      <c r="X446" s="123">
        <f t="shared" si="238"/>
        <v>0.60082878280144669</v>
      </c>
      <c r="Y446" s="123">
        <f t="shared" si="238"/>
        <v>0.52885535757167645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1.9099265566844608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3.805950221820082</v>
      </c>
      <c r="J447" s="99">
        <f>RES_hhdet_in_tess!J129</f>
        <v>1.0982015848642273</v>
      </c>
      <c r="K447" s="99">
        <f>RES_hhdet_in_tess!K129</f>
        <v>1.0018720971661434</v>
      </c>
      <c r="L447" s="99">
        <f>RES_hhdet_in_tess!L129</f>
        <v>2.8038260427922954</v>
      </c>
      <c r="M447" s="99">
        <f>RES_hhdet_in_tess!M129</f>
        <v>0.8969720700551681</v>
      </c>
      <c r="N447" s="99">
        <f>RES_hhdet_in_tess!N129</f>
        <v>3.2352483126731859</v>
      </c>
      <c r="O447" s="99">
        <f>RES_hhdet_in_tess!O129</f>
        <v>0.38210873417738261</v>
      </c>
      <c r="P447" s="99">
        <f>RES_hhdet_in_tess!P129</f>
        <v>0</v>
      </c>
      <c r="Q447" s="99">
        <f>RES_hhdet_in_tess!Q129</f>
        <v>4.3100719686086526</v>
      </c>
      <c r="R447" s="99">
        <f>RES_hhdet_in_tess!R129</f>
        <v>2.1878562085311413</v>
      </c>
      <c r="S447" s="99">
        <f>RES_hhdet_in_tess!S129</f>
        <v>2.8649765189742689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0.10113399957223768</v>
      </c>
      <c r="X447" s="99">
        <f>RES_hhdet_in_tess!X129</f>
        <v>0.60082878280144669</v>
      </c>
      <c r="Y447" s="99">
        <f>RES_hhdet_in_tess!Y129</f>
        <v>0.52885535757167645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16.234553470233784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15.344800279583716</v>
      </c>
      <c r="J448" s="123">
        <v>11.145392510602015</v>
      </c>
      <c r="K448" s="123">
        <v>12.32006096827004</v>
      </c>
      <c r="L448" s="123">
        <v>11.137759481888713</v>
      </c>
      <c r="M448" s="123">
        <v>11.699546942297374</v>
      </c>
      <c r="N448" s="123">
        <v>10.855726543996926</v>
      </c>
      <c r="O448" s="123">
        <v>11.373162767374987</v>
      </c>
      <c r="P448" s="123">
        <v>0</v>
      </c>
      <c r="Q448" s="123">
        <v>11.131170019516711</v>
      </c>
      <c r="R448" s="123">
        <v>10.991898839513999</v>
      </c>
      <c r="S448" s="123">
        <v>11.837813924007591</v>
      </c>
      <c r="T448" s="123">
        <v>11.448950348651005</v>
      </c>
      <c r="U448" s="123">
        <v>0</v>
      </c>
      <c r="V448" s="123">
        <v>0</v>
      </c>
      <c r="W448" s="123">
        <v>11.845187289136554</v>
      </c>
      <c r="X448" s="123">
        <v>11.012561228948336</v>
      </c>
      <c r="Y448" s="123">
        <v>10.198897255049916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16.649159644731768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15.348402803324531</v>
      </c>
      <c r="J449" s="99">
        <v>11.167186794963587</v>
      </c>
      <c r="K449" s="99">
        <v>12.237362352998424</v>
      </c>
      <c r="L449" s="99">
        <v>11.151783066869351</v>
      </c>
      <c r="M449" s="99">
        <v>11.706083749043129</v>
      </c>
      <c r="N449" s="99">
        <v>10.847508317546557</v>
      </c>
      <c r="O449" s="99">
        <v>11.37557958729238</v>
      </c>
      <c r="P449" s="99">
        <v>0</v>
      </c>
      <c r="Q449" s="99">
        <v>11.031009799588919</v>
      </c>
      <c r="R449" s="99">
        <v>11.096564034076534</v>
      </c>
      <c r="S449" s="99">
        <v>11.702472315754651</v>
      </c>
      <c r="T449" s="99">
        <v>11.448950348651005</v>
      </c>
      <c r="U449" s="99">
        <v>0</v>
      </c>
      <c r="V449" s="99">
        <v>0</v>
      </c>
      <c r="W449" s="99">
        <v>11.954410656368729</v>
      </c>
      <c r="X449" s="99">
        <v>10.954009311601601</v>
      </c>
      <c r="Y449" s="99">
        <v>10.185119090197302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11.015832331164686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15.212776643147874</v>
      </c>
      <c r="J453" s="102">
        <v>10.535863826377623</v>
      </c>
      <c r="K453" s="102">
        <v>13.877180309686656</v>
      </c>
      <c r="L453" s="102">
        <v>10.321299252023655</v>
      </c>
      <c r="M453" s="102">
        <v>10.309655746414519</v>
      </c>
      <c r="N453" s="102">
        <v>12.370770519319478</v>
      </c>
      <c r="O453" s="102">
        <v>11.242135271371863</v>
      </c>
      <c r="P453" s="102">
        <v>0</v>
      </c>
      <c r="Q453" s="102">
        <v>11.484418704770519</v>
      </c>
      <c r="R453" s="102">
        <v>10.223068717350237</v>
      </c>
      <c r="S453" s="102">
        <v>12.946357128784483</v>
      </c>
      <c r="T453" s="102">
        <v>0</v>
      </c>
      <c r="U453" s="102">
        <v>0</v>
      </c>
      <c r="V453" s="102">
        <v>0</v>
      </c>
      <c r="W453" s="102">
        <v>11.201983015435992</v>
      </c>
      <c r="X453" s="102">
        <v>12.020421163023279</v>
      </c>
      <c r="Y453" s="102">
        <v>10.491978023308425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8.1396129254614245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8.9191904643890538</v>
      </c>
      <c r="J457" s="123">
        <v>4.0632163141513358</v>
      </c>
      <c r="K457" s="123">
        <v>5.6088548691522231</v>
      </c>
      <c r="L457" s="123">
        <v>4.2171948328824547</v>
      </c>
      <c r="M457" s="123">
        <v>4.1112927715656831</v>
      </c>
      <c r="N457" s="123">
        <v>3.6291009652662978</v>
      </c>
      <c r="O457" s="123">
        <v>3.6850496100338277</v>
      </c>
      <c r="P457" s="123">
        <v>0</v>
      </c>
      <c r="Q457" s="123">
        <v>3.9997056514188221</v>
      </c>
      <c r="R457" s="123">
        <v>3.9994397253649132</v>
      </c>
      <c r="S457" s="123">
        <v>4.4371584696794724</v>
      </c>
      <c r="T457" s="123">
        <v>4.485388150062783</v>
      </c>
      <c r="U457" s="123">
        <v>0</v>
      </c>
      <c r="V457" s="123">
        <v>0</v>
      </c>
      <c r="W457" s="123">
        <v>4.2765978030121401</v>
      </c>
      <c r="X457" s="123">
        <v>4.3735654273782618</v>
      </c>
      <c r="Y457" s="123">
        <v>3.9238049056616027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8.1022937184991886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8.9254909825333417</v>
      </c>
      <c r="J458" s="99">
        <v>4.0640393986878225</v>
      </c>
      <c r="K458" s="99">
        <v>5.6131881603099867</v>
      </c>
      <c r="L458" s="99">
        <v>4.23174514002649</v>
      </c>
      <c r="M458" s="99">
        <v>4.1099761329822622</v>
      </c>
      <c r="N458" s="99">
        <v>3.5657513658796942</v>
      </c>
      <c r="O458" s="99">
        <v>3.6850496100338277</v>
      </c>
      <c r="P458" s="99">
        <v>0</v>
      </c>
      <c r="Q458" s="99">
        <v>3.984390137405831</v>
      </c>
      <c r="R458" s="99">
        <v>3.995230360754626</v>
      </c>
      <c r="S458" s="99">
        <v>4.44188461737052</v>
      </c>
      <c r="T458" s="99">
        <v>4.485388150062783</v>
      </c>
      <c r="U458" s="99">
        <v>0</v>
      </c>
      <c r="V458" s="99">
        <v>0</v>
      </c>
      <c r="W458" s="99">
        <v>4.2766136727892192</v>
      </c>
      <c r="X458" s="99">
        <v>4.3736972802785141</v>
      </c>
      <c r="Y458" s="99">
        <v>3.9222887496005976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8.6953260498878944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6.9297475455185094</v>
      </c>
      <c r="J459" s="110">
        <v>3.9706233517534035</v>
      </c>
      <c r="K459" s="110">
        <v>3.9977038836867251</v>
      </c>
      <c r="L459" s="110">
        <v>3.900021605379834</v>
      </c>
      <c r="M459" s="110">
        <v>4.1675806081100362</v>
      </c>
      <c r="N459" s="110">
        <v>5.9321916100882381</v>
      </c>
      <c r="O459" s="110">
        <v>0</v>
      </c>
      <c r="P459" s="110">
        <v>0</v>
      </c>
      <c r="Q459" s="110">
        <v>5.0438050095993985</v>
      </c>
      <c r="R459" s="110">
        <v>4.1756262837378646</v>
      </c>
      <c r="S459" s="110">
        <v>4.2357670735822213</v>
      </c>
      <c r="T459" s="110">
        <v>0</v>
      </c>
      <c r="U459" s="110">
        <v>0</v>
      </c>
      <c r="V459" s="110">
        <v>0</v>
      </c>
      <c r="W459" s="110">
        <v>4.2743506425777831</v>
      </c>
      <c r="X459" s="110">
        <v>4.3664074190396178</v>
      </c>
      <c r="Y459" s="110">
        <v>3.9860057764042538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3.0204488028304213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3.5227179606013115</v>
      </c>
      <c r="J461" s="118">
        <f t="shared" si="239"/>
        <v>1.5936349867060045</v>
      </c>
      <c r="K461" s="118">
        <f t="shared" si="239"/>
        <v>2.2129582602182829</v>
      </c>
      <c r="L461" s="118">
        <f t="shared" si="239"/>
        <v>1.598180073683579</v>
      </c>
      <c r="M461" s="118">
        <f t="shared" si="239"/>
        <v>1.5853400299380167</v>
      </c>
      <c r="N461" s="118">
        <f t="shared" si="239"/>
        <v>1.3694476078947335</v>
      </c>
      <c r="O461" s="118">
        <f t="shared" si="239"/>
        <v>1.4539016421430788</v>
      </c>
      <c r="P461" s="118">
        <f t="shared" si="239"/>
        <v>0</v>
      </c>
      <c r="Q461" s="118">
        <f t="shared" si="239"/>
        <v>1.5448904229361924</v>
      </c>
      <c r="R461" s="118">
        <f t="shared" ref="R461:V461" si="240">R462+R465+R467+R476</f>
        <v>1.5260270335708968</v>
      </c>
      <c r="S461" s="118">
        <f t="shared" si="240"/>
        <v>1.6832402554315136</v>
      </c>
      <c r="T461" s="118">
        <f t="shared" si="240"/>
        <v>1.7239072382430478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1.6050431889288357</v>
      </c>
      <c r="X461" s="118">
        <f t="shared" si="241"/>
        <v>1.6220998683432246</v>
      </c>
      <c r="Y461" s="118">
        <f t="shared" si="241"/>
        <v>1.4461314141447734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3.0204488028304213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3.5227179606013115</v>
      </c>
      <c r="J476" s="123">
        <v>1.5936349867060045</v>
      </c>
      <c r="K476" s="123">
        <v>2.2129582602182829</v>
      </c>
      <c r="L476" s="123">
        <v>1.598180073683579</v>
      </c>
      <c r="M476" s="123">
        <v>1.5853400299380167</v>
      </c>
      <c r="N476" s="123">
        <v>1.3694476078947335</v>
      </c>
      <c r="O476" s="123">
        <v>1.4539016421430788</v>
      </c>
      <c r="P476" s="123">
        <v>0</v>
      </c>
      <c r="Q476" s="123">
        <v>1.5448904229361924</v>
      </c>
      <c r="R476" s="123">
        <v>1.5260270335708968</v>
      </c>
      <c r="S476" s="123">
        <v>1.6832402554315136</v>
      </c>
      <c r="T476" s="123">
        <v>1.7239072382430478</v>
      </c>
      <c r="U476" s="123">
        <v>0</v>
      </c>
      <c r="V476" s="123">
        <v>0</v>
      </c>
      <c r="W476" s="123">
        <v>1.6050431889288357</v>
      </c>
      <c r="X476" s="123">
        <v>1.6220998683432246</v>
      </c>
      <c r="Y476" s="123">
        <v>1.4461314141447734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3.2232886297789012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3.5338743241327562</v>
      </c>
      <c r="J477" s="99">
        <v>1.6078012503224928</v>
      </c>
      <c r="K477" s="99">
        <v>2.2189101496116499</v>
      </c>
      <c r="L477" s="99">
        <v>1.6714965106561146</v>
      </c>
      <c r="M477" s="99">
        <v>1.6224229945606539</v>
      </c>
      <c r="N477" s="99">
        <v>1.4071161024180054</v>
      </c>
      <c r="O477" s="99">
        <v>1.4539016421430788</v>
      </c>
      <c r="P477" s="99">
        <v>0</v>
      </c>
      <c r="Q477" s="99">
        <v>1.5675518590683295</v>
      </c>
      <c r="R477" s="99">
        <v>1.5624861383333526</v>
      </c>
      <c r="S477" s="99">
        <v>1.722741655197596</v>
      </c>
      <c r="T477" s="99">
        <v>1.7239072382430478</v>
      </c>
      <c r="U477" s="99">
        <v>0</v>
      </c>
      <c r="V477" s="99">
        <v>0</v>
      </c>
      <c r="W477" s="99">
        <v>1.6163782396981072</v>
      </c>
      <c r="X477" s="99">
        <v>1.6519794887658354</v>
      </c>
      <c r="Y477" s="99">
        <v>1.4813810960605855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27942</v>
      </c>
      <c r="V5" s="120">
        <v>46600</v>
      </c>
      <c r="W5" s="120">
        <v>71278</v>
      </c>
      <c r="X5" s="120">
        <v>102797</v>
      </c>
      <c r="Y5" s="120">
        <v>134063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27942</v>
      </c>
      <c r="V7" s="52">
        <v>46600</v>
      </c>
      <c r="W7" s="52">
        <v>71278</v>
      </c>
      <c r="X7" s="52">
        <v>102797</v>
      </c>
      <c r="Y7" s="52">
        <v>134063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6951</v>
      </c>
      <c r="V9" s="52">
        <v>16799</v>
      </c>
      <c r="W9" s="52">
        <v>19936</v>
      </c>
      <c r="X9" s="52">
        <v>37222</v>
      </c>
      <c r="Y9" s="52">
        <v>57569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25100</v>
      </c>
      <c r="V11" s="52">
        <v>37630</v>
      </c>
      <c r="W11" s="52">
        <v>50234</v>
      </c>
      <c r="X11" s="52">
        <v>70172</v>
      </c>
      <c r="Y11" s="52">
        <v>87255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2842</v>
      </c>
      <c r="V13" s="52">
        <v>8970</v>
      </c>
      <c r="W13" s="52">
        <v>21044</v>
      </c>
      <c r="X13" s="52">
        <v>32625</v>
      </c>
      <c r="Y13" s="52">
        <v>46808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27725</v>
      </c>
      <c r="V16" s="52">
        <v>46161</v>
      </c>
      <c r="W16" s="52">
        <v>70674</v>
      </c>
      <c r="X16" s="52">
        <v>101612</v>
      </c>
      <c r="Y16" s="52">
        <v>132091</v>
      </c>
      <c r="DA16" s="63" t="s">
        <v>1126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217</v>
      </c>
      <c r="V17" s="36">
        <v>439</v>
      </c>
      <c r="W17" s="36">
        <v>604</v>
      </c>
      <c r="X17" s="36">
        <v>1185</v>
      </c>
      <c r="Y17" s="36">
        <v>1972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4</v>
      </c>
      <c r="W21" s="52">
        <v>53</v>
      </c>
      <c r="X21" s="52">
        <v>167</v>
      </c>
      <c r="Y21" s="52">
        <v>385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13</v>
      </c>
      <c r="W23" s="52">
        <v>5088</v>
      </c>
      <c r="X23" s="52">
        <v>1148</v>
      </c>
      <c r="Y23" s="52">
        <v>209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49</v>
      </c>
      <c r="W25" s="52">
        <v>367</v>
      </c>
      <c r="X25" s="52">
        <v>1125</v>
      </c>
      <c r="Y25" s="52">
        <v>2499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4</v>
      </c>
      <c r="W27" s="52">
        <v>48</v>
      </c>
      <c r="X27" s="52">
        <v>216</v>
      </c>
      <c r="Y27" s="52">
        <v>614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54</v>
      </c>
      <c r="W30" s="52">
        <v>414</v>
      </c>
      <c r="X30" s="52">
        <v>1328</v>
      </c>
      <c r="Y30" s="52">
        <v>3093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2</v>
      </c>
      <c r="X31" s="36">
        <v>10</v>
      </c>
      <c r="Y31" s="36">
        <v>24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27942</v>
      </c>
      <c r="V35" s="52">
        <v>18662</v>
      </c>
      <c r="W35" s="52">
        <v>24731</v>
      </c>
      <c r="X35" s="52">
        <v>31686</v>
      </c>
      <c r="Y35" s="52">
        <v>31651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6951</v>
      </c>
      <c r="V37" s="52">
        <v>9861</v>
      </c>
      <c r="W37" s="52">
        <v>8225</v>
      </c>
      <c r="X37" s="52">
        <v>18434</v>
      </c>
      <c r="Y37" s="52">
        <v>20556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25100</v>
      </c>
      <c r="V39" s="52">
        <v>12579</v>
      </c>
      <c r="W39" s="52">
        <v>12971</v>
      </c>
      <c r="X39" s="52">
        <v>21063</v>
      </c>
      <c r="Y39" s="52">
        <v>19582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2842</v>
      </c>
      <c r="V41" s="52">
        <v>6132</v>
      </c>
      <c r="W41" s="52">
        <v>12122</v>
      </c>
      <c r="X41" s="52">
        <v>11797</v>
      </c>
      <c r="Y41" s="52">
        <v>14797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27725</v>
      </c>
      <c r="V44" s="52">
        <v>18490</v>
      </c>
      <c r="W44" s="52">
        <v>24927</v>
      </c>
      <c r="X44" s="52">
        <v>32266</v>
      </c>
      <c r="Y44" s="52">
        <v>33572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217</v>
      </c>
      <c r="V45" s="36">
        <v>222</v>
      </c>
      <c r="W45" s="36">
        <v>167</v>
      </c>
      <c r="X45" s="36">
        <v>591</v>
      </c>
      <c r="Y45" s="36">
        <v>811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8694</v>
      </c>
      <c r="V49" s="52">
        <v>6977</v>
      </c>
      <c r="W49" s="52">
        <v>9806</v>
      </c>
      <c r="X49" s="52">
        <v>10095</v>
      </c>
      <c r="Y49" s="52">
        <v>10439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6873</v>
      </c>
      <c r="V51" s="52">
        <v>2406</v>
      </c>
      <c r="W51" s="52">
        <v>1039</v>
      </c>
      <c r="X51" s="52">
        <v>7275</v>
      </c>
      <c r="Y51" s="52">
        <v>7489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7810</v>
      </c>
      <c r="V53" s="52">
        <v>4690</v>
      </c>
      <c r="W53" s="52">
        <v>5067</v>
      </c>
      <c r="X53" s="52">
        <v>6472</v>
      </c>
      <c r="Y53" s="52">
        <v>5945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884</v>
      </c>
      <c r="V55" s="52">
        <v>2287</v>
      </c>
      <c r="W55" s="52">
        <v>4739</v>
      </c>
      <c r="X55" s="52">
        <v>3623</v>
      </c>
      <c r="Y55" s="52">
        <v>4494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8626</v>
      </c>
      <c r="V58" s="52">
        <v>6894</v>
      </c>
      <c r="W58" s="52">
        <v>9740</v>
      </c>
      <c r="X58" s="52">
        <v>9912</v>
      </c>
      <c r="Y58" s="52">
        <v>10191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68</v>
      </c>
      <c r="V59" s="36">
        <v>83</v>
      </c>
      <c r="W59" s="36">
        <v>66</v>
      </c>
      <c r="X59" s="36">
        <v>183</v>
      </c>
      <c r="Y59" s="36">
        <v>248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19248</v>
      </c>
      <c r="V63" s="52">
        <v>11685</v>
      </c>
      <c r="W63" s="52">
        <v>14925</v>
      </c>
      <c r="X63" s="52">
        <v>21591</v>
      </c>
      <c r="Y63" s="52">
        <v>21212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78</v>
      </c>
      <c r="V65" s="52">
        <v>7455</v>
      </c>
      <c r="W65" s="52">
        <v>7186</v>
      </c>
      <c r="X65" s="52">
        <v>11159</v>
      </c>
      <c r="Y65" s="52">
        <v>13067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17290</v>
      </c>
      <c r="V67" s="52">
        <f t="shared" si="1"/>
        <v>7889</v>
      </c>
      <c r="W67" s="52">
        <f t="shared" ref="W67:Y67" si="2">W39-W53</f>
        <v>7904</v>
      </c>
      <c r="X67" s="52">
        <f t="shared" si="2"/>
        <v>14591</v>
      </c>
      <c r="Y67" s="52">
        <f t="shared" si="2"/>
        <v>13637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1958</v>
      </c>
      <c r="V69" s="52">
        <f t="shared" si="7"/>
        <v>3845</v>
      </c>
      <c r="W69" s="52">
        <f t="shared" ref="W69:Y69" si="8">W41-W55</f>
        <v>7383</v>
      </c>
      <c r="X69" s="52">
        <f t="shared" si="8"/>
        <v>8174</v>
      </c>
      <c r="Y69" s="52">
        <f t="shared" si="8"/>
        <v>10303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19099</v>
      </c>
      <c r="V72" s="52">
        <v>11596</v>
      </c>
      <c r="W72" s="52">
        <v>15187</v>
      </c>
      <c r="X72" s="52">
        <v>22354</v>
      </c>
      <c r="Y72" s="52">
        <v>23381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149</v>
      </c>
      <c r="V73" s="36">
        <v>139</v>
      </c>
      <c r="W73" s="36">
        <v>101</v>
      </c>
      <c r="X73" s="36">
        <v>408</v>
      </c>
      <c r="Y73" s="36">
        <v>563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0</v>
      </c>
      <c r="K79" s="138">
        <f>RES_hhdet_numvin!K145</f>
        <v>0</v>
      </c>
      <c r="L79" s="138">
        <f>RES_hhdet_numvin!L145</f>
        <v>0</v>
      </c>
      <c r="M79" s="138">
        <f>RES_hhdet_numvin!M145</f>
        <v>0</v>
      </c>
      <c r="N79" s="138">
        <f>RES_hhdet_numvin!N145</f>
        <v>0</v>
      </c>
      <c r="O79" s="138">
        <f>RES_hhdet_numvin!O145</f>
        <v>0</v>
      </c>
      <c r="P79" s="138">
        <f>RES_hhdet_numvin!P145</f>
        <v>0</v>
      </c>
      <c r="Q79" s="138">
        <f>RES_hhdet_numvin!Q145</f>
        <v>0</v>
      </c>
      <c r="R79" s="138">
        <f>RES_hhdet_numvin!R145</f>
        <v>0</v>
      </c>
      <c r="S79" s="138">
        <f>RES_hhdet_numvin!S145</f>
        <v>0</v>
      </c>
      <c r="T79" s="138">
        <f>RES_hhdet_numvin!T145</f>
        <v>0</v>
      </c>
      <c r="U79" s="138">
        <f>RES_hhdet_numvin!U145</f>
        <v>27505</v>
      </c>
      <c r="V79" s="138">
        <f>RES_hhdet_numvin!V145</f>
        <v>18542</v>
      </c>
      <c r="W79" s="138">
        <f>RES_hhdet_numvin!W145</f>
        <v>24683</v>
      </c>
      <c r="X79" s="138">
        <f>RES_hhdet_numvin!X145</f>
        <v>31682</v>
      </c>
      <c r="Y79" s="138">
        <f>RES_hhdet_numvin!Y145</f>
        <v>31651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0</v>
      </c>
      <c r="S81" s="138">
        <f>RES_hhdet_numvin!S147</f>
        <v>0</v>
      </c>
      <c r="T81" s="138">
        <f>RES_hhdet_numvin!T147</f>
        <v>0</v>
      </c>
      <c r="U81" s="138">
        <f>RES_hhdet_numvin!U147</f>
        <v>4311</v>
      </c>
      <c r="V81" s="138">
        <f>RES_hhdet_numvin!V147</f>
        <v>6893</v>
      </c>
      <c r="W81" s="138">
        <f>RES_hhdet_numvin!W147</f>
        <v>7410</v>
      </c>
      <c r="X81" s="138">
        <f>RES_hhdet_numvin!X147</f>
        <v>18399</v>
      </c>
      <c r="Y81" s="138">
        <f>RES_hhdet_numvin!Y147</f>
        <v>20556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21964</v>
      </c>
      <c r="V83" s="138">
        <f>RES_hhdet_numvin!V149</f>
        <v>11917</v>
      </c>
      <c r="W83" s="138">
        <f>RES_hhdet_numvin!W149</f>
        <v>12770</v>
      </c>
      <c r="X83" s="138">
        <f>RES_hhdet_numvin!X149</f>
        <v>21022</v>
      </c>
      <c r="Y83" s="138">
        <f>RES_hhdet_numvin!Y149</f>
        <v>19582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0</v>
      </c>
      <c r="S87" s="138">
        <f>RES_hhdet_numvin!S153</f>
        <v>0</v>
      </c>
      <c r="T87" s="138">
        <f>RES_hhdet_numvin!T153</f>
        <v>0</v>
      </c>
      <c r="U87" s="138">
        <f>RES_hhdet_numvin!U153</f>
        <v>2488</v>
      </c>
      <c r="V87" s="138">
        <f>RES_hhdet_numvin!V153</f>
        <v>5811</v>
      </c>
      <c r="W87" s="138">
        <f>RES_hhdet_numvin!W153</f>
        <v>11934</v>
      </c>
      <c r="X87" s="138">
        <f>RES_hhdet_numvin!X153</f>
        <v>11778</v>
      </c>
      <c r="Y87" s="138">
        <f>RES_hhdet_numvin!Y153</f>
        <v>14797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0</v>
      </c>
      <c r="S88" s="138">
        <f>RES_hhdet_numvin!S154</f>
        <v>0</v>
      </c>
      <c r="T88" s="138">
        <f>RES_hhdet_numvin!T154</f>
        <v>0</v>
      </c>
      <c r="U88" s="138">
        <f>RES_hhdet_numvin!U154</f>
        <v>0</v>
      </c>
      <c r="V88" s="138">
        <f>RES_hhdet_numvin!V154</f>
        <v>0</v>
      </c>
      <c r="W88" s="138">
        <f>RES_hhdet_numvin!W154</f>
        <v>0</v>
      </c>
      <c r="X88" s="138">
        <f>RES_hhdet_numvin!X154</f>
        <v>0</v>
      </c>
      <c r="Y88" s="138">
        <f>RES_hhdet_numvin!Y154</f>
        <v>0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24261</v>
      </c>
      <c r="V92" s="138">
        <f>RES_hhdet_numvin!V158</f>
        <v>17515</v>
      </c>
      <c r="W92" s="138">
        <f>RES_hhdet_numvin!W158</f>
        <v>24540</v>
      </c>
      <c r="X92" s="138">
        <f>RES_hhdet_numvin!X158</f>
        <v>32203</v>
      </c>
      <c r="Y92" s="138">
        <f>RES_hhdet_numvin!Y158</f>
        <v>33572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0</v>
      </c>
      <c r="S93" s="39">
        <f>RES_hhdet_numvin!S159</f>
        <v>0</v>
      </c>
      <c r="T93" s="39">
        <f>RES_hhdet_numvin!T159</f>
        <v>0</v>
      </c>
      <c r="U93" s="39">
        <f>RES_hhdet_numvin!U159</f>
        <v>192</v>
      </c>
      <c r="V93" s="39">
        <f>RES_hhdet_numvin!V159</f>
        <v>213</v>
      </c>
      <c r="W93" s="39">
        <f>RES_hhdet_numvin!W159</f>
        <v>165</v>
      </c>
      <c r="X93" s="39">
        <f>RES_hhdet_numvin!X159</f>
        <v>591</v>
      </c>
      <c r="Y93" s="39">
        <f>RES_hhdet_numvin!Y159</f>
        <v>811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</v>
      </c>
      <c r="C97" s="117">
        <f t="shared" si="12"/>
        <v>0</v>
      </c>
      <c r="D97" s="117">
        <f t="shared" si="12"/>
        <v>0</v>
      </c>
      <c r="E97" s="117">
        <f t="shared" si="12"/>
        <v>0</v>
      </c>
      <c r="F97" s="117">
        <f t="shared" si="12"/>
        <v>0</v>
      </c>
      <c r="G97" s="117">
        <f t="shared" si="12"/>
        <v>0</v>
      </c>
      <c r="H97" s="117">
        <f t="shared" si="12"/>
        <v>0</v>
      </c>
      <c r="I97" s="117">
        <f t="shared" si="12"/>
        <v>0</v>
      </c>
      <c r="J97" s="117">
        <f t="shared" si="12"/>
        <v>0</v>
      </c>
      <c r="K97" s="117">
        <f t="shared" si="12"/>
        <v>0</v>
      </c>
      <c r="L97" s="117">
        <f t="shared" si="12"/>
        <v>0</v>
      </c>
      <c r="M97" s="117">
        <f t="shared" si="12"/>
        <v>0</v>
      </c>
      <c r="N97" s="117">
        <f t="shared" si="12"/>
        <v>0</v>
      </c>
      <c r="O97" s="117">
        <f t="shared" si="12"/>
        <v>0</v>
      </c>
      <c r="P97" s="117">
        <f t="shared" si="12"/>
        <v>0</v>
      </c>
      <c r="Q97" s="117">
        <f t="shared" si="12"/>
        <v>0</v>
      </c>
      <c r="R97" s="117">
        <f t="shared" ref="R97:V97" si="13">R98+R100+R102+R111</f>
        <v>0</v>
      </c>
      <c r="S97" s="117">
        <f t="shared" si="13"/>
        <v>0</v>
      </c>
      <c r="T97" s="117">
        <f t="shared" si="13"/>
        <v>0</v>
      </c>
      <c r="U97" s="117">
        <f t="shared" si="13"/>
        <v>9.4369901282793052</v>
      </c>
      <c r="V97" s="117">
        <f t="shared" si="13"/>
        <v>14.539965069425653</v>
      </c>
      <c r="W97" s="117">
        <f t="shared" ref="W97:Y97" si="14">W98+W100+W102+W111</f>
        <v>22.369766038191546</v>
      </c>
      <c r="X97" s="117">
        <f t="shared" si="14"/>
        <v>33.77115134628464</v>
      </c>
      <c r="Y97" s="117">
        <f t="shared" si="14"/>
        <v>44.126307168807408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</v>
      </c>
      <c r="C98" s="122">
        <f t="shared" si="15"/>
        <v>0</v>
      </c>
      <c r="D98" s="122">
        <f t="shared" si="15"/>
        <v>0</v>
      </c>
      <c r="E98" s="122">
        <f t="shared" si="15"/>
        <v>0</v>
      </c>
      <c r="F98" s="122">
        <f t="shared" si="15"/>
        <v>0</v>
      </c>
      <c r="G98" s="122">
        <f t="shared" si="15"/>
        <v>0</v>
      </c>
      <c r="H98" s="122">
        <f t="shared" si="15"/>
        <v>0</v>
      </c>
      <c r="I98" s="122">
        <f t="shared" si="15"/>
        <v>0</v>
      </c>
      <c r="J98" s="122">
        <f t="shared" si="15"/>
        <v>0</v>
      </c>
      <c r="K98" s="122">
        <f t="shared" si="15"/>
        <v>0</v>
      </c>
      <c r="L98" s="122">
        <f t="shared" si="15"/>
        <v>0</v>
      </c>
      <c r="M98" s="122">
        <f t="shared" si="15"/>
        <v>0</v>
      </c>
      <c r="N98" s="122">
        <f t="shared" si="15"/>
        <v>0</v>
      </c>
      <c r="O98" s="122">
        <f t="shared" si="15"/>
        <v>0</v>
      </c>
      <c r="P98" s="122">
        <f t="shared" si="15"/>
        <v>0</v>
      </c>
      <c r="Q98" s="122">
        <f t="shared" si="15"/>
        <v>0</v>
      </c>
      <c r="R98" s="122">
        <f t="shared" si="15"/>
        <v>0</v>
      </c>
      <c r="S98" s="122">
        <f t="shared" si="15"/>
        <v>0</v>
      </c>
      <c r="T98" s="122">
        <f t="shared" si="15"/>
        <v>0</v>
      </c>
      <c r="U98" s="122">
        <f t="shared" si="15"/>
        <v>4.6269183683107782</v>
      </c>
      <c r="V98" s="122">
        <f t="shared" si="15"/>
        <v>6.9104855723529655</v>
      </c>
      <c r="W98" s="122">
        <f t="shared" si="15"/>
        <v>10.027643280219612</v>
      </c>
      <c r="X98" s="122">
        <f t="shared" si="15"/>
        <v>15.048324621451943</v>
      </c>
      <c r="Y98" s="122">
        <f t="shared" si="15"/>
        <v>21.76053243493957</v>
      </c>
      <c r="DA98" s="130" t="s">
        <v>1706</v>
      </c>
    </row>
    <row r="99" spans="1:105" ht="12" customHeight="1" x14ac:dyDescent="0.25">
      <c r="A99" s="97" t="s">
        <v>53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4.6269183683107782</v>
      </c>
      <c r="V99" s="98">
        <v>6.9104855723529655</v>
      </c>
      <c r="W99" s="98">
        <v>10.027643280219612</v>
      </c>
      <c r="X99" s="98">
        <v>15.048324621451943</v>
      </c>
      <c r="Y99" s="98">
        <v>21.76053243493957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0</v>
      </c>
      <c r="C100" s="122">
        <f t="shared" si="16"/>
        <v>0</v>
      </c>
      <c r="D100" s="122">
        <f t="shared" si="16"/>
        <v>0</v>
      </c>
      <c r="E100" s="122">
        <f t="shared" si="16"/>
        <v>0</v>
      </c>
      <c r="F100" s="122">
        <f t="shared" si="16"/>
        <v>0</v>
      </c>
      <c r="G100" s="122">
        <f t="shared" si="16"/>
        <v>0</v>
      </c>
      <c r="H100" s="122">
        <f t="shared" si="16"/>
        <v>0</v>
      </c>
      <c r="I100" s="122">
        <f t="shared" si="16"/>
        <v>0</v>
      </c>
      <c r="J100" s="122">
        <f t="shared" si="16"/>
        <v>0</v>
      </c>
      <c r="K100" s="122">
        <f t="shared" si="16"/>
        <v>0</v>
      </c>
      <c r="L100" s="122">
        <f t="shared" si="16"/>
        <v>0</v>
      </c>
      <c r="M100" s="122">
        <f t="shared" si="16"/>
        <v>0</v>
      </c>
      <c r="N100" s="122">
        <f t="shared" si="16"/>
        <v>0</v>
      </c>
      <c r="O100" s="122">
        <f t="shared" si="16"/>
        <v>0</v>
      </c>
      <c r="P100" s="122">
        <f t="shared" si="16"/>
        <v>0</v>
      </c>
      <c r="Q100" s="122">
        <f t="shared" si="16"/>
        <v>0</v>
      </c>
      <c r="R100" s="122">
        <f t="shared" si="16"/>
        <v>0</v>
      </c>
      <c r="S100" s="122">
        <f t="shared" si="16"/>
        <v>0</v>
      </c>
      <c r="T100" s="122">
        <f t="shared" si="16"/>
        <v>0</v>
      </c>
      <c r="U100" s="122">
        <f t="shared" si="16"/>
        <v>0.13249492543271299</v>
      </c>
      <c r="V100" s="122">
        <f t="shared" si="16"/>
        <v>0.33625361896519812</v>
      </c>
      <c r="W100" s="122">
        <f t="shared" si="16"/>
        <v>0.41622628672513068</v>
      </c>
      <c r="X100" s="122">
        <f t="shared" si="16"/>
        <v>0.71107750120015578</v>
      </c>
      <c r="Y100" s="122">
        <f t="shared" si="16"/>
        <v>1.0453455747726652</v>
      </c>
      <c r="DA100" s="130" t="s">
        <v>1708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0.13249492543271299</v>
      </c>
      <c r="V101" s="98">
        <v>0.33625361896519812</v>
      </c>
      <c r="W101" s="98">
        <v>0.41622628672513068</v>
      </c>
      <c r="X101" s="98">
        <v>0.71107750120015578</v>
      </c>
      <c r="Y101" s="98">
        <v>1.0453455747726652</v>
      </c>
      <c r="DA101" s="63" t="s">
        <v>1709</v>
      </c>
    </row>
    <row r="102" spans="1:105" ht="12" customHeight="1" x14ac:dyDescent="0.25">
      <c r="A102" s="121" t="s">
        <v>55</v>
      </c>
      <c r="B102" s="122">
        <v>0</v>
      </c>
      <c r="C102" s="122">
        <v>0</v>
      </c>
      <c r="D102" s="122">
        <v>0</v>
      </c>
      <c r="E102" s="122">
        <v>0</v>
      </c>
      <c r="F102" s="122">
        <v>0</v>
      </c>
      <c r="G102" s="122">
        <v>0</v>
      </c>
      <c r="H102" s="122">
        <v>0</v>
      </c>
      <c r="I102" s="122">
        <v>0</v>
      </c>
      <c r="J102" s="122">
        <v>0</v>
      </c>
      <c r="K102" s="122">
        <v>0</v>
      </c>
      <c r="L102" s="122">
        <v>0</v>
      </c>
      <c r="M102" s="122">
        <v>0</v>
      </c>
      <c r="N102" s="122">
        <v>0</v>
      </c>
      <c r="O102" s="122">
        <v>0</v>
      </c>
      <c r="P102" s="122">
        <v>0</v>
      </c>
      <c r="Q102" s="122">
        <v>0</v>
      </c>
      <c r="R102" s="122">
        <v>0</v>
      </c>
      <c r="S102" s="122">
        <v>0</v>
      </c>
      <c r="T102" s="122">
        <v>0</v>
      </c>
      <c r="U102" s="122">
        <v>3.0530419077176956</v>
      </c>
      <c r="V102" s="122">
        <v>4.8698379049079463</v>
      </c>
      <c r="W102" s="122">
        <v>8.0642661080454712</v>
      </c>
      <c r="X102" s="122">
        <v>12.24299641000996</v>
      </c>
      <c r="Y102" s="122">
        <v>14.499734731436947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2.7132230137307869</v>
      </c>
      <c r="V103" s="98">
        <v>3.7687856828671942</v>
      </c>
      <c r="W103" s="98">
        <v>5.3842056675540366</v>
      </c>
      <c r="X103" s="98">
        <v>7.7048188103210711</v>
      </c>
      <c r="Y103" s="98">
        <v>8.7388031470835603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0.33981889398690851</v>
      </c>
      <c r="V107" s="101">
        <v>1.1010522220407521</v>
      </c>
      <c r="W107" s="101">
        <v>2.6800604404914345</v>
      </c>
      <c r="X107" s="101">
        <v>4.5381775996888889</v>
      </c>
      <c r="Y107" s="101">
        <v>5.7609315843533864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1718</v>
      </c>
    </row>
    <row r="111" spans="1:105" ht="12" customHeight="1" x14ac:dyDescent="0.25">
      <c r="A111" s="121" t="s">
        <v>54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1.624534926818118</v>
      </c>
      <c r="V111" s="122">
        <v>2.4233879731995436</v>
      </c>
      <c r="W111" s="122">
        <v>3.8616303632013333</v>
      </c>
      <c r="X111" s="122">
        <v>5.768752813622581</v>
      </c>
      <c r="Y111" s="122">
        <v>6.8206944276582222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1.616461137316636</v>
      </c>
      <c r="V112" s="98">
        <v>2.4068879172912383</v>
      </c>
      <c r="W112" s="98">
        <v>3.8384912320776725</v>
      </c>
      <c r="X112" s="98">
        <v>5.7221794332670175</v>
      </c>
      <c r="Y112" s="98">
        <v>6.7496027362745714</v>
      </c>
      <c r="DA112" s="63" t="s">
        <v>1720</v>
      </c>
    </row>
    <row r="113" spans="1:105" ht="12" customHeight="1" x14ac:dyDescent="0.25">
      <c r="A113" s="109" t="s">
        <v>120</v>
      </c>
      <c r="B113" s="33">
        <v>0</v>
      </c>
      <c r="C113" s="33">
        <v>0</v>
      </c>
      <c r="D113" s="33">
        <v>0</v>
      </c>
      <c r="E113" s="33">
        <v>0</v>
      </c>
      <c r="F113" s="33">
        <v>0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8.0737895014818557E-3</v>
      </c>
      <c r="V113" s="33">
        <v>1.6500055908305382E-2</v>
      </c>
      <c r="W113" s="33">
        <v>2.3139131123660662E-2</v>
      </c>
      <c r="X113" s="33">
        <v>4.6573380355563049E-2</v>
      </c>
      <c r="Y113" s="33">
        <v>7.1091691383650832E-2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</v>
      </c>
      <c r="C115" s="117">
        <f t="shared" si="17"/>
        <v>0</v>
      </c>
      <c r="D115" s="117">
        <f t="shared" si="17"/>
        <v>0</v>
      </c>
      <c r="E115" s="117">
        <f t="shared" si="17"/>
        <v>0</v>
      </c>
      <c r="F115" s="117">
        <f t="shared" si="17"/>
        <v>0</v>
      </c>
      <c r="G115" s="117">
        <f t="shared" si="17"/>
        <v>0</v>
      </c>
      <c r="H115" s="117">
        <f t="shared" si="17"/>
        <v>0</v>
      </c>
      <c r="I115" s="117">
        <f t="shared" si="17"/>
        <v>0</v>
      </c>
      <c r="J115" s="117">
        <f t="shared" si="17"/>
        <v>0</v>
      </c>
      <c r="K115" s="117">
        <f t="shared" si="17"/>
        <v>0</v>
      </c>
      <c r="L115" s="117">
        <f t="shared" si="17"/>
        <v>0</v>
      </c>
      <c r="M115" s="117">
        <f t="shared" si="17"/>
        <v>0</v>
      </c>
      <c r="N115" s="117">
        <f t="shared" si="17"/>
        <v>0</v>
      </c>
      <c r="O115" s="117">
        <f t="shared" si="17"/>
        <v>0</v>
      </c>
      <c r="P115" s="117">
        <f t="shared" si="17"/>
        <v>0</v>
      </c>
      <c r="Q115" s="117">
        <f t="shared" si="17"/>
        <v>0</v>
      </c>
      <c r="R115" s="117">
        <f t="shared" ref="R115:V115" si="18">R116+R118+R120+R129</f>
        <v>0</v>
      </c>
      <c r="S115" s="117">
        <f t="shared" si="18"/>
        <v>0</v>
      </c>
      <c r="T115" s="117">
        <f t="shared" si="18"/>
        <v>0</v>
      </c>
      <c r="U115" s="117">
        <f t="shared" si="18"/>
        <v>18.620673983810992</v>
      </c>
      <c r="V115" s="117">
        <f t="shared" si="18"/>
        <v>28.520127655695799</v>
      </c>
      <c r="W115" s="117">
        <f t="shared" ref="W115:Y115" si="19">W116+W118+W120+W129</f>
        <v>42.276524989032751</v>
      </c>
      <c r="X115" s="117">
        <f t="shared" si="19"/>
        <v>64.322830162831707</v>
      </c>
      <c r="Y115" s="117">
        <f t="shared" si="19"/>
        <v>90.258856243945559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</v>
      </c>
      <c r="C116" s="122">
        <f t="shared" si="20"/>
        <v>0</v>
      </c>
      <c r="D116" s="122">
        <f t="shared" si="20"/>
        <v>0</v>
      </c>
      <c r="E116" s="122">
        <f t="shared" si="20"/>
        <v>0</v>
      </c>
      <c r="F116" s="122">
        <f t="shared" si="20"/>
        <v>0</v>
      </c>
      <c r="G116" s="122">
        <f t="shared" si="20"/>
        <v>0</v>
      </c>
      <c r="H116" s="122">
        <f t="shared" si="20"/>
        <v>0</v>
      </c>
      <c r="I116" s="122">
        <f t="shared" si="20"/>
        <v>0</v>
      </c>
      <c r="J116" s="122">
        <f t="shared" si="20"/>
        <v>0</v>
      </c>
      <c r="K116" s="122">
        <f t="shared" si="20"/>
        <v>0</v>
      </c>
      <c r="L116" s="122">
        <f t="shared" si="20"/>
        <v>0</v>
      </c>
      <c r="M116" s="122">
        <f t="shared" si="20"/>
        <v>0</v>
      </c>
      <c r="N116" s="122">
        <f t="shared" si="20"/>
        <v>0</v>
      </c>
      <c r="O116" s="122">
        <f t="shared" si="20"/>
        <v>0</v>
      </c>
      <c r="P116" s="122">
        <f t="shared" si="20"/>
        <v>0</v>
      </c>
      <c r="Q116" s="122">
        <f t="shared" si="20"/>
        <v>0</v>
      </c>
      <c r="R116" s="122">
        <f t="shared" si="20"/>
        <v>0</v>
      </c>
      <c r="S116" s="122">
        <f t="shared" si="20"/>
        <v>0</v>
      </c>
      <c r="T116" s="122">
        <f t="shared" si="20"/>
        <v>0</v>
      </c>
      <c r="U116" s="122">
        <f t="shared" si="20"/>
        <v>14.589650632988203</v>
      </c>
      <c r="V116" s="122">
        <f t="shared" si="20"/>
        <v>21.815557765633525</v>
      </c>
      <c r="W116" s="122">
        <f t="shared" si="20"/>
        <v>31.840962913396744</v>
      </c>
      <c r="X116" s="122">
        <f t="shared" si="20"/>
        <v>48.238921707399243</v>
      </c>
      <c r="Y116" s="122">
        <f t="shared" si="20"/>
        <v>70.462166140872483</v>
      </c>
      <c r="DA116" s="130" t="s">
        <v>1874</v>
      </c>
    </row>
    <row r="117" spans="1:105" ht="12" customHeight="1" x14ac:dyDescent="0.25">
      <c r="A117" s="97" t="s">
        <v>53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14.589650632988203</v>
      </c>
      <c r="V117" s="98">
        <v>21.815557765633525</v>
      </c>
      <c r="W117" s="98">
        <v>31.840962913396744</v>
      </c>
      <c r="X117" s="98">
        <v>48.238921707399243</v>
      </c>
      <c r="Y117" s="98">
        <v>70.462166140872483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</v>
      </c>
      <c r="C118" s="122">
        <f t="shared" si="21"/>
        <v>0</v>
      </c>
      <c r="D118" s="122">
        <f t="shared" si="21"/>
        <v>0</v>
      </c>
      <c r="E118" s="122">
        <f t="shared" si="21"/>
        <v>0</v>
      </c>
      <c r="F118" s="122">
        <f t="shared" si="21"/>
        <v>0</v>
      </c>
      <c r="G118" s="122">
        <f t="shared" si="21"/>
        <v>0</v>
      </c>
      <c r="H118" s="122">
        <f t="shared" si="21"/>
        <v>0</v>
      </c>
      <c r="I118" s="122">
        <f t="shared" si="21"/>
        <v>0</v>
      </c>
      <c r="J118" s="122">
        <f t="shared" si="21"/>
        <v>0</v>
      </c>
      <c r="K118" s="122">
        <f t="shared" si="21"/>
        <v>0</v>
      </c>
      <c r="L118" s="122">
        <f t="shared" si="21"/>
        <v>0</v>
      </c>
      <c r="M118" s="122">
        <f t="shared" si="21"/>
        <v>0</v>
      </c>
      <c r="N118" s="122">
        <f t="shared" si="21"/>
        <v>0</v>
      </c>
      <c r="O118" s="122">
        <f t="shared" si="21"/>
        <v>0</v>
      </c>
      <c r="P118" s="122">
        <f t="shared" si="21"/>
        <v>0</v>
      </c>
      <c r="Q118" s="122">
        <f t="shared" si="21"/>
        <v>0</v>
      </c>
      <c r="R118" s="122">
        <f t="shared" si="21"/>
        <v>0</v>
      </c>
      <c r="S118" s="122">
        <f t="shared" si="21"/>
        <v>0</v>
      </c>
      <c r="T118" s="122">
        <f t="shared" si="21"/>
        <v>0</v>
      </c>
      <c r="U118" s="122">
        <f t="shared" si="21"/>
        <v>0.46190702864324656</v>
      </c>
      <c r="V118" s="122">
        <f t="shared" si="21"/>
        <v>1.1740516409791673</v>
      </c>
      <c r="W118" s="122">
        <f t="shared" si="21"/>
        <v>1.4590131435448308</v>
      </c>
      <c r="X118" s="122">
        <f t="shared" si="21"/>
        <v>2.5118727212867333</v>
      </c>
      <c r="Y118" s="122">
        <f t="shared" si="21"/>
        <v>3.7185348710832185</v>
      </c>
      <c r="DA118" s="130" t="s">
        <v>1876</v>
      </c>
    </row>
    <row r="119" spans="1:105" ht="12" customHeight="1" x14ac:dyDescent="0.25">
      <c r="A119" s="97" t="s">
        <v>53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0.46190702864324656</v>
      </c>
      <c r="V119" s="98">
        <v>1.1740516409791673</v>
      </c>
      <c r="W119" s="98">
        <v>1.4590131435448308</v>
      </c>
      <c r="X119" s="98">
        <v>2.5118727212867333</v>
      </c>
      <c r="Y119" s="98">
        <v>3.7185348710832185</v>
      </c>
      <c r="DA119" s="63" t="s">
        <v>1877</v>
      </c>
    </row>
    <row r="120" spans="1:105" ht="12" customHeight="1" x14ac:dyDescent="0.25">
      <c r="A120" s="121" t="s">
        <v>55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2.5990917566421556</v>
      </c>
      <c r="V120" s="122">
        <v>4.0789931193175706</v>
      </c>
      <c r="W120" s="122">
        <v>6.6591854635461294</v>
      </c>
      <c r="X120" s="122">
        <v>10.101539853162333</v>
      </c>
      <c r="Y120" s="122">
        <v>11.966529790843417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2.362059352153389</v>
      </c>
      <c r="V121" s="98">
        <v>3.3028599077003356</v>
      </c>
      <c r="W121" s="98">
        <v>4.7494976819753134</v>
      </c>
      <c r="X121" s="98">
        <v>6.8405521206696385</v>
      </c>
      <c r="Y121" s="98">
        <v>7.7888511965570029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0</v>
      </c>
      <c r="C125" s="101">
        <v>0</v>
      </c>
      <c r="D125" s="101">
        <v>0</v>
      </c>
      <c r="E125" s="101">
        <v>0</v>
      </c>
      <c r="F125" s="101">
        <v>0</v>
      </c>
      <c r="G125" s="101">
        <v>0</v>
      </c>
      <c r="H125" s="101">
        <v>0</v>
      </c>
      <c r="I125" s="101">
        <v>0</v>
      </c>
      <c r="J125" s="101">
        <v>0</v>
      </c>
      <c r="K125" s="101">
        <v>0</v>
      </c>
      <c r="L125" s="101">
        <v>0</v>
      </c>
      <c r="M125" s="101">
        <v>0</v>
      </c>
      <c r="N125" s="101">
        <v>0</v>
      </c>
      <c r="O125" s="101">
        <v>0</v>
      </c>
      <c r="P125" s="101">
        <v>0</v>
      </c>
      <c r="Q125" s="101">
        <v>0</v>
      </c>
      <c r="R125" s="101">
        <v>0</v>
      </c>
      <c r="S125" s="101">
        <v>0</v>
      </c>
      <c r="T125" s="101">
        <v>0</v>
      </c>
      <c r="U125" s="101">
        <v>0.23703240448876639</v>
      </c>
      <c r="V125" s="101">
        <v>0.77613321161723514</v>
      </c>
      <c r="W125" s="101">
        <v>1.909687781570816</v>
      </c>
      <c r="X125" s="101">
        <v>3.2609877324926946</v>
      </c>
      <c r="Y125" s="101">
        <v>4.177678594286415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1886</v>
      </c>
    </row>
    <row r="129" spans="1:105" ht="12" customHeight="1" x14ac:dyDescent="0.25">
      <c r="A129" s="121" t="s">
        <v>54</v>
      </c>
      <c r="B129" s="122">
        <v>0</v>
      </c>
      <c r="C129" s="122">
        <v>0</v>
      </c>
      <c r="D129" s="122">
        <v>0</v>
      </c>
      <c r="E129" s="122">
        <v>0</v>
      </c>
      <c r="F129" s="122">
        <v>0</v>
      </c>
      <c r="G129" s="122">
        <v>0</v>
      </c>
      <c r="H129" s="122">
        <v>0</v>
      </c>
      <c r="I129" s="122">
        <v>0</v>
      </c>
      <c r="J129" s="122">
        <v>0</v>
      </c>
      <c r="K129" s="122">
        <v>0</v>
      </c>
      <c r="L129" s="122">
        <v>0</v>
      </c>
      <c r="M129" s="122">
        <v>0</v>
      </c>
      <c r="N129" s="122">
        <v>0</v>
      </c>
      <c r="O129" s="122">
        <v>0</v>
      </c>
      <c r="P129" s="122">
        <v>0</v>
      </c>
      <c r="Q129" s="122">
        <v>0</v>
      </c>
      <c r="R129" s="122">
        <v>0</v>
      </c>
      <c r="S129" s="122">
        <v>0</v>
      </c>
      <c r="T129" s="122">
        <v>0</v>
      </c>
      <c r="U129" s="122">
        <v>0.97002456553738481</v>
      </c>
      <c r="V129" s="122">
        <v>1.4515251297655358</v>
      </c>
      <c r="W129" s="122">
        <v>2.3173634685450444</v>
      </c>
      <c r="X129" s="122">
        <v>3.4704958809833881</v>
      </c>
      <c r="Y129" s="122">
        <v>4.1116254411464288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0.96326162249678804</v>
      </c>
      <c r="V130" s="98">
        <v>1.4376003159857551</v>
      </c>
      <c r="W130" s="98">
        <v>2.2977367514139333</v>
      </c>
      <c r="X130" s="98">
        <v>3.4305553969995812</v>
      </c>
      <c r="Y130" s="98">
        <v>4.0501776721816896</v>
      </c>
      <c r="DA130" s="63" t="s">
        <v>1888</v>
      </c>
    </row>
    <row r="131" spans="1:105" ht="12" customHeight="1" x14ac:dyDescent="0.25">
      <c r="A131" s="109" t="s">
        <v>120</v>
      </c>
      <c r="B131" s="33">
        <v>0</v>
      </c>
      <c r="C131" s="33">
        <v>0</v>
      </c>
      <c r="D131" s="33">
        <v>0</v>
      </c>
      <c r="E131" s="33">
        <v>0</v>
      </c>
      <c r="F131" s="33">
        <v>0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0</v>
      </c>
      <c r="P131" s="33">
        <v>0</v>
      </c>
      <c r="Q131" s="33">
        <v>0</v>
      </c>
      <c r="R131" s="33">
        <v>0</v>
      </c>
      <c r="S131" s="33">
        <v>0</v>
      </c>
      <c r="T131" s="33">
        <v>0</v>
      </c>
      <c r="U131" s="33">
        <v>6.7629430405967538E-3</v>
      </c>
      <c r="V131" s="33">
        <v>1.3924813779780673E-2</v>
      </c>
      <c r="W131" s="33">
        <v>1.9626717131110871E-2</v>
      </c>
      <c r="X131" s="33">
        <v>3.9940483983806736E-2</v>
      </c>
      <c r="Y131" s="33">
        <v>6.1447768964739288E-2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 t="str">
        <f t="shared" ref="B133:Q133" si="22">IF(B115=0,"",B115/B97)</f>
        <v/>
      </c>
      <c r="C133" s="154" t="str">
        <f t="shared" si="22"/>
        <v/>
      </c>
      <c r="D133" s="154" t="str">
        <f t="shared" si="22"/>
        <v/>
      </c>
      <c r="E133" s="154" t="str">
        <f t="shared" si="22"/>
        <v/>
      </c>
      <c r="F133" s="154" t="str">
        <f t="shared" si="22"/>
        <v/>
      </c>
      <c r="G133" s="154" t="str">
        <f t="shared" si="22"/>
        <v/>
      </c>
      <c r="H133" s="154" t="str">
        <f t="shared" si="22"/>
        <v/>
      </c>
      <c r="I133" s="154" t="str">
        <f t="shared" si="22"/>
        <v/>
      </c>
      <c r="J133" s="154" t="str">
        <f t="shared" si="22"/>
        <v/>
      </c>
      <c r="K133" s="154" t="str">
        <f t="shared" si="22"/>
        <v/>
      </c>
      <c r="L133" s="154" t="str">
        <f t="shared" si="22"/>
        <v/>
      </c>
      <c r="M133" s="154" t="str">
        <f t="shared" si="22"/>
        <v/>
      </c>
      <c r="N133" s="154" t="str">
        <f t="shared" si="22"/>
        <v/>
      </c>
      <c r="O133" s="154" t="str">
        <f t="shared" si="22"/>
        <v/>
      </c>
      <c r="P133" s="154" t="str">
        <f t="shared" si="22"/>
        <v/>
      </c>
      <c r="Q133" s="154" t="str">
        <f t="shared" si="22"/>
        <v/>
      </c>
      <c r="R133" s="154" t="str">
        <f t="shared" ref="R133:V133" si="23">IF(R115=0,"",R115/R97)</f>
        <v/>
      </c>
      <c r="S133" s="154" t="str">
        <f t="shared" si="23"/>
        <v/>
      </c>
      <c r="T133" s="154" t="str">
        <f t="shared" si="23"/>
        <v/>
      </c>
      <c r="U133" s="154">
        <f t="shared" si="23"/>
        <v>1.9731581500770516</v>
      </c>
      <c r="V133" s="154">
        <f t="shared" si="23"/>
        <v>1.9614990489672737</v>
      </c>
      <c r="W133" s="154">
        <f t="shared" ref="W133:Y133" si="24">IF(W115=0,"",W115/W97)</f>
        <v>1.8898957153532456</v>
      </c>
      <c r="X133" s="154">
        <f t="shared" si="24"/>
        <v>1.9046679665515234</v>
      </c>
      <c r="Y133" s="154">
        <f t="shared" si="24"/>
        <v>2.0454658917787016</v>
      </c>
      <c r="DA133" s="129" t="s">
        <v>2041</v>
      </c>
    </row>
    <row r="134" spans="1:105" ht="12" customHeight="1" x14ac:dyDescent="0.25">
      <c r="A134" s="121" t="s">
        <v>57</v>
      </c>
      <c r="B134" s="155" t="str">
        <f t="shared" ref="B134:Q134" si="25">IF(B116=0,"",B116/B98)</f>
        <v/>
      </c>
      <c r="C134" s="155" t="str">
        <f t="shared" si="25"/>
        <v/>
      </c>
      <c r="D134" s="155" t="str">
        <f t="shared" si="25"/>
        <v/>
      </c>
      <c r="E134" s="155" t="str">
        <f t="shared" si="25"/>
        <v/>
      </c>
      <c r="F134" s="155" t="str">
        <f t="shared" si="25"/>
        <v/>
      </c>
      <c r="G134" s="155" t="str">
        <f t="shared" si="25"/>
        <v/>
      </c>
      <c r="H134" s="155" t="str">
        <f t="shared" si="25"/>
        <v/>
      </c>
      <c r="I134" s="155" t="str">
        <f t="shared" si="25"/>
        <v/>
      </c>
      <c r="J134" s="155" t="str">
        <f t="shared" si="25"/>
        <v/>
      </c>
      <c r="K134" s="155" t="str">
        <f t="shared" si="25"/>
        <v/>
      </c>
      <c r="L134" s="155" t="str">
        <f t="shared" si="25"/>
        <v/>
      </c>
      <c r="M134" s="155" t="str">
        <f t="shared" si="25"/>
        <v/>
      </c>
      <c r="N134" s="155" t="str">
        <f t="shared" si="25"/>
        <v/>
      </c>
      <c r="O134" s="155" t="str">
        <f t="shared" si="25"/>
        <v/>
      </c>
      <c r="P134" s="155" t="str">
        <f t="shared" si="25"/>
        <v/>
      </c>
      <c r="Q134" s="155" t="str">
        <f t="shared" si="25"/>
        <v/>
      </c>
      <c r="R134" s="155" t="str">
        <f t="shared" ref="R134:V134" si="26">IF(R116=0,"",R116/R98)</f>
        <v/>
      </c>
      <c r="S134" s="155" t="str">
        <f t="shared" si="26"/>
        <v/>
      </c>
      <c r="T134" s="155" t="str">
        <f t="shared" si="26"/>
        <v/>
      </c>
      <c r="U134" s="155">
        <f t="shared" si="26"/>
        <v>3.1532111594859789</v>
      </c>
      <c r="V134" s="155">
        <f t="shared" si="26"/>
        <v>3.1568776950945141</v>
      </c>
      <c r="W134" s="155">
        <f t="shared" ref="W134:Y134" si="27">IF(W116=0,"",W116/W98)</f>
        <v>3.1753186689643993</v>
      </c>
      <c r="X134" s="155">
        <f t="shared" si="27"/>
        <v>3.2056008174247435</v>
      </c>
      <c r="Y134" s="155">
        <f t="shared" si="27"/>
        <v>3.2380717866873354</v>
      </c>
      <c r="DA134" s="130" t="s">
        <v>2042</v>
      </c>
    </row>
    <row r="135" spans="1:105" ht="12" customHeight="1" x14ac:dyDescent="0.25">
      <c r="A135" s="97" t="s">
        <v>53</v>
      </c>
      <c r="B135" s="156" t="str">
        <f t="shared" ref="B135:Q135" si="28">IF(B117=0,"",B117/B99)</f>
        <v/>
      </c>
      <c r="C135" s="156" t="str">
        <f t="shared" si="28"/>
        <v/>
      </c>
      <c r="D135" s="156" t="str">
        <f t="shared" si="28"/>
        <v/>
      </c>
      <c r="E135" s="156" t="str">
        <f t="shared" si="28"/>
        <v/>
      </c>
      <c r="F135" s="156" t="str">
        <f t="shared" si="28"/>
        <v/>
      </c>
      <c r="G135" s="156" t="str">
        <f t="shared" si="28"/>
        <v/>
      </c>
      <c r="H135" s="156" t="str">
        <f t="shared" si="28"/>
        <v/>
      </c>
      <c r="I135" s="156" t="str">
        <f t="shared" si="28"/>
        <v/>
      </c>
      <c r="J135" s="156" t="str">
        <f t="shared" si="28"/>
        <v/>
      </c>
      <c r="K135" s="156" t="str">
        <f t="shared" si="28"/>
        <v/>
      </c>
      <c r="L135" s="156" t="str">
        <f t="shared" si="28"/>
        <v/>
      </c>
      <c r="M135" s="156" t="str">
        <f t="shared" si="28"/>
        <v/>
      </c>
      <c r="N135" s="156" t="str">
        <f t="shared" si="28"/>
        <v/>
      </c>
      <c r="O135" s="156" t="str">
        <f t="shared" si="28"/>
        <v/>
      </c>
      <c r="P135" s="156" t="str">
        <f t="shared" si="28"/>
        <v/>
      </c>
      <c r="Q135" s="156" t="str">
        <f t="shared" si="28"/>
        <v/>
      </c>
      <c r="R135" s="156" t="str">
        <f t="shared" ref="R135:V135" si="29">IF(R117=0,"",R117/R99)</f>
        <v/>
      </c>
      <c r="S135" s="156" t="str">
        <f t="shared" si="29"/>
        <v/>
      </c>
      <c r="T135" s="156" t="str">
        <f t="shared" si="29"/>
        <v/>
      </c>
      <c r="U135" s="156">
        <f t="shared" si="29"/>
        <v>3.1532111594859789</v>
      </c>
      <c r="V135" s="156">
        <f t="shared" si="29"/>
        <v>3.1568776950945141</v>
      </c>
      <c r="W135" s="156">
        <f t="shared" ref="W135:Y135" si="30">IF(W117=0,"",W117/W99)</f>
        <v>3.1753186689643993</v>
      </c>
      <c r="X135" s="156">
        <f t="shared" si="30"/>
        <v>3.2056008174247435</v>
      </c>
      <c r="Y135" s="156">
        <f t="shared" si="30"/>
        <v>3.2380717866873354</v>
      </c>
      <c r="DA135" s="63" t="s">
        <v>2043</v>
      </c>
    </row>
    <row r="136" spans="1:105" ht="12" customHeight="1" x14ac:dyDescent="0.25">
      <c r="A136" s="121" t="s">
        <v>92</v>
      </c>
      <c r="B136" s="155" t="str">
        <f t="shared" ref="B136:Q136" si="31">IF(B118=0,"",B118/B100)</f>
        <v/>
      </c>
      <c r="C136" s="155" t="str">
        <f t="shared" si="31"/>
        <v/>
      </c>
      <c r="D136" s="155" t="str">
        <f t="shared" si="31"/>
        <v/>
      </c>
      <c r="E136" s="155" t="str">
        <f t="shared" si="31"/>
        <v/>
      </c>
      <c r="F136" s="155" t="str">
        <f t="shared" si="31"/>
        <v/>
      </c>
      <c r="G136" s="155" t="str">
        <f t="shared" si="31"/>
        <v/>
      </c>
      <c r="H136" s="155" t="str">
        <f t="shared" si="31"/>
        <v/>
      </c>
      <c r="I136" s="155" t="str">
        <f t="shared" si="31"/>
        <v/>
      </c>
      <c r="J136" s="155" t="str">
        <f t="shared" si="31"/>
        <v/>
      </c>
      <c r="K136" s="155" t="str">
        <f t="shared" si="31"/>
        <v/>
      </c>
      <c r="L136" s="155" t="str">
        <f t="shared" si="31"/>
        <v/>
      </c>
      <c r="M136" s="155" t="str">
        <f t="shared" si="31"/>
        <v/>
      </c>
      <c r="N136" s="155" t="str">
        <f t="shared" si="31"/>
        <v/>
      </c>
      <c r="O136" s="155" t="str">
        <f t="shared" si="31"/>
        <v/>
      </c>
      <c r="P136" s="155" t="str">
        <f t="shared" si="31"/>
        <v/>
      </c>
      <c r="Q136" s="155" t="str">
        <f t="shared" si="31"/>
        <v/>
      </c>
      <c r="R136" s="155" t="str">
        <f t="shared" ref="R136:V136" si="32">IF(R118=0,"",R118/R100)</f>
        <v/>
      </c>
      <c r="S136" s="155" t="str">
        <f t="shared" si="32"/>
        <v/>
      </c>
      <c r="T136" s="155" t="str">
        <f t="shared" si="32"/>
        <v/>
      </c>
      <c r="U136" s="155">
        <f t="shared" si="32"/>
        <v>3.4862242997964792</v>
      </c>
      <c r="V136" s="155">
        <f t="shared" si="32"/>
        <v>3.4915658144951602</v>
      </c>
      <c r="W136" s="155">
        <f t="shared" ref="W136:Y136" si="33">IF(W118=0,"",W118/W100)</f>
        <v>3.5053363760956797</v>
      </c>
      <c r="X136" s="155">
        <f t="shared" si="33"/>
        <v>3.5324879735994985</v>
      </c>
      <c r="Y136" s="155">
        <f t="shared" si="33"/>
        <v>3.5572302220649861</v>
      </c>
      <c r="DA136" s="130" t="s">
        <v>2044</v>
      </c>
    </row>
    <row r="137" spans="1:105" ht="12" customHeight="1" x14ac:dyDescent="0.25">
      <c r="A137" s="97" t="s">
        <v>53</v>
      </c>
      <c r="B137" s="156" t="str">
        <f t="shared" ref="B137:Q137" si="34">IF(B119=0,"",B119/B101)</f>
        <v/>
      </c>
      <c r="C137" s="156" t="str">
        <f t="shared" si="34"/>
        <v/>
      </c>
      <c r="D137" s="156" t="str">
        <f t="shared" si="34"/>
        <v/>
      </c>
      <c r="E137" s="156" t="str">
        <f t="shared" si="34"/>
        <v/>
      </c>
      <c r="F137" s="156" t="str">
        <f t="shared" si="34"/>
        <v/>
      </c>
      <c r="G137" s="156" t="str">
        <f t="shared" si="34"/>
        <v/>
      </c>
      <c r="H137" s="156" t="str">
        <f t="shared" si="34"/>
        <v/>
      </c>
      <c r="I137" s="156" t="str">
        <f t="shared" si="34"/>
        <v/>
      </c>
      <c r="J137" s="156" t="str">
        <f t="shared" si="34"/>
        <v/>
      </c>
      <c r="K137" s="156" t="str">
        <f t="shared" si="34"/>
        <v/>
      </c>
      <c r="L137" s="156" t="str">
        <f t="shared" si="34"/>
        <v/>
      </c>
      <c r="M137" s="156" t="str">
        <f t="shared" si="34"/>
        <v/>
      </c>
      <c r="N137" s="156" t="str">
        <f t="shared" si="34"/>
        <v/>
      </c>
      <c r="O137" s="156" t="str">
        <f t="shared" si="34"/>
        <v/>
      </c>
      <c r="P137" s="156" t="str">
        <f t="shared" si="34"/>
        <v/>
      </c>
      <c r="Q137" s="156" t="str">
        <f t="shared" si="34"/>
        <v/>
      </c>
      <c r="R137" s="156" t="str">
        <f t="shared" ref="R137:V137" si="35">IF(R119=0,"",R119/R101)</f>
        <v/>
      </c>
      <c r="S137" s="156" t="str">
        <f t="shared" si="35"/>
        <v/>
      </c>
      <c r="T137" s="156" t="str">
        <f t="shared" si="35"/>
        <v/>
      </c>
      <c r="U137" s="156">
        <f t="shared" si="35"/>
        <v>3.4862242997964792</v>
      </c>
      <c r="V137" s="156">
        <f t="shared" si="35"/>
        <v>3.4915658144951602</v>
      </c>
      <c r="W137" s="156">
        <f t="shared" ref="W137:Y137" si="36">IF(W119=0,"",W119/W101)</f>
        <v>3.5053363760956797</v>
      </c>
      <c r="X137" s="156">
        <f t="shared" si="36"/>
        <v>3.5324879735994985</v>
      </c>
      <c r="Y137" s="156">
        <f t="shared" si="36"/>
        <v>3.5572302220649861</v>
      </c>
      <c r="DA137" s="63" t="s">
        <v>2045</v>
      </c>
    </row>
    <row r="138" spans="1:105" ht="12" customHeight="1" x14ac:dyDescent="0.25">
      <c r="A138" s="121" t="s">
        <v>55</v>
      </c>
      <c r="B138" s="155" t="str">
        <f t="shared" ref="B138:Q138" si="37">IF(B120=0,"",B120/B102)</f>
        <v/>
      </c>
      <c r="C138" s="155" t="str">
        <f t="shared" si="37"/>
        <v/>
      </c>
      <c r="D138" s="155" t="str">
        <f t="shared" si="37"/>
        <v/>
      </c>
      <c r="E138" s="155" t="str">
        <f t="shared" si="37"/>
        <v/>
      </c>
      <c r="F138" s="155" t="str">
        <f t="shared" si="37"/>
        <v/>
      </c>
      <c r="G138" s="155" t="str">
        <f t="shared" si="37"/>
        <v/>
      </c>
      <c r="H138" s="155" t="str">
        <f t="shared" si="37"/>
        <v/>
      </c>
      <c r="I138" s="155" t="str">
        <f t="shared" si="37"/>
        <v/>
      </c>
      <c r="J138" s="155" t="str">
        <f t="shared" si="37"/>
        <v/>
      </c>
      <c r="K138" s="155" t="str">
        <f t="shared" si="37"/>
        <v/>
      </c>
      <c r="L138" s="155" t="str">
        <f t="shared" si="37"/>
        <v/>
      </c>
      <c r="M138" s="155" t="str">
        <f t="shared" si="37"/>
        <v/>
      </c>
      <c r="N138" s="155" t="str">
        <f t="shared" si="37"/>
        <v/>
      </c>
      <c r="O138" s="155" t="str">
        <f t="shared" si="37"/>
        <v/>
      </c>
      <c r="P138" s="155" t="str">
        <f t="shared" si="37"/>
        <v/>
      </c>
      <c r="Q138" s="155" t="str">
        <f t="shared" si="37"/>
        <v/>
      </c>
      <c r="R138" s="155" t="str">
        <f t="shared" ref="R138:V138" si="38">IF(R120=0,"",R120/R102)</f>
        <v/>
      </c>
      <c r="S138" s="155" t="str">
        <f t="shared" si="38"/>
        <v/>
      </c>
      <c r="T138" s="155" t="str">
        <f t="shared" si="38"/>
        <v/>
      </c>
      <c r="U138" s="155">
        <f t="shared" si="38"/>
        <v>0.85131217821543403</v>
      </c>
      <c r="V138" s="155">
        <f t="shared" si="38"/>
        <v>0.83760346832215049</v>
      </c>
      <c r="W138" s="155">
        <f t="shared" ref="W138:Y138" si="39">IF(W120=0,"",W120/W102)</f>
        <v>0.82576459833120641</v>
      </c>
      <c r="X138" s="155">
        <f t="shared" si="39"/>
        <v>0.82508721842826338</v>
      </c>
      <c r="Y138" s="155">
        <f t="shared" si="39"/>
        <v>0.82529301483693518</v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>
        <f t="shared" si="41"/>
        <v>0.87057324082824505</v>
      </c>
      <c r="V139" s="156">
        <f t="shared" si="41"/>
        <v>0.87637244078777266</v>
      </c>
      <c r="W139" s="156">
        <f t="shared" ref="W139:Y139" si="42">IF(W121=0,"",W121/W103)</f>
        <v>0.8821166900433316</v>
      </c>
      <c r="X139" s="156">
        <f t="shared" si="42"/>
        <v>0.88782777234245991</v>
      </c>
      <c r="Y139" s="156">
        <f t="shared" si="42"/>
        <v>0.89129495944263382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 t="str">
        <f t="shared" ref="B143:Q143" si="52">IF(B125=0,"",B125/B107)</f>
        <v/>
      </c>
      <c r="C143" s="157" t="str">
        <f t="shared" si="52"/>
        <v/>
      </c>
      <c r="D143" s="157" t="str">
        <f t="shared" si="52"/>
        <v/>
      </c>
      <c r="E143" s="157" t="str">
        <f t="shared" si="52"/>
        <v/>
      </c>
      <c r="F143" s="157" t="str">
        <f t="shared" si="52"/>
        <v/>
      </c>
      <c r="G143" s="157" t="str">
        <f t="shared" si="52"/>
        <v/>
      </c>
      <c r="H143" s="157" t="str">
        <f t="shared" si="52"/>
        <v/>
      </c>
      <c r="I143" s="157" t="str">
        <f t="shared" si="52"/>
        <v/>
      </c>
      <c r="J143" s="157" t="str">
        <f t="shared" si="52"/>
        <v/>
      </c>
      <c r="K143" s="157" t="str">
        <f t="shared" si="52"/>
        <v/>
      </c>
      <c r="L143" s="157" t="str">
        <f t="shared" si="52"/>
        <v/>
      </c>
      <c r="M143" s="157" t="str">
        <f t="shared" si="52"/>
        <v/>
      </c>
      <c r="N143" s="157" t="str">
        <f t="shared" si="52"/>
        <v/>
      </c>
      <c r="O143" s="157" t="str">
        <f t="shared" si="52"/>
        <v/>
      </c>
      <c r="P143" s="157" t="str">
        <f t="shared" si="52"/>
        <v/>
      </c>
      <c r="Q143" s="157" t="str">
        <f t="shared" si="52"/>
        <v/>
      </c>
      <c r="R143" s="157" t="str">
        <f t="shared" ref="R143:V143" si="53">IF(R125=0,"",R125/R107)</f>
        <v/>
      </c>
      <c r="S143" s="157" t="str">
        <f t="shared" si="53"/>
        <v/>
      </c>
      <c r="T143" s="157" t="str">
        <f t="shared" si="53"/>
        <v/>
      </c>
      <c r="U143" s="157">
        <f t="shared" si="53"/>
        <v>0.69752567818638722</v>
      </c>
      <c r="V143" s="157">
        <f t="shared" si="53"/>
        <v>0.7049013626063132</v>
      </c>
      <c r="W143" s="157">
        <f t="shared" ref="W143:Y143" si="54">IF(W125=0,"",W125/W107)</f>
        <v>0.71255399793171914</v>
      </c>
      <c r="X143" s="157">
        <f t="shared" si="54"/>
        <v>0.71856767631047513</v>
      </c>
      <c r="Y143" s="157">
        <f t="shared" si="54"/>
        <v>0.72517413774413408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2054</v>
      </c>
    </row>
    <row r="147" spans="1:105" ht="12" customHeight="1" x14ac:dyDescent="0.25">
      <c r="A147" s="121" t="s">
        <v>54</v>
      </c>
      <c r="B147" s="155" t="str">
        <f t="shared" ref="B147:Q147" si="64">IF(B129=0,"",B129/B111)</f>
        <v/>
      </c>
      <c r="C147" s="155" t="str">
        <f t="shared" si="64"/>
        <v/>
      </c>
      <c r="D147" s="155" t="str">
        <f t="shared" si="64"/>
        <v/>
      </c>
      <c r="E147" s="155" t="str">
        <f t="shared" si="64"/>
        <v/>
      </c>
      <c r="F147" s="155" t="str">
        <f t="shared" si="64"/>
        <v/>
      </c>
      <c r="G147" s="155" t="str">
        <f t="shared" si="64"/>
        <v/>
      </c>
      <c r="H147" s="155" t="str">
        <f t="shared" si="64"/>
        <v/>
      </c>
      <c r="I147" s="155" t="str">
        <f t="shared" si="64"/>
        <v/>
      </c>
      <c r="J147" s="155" t="str">
        <f t="shared" si="64"/>
        <v/>
      </c>
      <c r="K147" s="155" t="str">
        <f t="shared" si="64"/>
        <v/>
      </c>
      <c r="L147" s="155" t="str">
        <f t="shared" si="64"/>
        <v/>
      </c>
      <c r="M147" s="155" t="str">
        <f t="shared" si="64"/>
        <v/>
      </c>
      <c r="N147" s="155" t="str">
        <f t="shared" si="64"/>
        <v/>
      </c>
      <c r="O147" s="155" t="str">
        <f t="shared" si="64"/>
        <v/>
      </c>
      <c r="P147" s="155" t="str">
        <f t="shared" si="64"/>
        <v/>
      </c>
      <c r="Q147" s="155" t="str">
        <f t="shared" si="64"/>
        <v/>
      </c>
      <c r="R147" s="155" t="str">
        <f t="shared" ref="R147:V147" si="65">IF(R129=0,"",R129/R111)</f>
        <v/>
      </c>
      <c r="S147" s="155" t="str">
        <f t="shared" si="65"/>
        <v/>
      </c>
      <c r="T147" s="155" t="str">
        <f t="shared" si="65"/>
        <v/>
      </c>
      <c r="U147" s="155">
        <f t="shared" si="65"/>
        <v>0.59710908612923175</v>
      </c>
      <c r="V147" s="155">
        <f t="shared" si="65"/>
        <v>0.59896522794454599</v>
      </c>
      <c r="W147" s="155">
        <f t="shared" ref="W147:Y147" si="66">IF(W129=0,"",W129/W111)</f>
        <v>0.60009976372361151</v>
      </c>
      <c r="X147" s="155">
        <f t="shared" si="66"/>
        <v>0.6016024595104873</v>
      </c>
      <c r="Y147" s="155">
        <f t="shared" si="66"/>
        <v>0.60281625056733268</v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>
        <f t="shared" si="68"/>
        <v>0.59590769011361777</v>
      </c>
      <c r="V148" s="156">
        <f t="shared" si="68"/>
        <v>0.59728594159202075</v>
      </c>
      <c r="W148" s="156">
        <f t="shared" ref="W148:Y148" si="69">IF(W130=0,"",W130/W112)</f>
        <v>0.59860414222445157</v>
      </c>
      <c r="X148" s="156">
        <f t="shared" si="69"/>
        <v>0.59951901841025323</v>
      </c>
      <c r="Y148" s="156">
        <f t="shared" si="69"/>
        <v>0.60006163776346577</v>
      </c>
      <c r="DA148" s="63" t="s">
        <v>2056</v>
      </c>
    </row>
    <row r="149" spans="1:105" ht="12" customHeight="1" x14ac:dyDescent="0.25">
      <c r="A149" s="109" t="s">
        <v>120</v>
      </c>
      <c r="B149" s="159" t="str">
        <f t="shared" ref="B149:Q149" si="70">IF(B131=0,"",B131/B113)</f>
        <v/>
      </c>
      <c r="C149" s="159" t="str">
        <f t="shared" si="70"/>
        <v/>
      </c>
      <c r="D149" s="159" t="str">
        <f t="shared" si="70"/>
        <v/>
      </c>
      <c r="E149" s="159" t="str">
        <f t="shared" si="70"/>
        <v/>
      </c>
      <c r="F149" s="159" t="str">
        <f t="shared" si="70"/>
        <v/>
      </c>
      <c r="G149" s="159" t="str">
        <f t="shared" si="70"/>
        <v/>
      </c>
      <c r="H149" s="159" t="str">
        <f t="shared" si="70"/>
        <v/>
      </c>
      <c r="I149" s="159" t="str">
        <f t="shared" si="70"/>
        <v/>
      </c>
      <c r="J149" s="159" t="str">
        <f t="shared" si="70"/>
        <v/>
      </c>
      <c r="K149" s="159" t="str">
        <f t="shared" si="70"/>
        <v/>
      </c>
      <c r="L149" s="159" t="str">
        <f t="shared" si="70"/>
        <v/>
      </c>
      <c r="M149" s="159" t="str">
        <f t="shared" si="70"/>
        <v/>
      </c>
      <c r="N149" s="159" t="str">
        <f t="shared" si="70"/>
        <v/>
      </c>
      <c r="O149" s="159" t="str">
        <f t="shared" si="70"/>
        <v/>
      </c>
      <c r="P149" s="159" t="str">
        <f t="shared" si="70"/>
        <v/>
      </c>
      <c r="Q149" s="159" t="str">
        <f t="shared" si="70"/>
        <v/>
      </c>
      <c r="R149" s="159" t="str">
        <f t="shared" ref="R149:V149" si="71">IF(R131=0,"",R131/R113)</f>
        <v/>
      </c>
      <c r="S149" s="159" t="str">
        <f t="shared" si="71"/>
        <v/>
      </c>
      <c r="T149" s="159" t="str">
        <f t="shared" si="71"/>
        <v/>
      </c>
      <c r="U149" s="159">
        <f t="shared" si="71"/>
        <v>0.83764173432506384</v>
      </c>
      <c r="V149" s="159">
        <f t="shared" si="71"/>
        <v>0.84392524832425275</v>
      </c>
      <c r="W149" s="159">
        <f t="shared" ref="W149:Y149" si="72">IF(W131=0,"",W131/W113)</f>
        <v>0.8482045858256877</v>
      </c>
      <c r="X149" s="159">
        <f t="shared" si="72"/>
        <v>0.85758181344970741</v>
      </c>
      <c r="Y149" s="159">
        <f t="shared" si="72"/>
        <v>0.86434529505188584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</v>
      </c>
      <c r="E151" s="117">
        <f t="shared" si="73"/>
        <v>0</v>
      </c>
      <c r="F151" s="117">
        <f t="shared" si="73"/>
        <v>0</v>
      </c>
      <c r="G151" s="117">
        <f t="shared" si="73"/>
        <v>0</v>
      </c>
      <c r="H151" s="117">
        <f t="shared" si="73"/>
        <v>0</v>
      </c>
      <c r="I151" s="117">
        <f t="shared" si="73"/>
        <v>0</v>
      </c>
      <c r="J151" s="117">
        <f t="shared" si="73"/>
        <v>0</v>
      </c>
      <c r="K151" s="117">
        <f t="shared" si="73"/>
        <v>0</v>
      </c>
      <c r="L151" s="117">
        <f t="shared" si="73"/>
        <v>0</v>
      </c>
      <c r="M151" s="117">
        <f t="shared" si="73"/>
        <v>0</v>
      </c>
      <c r="N151" s="117">
        <f t="shared" si="73"/>
        <v>0</v>
      </c>
      <c r="O151" s="117">
        <f t="shared" si="73"/>
        <v>0</v>
      </c>
      <c r="P151" s="117">
        <f t="shared" si="73"/>
        <v>0</v>
      </c>
      <c r="Q151" s="117">
        <f t="shared" si="73"/>
        <v>0</v>
      </c>
      <c r="R151" s="117">
        <f t="shared" ref="R151:V151" si="74">R152+R154+R156+R165</f>
        <v>0</v>
      </c>
      <c r="S151" s="117">
        <f t="shared" si="74"/>
        <v>0</v>
      </c>
      <c r="T151" s="117">
        <f t="shared" si="74"/>
        <v>0</v>
      </c>
      <c r="U151" s="117">
        <f t="shared" si="74"/>
        <v>11.438466131874979</v>
      </c>
      <c r="V151" s="117">
        <f t="shared" si="74"/>
        <v>16.31533175458944</v>
      </c>
      <c r="W151" s="117">
        <f t="shared" ref="W151:Y151" si="75">W152+W154+W156+W165</f>
        <v>24.365173636387546</v>
      </c>
      <c r="X151" s="117">
        <f t="shared" si="75"/>
        <v>35.472394591386667</v>
      </c>
      <c r="Y151" s="117">
        <f t="shared" si="75"/>
        <v>40.918367241792062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7.1679846538633658</v>
      </c>
      <c r="V156" s="122">
        <v>9.9566448470249025</v>
      </c>
      <c r="W156" s="122">
        <v>14.22437573430552</v>
      </c>
      <c r="X156" s="122">
        <v>20.355135834277981</v>
      </c>
      <c r="Y156" s="122">
        <v>23.086788861228168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7.1679846538633658</v>
      </c>
      <c r="V157" s="98">
        <v>9.9566448470249025</v>
      </c>
      <c r="W157" s="98">
        <v>14.22437573430552</v>
      </c>
      <c r="X157" s="98">
        <v>20.355135834277981</v>
      </c>
      <c r="Y157" s="98">
        <v>23.086788861228168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4.2704814780116118</v>
      </c>
      <c r="V165" s="122">
        <v>6.3586869075645387</v>
      </c>
      <c r="W165" s="122">
        <v>10.140797902082028</v>
      </c>
      <c r="X165" s="122">
        <v>15.117258757108685</v>
      </c>
      <c r="Y165" s="122">
        <v>17.831578380563894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4.2704814780116118</v>
      </c>
      <c r="V166" s="98">
        <v>6.3586869075645387</v>
      </c>
      <c r="W166" s="98">
        <v>10.140797902082028</v>
      </c>
      <c r="X166" s="98">
        <v>15.117258757108685</v>
      </c>
      <c r="Y166" s="98">
        <v>17.831578380563894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0</v>
      </c>
      <c r="C169" s="117">
        <f t="shared" si="78"/>
        <v>0</v>
      </c>
      <c r="D169" s="117">
        <f t="shared" si="78"/>
        <v>0</v>
      </c>
      <c r="E169" s="117">
        <f t="shared" si="78"/>
        <v>0</v>
      </c>
      <c r="F169" s="117">
        <f t="shared" si="78"/>
        <v>0</v>
      </c>
      <c r="G169" s="117">
        <f t="shared" si="78"/>
        <v>0</v>
      </c>
      <c r="H169" s="117">
        <f t="shared" si="78"/>
        <v>0</v>
      </c>
      <c r="I169" s="117">
        <f t="shared" si="78"/>
        <v>0</v>
      </c>
      <c r="J169" s="117">
        <f t="shared" si="78"/>
        <v>0</v>
      </c>
      <c r="K169" s="117">
        <f t="shared" si="78"/>
        <v>0</v>
      </c>
      <c r="L169" s="117">
        <f t="shared" si="78"/>
        <v>0</v>
      </c>
      <c r="M169" s="117">
        <f t="shared" si="78"/>
        <v>0</v>
      </c>
      <c r="N169" s="117">
        <f t="shared" si="78"/>
        <v>0</v>
      </c>
      <c r="O169" s="117">
        <f t="shared" si="78"/>
        <v>0</v>
      </c>
      <c r="P169" s="117">
        <f t="shared" si="78"/>
        <v>0</v>
      </c>
      <c r="Q169" s="117">
        <f t="shared" si="78"/>
        <v>0</v>
      </c>
      <c r="R169" s="117">
        <f t="shared" ref="R169:V169" si="79">R170+R172+R174+R183</f>
        <v>0</v>
      </c>
      <c r="S169" s="117">
        <f t="shared" si="79"/>
        <v>0</v>
      </c>
      <c r="T169" s="117">
        <f t="shared" si="79"/>
        <v>0</v>
      </c>
      <c r="U169" s="117">
        <f t="shared" si="79"/>
        <v>3927.8575331718671</v>
      </c>
      <c r="V169" s="117">
        <f t="shared" si="79"/>
        <v>3628.7509390004361</v>
      </c>
      <c r="W169" s="117">
        <f t="shared" ref="W169:Y169" si="80">W170+W172+W174+W183</f>
        <v>3649.939378548328</v>
      </c>
      <c r="X169" s="117">
        <f t="shared" si="80"/>
        <v>3820.7193805003099</v>
      </c>
      <c r="Y169" s="117">
        <f t="shared" si="80"/>
        <v>3827.9685847193496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0</v>
      </c>
      <c r="C170" s="122">
        <f t="shared" si="81"/>
        <v>0</v>
      </c>
      <c r="D170" s="122">
        <f t="shared" si="81"/>
        <v>0</v>
      </c>
      <c r="E170" s="122">
        <f t="shared" si="81"/>
        <v>0</v>
      </c>
      <c r="F170" s="122">
        <f t="shared" si="81"/>
        <v>0</v>
      </c>
      <c r="G170" s="122">
        <f t="shared" si="81"/>
        <v>0</v>
      </c>
      <c r="H170" s="122">
        <f t="shared" si="81"/>
        <v>0</v>
      </c>
      <c r="I170" s="122">
        <f t="shared" si="81"/>
        <v>0</v>
      </c>
      <c r="J170" s="122">
        <f t="shared" si="81"/>
        <v>0</v>
      </c>
      <c r="K170" s="122">
        <f t="shared" si="81"/>
        <v>0</v>
      </c>
      <c r="L170" s="122">
        <f t="shared" si="81"/>
        <v>0</v>
      </c>
      <c r="M170" s="122">
        <f t="shared" si="81"/>
        <v>0</v>
      </c>
      <c r="N170" s="122">
        <f t="shared" si="81"/>
        <v>0</v>
      </c>
      <c r="O170" s="122">
        <f t="shared" si="81"/>
        <v>0</v>
      </c>
      <c r="P170" s="122">
        <f t="shared" si="81"/>
        <v>0</v>
      </c>
      <c r="Q170" s="122">
        <f t="shared" si="81"/>
        <v>0</v>
      </c>
      <c r="R170" s="122">
        <f t="shared" si="81"/>
        <v>0</v>
      </c>
      <c r="S170" s="122">
        <f t="shared" si="81"/>
        <v>0</v>
      </c>
      <c r="T170" s="122">
        <f t="shared" si="81"/>
        <v>0</v>
      </c>
      <c r="U170" s="122">
        <f t="shared" si="81"/>
        <v>1925.81277730493</v>
      </c>
      <c r="V170" s="122">
        <f t="shared" si="81"/>
        <v>1724.6555194520383</v>
      </c>
      <c r="W170" s="122">
        <f t="shared" si="81"/>
        <v>1636.1498828383806</v>
      </c>
      <c r="X170" s="122">
        <f t="shared" si="81"/>
        <v>1702.5011950493313</v>
      </c>
      <c r="Y170" s="122">
        <f t="shared" si="81"/>
        <v>1887.7318292022946</v>
      </c>
      <c r="DA170" s="130" t="s">
        <v>2378</v>
      </c>
    </row>
    <row r="171" spans="1:105" ht="12" customHeight="1" x14ac:dyDescent="0.25">
      <c r="A171" s="97" t="s">
        <v>53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1925.81277730493</v>
      </c>
      <c r="V171" s="98">
        <v>1724.6555194520383</v>
      </c>
      <c r="W171" s="98">
        <v>1636.1498828383806</v>
      </c>
      <c r="X171" s="98">
        <v>1702.5011950493313</v>
      </c>
      <c r="Y171" s="98">
        <v>1887.7318292022946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0</v>
      </c>
      <c r="C172" s="122">
        <f t="shared" si="82"/>
        <v>0</v>
      </c>
      <c r="D172" s="122">
        <f t="shared" si="82"/>
        <v>0</v>
      </c>
      <c r="E172" s="122">
        <f t="shared" si="82"/>
        <v>0</v>
      </c>
      <c r="F172" s="122">
        <f t="shared" si="82"/>
        <v>0</v>
      </c>
      <c r="G172" s="122">
        <f t="shared" si="82"/>
        <v>0</v>
      </c>
      <c r="H172" s="122">
        <f t="shared" si="82"/>
        <v>0</v>
      </c>
      <c r="I172" s="122">
        <f t="shared" si="82"/>
        <v>0</v>
      </c>
      <c r="J172" s="122">
        <f t="shared" si="82"/>
        <v>0</v>
      </c>
      <c r="K172" s="122">
        <f t="shared" si="82"/>
        <v>0</v>
      </c>
      <c r="L172" s="122">
        <f t="shared" si="82"/>
        <v>0</v>
      </c>
      <c r="M172" s="122">
        <f t="shared" si="82"/>
        <v>0</v>
      </c>
      <c r="N172" s="122">
        <f t="shared" si="82"/>
        <v>0</v>
      </c>
      <c r="O172" s="122">
        <f t="shared" si="82"/>
        <v>0</v>
      </c>
      <c r="P172" s="122">
        <f t="shared" si="82"/>
        <v>0</v>
      </c>
      <c r="Q172" s="122">
        <f t="shared" si="82"/>
        <v>0</v>
      </c>
      <c r="R172" s="122">
        <f t="shared" si="82"/>
        <v>0</v>
      </c>
      <c r="S172" s="122">
        <f t="shared" si="82"/>
        <v>0</v>
      </c>
      <c r="T172" s="122">
        <f t="shared" si="82"/>
        <v>0</v>
      </c>
      <c r="U172" s="122">
        <f t="shared" si="82"/>
        <v>55.146946631681772</v>
      </c>
      <c r="V172" s="122">
        <f t="shared" si="82"/>
        <v>83.919089883374568</v>
      </c>
      <c r="W172" s="122">
        <f t="shared" si="82"/>
        <v>67.913124871815569</v>
      </c>
      <c r="X172" s="122">
        <f t="shared" si="82"/>
        <v>80.448177854974475</v>
      </c>
      <c r="Y172" s="122">
        <f t="shared" si="82"/>
        <v>90.683999571888563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0</v>
      </c>
      <c r="C173" s="98">
        <f>RES_hhdet_fech!C147</f>
        <v>0</v>
      </c>
      <c r="D173" s="98">
        <f>RES_hhdet_fech!D147</f>
        <v>0</v>
      </c>
      <c r="E173" s="98">
        <f>RES_hhdet_fech!E147</f>
        <v>0</v>
      </c>
      <c r="F173" s="98">
        <f>RES_hhdet_fech!F147</f>
        <v>0</v>
      </c>
      <c r="G173" s="98">
        <f>RES_hhdet_fech!G147</f>
        <v>0</v>
      </c>
      <c r="H173" s="98">
        <f>RES_hhdet_fech!H147</f>
        <v>0</v>
      </c>
      <c r="I173" s="98">
        <f>RES_hhdet_fech!I147</f>
        <v>0</v>
      </c>
      <c r="J173" s="98">
        <f>RES_hhdet_fech!J147</f>
        <v>0</v>
      </c>
      <c r="K173" s="98">
        <f>RES_hhdet_fech!K147</f>
        <v>0</v>
      </c>
      <c r="L173" s="98">
        <f>RES_hhdet_fech!L147</f>
        <v>0</v>
      </c>
      <c r="M173" s="98">
        <f>RES_hhdet_fech!M147</f>
        <v>0</v>
      </c>
      <c r="N173" s="98">
        <f>RES_hhdet_fech!N147</f>
        <v>0</v>
      </c>
      <c r="O173" s="98">
        <f>RES_hhdet_fech!O147</f>
        <v>0</v>
      </c>
      <c r="P173" s="98">
        <f>RES_hhdet_fech!P147</f>
        <v>0</v>
      </c>
      <c r="Q173" s="98">
        <f>RES_hhdet_fech!Q147</f>
        <v>0</v>
      </c>
      <c r="R173" s="98">
        <f>RES_hhdet_fech!R147</f>
        <v>0</v>
      </c>
      <c r="S173" s="98">
        <f>RES_hhdet_fech!S147</f>
        <v>0</v>
      </c>
      <c r="T173" s="98">
        <f>RES_hhdet_fech!T147</f>
        <v>0</v>
      </c>
      <c r="U173" s="98">
        <f>RES_hhdet_fech!U147</f>
        <v>55.146946631681772</v>
      </c>
      <c r="V173" s="98">
        <f>RES_hhdet_fech!V147</f>
        <v>83.919089883374568</v>
      </c>
      <c r="W173" s="98">
        <f>RES_hhdet_fech!W147</f>
        <v>67.913124871815569</v>
      </c>
      <c r="X173" s="98">
        <f>RES_hhdet_fech!X147</f>
        <v>80.448177854974475</v>
      </c>
      <c r="Y173" s="98">
        <f>RES_hhdet_fech!Y147</f>
        <v>90.683999571888563</v>
      </c>
      <c r="DA173" s="63" t="s">
        <v>2381</v>
      </c>
    </row>
    <row r="174" spans="1:105" ht="12" customHeight="1" x14ac:dyDescent="0.25">
      <c r="A174" s="121" t="s">
        <v>55</v>
      </c>
      <c r="B174" s="122">
        <v>0</v>
      </c>
      <c r="C174" s="122">
        <v>0</v>
      </c>
      <c r="D174" s="122">
        <v>0</v>
      </c>
      <c r="E174" s="122">
        <v>0</v>
      </c>
      <c r="F174" s="122">
        <v>0</v>
      </c>
      <c r="G174" s="122">
        <v>0</v>
      </c>
      <c r="H174" s="122">
        <v>0</v>
      </c>
      <c r="I174" s="122">
        <v>0</v>
      </c>
      <c r="J174" s="122">
        <v>0</v>
      </c>
      <c r="K174" s="122">
        <v>0</v>
      </c>
      <c r="L174" s="122">
        <v>0</v>
      </c>
      <c r="M174" s="122">
        <v>0</v>
      </c>
      <c r="N174" s="122">
        <v>0</v>
      </c>
      <c r="O174" s="122">
        <v>0</v>
      </c>
      <c r="P174" s="122">
        <v>0</v>
      </c>
      <c r="Q174" s="122">
        <v>0</v>
      </c>
      <c r="R174" s="122">
        <v>0</v>
      </c>
      <c r="S174" s="122">
        <v>0</v>
      </c>
      <c r="T174" s="122">
        <v>0</v>
      </c>
      <c r="U174" s="122">
        <v>1270.7350005996993</v>
      </c>
      <c r="V174" s="122">
        <v>1215.3694170403307</v>
      </c>
      <c r="W174" s="122">
        <v>1315.797508860642</v>
      </c>
      <c r="X174" s="122">
        <v>1385.1187121065384</v>
      </c>
      <c r="Y174" s="122">
        <v>1257.8557463775367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1257.1626952067352</v>
      </c>
      <c r="V175" s="98">
        <v>1164.7881342478202</v>
      </c>
      <c r="W175" s="98">
        <v>1246.5324663306415</v>
      </c>
      <c r="X175" s="98">
        <v>1276.9629305710832</v>
      </c>
      <c r="Y175" s="98">
        <v>1164.7731430930239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0</v>
      </c>
      <c r="C179" s="101">
        <v>0</v>
      </c>
      <c r="D179" s="101">
        <v>0</v>
      </c>
      <c r="E179" s="101">
        <v>0</v>
      </c>
      <c r="F179" s="101">
        <v>0</v>
      </c>
      <c r="G179" s="101">
        <v>0</v>
      </c>
      <c r="H179" s="101">
        <v>0</v>
      </c>
      <c r="I179" s="101">
        <v>0</v>
      </c>
      <c r="J179" s="101">
        <v>0</v>
      </c>
      <c r="K179" s="101">
        <v>0</v>
      </c>
      <c r="L179" s="101">
        <v>0</v>
      </c>
      <c r="M179" s="101">
        <v>0</v>
      </c>
      <c r="N179" s="101">
        <v>0</v>
      </c>
      <c r="O179" s="101">
        <v>0</v>
      </c>
      <c r="P179" s="101">
        <v>0</v>
      </c>
      <c r="Q179" s="101">
        <v>0</v>
      </c>
      <c r="R179" s="101">
        <v>0</v>
      </c>
      <c r="S179" s="101">
        <v>0</v>
      </c>
      <c r="T179" s="101">
        <v>0</v>
      </c>
      <c r="U179" s="101">
        <v>1390.6030038943511</v>
      </c>
      <c r="V179" s="101">
        <v>1427.5626914530599</v>
      </c>
      <c r="W179" s="101">
        <v>1481.1396560974806</v>
      </c>
      <c r="X179" s="101">
        <v>1617.7472945404377</v>
      </c>
      <c r="Y179" s="101">
        <v>1431.3714391990661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2390</v>
      </c>
    </row>
    <row r="183" spans="1:105" ht="12" customHeight="1" x14ac:dyDescent="0.25">
      <c r="A183" s="121" t="s">
        <v>54</v>
      </c>
      <c r="B183" s="122">
        <v>0</v>
      </c>
      <c r="C183" s="122">
        <v>0</v>
      </c>
      <c r="D183" s="122">
        <v>0</v>
      </c>
      <c r="E183" s="122">
        <v>0</v>
      </c>
      <c r="F183" s="122">
        <v>0</v>
      </c>
      <c r="G183" s="122">
        <v>0</v>
      </c>
      <c r="H183" s="122">
        <v>0</v>
      </c>
      <c r="I183" s="122">
        <v>0</v>
      </c>
      <c r="J183" s="122">
        <v>0</v>
      </c>
      <c r="K183" s="122">
        <v>0</v>
      </c>
      <c r="L183" s="122">
        <v>0</v>
      </c>
      <c r="M183" s="122">
        <v>0</v>
      </c>
      <c r="N183" s="122">
        <v>0</v>
      </c>
      <c r="O183" s="122">
        <v>0</v>
      </c>
      <c r="P183" s="122">
        <v>0</v>
      </c>
      <c r="Q183" s="122">
        <v>0</v>
      </c>
      <c r="R183" s="122">
        <v>0</v>
      </c>
      <c r="S183" s="122">
        <v>0</v>
      </c>
      <c r="T183" s="122">
        <v>0</v>
      </c>
      <c r="U183" s="122">
        <v>676.1628086355563</v>
      </c>
      <c r="V183" s="122">
        <v>604.80691262469293</v>
      </c>
      <c r="W183" s="122">
        <v>630.07886197748962</v>
      </c>
      <c r="X183" s="122">
        <v>652.65129548946584</v>
      </c>
      <c r="Y183" s="122">
        <v>591.69700956762961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678.06827870126153</v>
      </c>
      <c r="V184" s="98">
        <v>606.40164810331453</v>
      </c>
      <c r="W184" s="98">
        <v>631.65595592528132</v>
      </c>
      <c r="X184" s="98">
        <v>654.93196481611835</v>
      </c>
      <c r="Y184" s="98">
        <v>594.27122077108402</v>
      </c>
      <c r="DA184" s="63" t="s">
        <v>2392</v>
      </c>
    </row>
    <row r="185" spans="1:105" ht="12" customHeight="1" x14ac:dyDescent="0.25">
      <c r="A185" s="109" t="s">
        <v>120</v>
      </c>
      <c r="B185" s="33">
        <v>0</v>
      </c>
      <c r="C185" s="33">
        <v>0</v>
      </c>
      <c r="D185" s="33">
        <v>0</v>
      </c>
      <c r="E185" s="33">
        <v>0</v>
      </c>
      <c r="F185" s="33">
        <v>0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33">
        <v>0</v>
      </c>
      <c r="T185" s="33">
        <v>0</v>
      </c>
      <c r="U185" s="33">
        <v>432.71046959554832</v>
      </c>
      <c r="V185" s="33">
        <v>437.11993214941134</v>
      </c>
      <c r="W185" s="33">
        <v>445.54320358969119</v>
      </c>
      <c r="X185" s="33">
        <v>457.08726880607452</v>
      </c>
      <c r="Y185" s="33">
        <v>419.26793650702803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0</v>
      </c>
      <c r="C187" s="117">
        <f t="shared" si="83"/>
        <v>0</v>
      </c>
      <c r="D187" s="117">
        <f t="shared" si="83"/>
        <v>0</v>
      </c>
      <c r="E187" s="117">
        <f t="shared" si="83"/>
        <v>0</v>
      </c>
      <c r="F187" s="117">
        <f t="shared" si="83"/>
        <v>0</v>
      </c>
      <c r="G187" s="117">
        <f t="shared" si="83"/>
        <v>0</v>
      </c>
      <c r="H187" s="117">
        <f t="shared" si="83"/>
        <v>0</v>
      </c>
      <c r="I187" s="117">
        <f t="shared" si="83"/>
        <v>0</v>
      </c>
      <c r="J187" s="117">
        <f t="shared" si="83"/>
        <v>0</v>
      </c>
      <c r="K187" s="117">
        <f t="shared" si="83"/>
        <v>0</v>
      </c>
      <c r="L187" s="117">
        <f t="shared" si="83"/>
        <v>0</v>
      </c>
      <c r="M187" s="117">
        <f t="shared" si="83"/>
        <v>0</v>
      </c>
      <c r="N187" s="117">
        <f t="shared" si="83"/>
        <v>0</v>
      </c>
      <c r="O187" s="117">
        <f t="shared" si="83"/>
        <v>0</v>
      </c>
      <c r="P187" s="117">
        <f t="shared" si="83"/>
        <v>0</v>
      </c>
      <c r="Q187" s="117">
        <f t="shared" si="83"/>
        <v>0</v>
      </c>
      <c r="R187" s="117">
        <f t="shared" ref="R187:V187" si="84">R188+R190+R192+R201</f>
        <v>0</v>
      </c>
      <c r="S187" s="117">
        <f t="shared" si="84"/>
        <v>0</v>
      </c>
      <c r="T187" s="117">
        <f t="shared" si="84"/>
        <v>0</v>
      </c>
      <c r="U187" s="117">
        <f t="shared" si="84"/>
        <v>7750.2841039196119</v>
      </c>
      <c r="V187" s="117">
        <f t="shared" si="84"/>
        <v>7117.7915157884572</v>
      </c>
      <c r="W187" s="117">
        <f t="shared" ref="W187:Y187" si="85">W188+W190+W192+W201</f>
        <v>6898.0047928175727</v>
      </c>
      <c r="X187" s="117">
        <f t="shared" si="85"/>
        <v>7277.2018132215208</v>
      </c>
      <c r="Y187" s="117">
        <f t="shared" si="85"/>
        <v>7829.9791748438192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0</v>
      </c>
      <c r="C188" s="122">
        <f t="shared" si="86"/>
        <v>0</v>
      </c>
      <c r="D188" s="122">
        <f t="shared" si="86"/>
        <v>0</v>
      </c>
      <c r="E188" s="122">
        <f t="shared" si="86"/>
        <v>0</v>
      </c>
      <c r="F188" s="122">
        <f t="shared" si="86"/>
        <v>0</v>
      </c>
      <c r="G188" s="122">
        <f t="shared" si="86"/>
        <v>0</v>
      </c>
      <c r="H188" s="122">
        <f t="shared" si="86"/>
        <v>0</v>
      </c>
      <c r="I188" s="122">
        <f t="shared" si="86"/>
        <v>0</v>
      </c>
      <c r="J188" s="122">
        <f t="shared" si="86"/>
        <v>0</v>
      </c>
      <c r="K188" s="122">
        <f t="shared" si="86"/>
        <v>0</v>
      </c>
      <c r="L188" s="122">
        <f t="shared" si="86"/>
        <v>0</v>
      </c>
      <c r="M188" s="122">
        <f t="shared" si="86"/>
        <v>0</v>
      </c>
      <c r="N188" s="122">
        <f t="shared" si="86"/>
        <v>0</v>
      </c>
      <c r="O188" s="122">
        <f t="shared" si="86"/>
        <v>0</v>
      </c>
      <c r="P188" s="122">
        <f t="shared" si="86"/>
        <v>0</v>
      </c>
      <c r="Q188" s="122">
        <f t="shared" si="86"/>
        <v>0</v>
      </c>
      <c r="R188" s="122">
        <f t="shared" si="86"/>
        <v>0</v>
      </c>
      <c r="S188" s="122">
        <f t="shared" si="86"/>
        <v>0</v>
      </c>
      <c r="T188" s="122">
        <f t="shared" si="86"/>
        <v>0</v>
      </c>
      <c r="U188" s="122">
        <f t="shared" si="86"/>
        <v>6072.4943404785909</v>
      </c>
      <c r="V188" s="122">
        <f t="shared" si="86"/>
        <v>5444.5265410797829</v>
      </c>
      <c r="W188" s="122">
        <f t="shared" si="86"/>
        <v>5195.2972682006257</v>
      </c>
      <c r="X188" s="122">
        <f t="shared" si="86"/>
        <v>5457.5392225167388</v>
      </c>
      <c r="Y188" s="122">
        <f t="shared" si="86"/>
        <v>6112.6111769716263</v>
      </c>
      <c r="DA188" s="130" t="s">
        <v>2546</v>
      </c>
    </row>
    <row r="189" spans="1:105" ht="12" customHeight="1" x14ac:dyDescent="0.25">
      <c r="A189" s="97" t="s">
        <v>53</v>
      </c>
      <c r="B189" s="98">
        <v>0</v>
      </c>
      <c r="C189" s="98">
        <v>0</v>
      </c>
      <c r="D189" s="98">
        <v>0</v>
      </c>
      <c r="E189" s="98">
        <v>0</v>
      </c>
      <c r="F189" s="98">
        <v>0</v>
      </c>
      <c r="G189" s="98">
        <v>0</v>
      </c>
      <c r="H189" s="98">
        <v>0</v>
      </c>
      <c r="I189" s="98">
        <v>0</v>
      </c>
      <c r="J189" s="98">
        <v>0</v>
      </c>
      <c r="K189" s="98">
        <v>0</v>
      </c>
      <c r="L189" s="98">
        <v>0</v>
      </c>
      <c r="M189" s="98">
        <v>0</v>
      </c>
      <c r="N189" s="98">
        <v>0</v>
      </c>
      <c r="O189" s="98">
        <v>0</v>
      </c>
      <c r="P189" s="98">
        <v>0</v>
      </c>
      <c r="Q189" s="98">
        <v>0</v>
      </c>
      <c r="R189" s="98">
        <v>0</v>
      </c>
      <c r="S189" s="98">
        <v>0</v>
      </c>
      <c r="T189" s="98">
        <v>0</v>
      </c>
      <c r="U189" s="98">
        <v>6072.4943404785909</v>
      </c>
      <c r="V189" s="98">
        <v>5444.5265410797829</v>
      </c>
      <c r="W189" s="98">
        <v>5195.2972682006257</v>
      </c>
      <c r="X189" s="98">
        <v>5457.5392225167388</v>
      </c>
      <c r="Y189" s="98">
        <v>6112.6111769716263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0</v>
      </c>
      <c r="C190" s="122">
        <f t="shared" si="87"/>
        <v>0</v>
      </c>
      <c r="D190" s="122">
        <f t="shared" si="87"/>
        <v>0</v>
      </c>
      <c r="E190" s="122">
        <f t="shared" si="87"/>
        <v>0</v>
      </c>
      <c r="F190" s="122">
        <f t="shared" si="87"/>
        <v>0</v>
      </c>
      <c r="G190" s="122">
        <f t="shared" si="87"/>
        <v>0</v>
      </c>
      <c r="H190" s="122">
        <f t="shared" si="87"/>
        <v>0</v>
      </c>
      <c r="I190" s="122">
        <f t="shared" si="87"/>
        <v>0</v>
      </c>
      <c r="J190" s="122">
        <f t="shared" si="87"/>
        <v>0</v>
      </c>
      <c r="K190" s="122">
        <f t="shared" si="87"/>
        <v>0</v>
      </c>
      <c r="L190" s="122">
        <f t="shared" si="87"/>
        <v>0</v>
      </c>
      <c r="M190" s="122">
        <f t="shared" si="87"/>
        <v>0</v>
      </c>
      <c r="N190" s="122">
        <f t="shared" si="87"/>
        <v>0</v>
      </c>
      <c r="O190" s="122">
        <f t="shared" si="87"/>
        <v>0</v>
      </c>
      <c r="P190" s="122">
        <f t="shared" si="87"/>
        <v>0</v>
      </c>
      <c r="Q190" s="122">
        <f t="shared" si="87"/>
        <v>0</v>
      </c>
      <c r="R190" s="122">
        <f t="shared" si="87"/>
        <v>0</v>
      </c>
      <c r="S190" s="122">
        <f t="shared" si="87"/>
        <v>0</v>
      </c>
      <c r="T190" s="122">
        <f t="shared" si="87"/>
        <v>0</v>
      </c>
      <c r="U190" s="122">
        <f t="shared" si="87"/>
        <v>192.25462540694861</v>
      </c>
      <c r="V190" s="122">
        <f t="shared" si="87"/>
        <v>293.00902542033725</v>
      </c>
      <c r="W190" s="122">
        <f t="shared" si="87"/>
        <v>238.05834702750334</v>
      </c>
      <c r="X190" s="122">
        <f t="shared" si="87"/>
        <v>284.18222077069089</v>
      </c>
      <c r="Y190" s="122">
        <f t="shared" si="87"/>
        <v>322.58386393485029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0</v>
      </c>
      <c r="C191" s="98">
        <f>RES_hhdet_tesh!C147</f>
        <v>0</v>
      </c>
      <c r="D191" s="98">
        <f>RES_hhdet_tesh!D147</f>
        <v>0</v>
      </c>
      <c r="E191" s="98">
        <f>RES_hhdet_tesh!E147</f>
        <v>0</v>
      </c>
      <c r="F191" s="98">
        <f>RES_hhdet_tesh!F147</f>
        <v>0</v>
      </c>
      <c r="G191" s="98">
        <f>RES_hhdet_tesh!G147</f>
        <v>0</v>
      </c>
      <c r="H191" s="98">
        <f>RES_hhdet_tesh!H147</f>
        <v>0</v>
      </c>
      <c r="I191" s="98">
        <f>RES_hhdet_tesh!I147</f>
        <v>0</v>
      </c>
      <c r="J191" s="98">
        <f>RES_hhdet_tesh!J147</f>
        <v>0</v>
      </c>
      <c r="K191" s="98">
        <f>RES_hhdet_tesh!K147</f>
        <v>0</v>
      </c>
      <c r="L191" s="98">
        <f>RES_hhdet_tesh!L147</f>
        <v>0</v>
      </c>
      <c r="M191" s="98">
        <f>RES_hhdet_tesh!M147</f>
        <v>0</v>
      </c>
      <c r="N191" s="98">
        <f>RES_hhdet_tesh!N147</f>
        <v>0</v>
      </c>
      <c r="O191" s="98">
        <f>RES_hhdet_tesh!O147</f>
        <v>0</v>
      </c>
      <c r="P191" s="98">
        <f>RES_hhdet_tesh!P147</f>
        <v>0</v>
      </c>
      <c r="Q191" s="98">
        <f>RES_hhdet_tesh!Q147</f>
        <v>0</v>
      </c>
      <c r="R191" s="98">
        <f>RES_hhdet_tesh!R147</f>
        <v>0</v>
      </c>
      <c r="S191" s="98">
        <f>RES_hhdet_tesh!S147</f>
        <v>0</v>
      </c>
      <c r="T191" s="98">
        <f>RES_hhdet_tesh!T147</f>
        <v>0</v>
      </c>
      <c r="U191" s="98">
        <f>RES_hhdet_tesh!U147</f>
        <v>192.25462540694861</v>
      </c>
      <c r="V191" s="98">
        <f>RES_hhdet_tesh!V147</f>
        <v>293.00902542033725</v>
      </c>
      <c r="W191" s="98">
        <f>RES_hhdet_tesh!W147</f>
        <v>238.05834702750334</v>
      </c>
      <c r="X191" s="98">
        <f>RES_hhdet_tesh!X147</f>
        <v>284.18222077069089</v>
      </c>
      <c r="Y191" s="98">
        <f>RES_hhdet_tesh!Y147</f>
        <v>322.58386393485029</v>
      </c>
      <c r="DA191" s="63" t="s">
        <v>2549</v>
      </c>
    </row>
    <row r="192" spans="1:105" ht="12" customHeight="1" x14ac:dyDescent="0.25">
      <c r="A192" s="121" t="s">
        <v>55</v>
      </c>
      <c r="B192" s="122">
        <v>0</v>
      </c>
      <c r="C192" s="122">
        <v>0</v>
      </c>
      <c r="D192" s="122">
        <v>0</v>
      </c>
      <c r="E192" s="122">
        <v>0</v>
      </c>
      <c r="F192" s="122">
        <v>0</v>
      </c>
      <c r="G192" s="122">
        <v>0</v>
      </c>
      <c r="H192" s="122">
        <v>0</v>
      </c>
      <c r="I192" s="122">
        <v>0</v>
      </c>
      <c r="J192" s="122">
        <v>0</v>
      </c>
      <c r="K192" s="122">
        <v>0</v>
      </c>
      <c r="L192" s="122">
        <v>0</v>
      </c>
      <c r="M192" s="122">
        <v>0</v>
      </c>
      <c r="N192" s="122">
        <v>0</v>
      </c>
      <c r="O192" s="122">
        <v>0</v>
      </c>
      <c r="P192" s="122">
        <v>0</v>
      </c>
      <c r="Q192" s="122">
        <v>0</v>
      </c>
      <c r="R192" s="122">
        <v>0</v>
      </c>
      <c r="S192" s="122">
        <v>0</v>
      </c>
      <c r="T192" s="122">
        <v>0</v>
      </c>
      <c r="U192" s="122">
        <v>1081.7921812951211</v>
      </c>
      <c r="V192" s="122">
        <v>1017.9976390056512</v>
      </c>
      <c r="W192" s="122">
        <v>1086.5390013895098</v>
      </c>
      <c r="X192" s="122">
        <v>1142.8437453649224</v>
      </c>
      <c r="Y192" s="122">
        <v>1038.0995611578805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1094.4522018144985</v>
      </c>
      <c r="V193" s="98">
        <v>1020.7882202113979</v>
      </c>
      <c r="W193" s="98">
        <v>1099.5870932311361</v>
      </c>
      <c r="X193" s="98">
        <v>1133.7231540128241</v>
      </c>
      <c r="Y193" s="98">
        <v>1038.1564313329659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0</v>
      </c>
      <c r="C197" s="101">
        <v>0</v>
      </c>
      <c r="D197" s="101">
        <v>0</v>
      </c>
      <c r="E197" s="101">
        <v>0</v>
      </c>
      <c r="F197" s="101">
        <v>0</v>
      </c>
      <c r="G197" s="101">
        <v>0</v>
      </c>
      <c r="H197" s="101">
        <v>0</v>
      </c>
      <c r="I197" s="101">
        <v>0</v>
      </c>
      <c r="J197" s="101">
        <v>0</v>
      </c>
      <c r="K197" s="101">
        <v>0</v>
      </c>
      <c r="L197" s="101">
        <v>0</v>
      </c>
      <c r="M197" s="101">
        <v>0</v>
      </c>
      <c r="N197" s="101">
        <v>0</v>
      </c>
      <c r="O197" s="101">
        <v>0</v>
      </c>
      <c r="P197" s="101">
        <v>0</v>
      </c>
      <c r="Q197" s="101">
        <v>0</v>
      </c>
      <c r="R197" s="101">
        <v>0</v>
      </c>
      <c r="S197" s="101">
        <v>0</v>
      </c>
      <c r="T197" s="101">
        <v>0</v>
      </c>
      <c r="U197" s="101">
        <v>969.98130337943462</v>
      </c>
      <c r="V197" s="101">
        <v>1006.2908864111977</v>
      </c>
      <c r="W197" s="101">
        <v>1055.3919834474716</v>
      </c>
      <c r="X197" s="101">
        <v>1162.4609142954803</v>
      </c>
      <c r="Y197" s="101">
        <v>1037.9935492127629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2558</v>
      </c>
    </row>
    <row r="201" spans="1:105" ht="12" customHeight="1" x14ac:dyDescent="0.25">
      <c r="A201" s="121" t="s">
        <v>54</v>
      </c>
      <c r="B201" s="122">
        <v>0</v>
      </c>
      <c r="C201" s="122">
        <v>0</v>
      </c>
      <c r="D201" s="122">
        <v>0</v>
      </c>
      <c r="E201" s="122">
        <v>0</v>
      </c>
      <c r="F201" s="122">
        <v>0</v>
      </c>
      <c r="G201" s="122">
        <v>0</v>
      </c>
      <c r="H201" s="122">
        <v>0</v>
      </c>
      <c r="I201" s="122">
        <v>0</v>
      </c>
      <c r="J201" s="122">
        <v>0</v>
      </c>
      <c r="K201" s="122">
        <v>0</v>
      </c>
      <c r="L201" s="122">
        <v>0</v>
      </c>
      <c r="M201" s="122">
        <v>0</v>
      </c>
      <c r="N201" s="122">
        <v>0</v>
      </c>
      <c r="O201" s="122">
        <v>0</v>
      </c>
      <c r="P201" s="122">
        <v>0</v>
      </c>
      <c r="Q201" s="122">
        <v>0</v>
      </c>
      <c r="R201" s="122">
        <v>0</v>
      </c>
      <c r="S201" s="122">
        <v>0</v>
      </c>
      <c r="T201" s="122">
        <v>0</v>
      </c>
      <c r="U201" s="122">
        <v>403.74295673895153</v>
      </c>
      <c r="V201" s="122">
        <v>362.2583102826863</v>
      </c>
      <c r="W201" s="122">
        <v>378.11017619993356</v>
      </c>
      <c r="X201" s="122">
        <v>392.63662456916842</v>
      </c>
      <c r="Y201" s="122">
        <v>356.68457277946163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404.06610170018558</v>
      </c>
      <c r="V202" s="98">
        <v>362.19517937034152</v>
      </c>
      <c r="W202" s="98">
        <v>378.11187167761904</v>
      </c>
      <c r="X202" s="98">
        <v>392.64416867205773</v>
      </c>
      <c r="Y202" s="98">
        <v>356.59936201159081</v>
      </c>
      <c r="DA202" s="63" t="s">
        <v>2560</v>
      </c>
    </row>
    <row r="203" spans="1:105" ht="12" customHeight="1" x14ac:dyDescent="0.25">
      <c r="A203" s="109" t="s">
        <v>120</v>
      </c>
      <c r="B203" s="33">
        <v>0</v>
      </c>
      <c r="C203" s="33">
        <v>0</v>
      </c>
      <c r="D203" s="33">
        <v>0</v>
      </c>
      <c r="E203" s="33">
        <v>0</v>
      </c>
      <c r="F203" s="33">
        <v>0</v>
      </c>
      <c r="G203" s="33">
        <v>0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0</v>
      </c>
      <c r="P203" s="33">
        <v>0</v>
      </c>
      <c r="Q203" s="33">
        <v>0</v>
      </c>
      <c r="R203" s="33">
        <v>0</v>
      </c>
      <c r="S203" s="33">
        <v>0</v>
      </c>
      <c r="T203" s="33">
        <v>0</v>
      </c>
      <c r="U203" s="33">
        <v>362.45634821262792</v>
      </c>
      <c r="V203" s="33">
        <v>368.8965472866725</v>
      </c>
      <c r="W203" s="33">
        <v>377.91178846824408</v>
      </c>
      <c r="X203" s="33">
        <v>391.98972888748722</v>
      </c>
      <c r="Y203" s="33">
        <v>362.39226828596242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</v>
      </c>
      <c r="E205" s="117">
        <f t="shared" si="88"/>
        <v>0</v>
      </c>
      <c r="F205" s="117">
        <f t="shared" si="88"/>
        <v>0</v>
      </c>
      <c r="G205" s="117">
        <f t="shared" si="88"/>
        <v>0</v>
      </c>
      <c r="H205" s="117">
        <f t="shared" si="88"/>
        <v>0</v>
      </c>
      <c r="I205" s="117">
        <f t="shared" si="88"/>
        <v>0</v>
      </c>
      <c r="J205" s="117">
        <f t="shared" si="88"/>
        <v>0</v>
      </c>
      <c r="K205" s="117">
        <f t="shared" si="88"/>
        <v>0</v>
      </c>
      <c r="L205" s="117">
        <f t="shared" si="88"/>
        <v>0</v>
      </c>
      <c r="M205" s="117">
        <f t="shared" si="88"/>
        <v>0</v>
      </c>
      <c r="N205" s="117">
        <f t="shared" si="88"/>
        <v>0</v>
      </c>
      <c r="O205" s="117">
        <f t="shared" si="88"/>
        <v>0</v>
      </c>
      <c r="P205" s="117">
        <f t="shared" si="88"/>
        <v>0</v>
      </c>
      <c r="Q205" s="117">
        <f t="shared" si="88"/>
        <v>0</v>
      </c>
      <c r="R205" s="117">
        <f t="shared" ref="R205:V205" si="89">R206+R208+R210+R219</f>
        <v>0</v>
      </c>
      <c r="S205" s="117">
        <f t="shared" si="89"/>
        <v>0</v>
      </c>
      <c r="T205" s="117">
        <f t="shared" si="89"/>
        <v>0</v>
      </c>
      <c r="U205" s="117">
        <f t="shared" si="89"/>
        <v>409.36461713102062</v>
      </c>
      <c r="V205" s="117">
        <f t="shared" si="89"/>
        <v>350.11441533453734</v>
      </c>
      <c r="W205" s="117">
        <f t="shared" ref="W205:Y205" si="90">W206+W208+W210+W219</f>
        <v>341.83301490484507</v>
      </c>
      <c r="X205" s="117">
        <f t="shared" si="90"/>
        <v>345.07227439892858</v>
      </c>
      <c r="Y205" s="117">
        <f t="shared" si="90"/>
        <v>305.2174518084189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256.53083722938106</v>
      </c>
      <c r="V210" s="122">
        <v>213.66190658851721</v>
      </c>
      <c r="W210" s="122">
        <v>199.56193684314263</v>
      </c>
      <c r="X210" s="122">
        <v>198.01293650863332</v>
      </c>
      <c r="Y210" s="122">
        <v>172.20850541333678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285.57707784316199</v>
      </c>
      <c r="V211" s="98">
        <v>264.59327257573489</v>
      </c>
      <c r="W211" s="98">
        <v>283.1623150516686</v>
      </c>
      <c r="X211" s="98">
        <v>290.07489930852734</v>
      </c>
      <c r="Y211" s="98">
        <v>264.58986718501137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152.83377990163953</v>
      </c>
      <c r="V219" s="122">
        <v>136.45250874602013</v>
      </c>
      <c r="W219" s="122">
        <v>142.27107806170247</v>
      </c>
      <c r="X219" s="122">
        <v>147.0593378902953</v>
      </c>
      <c r="Y219" s="122">
        <v>133.00894639508212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154.0299901897786</v>
      </c>
      <c r="V220" s="98">
        <v>137.75019838314896</v>
      </c>
      <c r="W220" s="98">
        <v>143.48696694798693</v>
      </c>
      <c r="X220" s="98">
        <v>148.77434512762946</v>
      </c>
      <c r="Y220" s="98">
        <v>134.99465051035946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0</v>
      </c>
      <c r="C223" s="118">
        <f t="shared" si="93"/>
        <v>0</v>
      </c>
      <c r="D223" s="118">
        <f t="shared" si="93"/>
        <v>0</v>
      </c>
      <c r="E223" s="118">
        <f t="shared" si="93"/>
        <v>0</v>
      </c>
      <c r="F223" s="118">
        <f t="shared" si="93"/>
        <v>0</v>
      </c>
      <c r="G223" s="118">
        <f t="shared" si="93"/>
        <v>0</v>
      </c>
      <c r="H223" s="118">
        <f t="shared" si="93"/>
        <v>0</v>
      </c>
      <c r="I223" s="118">
        <f t="shared" si="93"/>
        <v>0</v>
      </c>
      <c r="J223" s="118">
        <f t="shared" si="93"/>
        <v>0</v>
      </c>
      <c r="K223" s="118">
        <f t="shared" si="93"/>
        <v>0</v>
      </c>
      <c r="L223" s="118">
        <f t="shared" si="93"/>
        <v>0</v>
      </c>
      <c r="M223" s="118">
        <f t="shared" si="93"/>
        <v>0</v>
      </c>
      <c r="N223" s="118">
        <f t="shared" si="93"/>
        <v>0</v>
      </c>
      <c r="O223" s="118">
        <f t="shared" si="93"/>
        <v>0</v>
      </c>
      <c r="P223" s="118">
        <f t="shared" si="93"/>
        <v>0</v>
      </c>
      <c r="Q223" s="118">
        <f t="shared" si="93"/>
        <v>0</v>
      </c>
      <c r="R223" s="118">
        <f t="shared" ref="R223:V223" si="94">R224+R226+R228+R237</f>
        <v>0</v>
      </c>
      <c r="S223" s="118">
        <f t="shared" si="94"/>
        <v>0</v>
      </c>
      <c r="T223" s="118">
        <f t="shared" si="94"/>
        <v>0</v>
      </c>
      <c r="U223" s="118">
        <f t="shared" si="94"/>
        <v>74.538800539866585</v>
      </c>
      <c r="V223" s="118">
        <f t="shared" si="94"/>
        <v>66.98050196494647</v>
      </c>
      <c r="W223" s="118">
        <f t="shared" ref="W223:Y223" si="95">W224+W226+W228+W237</f>
        <v>65.506424191834753</v>
      </c>
      <c r="X223" s="118">
        <f t="shared" si="95"/>
        <v>66.928040730600117</v>
      </c>
      <c r="Y223" s="118">
        <f t="shared" si="95"/>
        <v>65.346032099824129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0</v>
      </c>
      <c r="C224" s="123">
        <f t="shared" si="96"/>
        <v>0</v>
      </c>
      <c r="D224" s="123">
        <f t="shared" si="96"/>
        <v>0</v>
      </c>
      <c r="E224" s="123">
        <f t="shared" si="96"/>
        <v>0</v>
      </c>
      <c r="F224" s="123">
        <f t="shared" si="96"/>
        <v>0</v>
      </c>
      <c r="G224" s="123">
        <f t="shared" si="96"/>
        <v>0</v>
      </c>
      <c r="H224" s="123">
        <f t="shared" si="96"/>
        <v>0</v>
      </c>
      <c r="I224" s="123">
        <f t="shared" si="96"/>
        <v>0</v>
      </c>
      <c r="J224" s="123">
        <f t="shared" si="96"/>
        <v>0</v>
      </c>
      <c r="K224" s="123">
        <f t="shared" si="96"/>
        <v>0</v>
      </c>
      <c r="L224" s="123">
        <f t="shared" si="96"/>
        <v>0</v>
      </c>
      <c r="M224" s="123">
        <f t="shared" si="96"/>
        <v>0</v>
      </c>
      <c r="N224" s="123">
        <f t="shared" si="96"/>
        <v>0</v>
      </c>
      <c r="O224" s="123">
        <f t="shared" si="96"/>
        <v>0</v>
      </c>
      <c r="P224" s="123">
        <f t="shared" si="96"/>
        <v>0</v>
      </c>
      <c r="Q224" s="123">
        <f t="shared" si="96"/>
        <v>0</v>
      </c>
      <c r="R224" s="123">
        <f t="shared" si="96"/>
        <v>0</v>
      </c>
      <c r="S224" s="123">
        <f t="shared" si="96"/>
        <v>0</v>
      </c>
      <c r="T224" s="123">
        <f t="shared" si="96"/>
        <v>0</v>
      </c>
      <c r="U224" s="123">
        <f t="shared" si="96"/>
        <v>36.546074615068683</v>
      </c>
      <c r="V224" s="123">
        <f t="shared" si="96"/>
        <v>31.834174996130574</v>
      </c>
      <c r="W224" s="123">
        <f t="shared" si="96"/>
        <v>29.364413254791973</v>
      </c>
      <c r="X224" s="123">
        <f t="shared" si="96"/>
        <v>29.822935939157173</v>
      </c>
      <c r="Y224" s="123">
        <f t="shared" si="96"/>
        <v>32.224868615518375</v>
      </c>
      <c r="DA224" s="130" t="s">
        <v>2882</v>
      </c>
    </row>
    <row r="225" spans="1:105" ht="12" customHeight="1" x14ac:dyDescent="0.25">
      <c r="A225" s="97" t="s">
        <v>53</v>
      </c>
      <c r="B225" s="99">
        <v>0</v>
      </c>
      <c r="C225" s="99">
        <v>0</v>
      </c>
      <c r="D225" s="99">
        <v>0</v>
      </c>
      <c r="E225" s="99">
        <v>0</v>
      </c>
      <c r="F225" s="99">
        <v>0</v>
      </c>
      <c r="G225" s="99">
        <v>0</v>
      </c>
      <c r="H225" s="99">
        <v>0</v>
      </c>
      <c r="I225" s="99">
        <v>0</v>
      </c>
      <c r="J225" s="99">
        <v>0</v>
      </c>
      <c r="K225" s="99">
        <v>0</v>
      </c>
      <c r="L225" s="99">
        <v>0</v>
      </c>
      <c r="M225" s="99">
        <v>0</v>
      </c>
      <c r="N225" s="99">
        <v>0</v>
      </c>
      <c r="O225" s="99">
        <v>0</v>
      </c>
      <c r="P225" s="99">
        <v>0</v>
      </c>
      <c r="Q225" s="99">
        <v>0</v>
      </c>
      <c r="R225" s="99">
        <v>0</v>
      </c>
      <c r="S225" s="99">
        <v>0</v>
      </c>
      <c r="T225" s="99">
        <v>0</v>
      </c>
      <c r="U225" s="99">
        <v>36.546074615068683</v>
      </c>
      <c r="V225" s="99">
        <v>31.834174996130574</v>
      </c>
      <c r="W225" s="99">
        <v>29.364413254791973</v>
      </c>
      <c r="X225" s="99">
        <v>29.822935939157173</v>
      </c>
      <c r="Y225" s="99">
        <v>32.224868615518375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</v>
      </c>
      <c r="C226" s="123">
        <f t="shared" si="97"/>
        <v>0</v>
      </c>
      <c r="D226" s="123">
        <f t="shared" si="97"/>
        <v>0</v>
      </c>
      <c r="E226" s="123">
        <f t="shared" si="97"/>
        <v>0</v>
      </c>
      <c r="F226" s="123">
        <f t="shared" si="97"/>
        <v>0</v>
      </c>
      <c r="G226" s="123">
        <f t="shared" si="97"/>
        <v>0</v>
      </c>
      <c r="H226" s="123">
        <f t="shared" si="97"/>
        <v>0</v>
      </c>
      <c r="I226" s="123">
        <f t="shared" si="97"/>
        <v>0</v>
      </c>
      <c r="J226" s="123">
        <f t="shared" si="97"/>
        <v>0</v>
      </c>
      <c r="K226" s="123">
        <f t="shared" si="97"/>
        <v>0</v>
      </c>
      <c r="L226" s="123">
        <f t="shared" si="97"/>
        <v>0</v>
      </c>
      <c r="M226" s="123">
        <f t="shared" si="97"/>
        <v>0</v>
      </c>
      <c r="N226" s="123">
        <f t="shared" si="97"/>
        <v>0</v>
      </c>
      <c r="O226" s="123">
        <f t="shared" si="97"/>
        <v>0</v>
      </c>
      <c r="P226" s="123">
        <f t="shared" si="97"/>
        <v>0</v>
      </c>
      <c r="Q226" s="123">
        <f t="shared" si="97"/>
        <v>0</v>
      </c>
      <c r="R226" s="123">
        <f t="shared" si="97"/>
        <v>0</v>
      </c>
      <c r="S226" s="123">
        <f t="shared" si="97"/>
        <v>0</v>
      </c>
      <c r="T226" s="123">
        <f t="shared" si="97"/>
        <v>0</v>
      </c>
      <c r="U226" s="123">
        <f t="shared" si="97"/>
        <v>1.0465214740215303</v>
      </c>
      <c r="V226" s="123">
        <f t="shared" si="97"/>
        <v>1.5490020834491927</v>
      </c>
      <c r="W226" s="123">
        <f t="shared" si="97"/>
        <v>1.2188547547372066</v>
      </c>
      <c r="X226" s="123">
        <f t="shared" si="97"/>
        <v>1.4092212455224196</v>
      </c>
      <c r="Y226" s="123">
        <f t="shared" si="97"/>
        <v>1.5480376643162879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</v>
      </c>
      <c r="C227" s="99">
        <f>RES_hhdet_fecs!C147</f>
        <v>0</v>
      </c>
      <c r="D227" s="99">
        <f>RES_hhdet_fecs!D147</f>
        <v>0</v>
      </c>
      <c r="E227" s="99">
        <f>RES_hhdet_fecs!E147</f>
        <v>0</v>
      </c>
      <c r="F227" s="99">
        <f>RES_hhdet_fecs!F147</f>
        <v>0</v>
      </c>
      <c r="G227" s="99">
        <f>RES_hhdet_fecs!G147</f>
        <v>0</v>
      </c>
      <c r="H227" s="99">
        <f>RES_hhdet_fecs!H147</f>
        <v>0</v>
      </c>
      <c r="I227" s="99">
        <f>RES_hhdet_fecs!I147</f>
        <v>0</v>
      </c>
      <c r="J227" s="99">
        <f>RES_hhdet_fecs!J147</f>
        <v>0</v>
      </c>
      <c r="K227" s="99">
        <f>RES_hhdet_fecs!K147</f>
        <v>0</v>
      </c>
      <c r="L227" s="99">
        <f>RES_hhdet_fecs!L147</f>
        <v>0</v>
      </c>
      <c r="M227" s="99">
        <f>RES_hhdet_fecs!M147</f>
        <v>0</v>
      </c>
      <c r="N227" s="99">
        <f>RES_hhdet_fecs!N147</f>
        <v>0</v>
      </c>
      <c r="O227" s="99">
        <f>RES_hhdet_fecs!O147</f>
        <v>0</v>
      </c>
      <c r="P227" s="99">
        <f>RES_hhdet_fecs!P147</f>
        <v>0</v>
      </c>
      <c r="Q227" s="99">
        <f>RES_hhdet_fecs!Q147</f>
        <v>0</v>
      </c>
      <c r="R227" s="99">
        <f>RES_hhdet_fecs!R147</f>
        <v>0</v>
      </c>
      <c r="S227" s="99">
        <f>RES_hhdet_fecs!S147</f>
        <v>0</v>
      </c>
      <c r="T227" s="99">
        <f>RES_hhdet_fecs!T147</f>
        <v>0</v>
      </c>
      <c r="U227" s="99">
        <f>RES_hhdet_fecs!U147</f>
        <v>1.0465214740215303</v>
      </c>
      <c r="V227" s="99">
        <f>RES_hhdet_fecs!V147</f>
        <v>1.5490020834491927</v>
      </c>
      <c r="W227" s="99">
        <f>RES_hhdet_fecs!W147</f>
        <v>1.2188547547372066</v>
      </c>
      <c r="X227" s="99">
        <f>RES_hhdet_fecs!X147</f>
        <v>1.4092212455224196</v>
      </c>
      <c r="Y227" s="99">
        <f>RES_hhdet_fecs!Y147</f>
        <v>1.5480376643162879</v>
      </c>
      <c r="DA227" s="63" t="s">
        <v>2885</v>
      </c>
    </row>
    <row r="228" spans="1:105" ht="12" customHeight="1" x14ac:dyDescent="0.25">
      <c r="A228" s="121" t="s">
        <v>55</v>
      </c>
      <c r="B228" s="123">
        <v>0</v>
      </c>
      <c r="C228" s="123">
        <v>0</v>
      </c>
      <c r="D228" s="123">
        <v>0</v>
      </c>
      <c r="E228" s="123">
        <v>0</v>
      </c>
      <c r="F228" s="123">
        <v>0</v>
      </c>
      <c r="G228" s="123">
        <v>0</v>
      </c>
      <c r="H228" s="123">
        <v>0</v>
      </c>
      <c r="I228" s="123">
        <v>0</v>
      </c>
      <c r="J228" s="123">
        <v>0</v>
      </c>
      <c r="K228" s="123">
        <v>0</v>
      </c>
      <c r="L228" s="123">
        <v>0</v>
      </c>
      <c r="M228" s="123">
        <v>0</v>
      </c>
      <c r="N228" s="123">
        <v>0</v>
      </c>
      <c r="O228" s="123">
        <v>0</v>
      </c>
      <c r="P228" s="123">
        <v>0</v>
      </c>
      <c r="Q228" s="123">
        <v>0</v>
      </c>
      <c r="R228" s="123">
        <v>0</v>
      </c>
      <c r="S228" s="123">
        <v>0</v>
      </c>
      <c r="T228" s="123">
        <v>0</v>
      </c>
      <c r="U228" s="123">
        <v>24.114688974536108</v>
      </c>
      <c r="V228" s="123">
        <v>22.433629365764507</v>
      </c>
      <c r="W228" s="123">
        <v>23.6149647505285</v>
      </c>
      <c r="X228" s="123">
        <v>24.263305505688201</v>
      </c>
      <c r="Y228" s="123">
        <v>21.472454687284486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23.857127859855005</v>
      </c>
      <c r="V229" s="99">
        <v>21.49998587013058</v>
      </c>
      <c r="W229" s="99">
        <v>22.371846773199167</v>
      </c>
      <c r="X229" s="99">
        <v>22.36872654529699</v>
      </c>
      <c r="Y229" s="99">
        <v>19.88347122319712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0</v>
      </c>
      <c r="C233" s="102">
        <v>0</v>
      </c>
      <c r="D233" s="102">
        <v>0</v>
      </c>
      <c r="E233" s="102">
        <v>0</v>
      </c>
      <c r="F233" s="102">
        <v>0</v>
      </c>
      <c r="G233" s="102">
        <v>0</v>
      </c>
      <c r="H233" s="102">
        <v>0</v>
      </c>
      <c r="I233" s="102">
        <v>0</v>
      </c>
      <c r="J233" s="102">
        <v>0</v>
      </c>
      <c r="K233" s="102">
        <v>0</v>
      </c>
      <c r="L233" s="102">
        <v>0</v>
      </c>
      <c r="M233" s="102">
        <v>0</v>
      </c>
      <c r="N233" s="102">
        <v>0</v>
      </c>
      <c r="O233" s="102">
        <v>0</v>
      </c>
      <c r="P233" s="102">
        <v>0</v>
      </c>
      <c r="Q233" s="102">
        <v>0</v>
      </c>
      <c r="R233" s="102">
        <v>0</v>
      </c>
      <c r="S233" s="102">
        <v>0</v>
      </c>
      <c r="T233" s="102">
        <v>0</v>
      </c>
      <c r="U233" s="102">
        <v>26.389419438468433</v>
      </c>
      <c r="V233" s="102">
        <v>26.350352302297939</v>
      </c>
      <c r="W233" s="102">
        <v>26.582403853035704</v>
      </c>
      <c r="X233" s="102">
        <v>28.338290787177005</v>
      </c>
      <c r="Y233" s="102">
        <v>24.434485796474004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2894</v>
      </c>
    </row>
    <row r="237" spans="1:105" ht="12" customHeight="1" x14ac:dyDescent="0.25">
      <c r="A237" s="121" t="s">
        <v>54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12.831515476240259</v>
      </c>
      <c r="V237" s="123">
        <v>11.163695519602202</v>
      </c>
      <c r="W237" s="123">
        <v>11.308191431777074</v>
      </c>
      <c r="X237" s="123">
        <v>11.432578040232327</v>
      </c>
      <c r="Y237" s="123">
        <v>10.10067113270498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12.867675508003833</v>
      </c>
      <c r="V238" s="99">
        <v>11.193131594068312</v>
      </c>
      <c r="W238" s="99">
        <v>11.336495952597776</v>
      </c>
      <c r="X238" s="99">
        <v>11.472528822895471</v>
      </c>
      <c r="Y238" s="99">
        <v>10.144614672002596</v>
      </c>
      <c r="DA238" s="63" t="s">
        <v>2896</v>
      </c>
    </row>
    <row r="239" spans="1:105" ht="12" customHeight="1" x14ac:dyDescent="0.25">
      <c r="A239" s="109" t="s">
        <v>120</v>
      </c>
      <c r="B239" s="110">
        <v>0</v>
      </c>
      <c r="C239" s="110">
        <v>0</v>
      </c>
      <c r="D239" s="110">
        <v>0</v>
      </c>
      <c r="E239" s="110">
        <v>0</v>
      </c>
      <c r="F239" s="110">
        <v>0</v>
      </c>
      <c r="G239" s="110">
        <v>0</v>
      </c>
      <c r="H239" s="110">
        <v>0</v>
      </c>
      <c r="I239" s="110">
        <v>0</v>
      </c>
      <c r="J239" s="110">
        <v>0</v>
      </c>
      <c r="K239" s="110">
        <v>0</v>
      </c>
      <c r="L239" s="110">
        <v>0</v>
      </c>
      <c r="M239" s="110">
        <v>0</v>
      </c>
      <c r="N239" s="110">
        <v>0</v>
      </c>
      <c r="O239" s="110">
        <v>0</v>
      </c>
      <c r="P239" s="110">
        <v>0</v>
      </c>
      <c r="Q239" s="110">
        <v>0</v>
      </c>
      <c r="R239" s="110">
        <v>0</v>
      </c>
      <c r="S239" s="110">
        <v>0</v>
      </c>
      <c r="T239" s="110">
        <v>0</v>
      </c>
      <c r="U239" s="110">
        <v>8.2115298511472972</v>
      </c>
      <c r="V239" s="110">
        <v>8.0684822316066356</v>
      </c>
      <c r="W239" s="110">
        <v>7.9962813250184128</v>
      </c>
      <c r="X239" s="110">
        <v>8.006857425913811</v>
      </c>
      <c r="Y239" s="110">
        <v>7.1571893632517751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0</v>
      </c>
      <c r="C241" s="118">
        <f t="shared" si="98"/>
        <v>0</v>
      </c>
      <c r="D241" s="118">
        <f t="shared" si="98"/>
        <v>0</v>
      </c>
      <c r="E241" s="118">
        <f t="shared" si="98"/>
        <v>0</v>
      </c>
      <c r="F241" s="118">
        <f t="shared" si="98"/>
        <v>0</v>
      </c>
      <c r="G241" s="118">
        <f t="shared" si="98"/>
        <v>0</v>
      </c>
      <c r="H241" s="118">
        <f t="shared" si="98"/>
        <v>0</v>
      </c>
      <c r="I241" s="118">
        <f t="shared" si="98"/>
        <v>0</v>
      </c>
      <c r="J241" s="118">
        <f t="shared" si="98"/>
        <v>0</v>
      </c>
      <c r="K241" s="118">
        <f t="shared" si="98"/>
        <v>0</v>
      </c>
      <c r="L241" s="118">
        <f t="shared" si="98"/>
        <v>0</v>
      </c>
      <c r="M241" s="118">
        <f t="shared" si="98"/>
        <v>0</v>
      </c>
      <c r="N241" s="118">
        <f t="shared" si="98"/>
        <v>0</v>
      </c>
      <c r="O241" s="118">
        <f t="shared" si="98"/>
        <v>0</v>
      </c>
      <c r="P241" s="118">
        <f t="shared" si="98"/>
        <v>0</v>
      </c>
      <c r="Q241" s="118">
        <f t="shared" si="98"/>
        <v>0</v>
      </c>
      <c r="R241" s="118">
        <f t="shared" ref="R241:V241" si="99">R242+R244+R246+R255</f>
        <v>0</v>
      </c>
      <c r="S241" s="118">
        <f t="shared" si="99"/>
        <v>0</v>
      </c>
      <c r="T241" s="118">
        <f t="shared" si="99"/>
        <v>0</v>
      </c>
      <c r="U241" s="118">
        <f t="shared" si="99"/>
        <v>147.07684178220543</v>
      </c>
      <c r="V241" s="118">
        <f t="shared" si="99"/>
        <v>131.38219090359311</v>
      </c>
      <c r="W241" s="118">
        <f t="shared" ref="W241:Y241" si="100">W242+W244+W246+W255</f>
        <v>123.80031040826071</v>
      </c>
      <c r="X241" s="118">
        <f t="shared" si="100"/>
        <v>127.47569524362964</v>
      </c>
      <c r="Y241" s="118">
        <f t="shared" si="100"/>
        <v>133.66307982326643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0</v>
      </c>
      <c r="C242" s="123">
        <f t="shared" si="101"/>
        <v>0</v>
      </c>
      <c r="D242" s="123">
        <f t="shared" si="101"/>
        <v>0</v>
      </c>
      <c r="E242" s="123">
        <f t="shared" si="101"/>
        <v>0</v>
      </c>
      <c r="F242" s="123">
        <f t="shared" si="101"/>
        <v>0</v>
      </c>
      <c r="G242" s="123">
        <f t="shared" si="101"/>
        <v>0</v>
      </c>
      <c r="H242" s="123">
        <f t="shared" si="101"/>
        <v>0</v>
      </c>
      <c r="I242" s="123">
        <f t="shared" si="101"/>
        <v>0</v>
      </c>
      <c r="J242" s="123">
        <f t="shared" si="101"/>
        <v>0</v>
      </c>
      <c r="K242" s="123">
        <f t="shared" si="101"/>
        <v>0</v>
      </c>
      <c r="L242" s="123">
        <f t="shared" si="101"/>
        <v>0</v>
      </c>
      <c r="M242" s="123">
        <f t="shared" si="101"/>
        <v>0</v>
      </c>
      <c r="N242" s="123">
        <f t="shared" si="101"/>
        <v>0</v>
      </c>
      <c r="O242" s="123">
        <f t="shared" si="101"/>
        <v>0</v>
      </c>
      <c r="P242" s="123">
        <f t="shared" si="101"/>
        <v>0</v>
      </c>
      <c r="Q242" s="123">
        <f t="shared" si="101"/>
        <v>0</v>
      </c>
      <c r="R242" s="123">
        <f t="shared" si="101"/>
        <v>0</v>
      </c>
      <c r="S242" s="123">
        <f t="shared" si="101"/>
        <v>0</v>
      </c>
      <c r="T242" s="123">
        <f t="shared" si="101"/>
        <v>0</v>
      </c>
      <c r="U242" s="123">
        <f t="shared" si="101"/>
        <v>115.23749031164179</v>
      </c>
      <c r="V242" s="123">
        <f t="shared" si="101"/>
        <v>100.4965969870201</v>
      </c>
      <c r="W242" s="123">
        <f t="shared" si="101"/>
        <v>93.241369611126643</v>
      </c>
      <c r="X242" s="123">
        <f t="shared" si="101"/>
        <v>95.600427824567987</v>
      </c>
      <c r="Y242" s="123">
        <f t="shared" si="101"/>
        <v>104.34643789361624</v>
      </c>
      <c r="DA242" s="130" t="s">
        <v>3050</v>
      </c>
    </row>
    <row r="243" spans="1:105" ht="12" customHeight="1" x14ac:dyDescent="0.25">
      <c r="A243" s="97" t="s">
        <v>53</v>
      </c>
      <c r="B243" s="99">
        <v>0</v>
      </c>
      <c r="C243" s="99">
        <v>0</v>
      </c>
      <c r="D243" s="99">
        <v>0</v>
      </c>
      <c r="E243" s="99">
        <v>0</v>
      </c>
      <c r="F243" s="99">
        <v>0</v>
      </c>
      <c r="G243" s="99">
        <v>0</v>
      </c>
      <c r="H243" s="99">
        <v>0</v>
      </c>
      <c r="I243" s="99">
        <v>0</v>
      </c>
      <c r="J243" s="99">
        <v>0</v>
      </c>
      <c r="K243" s="99">
        <v>0</v>
      </c>
      <c r="L243" s="99">
        <v>0</v>
      </c>
      <c r="M243" s="99">
        <v>0</v>
      </c>
      <c r="N243" s="99">
        <v>0</v>
      </c>
      <c r="O243" s="99">
        <v>0</v>
      </c>
      <c r="P243" s="99">
        <v>0</v>
      </c>
      <c r="Q243" s="99">
        <v>0</v>
      </c>
      <c r="R243" s="99">
        <v>0</v>
      </c>
      <c r="S243" s="99">
        <v>0</v>
      </c>
      <c r="T243" s="99">
        <v>0</v>
      </c>
      <c r="U243" s="99">
        <v>115.23749031164179</v>
      </c>
      <c r="V243" s="99">
        <v>100.4965969870201</v>
      </c>
      <c r="W243" s="99">
        <v>93.241369611126643</v>
      </c>
      <c r="X243" s="99">
        <v>95.600427824567987</v>
      </c>
      <c r="Y243" s="99">
        <v>104.34643789361624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</v>
      </c>
      <c r="C244" s="123">
        <f t="shared" si="102"/>
        <v>0</v>
      </c>
      <c r="D244" s="123">
        <f t="shared" si="102"/>
        <v>0</v>
      </c>
      <c r="E244" s="123">
        <f t="shared" si="102"/>
        <v>0</v>
      </c>
      <c r="F244" s="123">
        <f t="shared" si="102"/>
        <v>0</v>
      </c>
      <c r="G244" s="123">
        <f t="shared" si="102"/>
        <v>0</v>
      </c>
      <c r="H244" s="123">
        <f t="shared" si="102"/>
        <v>0</v>
      </c>
      <c r="I244" s="123">
        <f t="shared" si="102"/>
        <v>0</v>
      </c>
      <c r="J244" s="123">
        <f t="shared" si="102"/>
        <v>0</v>
      </c>
      <c r="K244" s="123">
        <f t="shared" si="102"/>
        <v>0</v>
      </c>
      <c r="L244" s="123">
        <f t="shared" si="102"/>
        <v>0</v>
      </c>
      <c r="M244" s="123">
        <f t="shared" si="102"/>
        <v>0</v>
      </c>
      <c r="N244" s="123">
        <f t="shared" si="102"/>
        <v>0</v>
      </c>
      <c r="O244" s="123">
        <f t="shared" si="102"/>
        <v>0</v>
      </c>
      <c r="P244" s="123">
        <f t="shared" si="102"/>
        <v>0</v>
      </c>
      <c r="Q244" s="123">
        <f t="shared" si="102"/>
        <v>0</v>
      </c>
      <c r="R244" s="123">
        <f t="shared" si="102"/>
        <v>0</v>
      </c>
      <c r="S244" s="123">
        <f t="shared" si="102"/>
        <v>0</v>
      </c>
      <c r="T244" s="123">
        <f t="shared" si="102"/>
        <v>0</v>
      </c>
      <c r="U244" s="123">
        <f t="shared" si="102"/>
        <v>3.648408592992689</v>
      </c>
      <c r="V244" s="123">
        <f t="shared" si="102"/>
        <v>5.40844272115298</v>
      </c>
      <c r="W244" s="123">
        <f t="shared" si="102"/>
        <v>4.2724959089575076</v>
      </c>
      <c r="X244" s="123">
        <f t="shared" si="102"/>
        <v>4.9780571019488544</v>
      </c>
      <c r="Y244" s="123">
        <f t="shared" si="102"/>
        <v>5.5067263644007918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</v>
      </c>
      <c r="C245" s="99">
        <f>RES_hhdet_tess!C147</f>
        <v>0</v>
      </c>
      <c r="D245" s="99">
        <f>RES_hhdet_tess!D147</f>
        <v>0</v>
      </c>
      <c r="E245" s="99">
        <f>RES_hhdet_tess!E147</f>
        <v>0</v>
      </c>
      <c r="F245" s="99">
        <f>RES_hhdet_tess!F147</f>
        <v>0</v>
      </c>
      <c r="G245" s="99">
        <f>RES_hhdet_tess!G147</f>
        <v>0</v>
      </c>
      <c r="H245" s="99">
        <f>RES_hhdet_tess!H147</f>
        <v>0</v>
      </c>
      <c r="I245" s="99">
        <f>RES_hhdet_tess!I147</f>
        <v>0</v>
      </c>
      <c r="J245" s="99">
        <f>RES_hhdet_tess!J147</f>
        <v>0</v>
      </c>
      <c r="K245" s="99">
        <f>RES_hhdet_tess!K147</f>
        <v>0</v>
      </c>
      <c r="L245" s="99">
        <f>RES_hhdet_tess!L147</f>
        <v>0</v>
      </c>
      <c r="M245" s="99">
        <f>RES_hhdet_tess!M147</f>
        <v>0</v>
      </c>
      <c r="N245" s="99">
        <f>RES_hhdet_tess!N147</f>
        <v>0</v>
      </c>
      <c r="O245" s="99">
        <f>RES_hhdet_tess!O147</f>
        <v>0</v>
      </c>
      <c r="P245" s="99">
        <f>RES_hhdet_tess!P147</f>
        <v>0</v>
      </c>
      <c r="Q245" s="99">
        <f>RES_hhdet_tess!Q147</f>
        <v>0</v>
      </c>
      <c r="R245" s="99">
        <f>RES_hhdet_tess!R147</f>
        <v>0</v>
      </c>
      <c r="S245" s="99">
        <f>RES_hhdet_tess!S147</f>
        <v>0</v>
      </c>
      <c r="T245" s="99">
        <f>RES_hhdet_tess!T147</f>
        <v>0</v>
      </c>
      <c r="U245" s="99">
        <f>RES_hhdet_tess!U147</f>
        <v>3.648408592992689</v>
      </c>
      <c r="V245" s="99">
        <f>RES_hhdet_tess!V147</f>
        <v>5.40844272115298</v>
      </c>
      <c r="W245" s="99">
        <f>RES_hhdet_tess!W147</f>
        <v>4.2724959089575076</v>
      </c>
      <c r="X245" s="99">
        <f>RES_hhdet_tess!X147</f>
        <v>4.9780571019488544</v>
      </c>
      <c r="Y245" s="99">
        <f>RES_hhdet_tess!Y147</f>
        <v>5.5067263644007918</v>
      </c>
      <c r="DA245" s="63" t="s">
        <v>3053</v>
      </c>
    </row>
    <row r="246" spans="1:105" ht="12" customHeight="1" x14ac:dyDescent="0.25">
      <c r="A246" s="121" t="s">
        <v>55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20.529128397900049</v>
      </c>
      <c r="V246" s="123">
        <v>18.790485763817998</v>
      </c>
      <c r="W246" s="123">
        <v>19.500401881825763</v>
      </c>
      <c r="X246" s="123">
        <v>20.019343249563448</v>
      </c>
      <c r="Y246" s="123">
        <v>17.721066864818493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20.769377117807782</v>
      </c>
      <c r="V247" s="99">
        <v>18.84199509390896</v>
      </c>
      <c r="W247" s="99">
        <v>19.734579425731038</v>
      </c>
      <c r="X247" s="99">
        <v>19.859576658848674</v>
      </c>
      <c r="Y247" s="99">
        <v>17.722037677458253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0</v>
      </c>
      <c r="C251" s="102">
        <v>0</v>
      </c>
      <c r="D251" s="102">
        <v>0</v>
      </c>
      <c r="E251" s="102">
        <v>0</v>
      </c>
      <c r="F251" s="102">
        <v>0</v>
      </c>
      <c r="G251" s="102">
        <v>0</v>
      </c>
      <c r="H251" s="102">
        <v>0</v>
      </c>
      <c r="I251" s="102">
        <v>0</v>
      </c>
      <c r="J251" s="102">
        <v>0</v>
      </c>
      <c r="K251" s="102">
        <v>0</v>
      </c>
      <c r="L251" s="102">
        <v>0</v>
      </c>
      <c r="M251" s="102">
        <v>0</v>
      </c>
      <c r="N251" s="102">
        <v>0</v>
      </c>
      <c r="O251" s="102">
        <v>0</v>
      </c>
      <c r="P251" s="102">
        <v>0</v>
      </c>
      <c r="Q251" s="102">
        <v>0</v>
      </c>
      <c r="R251" s="102">
        <v>0</v>
      </c>
      <c r="S251" s="102">
        <v>0</v>
      </c>
      <c r="T251" s="102">
        <v>0</v>
      </c>
      <c r="U251" s="102">
        <v>18.407297690762725</v>
      </c>
      <c r="V251" s="102">
        <v>18.574399243046216</v>
      </c>
      <c r="W251" s="102">
        <v>18.941398140116132</v>
      </c>
      <c r="X251" s="102">
        <v>20.362979761552328</v>
      </c>
      <c r="Y251" s="102">
        <v>17.719257168679324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3062</v>
      </c>
    </row>
    <row r="255" spans="1:105" ht="12" customHeight="1" x14ac:dyDescent="0.25">
      <c r="A255" s="121" t="s">
        <v>54</v>
      </c>
      <c r="B255" s="123">
        <v>0</v>
      </c>
      <c r="C255" s="123">
        <v>0</v>
      </c>
      <c r="D255" s="123">
        <v>0</v>
      </c>
      <c r="E255" s="123">
        <v>0</v>
      </c>
      <c r="F255" s="123">
        <v>0</v>
      </c>
      <c r="G255" s="123">
        <v>0</v>
      </c>
      <c r="H255" s="123">
        <v>0</v>
      </c>
      <c r="I255" s="123">
        <v>0</v>
      </c>
      <c r="J255" s="123">
        <v>0</v>
      </c>
      <c r="K255" s="123">
        <v>0</v>
      </c>
      <c r="L255" s="123">
        <v>0</v>
      </c>
      <c r="M255" s="123">
        <v>0</v>
      </c>
      <c r="N255" s="123">
        <v>0</v>
      </c>
      <c r="O255" s="123">
        <v>0</v>
      </c>
      <c r="P255" s="123">
        <v>0</v>
      </c>
      <c r="Q255" s="123">
        <v>0</v>
      </c>
      <c r="R255" s="123">
        <v>0</v>
      </c>
      <c r="S255" s="123">
        <v>0</v>
      </c>
      <c r="T255" s="123">
        <v>0</v>
      </c>
      <c r="U255" s="123">
        <v>7.6618144796709133</v>
      </c>
      <c r="V255" s="123">
        <v>6.6866654316020391</v>
      </c>
      <c r="W255" s="123">
        <v>6.7860430063507904</v>
      </c>
      <c r="X255" s="123">
        <v>6.8778670675493538</v>
      </c>
      <c r="Y255" s="123">
        <v>6.0888487004309084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7.6679467891061375</v>
      </c>
      <c r="V256" s="99">
        <v>6.6855001435264896</v>
      </c>
      <c r="W256" s="99">
        <v>6.7860734355357586</v>
      </c>
      <c r="X256" s="99">
        <v>6.8779992185856296</v>
      </c>
      <c r="Y256" s="99">
        <v>6.0873940945611622</v>
      </c>
      <c r="DA256" s="63" t="s">
        <v>3064</v>
      </c>
    </row>
    <row r="257" spans="1:105" ht="12" customHeight="1" x14ac:dyDescent="0.25">
      <c r="A257" s="109" t="s">
        <v>120</v>
      </c>
      <c r="B257" s="110">
        <v>0</v>
      </c>
      <c r="C257" s="110">
        <v>0</v>
      </c>
      <c r="D257" s="110">
        <v>0</v>
      </c>
      <c r="E257" s="110">
        <v>0</v>
      </c>
      <c r="F257" s="110">
        <v>0</v>
      </c>
      <c r="G257" s="110">
        <v>0</v>
      </c>
      <c r="H257" s="110">
        <v>0</v>
      </c>
      <c r="I257" s="110">
        <v>0</v>
      </c>
      <c r="J257" s="110">
        <v>0</v>
      </c>
      <c r="K257" s="110">
        <v>0</v>
      </c>
      <c r="L257" s="110">
        <v>0</v>
      </c>
      <c r="M257" s="110">
        <v>0</v>
      </c>
      <c r="N257" s="110">
        <v>0</v>
      </c>
      <c r="O257" s="110">
        <v>0</v>
      </c>
      <c r="P257" s="110">
        <v>0</v>
      </c>
      <c r="Q257" s="110">
        <v>0</v>
      </c>
      <c r="R257" s="110">
        <v>0</v>
      </c>
      <c r="S257" s="110">
        <v>0</v>
      </c>
      <c r="T257" s="110">
        <v>0</v>
      </c>
      <c r="U257" s="110">
        <v>6.878320105977056</v>
      </c>
      <c r="V257" s="110">
        <v>6.809195870908451</v>
      </c>
      <c r="W257" s="110">
        <v>6.7824824894329243</v>
      </c>
      <c r="X257" s="110">
        <v>6.8665353113484215</v>
      </c>
      <c r="Y257" s="110">
        <v>6.186282951922073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0</v>
      </c>
      <c r="E259" s="118">
        <f t="shared" si="103"/>
        <v>0</v>
      </c>
      <c r="F259" s="118">
        <f t="shared" si="103"/>
        <v>0</v>
      </c>
      <c r="G259" s="118">
        <f t="shared" si="103"/>
        <v>0</v>
      </c>
      <c r="H259" s="118">
        <f t="shared" si="103"/>
        <v>0</v>
      </c>
      <c r="I259" s="118">
        <f t="shared" si="103"/>
        <v>0</v>
      </c>
      <c r="J259" s="118">
        <f t="shared" si="103"/>
        <v>0</v>
      </c>
      <c r="K259" s="118">
        <f t="shared" si="103"/>
        <v>0</v>
      </c>
      <c r="L259" s="118">
        <f t="shared" si="103"/>
        <v>0</v>
      </c>
      <c r="M259" s="118">
        <f t="shared" si="103"/>
        <v>0</v>
      </c>
      <c r="N259" s="118">
        <f t="shared" si="103"/>
        <v>0</v>
      </c>
      <c r="O259" s="118">
        <f t="shared" si="103"/>
        <v>0</v>
      </c>
      <c r="P259" s="118">
        <f t="shared" si="103"/>
        <v>0</v>
      </c>
      <c r="Q259" s="118">
        <f t="shared" si="103"/>
        <v>0</v>
      </c>
      <c r="R259" s="118">
        <f t="shared" ref="R259:V259" si="104">R260+R262+R264+R273</f>
        <v>0</v>
      </c>
      <c r="S259" s="118">
        <f t="shared" si="104"/>
        <v>0</v>
      </c>
      <c r="T259" s="118">
        <f t="shared" si="104"/>
        <v>0</v>
      </c>
      <c r="U259" s="118">
        <f t="shared" si="104"/>
        <v>7.7684965115746838</v>
      </c>
      <c r="V259" s="118">
        <f t="shared" si="104"/>
        <v>6.4625100147354706</v>
      </c>
      <c r="W259" s="118">
        <f t="shared" ref="W259:Y259" si="105">W260+W262+W264+W273</f>
        <v>6.13496722952054</v>
      </c>
      <c r="X259" s="118">
        <f t="shared" si="105"/>
        <v>6.0446761292759756</v>
      </c>
      <c r="Y259" s="118">
        <f t="shared" si="105"/>
        <v>5.2102698760161665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4.8681757795641349</v>
      </c>
      <c r="V264" s="123">
        <v>3.9438313608892916</v>
      </c>
      <c r="W264" s="123">
        <v>3.5815906872925471</v>
      </c>
      <c r="X264" s="123">
        <v>3.4686184877833561</v>
      </c>
      <c r="Y264" s="123">
        <v>2.9397165294207022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5.4193851646446634</v>
      </c>
      <c r="V265" s="99">
        <v>4.8839367902588631</v>
      </c>
      <c r="W265" s="99">
        <v>5.0819887129999239</v>
      </c>
      <c r="X265" s="99">
        <v>5.0812799220296654</v>
      </c>
      <c r="Y265" s="99">
        <v>4.5167293230614582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2.9003207320105484</v>
      </c>
      <c r="V273" s="123">
        <v>2.5186786538461789</v>
      </c>
      <c r="W273" s="123">
        <v>2.5533765422279928</v>
      </c>
      <c r="X273" s="123">
        <v>2.5760576414926191</v>
      </c>
      <c r="Y273" s="123">
        <v>2.2705533465954648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2.9230211683981513</v>
      </c>
      <c r="V274" s="99">
        <v>2.5426317729085581</v>
      </c>
      <c r="W274" s="99">
        <v>2.5751984205921112</v>
      </c>
      <c r="X274" s="99">
        <v>2.6060996474089353</v>
      </c>
      <c r="Y274" s="99">
        <v>2.3044506688921103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0</v>
      </c>
      <c r="J279" s="117">
        <f t="shared" si="108"/>
        <v>0</v>
      </c>
      <c r="K279" s="117">
        <f t="shared" si="108"/>
        <v>0</v>
      </c>
      <c r="L279" s="117">
        <f t="shared" si="108"/>
        <v>0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2.9370684161473788</v>
      </c>
      <c r="V279" s="117">
        <f t="shared" si="109"/>
        <v>2.0545581663208852</v>
      </c>
      <c r="W279" s="117">
        <f t="shared" ref="W279:Y279" si="110">W280+W282+W284+W293</f>
        <v>2.7710240409352394</v>
      </c>
      <c r="X279" s="117">
        <f t="shared" si="110"/>
        <v>2.9221484290364632</v>
      </c>
      <c r="Y279" s="117">
        <f t="shared" si="110"/>
        <v>2.8236109240699214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</v>
      </c>
      <c r="D280" s="122">
        <f t="shared" si="111"/>
        <v>0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0</v>
      </c>
      <c r="J280" s="122">
        <f t="shared" si="111"/>
        <v>0</v>
      </c>
      <c r="K280" s="122">
        <f t="shared" si="111"/>
        <v>0</v>
      </c>
      <c r="L280" s="122">
        <f t="shared" si="111"/>
        <v>0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1.4020356120232231</v>
      </c>
      <c r="V280" s="122">
        <f t="shared" si="111"/>
        <v>0.94760183199556258</v>
      </c>
      <c r="W280" s="122">
        <f t="shared" si="111"/>
        <v>1.1624758449043548</v>
      </c>
      <c r="X280" s="122">
        <f t="shared" si="111"/>
        <v>1.1239639406434687</v>
      </c>
      <c r="Y280" s="122">
        <f t="shared" si="111"/>
        <v>1.1398307194801025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</v>
      </c>
      <c r="E281" s="98">
        <v>0</v>
      </c>
      <c r="F281" s="98">
        <v>0</v>
      </c>
      <c r="G281" s="98">
        <v>0</v>
      </c>
      <c r="H281" s="98">
        <v>0</v>
      </c>
      <c r="I281" s="98">
        <v>0</v>
      </c>
      <c r="J281" s="98">
        <v>0</v>
      </c>
      <c r="K281" s="98">
        <v>0</v>
      </c>
      <c r="L281" s="98">
        <v>0</v>
      </c>
      <c r="M281" s="98">
        <v>0</v>
      </c>
      <c r="N281" s="98">
        <v>0</v>
      </c>
      <c r="O281" s="98">
        <v>0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1.4020356120232231</v>
      </c>
      <c r="V281" s="98">
        <v>0.94760183199556258</v>
      </c>
      <c r="W281" s="98">
        <v>1.1624758449043548</v>
      </c>
      <c r="X281" s="98">
        <v>1.1239639406434687</v>
      </c>
      <c r="Y281" s="98">
        <v>1.1398307194801025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0</v>
      </c>
      <c r="J282" s="122">
        <f t="shared" si="112"/>
        <v>0</v>
      </c>
      <c r="K282" s="122">
        <f t="shared" si="112"/>
        <v>0</v>
      </c>
      <c r="L282" s="122">
        <f t="shared" si="112"/>
        <v>0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0.13105853555746896</v>
      </c>
      <c r="V282" s="122">
        <f t="shared" si="112"/>
        <v>4.647952064211909E-2</v>
      </c>
      <c r="W282" s="122">
        <f t="shared" si="112"/>
        <v>2.0194633078110303E-2</v>
      </c>
      <c r="X282" s="122">
        <f t="shared" si="112"/>
        <v>0.12636214662499473</v>
      </c>
      <c r="Y282" s="122">
        <f t="shared" si="112"/>
        <v>0.11829005200217825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0.13105853555746896</v>
      </c>
      <c r="V283" s="98">
        <v>4.647952064211909E-2</v>
      </c>
      <c r="W283" s="98">
        <v>2.0194633078110303E-2</v>
      </c>
      <c r="X283" s="98">
        <v>0.12636214662499473</v>
      </c>
      <c r="Y283" s="98">
        <v>0.11829005200217825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0</v>
      </c>
      <c r="E284" s="122">
        <v>0</v>
      </c>
      <c r="F284" s="122">
        <v>0</v>
      </c>
      <c r="G284" s="122">
        <v>0</v>
      </c>
      <c r="H284" s="122">
        <v>0</v>
      </c>
      <c r="I284" s="122">
        <v>0</v>
      </c>
      <c r="J284" s="122">
        <v>0</v>
      </c>
      <c r="K284" s="122">
        <v>0</v>
      </c>
      <c r="L284" s="122">
        <v>0</v>
      </c>
      <c r="M284" s="122">
        <v>0</v>
      </c>
      <c r="N284" s="122">
        <v>0</v>
      </c>
      <c r="O284" s="122">
        <v>0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0.89851930003619884</v>
      </c>
      <c r="V284" s="122">
        <v>0.6991631534169036</v>
      </c>
      <c r="W284" s="122">
        <v>1.0589797017405851</v>
      </c>
      <c r="X284" s="122">
        <v>1.10828607945693</v>
      </c>
      <c r="Y284" s="122">
        <v>1.0371130967995947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0.79854137749314569</v>
      </c>
      <c r="V285" s="98">
        <v>0.43570301032793007</v>
      </c>
      <c r="W285" s="98">
        <v>0.49716004061160818</v>
      </c>
      <c r="X285" s="98">
        <v>0.64732893946437131</v>
      </c>
      <c r="Y285" s="98">
        <v>0.53867662157431861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0</v>
      </c>
      <c r="I289" s="101">
        <v>0</v>
      </c>
      <c r="J289" s="101">
        <v>0</v>
      </c>
      <c r="K289" s="101">
        <v>0</v>
      </c>
      <c r="L289" s="101">
        <v>0</v>
      </c>
      <c r="M289" s="101">
        <v>0</v>
      </c>
      <c r="N289" s="101">
        <v>0</v>
      </c>
      <c r="O289" s="101">
        <v>0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9.9977922543053113E-2</v>
      </c>
      <c r="V289" s="101">
        <v>0.26346014308897353</v>
      </c>
      <c r="W289" s="101">
        <v>0.56181966112897697</v>
      </c>
      <c r="X289" s="101">
        <v>0.46095713999255861</v>
      </c>
      <c r="Y289" s="101">
        <v>0.49843647522527612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0</v>
      </c>
      <c r="E293" s="122">
        <v>0</v>
      </c>
      <c r="F293" s="122">
        <v>0</v>
      </c>
      <c r="G293" s="122">
        <v>0</v>
      </c>
      <c r="H293" s="122">
        <v>0</v>
      </c>
      <c r="I293" s="122">
        <v>0</v>
      </c>
      <c r="J293" s="122">
        <v>0</v>
      </c>
      <c r="K293" s="122">
        <v>0</v>
      </c>
      <c r="L293" s="122">
        <v>0</v>
      </c>
      <c r="M293" s="122">
        <v>0</v>
      </c>
      <c r="N293" s="122">
        <v>0</v>
      </c>
      <c r="O293" s="122">
        <v>0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0.50545496853048832</v>
      </c>
      <c r="V293" s="122">
        <v>0.36131366026630002</v>
      </c>
      <c r="W293" s="122">
        <v>0.52937386121218921</v>
      </c>
      <c r="X293" s="122">
        <v>0.56353626231106968</v>
      </c>
      <c r="Y293" s="122">
        <v>0.52837705578804617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0.5029249331106691</v>
      </c>
      <c r="V294" s="98">
        <v>0.35821693413534461</v>
      </c>
      <c r="W294" s="98">
        <v>0.52687873473413083</v>
      </c>
      <c r="X294" s="98">
        <v>0.5564226505473947</v>
      </c>
      <c r="Y294" s="98">
        <v>0.5195328638982768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0</v>
      </c>
      <c r="E295" s="33">
        <v>0</v>
      </c>
      <c r="F295" s="33">
        <v>0</v>
      </c>
      <c r="G295" s="33">
        <v>0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3">
        <v>0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2.5300354198191984E-3</v>
      </c>
      <c r="V295" s="33">
        <v>3.0967261309554112E-3</v>
      </c>
      <c r="W295" s="33">
        <v>2.4951264780583922E-3</v>
      </c>
      <c r="X295" s="33">
        <v>7.1136117636749312E-3</v>
      </c>
      <c r="Y295" s="33">
        <v>8.8441918897693862E-3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0</v>
      </c>
      <c r="J297" s="117">
        <f t="shared" si="113"/>
        <v>0</v>
      </c>
      <c r="K297" s="117">
        <f t="shared" si="113"/>
        <v>0</v>
      </c>
      <c r="L297" s="117">
        <f t="shared" si="113"/>
        <v>0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5.9445558107972234</v>
      </c>
      <c r="V297" s="117">
        <f t="shared" si="114"/>
        <v>3.9502280819251916</v>
      </c>
      <c r="W297" s="117">
        <f t="shared" ref="W297:Y297" si="115">W298+W300+W302+W311</f>
        <v>4.9743197231897156</v>
      </c>
      <c r="X297" s="117">
        <f t="shared" si="115"/>
        <v>5.394971920474724</v>
      </c>
      <c r="Y297" s="117">
        <f t="shared" si="115"/>
        <v>5.4242909139522348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</v>
      </c>
      <c r="D298" s="122">
        <f t="shared" si="116"/>
        <v>0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0</v>
      </c>
      <c r="J298" s="122">
        <f t="shared" si="116"/>
        <v>0</v>
      </c>
      <c r="K298" s="122">
        <f t="shared" si="116"/>
        <v>0</v>
      </c>
      <c r="L298" s="122">
        <f t="shared" si="116"/>
        <v>0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4.4209143378283811</v>
      </c>
      <c r="V298" s="122">
        <f t="shared" si="116"/>
        <v>2.9967755118686372</v>
      </c>
      <c r="W298" s="122">
        <f t="shared" si="116"/>
        <v>3.73372596573742</v>
      </c>
      <c r="X298" s="122">
        <f t="shared" si="116"/>
        <v>3.6843783318938002</v>
      </c>
      <c r="Y298" s="122">
        <f t="shared" si="116"/>
        <v>3.8229116344370517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</v>
      </c>
      <c r="E299" s="98">
        <v>0</v>
      </c>
      <c r="F299" s="98">
        <v>0</v>
      </c>
      <c r="G299" s="98">
        <v>0</v>
      </c>
      <c r="H299" s="98">
        <v>0</v>
      </c>
      <c r="I299" s="98">
        <v>0</v>
      </c>
      <c r="J299" s="98">
        <v>0</v>
      </c>
      <c r="K299" s="98">
        <v>0</v>
      </c>
      <c r="L299" s="98">
        <v>0</v>
      </c>
      <c r="M299" s="98">
        <v>0</v>
      </c>
      <c r="N299" s="98">
        <v>0</v>
      </c>
      <c r="O299" s="98">
        <v>0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4.4209143378283811</v>
      </c>
      <c r="V299" s="98">
        <v>2.9967755118686372</v>
      </c>
      <c r="W299" s="98">
        <v>3.73372596573742</v>
      </c>
      <c r="X299" s="98">
        <v>3.6843783318938002</v>
      </c>
      <c r="Y299" s="98">
        <v>3.8229116344370517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0</v>
      </c>
      <c r="J300" s="122">
        <f t="shared" si="117"/>
        <v>0</v>
      </c>
      <c r="K300" s="122">
        <f t="shared" si="117"/>
        <v>0</v>
      </c>
      <c r="L300" s="122">
        <f t="shared" si="117"/>
        <v>0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0.4568994513561892</v>
      </c>
      <c r="V300" s="122">
        <f t="shared" si="117"/>
        <v>0.16246400031082439</v>
      </c>
      <c r="W300" s="122">
        <f t="shared" si="117"/>
        <v>7.1195550355550405E-2</v>
      </c>
      <c r="X300" s="122">
        <f t="shared" si="117"/>
        <v>0.45032753343524667</v>
      </c>
      <c r="Y300" s="122">
        <f t="shared" si="117"/>
        <v>0.42666917332316212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0</v>
      </c>
      <c r="F301" s="98">
        <v>0</v>
      </c>
      <c r="G301" s="98">
        <v>0</v>
      </c>
      <c r="H301" s="98">
        <v>0</v>
      </c>
      <c r="I301" s="98">
        <v>0</v>
      </c>
      <c r="J301" s="98">
        <v>0</v>
      </c>
      <c r="K301" s="98">
        <v>0</v>
      </c>
      <c r="L301" s="98">
        <v>0</v>
      </c>
      <c r="M301" s="98">
        <v>0</v>
      </c>
      <c r="N301" s="98">
        <v>0</v>
      </c>
      <c r="O301" s="98">
        <v>0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0.4568994513561892</v>
      </c>
      <c r="V301" s="98">
        <v>0.16246400031082439</v>
      </c>
      <c r="W301" s="98">
        <v>7.1195550355550405E-2</v>
      </c>
      <c r="X301" s="98">
        <v>0.45032753343524667</v>
      </c>
      <c r="Y301" s="98">
        <v>0.42666917332316212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0</v>
      </c>
      <c r="E302" s="122">
        <v>0</v>
      </c>
      <c r="F302" s="122">
        <v>0</v>
      </c>
      <c r="G302" s="122">
        <v>0</v>
      </c>
      <c r="H302" s="122">
        <v>0</v>
      </c>
      <c r="I302" s="122">
        <v>0</v>
      </c>
      <c r="J302" s="122">
        <v>0</v>
      </c>
      <c r="K302" s="122">
        <v>0</v>
      </c>
      <c r="L302" s="122">
        <v>0</v>
      </c>
      <c r="M302" s="122">
        <v>0</v>
      </c>
      <c r="N302" s="122">
        <v>0</v>
      </c>
      <c r="O302" s="122">
        <v>0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0.76492592316516783</v>
      </c>
      <c r="V302" s="122">
        <v>0.57365477954762811</v>
      </c>
      <c r="W302" s="122">
        <v>0.85058893726192841</v>
      </c>
      <c r="X302" s="122">
        <v>0.91945581264663612</v>
      </c>
      <c r="Y302" s="122">
        <v>0.85450568823887885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0.69518875493965859</v>
      </c>
      <c r="V303" s="98">
        <v>0.38701958401928488</v>
      </c>
      <c r="W303" s="98">
        <v>0.44701585013964218</v>
      </c>
      <c r="X303" s="98">
        <v>0.5832859822302896</v>
      </c>
      <c r="Y303" s="98">
        <v>0.48590874848643351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0</v>
      </c>
      <c r="I307" s="101">
        <v>0</v>
      </c>
      <c r="J307" s="101">
        <v>0</v>
      </c>
      <c r="K307" s="101">
        <v>0</v>
      </c>
      <c r="L307" s="101">
        <v>0</v>
      </c>
      <c r="M307" s="101">
        <v>0</v>
      </c>
      <c r="N307" s="101">
        <v>0</v>
      </c>
      <c r="O307" s="101">
        <v>0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6.9737168225509197E-2</v>
      </c>
      <c r="V307" s="101">
        <v>0.18663519552834318</v>
      </c>
      <c r="W307" s="101">
        <v>0.40357308712228623</v>
      </c>
      <c r="X307" s="101">
        <v>0.33616983041634646</v>
      </c>
      <c r="Y307" s="101">
        <v>0.3685969397524454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0</v>
      </c>
      <c r="E311" s="122">
        <v>0</v>
      </c>
      <c r="F311" s="122">
        <v>0</v>
      </c>
      <c r="G311" s="122">
        <v>0</v>
      </c>
      <c r="H311" s="122">
        <v>0</v>
      </c>
      <c r="I311" s="122">
        <v>0</v>
      </c>
      <c r="J311" s="122">
        <v>0</v>
      </c>
      <c r="K311" s="122">
        <v>0</v>
      </c>
      <c r="L311" s="122">
        <v>0</v>
      </c>
      <c r="M311" s="122">
        <v>0</v>
      </c>
      <c r="N311" s="122">
        <v>0</v>
      </c>
      <c r="O311" s="122">
        <v>0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0.30181609844748575</v>
      </c>
      <c r="V311" s="122">
        <v>0.21733379019810212</v>
      </c>
      <c r="W311" s="122">
        <v>0.31880926983481656</v>
      </c>
      <c r="X311" s="122">
        <v>0.34081024249904079</v>
      </c>
      <c r="Y311" s="122">
        <v>0.32020441795314208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0.29969683519052454</v>
      </c>
      <c r="V312" s="98">
        <v>0.21470108053130987</v>
      </c>
      <c r="W312" s="98">
        <v>0.31666462855890049</v>
      </c>
      <c r="X312" s="98">
        <v>0.33464221839014913</v>
      </c>
      <c r="Y312" s="98">
        <v>0.31247670664317484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0</v>
      </c>
      <c r="E313" s="33">
        <v>0</v>
      </c>
      <c r="F313" s="33">
        <v>0</v>
      </c>
      <c r="G313" s="33">
        <v>0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3">
        <v>0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2.1192632569611942E-3</v>
      </c>
      <c r="V313" s="33">
        <v>2.6327096667922451E-3</v>
      </c>
      <c r="W313" s="33">
        <v>2.14464127591609E-3</v>
      </c>
      <c r="X313" s="33">
        <v>6.1680241088916746E-3</v>
      </c>
      <c r="Y313" s="33">
        <v>7.7277113099672202E-3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 t="str">
        <f t="shared" si="118"/>
        <v/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 t="str">
        <f t="shared" si="118"/>
        <v/>
      </c>
      <c r="J315" s="154" t="str">
        <f t="shared" si="118"/>
        <v/>
      </c>
      <c r="K315" s="154" t="str">
        <f t="shared" si="118"/>
        <v/>
      </c>
      <c r="L315" s="154" t="str">
        <f t="shared" si="118"/>
        <v/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>
        <f t="shared" si="119"/>
        <v>2.0239759408106797</v>
      </c>
      <c r="V315" s="154">
        <f t="shared" si="119"/>
        <v>1.922665489193182</v>
      </c>
      <c r="W315" s="154">
        <f t="shared" ref="W315:Y315" si="120">IF(W297=0,"",W297/W279)</f>
        <v>1.7951196560210458</v>
      </c>
      <c r="X315" s="154">
        <f t="shared" si="120"/>
        <v>1.8462347315648298</v>
      </c>
      <c r="Y315" s="154">
        <f t="shared" si="120"/>
        <v>1.9210475734148678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 t="str">
        <f t="shared" si="121"/>
        <v/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 t="str">
        <f t="shared" si="121"/>
        <v/>
      </c>
      <c r="J316" s="155" t="str">
        <f t="shared" si="121"/>
        <v/>
      </c>
      <c r="K316" s="155" t="str">
        <f t="shared" si="121"/>
        <v/>
      </c>
      <c r="L316" s="155" t="str">
        <f t="shared" si="121"/>
        <v/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>
        <f t="shared" si="122"/>
        <v>3.1532111594859784</v>
      </c>
      <c r="V316" s="155">
        <f t="shared" si="122"/>
        <v>3.1624838731661193</v>
      </c>
      <c r="W316" s="155">
        <f t="shared" ref="W316:Y316" si="123">IF(W298=0,"",W298/W280)</f>
        <v>3.2118740205260954</v>
      </c>
      <c r="X316" s="155">
        <f t="shared" si="123"/>
        <v>3.2780218285156866</v>
      </c>
      <c r="Y316" s="155">
        <f t="shared" si="123"/>
        <v>3.3539292888866439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 t="str">
        <f t="shared" si="124"/>
        <v/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 t="str">
        <f t="shared" si="124"/>
        <v/>
      </c>
      <c r="J317" s="156" t="str">
        <f t="shared" si="124"/>
        <v/>
      </c>
      <c r="K317" s="156" t="str">
        <f t="shared" si="124"/>
        <v/>
      </c>
      <c r="L317" s="156" t="str">
        <f t="shared" si="124"/>
        <v/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>
        <f t="shared" si="125"/>
        <v>3.1532111594859784</v>
      </c>
      <c r="V317" s="156">
        <f t="shared" si="125"/>
        <v>3.1624838731661193</v>
      </c>
      <c r="W317" s="156">
        <f t="shared" ref="W317:Y317" si="126">IF(W299=0,"",W299/W281)</f>
        <v>3.2118740205260954</v>
      </c>
      <c r="X317" s="156">
        <f t="shared" si="126"/>
        <v>3.2780218285156866</v>
      </c>
      <c r="Y317" s="156">
        <f t="shared" si="126"/>
        <v>3.3539292888866439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 t="str">
        <f t="shared" si="127"/>
        <v/>
      </c>
      <c r="J318" s="155" t="str">
        <f t="shared" si="127"/>
        <v/>
      </c>
      <c r="K318" s="155" t="str">
        <f t="shared" si="127"/>
        <v/>
      </c>
      <c r="L318" s="155" t="str">
        <f t="shared" si="127"/>
        <v/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>
        <f t="shared" si="128"/>
        <v>3.4862242997964792</v>
      </c>
      <c r="V318" s="155">
        <f t="shared" si="128"/>
        <v>3.4953888952891177</v>
      </c>
      <c r="W318" s="155">
        <f t="shared" ref="W318:Y318" si="129">IF(W300=0,"",W300/W282)</f>
        <v>3.5254688748329799</v>
      </c>
      <c r="X318" s="155">
        <f t="shared" si="129"/>
        <v>3.5637850848773951</v>
      </c>
      <c r="Y318" s="155">
        <f t="shared" si="129"/>
        <v>3.6069742645417486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 t="str">
        <f t="shared" si="130"/>
        <v/>
      </c>
      <c r="J319" s="156" t="str">
        <f t="shared" si="130"/>
        <v/>
      </c>
      <c r="K319" s="156" t="str">
        <f t="shared" si="130"/>
        <v/>
      </c>
      <c r="L319" s="156" t="str">
        <f t="shared" si="130"/>
        <v/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>
        <f t="shared" si="131"/>
        <v>3.4862242997964792</v>
      </c>
      <c r="V319" s="156">
        <f t="shared" si="131"/>
        <v>3.4953888952891177</v>
      </c>
      <c r="W319" s="156">
        <f t="shared" ref="W319:Y319" si="132">IF(W301=0,"",W301/W283)</f>
        <v>3.5254688748329799</v>
      </c>
      <c r="X319" s="156">
        <f t="shared" si="132"/>
        <v>3.5637850848773951</v>
      </c>
      <c r="Y319" s="156">
        <f t="shared" si="132"/>
        <v>3.6069742645417486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 t="str">
        <f t="shared" si="133"/>
        <v/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 t="str">
        <f t="shared" si="133"/>
        <v/>
      </c>
      <c r="J320" s="155" t="str">
        <f t="shared" si="133"/>
        <v/>
      </c>
      <c r="K320" s="155" t="str">
        <f t="shared" si="133"/>
        <v/>
      </c>
      <c r="L320" s="155" t="str">
        <f t="shared" si="133"/>
        <v/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>
        <f t="shared" si="134"/>
        <v>0.85131830015710408</v>
      </c>
      <c r="V320" s="155">
        <f t="shared" si="134"/>
        <v>0.82048771698580036</v>
      </c>
      <c r="W320" s="155">
        <f t="shared" ref="W320:Y320" si="135">IF(W302=0,"",W302/W284)</f>
        <v>0.80321552515488581</v>
      </c>
      <c r="X320" s="155">
        <f t="shared" si="135"/>
        <v>0.82961956275511251</v>
      </c>
      <c r="Y320" s="155">
        <f t="shared" si="135"/>
        <v>0.82392719836995576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>
        <f t="shared" si="137"/>
        <v>0.87057324082824472</v>
      </c>
      <c r="V321" s="156">
        <f t="shared" si="137"/>
        <v>0.88826465469677651</v>
      </c>
      <c r="W321" s="156">
        <f t="shared" ref="W321:Y321" si="138">IF(W303=0,"",W303/W285)</f>
        <v>0.89913873526464749</v>
      </c>
      <c r="X321" s="156">
        <f t="shared" si="138"/>
        <v>0.90106582089922671</v>
      </c>
      <c r="Y321" s="156">
        <f t="shared" si="138"/>
        <v>0.90204164989810132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 t="str">
        <f t="shared" si="148"/>
        <v/>
      </c>
      <c r="J325" s="157" t="str">
        <f t="shared" si="148"/>
        <v/>
      </c>
      <c r="K325" s="157" t="str">
        <f t="shared" si="148"/>
        <v/>
      </c>
      <c r="L325" s="157" t="str">
        <f t="shared" si="148"/>
        <v/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>
        <f t="shared" si="149"/>
        <v>0.697525678186387</v>
      </c>
      <c r="V325" s="157">
        <f t="shared" si="149"/>
        <v>0.70840011449213525</v>
      </c>
      <c r="W325" s="157">
        <f t="shared" ref="W325:Y325" si="150">IF(W307=0,"",W307/W289)</f>
        <v>0.71833208241823698</v>
      </c>
      <c r="X325" s="157">
        <f t="shared" si="150"/>
        <v>0.72928652416962969</v>
      </c>
      <c r="Y325" s="157">
        <f t="shared" si="150"/>
        <v>0.73950635251132513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 t="str">
        <f t="shared" si="160"/>
        <v/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 t="str">
        <f t="shared" si="160"/>
        <v/>
      </c>
      <c r="J329" s="155" t="str">
        <f t="shared" si="160"/>
        <v/>
      </c>
      <c r="K329" s="155" t="str">
        <f t="shared" si="160"/>
        <v/>
      </c>
      <c r="L329" s="155" t="str">
        <f t="shared" si="160"/>
        <v/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>
        <f t="shared" si="161"/>
        <v>0.59711768058182735</v>
      </c>
      <c r="V329" s="155">
        <f t="shared" si="161"/>
        <v>0.60151002881518512</v>
      </c>
      <c r="W329" s="155">
        <f t="shared" ref="W329:Y329" si="162">IF(W311=0,"",W311/W293)</f>
        <v>0.6022384050183166</v>
      </c>
      <c r="X329" s="155">
        <f t="shared" si="162"/>
        <v>0.60477074022064436</v>
      </c>
      <c r="Y329" s="155">
        <f t="shared" si="162"/>
        <v>0.60601499335654208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>
        <f t="shared" si="164"/>
        <v>0.59590769011361777</v>
      </c>
      <c r="V330" s="156">
        <f t="shared" si="164"/>
        <v>0.59936049938440283</v>
      </c>
      <c r="W330" s="156">
        <f t="shared" ref="W330:Y330" si="165">IF(W312=0,"",W312/W294)</f>
        <v>0.60101994573512851</v>
      </c>
      <c r="X330" s="156">
        <f t="shared" si="165"/>
        <v>0.60141731840164392</v>
      </c>
      <c r="Y330" s="156">
        <f t="shared" si="165"/>
        <v>0.60145705566829544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 t="str">
        <f t="shared" si="166"/>
        <v/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 t="str">
        <f t="shared" si="166"/>
        <v/>
      </c>
      <c r="J331" s="159" t="str">
        <f t="shared" si="166"/>
        <v/>
      </c>
      <c r="K331" s="159" t="str">
        <f t="shared" si="166"/>
        <v/>
      </c>
      <c r="L331" s="159" t="str">
        <f t="shared" si="166"/>
        <v/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>
        <f t="shared" si="167"/>
        <v>0.83764173432506372</v>
      </c>
      <c r="V331" s="159">
        <f t="shared" si="167"/>
        <v>0.85015902455022518</v>
      </c>
      <c r="W331" s="159">
        <f t="shared" ref="W331:Y331" si="168">IF(W313=0,"",W313/W295)</f>
        <v>0.85953208976603224</v>
      </c>
      <c r="X331" s="159">
        <f t="shared" si="168"/>
        <v>0.86707348022395292</v>
      </c>
      <c r="Y331" s="159">
        <f t="shared" si="168"/>
        <v>0.87376115379250574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</v>
      </c>
      <c r="J333" s="117">
        <f t="shared" si="169"/>
        <v>0</v>
      </c>
      <c r="K333" s="117">
        <f t="shared" si="169"/>
        <v>0</v>
      </c>
      <c r="L333" s="117">
        <f t="shared" si="169"/>
        <v>0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3.4383058431679494</v>
      </c>
      <c r="V333" s="117">
        <f t="shared" si="170"/>
        <v>2.0974339188151472</v>
      </c>
      <c r="W333" s="117">
        <f t="shared" ref="W333:Y333" si="171">W334+W336+W338+W347</f>
        <v>2.7053781386536682</v>
      </c>
      <c r="X333" s="117">
        <f t="shared" si="171"/>
        <v>3.1801561761056569</v>
      </c>
      <c r="Y333" s="117">
        <f t="shared" si="171"/>
        <v>2.7956527399530744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2.1096431477909192</v>
      </c>
      <c r="V338" s="122">
        <v>1.151071060457457</v>
      </c>
      <c r="W338" s="122">
        <v>1.313432594218622</v>
      </c>
      <c r="X338" s="122">
        <v>1.7101594231658905</v>
      </c>
      <c r="Y338" s="122">
        <v>1.4231140371798425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2.1096431477909192</v>
      </c>
      <c r="V339" s="98">
        <v>1.151071060457457</v>
      </c>
      <c r="W339" s="98">
        <v>1.313432594218622</v>
      </c>
      <c r="X339" s="98">
        <v>1.7101594231658905</v>
      </c>
      <c r="Y339" s="98">
        <v>1.4231140371798425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1.32866269537703</v>
      </c>
      <c r="V347" s="122">
        <v>0.9463628583576903</v>
      </c>
      <c r="W347" s="122">
        <v>1.3919455444350461</v>
      </c>
      <c r="X347" s="122">
        <v>1.4699967529397664</v>
      </c>
      <c r="Y347" s="122">
        <v>1.3725387027732319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1.32866269537703</v>
      </c>
      <c r="V348" s="98">
        <v>0.9463628583576903</v>
      </c>
      <c r="W348" s="98">
        <v>1.3919455444350461</v>
      </c>
      <c r="X348" s="98">
        <v>1.4699967529397664</v>
      </c>
      <c r="Y348" s="98">
        <v>1.3725387027732319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0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0</v>
      </c>
      <c r="J351" s="117">
        <f t="shared" si="174"/>
        <v>0</v>
      </c>
      <c r="K351" s="117">
        <f t="shared" si="174"/>
        <v>0</v>
      </c>
      <c r="L351" s="117">
        <f t="shared" si="174"/>
        <v>0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3928.9286496197396</v>
      </c>
      <c r="V351" s="117">
        <f t="shared" si="175"/>
        <v>3424.754403656571</v>
      </c>
      <c r="W351" s="117">
        <f t="shared" ref="W351:Y351" si="176">W352+W354+W356+W365</f>
        <v>3286.4582496509115</v>
      </c>
      <c r="X351" s="117">
        <f t="shared" si="176"/>
        <v>3366.4770906086246</v>
      </c>
      <c r="Y351" s="117">
        <f t="shared" si="176"/>
        <v>3145.7606137497069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0</v>
      </c>
      <c r="D352" s="122">
        <f t="shared" si="177"/>
        <v>0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0</v>
      </c>
      <c r="J352" s="122">
        <f t="shared" si="177"/>
        <v>0</v>
      </c>
      <c r="K352" s="122">
        <f t="shared" si="177"/>
        <v>0</v>
      </c>
      <c r="L352" s="122">
        <f t="shared" si="177"/>
        <v>0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1875.5088759868972</v>
      </c>
      <c r="V352" s="122">
        <f t="shared" si="177"/>
        <v>1579.5627499080397</v>
      </c>
      <c r="W352" s="122">
        <f t="shared" si="177"/>
        <v>1378.7063100385119</v>
      </c>
      <c r="X352" s="122">
        <f t="shared" si="177"/>
        <v>1294.8688092801922</v>
      </c>
      <c r="Y352" s="122">
        <f t="shared" si="177"/>
        <v>1269.8755884235647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0</v>
      </c>
      <c r="E353" s="98">
        <v>0</v>
      </c>
      <c r="F353" s="98">
        <v>0</v>
      </c>
      <c r="G353" s="98">
        <v>0</v>
      </c>
      <c r="H353" s="98">
        <v>0</v>
      </c>
      <c r="I353" s="98">
        <v>0</v>
      </c>
      <c r="J353" s="98">
        <v>0</v>
      </c>
      <c r="K353" s="98">
        <v>0</v>
      </c>
      <c r="L353" s="98">
        <v>0</v>
      </c>
      <c r="M353" s="98">
        <v>0</v>
      </c>
      <c r="N353" s="98">
        <v>0</v>
      </c>
      <c r="O353" s="98">
        <v>0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1875.5088759868972</v>
      </c>
      <c r="V353" s="98">
        <v>1579.5627499080397</v>
      </c>
      <c r="W353" s="98">
        <v>1378.7063100385119</v>
      </c>
      <c r="X353" s="98">
        <v>1294.8688092801922</v>
      </c>
      <c r="Y353" s="98">
        <v>1269.8755884235647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0</v>
      </c>
      <c r="J354" s="122">
        <f t="shared" si="178"/>
        <v>0</v>
      </c>
      <c r="K354" s="122">
        <f t="shared" si="178"/>
        <v>0</v>
      </c>
      <c r="L354" s="122">
        <f t="shared" si="178"/>
        <v>0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175.31754871559281</v>
      </c>
      <c r="V354" s="122">
        <f t="shared" si="178"/>
        <v>77.4769707707962</v>
      </c>
      <c r="W354" s="122">
        <f t="shared" si="178"/>
        <v>23.951007821580955</v>
      </c>
      <c r="X354" s="122">
        <f t="shared" si="178"/>
        <v>145.57620260016731</v>
      </c>
      <c r="Y354" s="122">
        <f t="shared" si="178"/>
        <v>131.78592822926842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0</v>
      </c>
      <c r="F355" s="98">
        <f>RES_hhdet_in_fech!F147</f>
        <v>0</v>
      </c>
      <c r="G355" s="98">
        <f>RES_hhdet_in_fech!G147</f>
        <v>0</v>
      </c>
      <c r="H355" s="98">
        <f>RES_hhdet_in_fech!H147</f>
        <v>0</v>
      </c>
      <c r="I355" s="98">
        <f>RES_hhdet_in_fech!I147</f>
        <v>0</v>
      </c>
      <c r="J355" s="98">
        <f>RES_hhdet_in_fech!J147</f>
        <v>0</v>
      </c>
      <c r="K355" s="98">
        <f>RES_hhdet_in_fech!K147</f>
        <v>0</v>
      </c>
      <c r="L355" s="98">
        <f>RES_hhdet_in_fech!L147</f>
        <v>0</v>
      </c>
      <c r="M355" s="98">
        <f>RES_hhdet_in_fech!M147</f>
        <v>0</v>
      </c>
      <c r="N355" s="98">
        <f>RES_hhdet_in_fech!N147</f>
        <v>0</v>
      </c>
      <c r="O355" s="98">
        <f>RES_hhdet_in_fech!O147</f>
        <v>0</v>
      </c>
      <c r="P355" s="98">
        <f>RES_hhdet_in_fech!P147</f>
        <v>0</v>
      </c>
      <c r="Q355" s="98">
        <f>RES_hhdet_in_fech!Q147</f>
        <v>0</v>
      </c>
      <c r="R355" s="98">
        <f>RES_hhdet_in_fech!R147</f>
        <v>0</v>
      </c>
      <c r="S355" s="98">
        <f>RES_hhdet_in_fech!S147</f>
        <v>0</v>
      </c>
      <c r="T355" s="98">
        <f>RES_hhdet_in_fech!T147</f>
        <v>0</v>
      </c>
      <c r="U355" s="98">
        <f>RES_hhdet_in_fech!U147</f>
        <v>175.31754871559281</v>
      </c>
      <c r="V355" s="98">
        <f>RES_hhdet_in_fech!V147</f>
        <v>77.4769707707962</v>
      </c>
      <c r="W355" s="98">
        <f>RES_hhdet_in_fech!W147</f>
        <v>23.951007821580955</v>
      </c>
      <c r="X355" s="98">
        <f>RES_hhdet_in_fech!X147</f>
        <v>145.57620260016731</v>
      </c>
      <c r="Y355" s="98">
        <f>RES_hhdet_in_fech!Y147</f>
        <v>131.78592822926842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0</v>
      </c>
      <c r="E356" s="122">
        <v>0</v>
      </c>
      <c r="F356" s="122">
        <v>0</v>
      </c>
      <c r="G356" s="122">
        <v>0</v>
      </c>
      <c r="H356" s="122">
        <v>0</v>
      </c>
      <c r="I356" s="122">
        <v>0</v>
      </c>
      <c r="J356" s="122">
        <v>0</v>
      </c>
      <c r="K356" s="122">
        <v>0</v>
      </c>
      <c r="L356" s="122">
        <v>0</v>
      </c>
      <c r="M356" s="122">
        <v>0</v>
      </c>
      <c r="N356" s="122">
        <v>0</v>
      </c>
      <c r="O356" s="122">
        <v>0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1201.9530089051061</v>
      </c>
      <c r="V356" s="122">
        <v>1165.438938546451</v>
      </c>
      <c r="W356" s="122">
        <v>1255.9589976792784</v>
      </c>
      <c r="X356" s="122">
        <v>1276.8070434952053</v>
      </c>
      <c r="Y356" s="122">
        <v>1155.4387695928046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1189.1211549609841</v>
      </c>
      <c r="V357" s="98">
        <v>1080.4319850988968</v>
      </c>
      <c r="W357" s="98">
        <v>1141.1034679915144</v>
      </c>
      <c r="X357" s="98">
        <v>1163.2317005517054</v>
      </c>
      <c r="Y357" s="98">
        <v>1053.7946356449665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1315.3204063073617</v>
      </c>
      <c r="V361" s="101">
        <v>1339.7645230103901</v>
      </c>
      <c r="W361" s="101">
        <v>1378.7640132791735</v>
      </c>
      <c r="X361" s="101">
        <v>1479.6940486098417</v>
      </c>
      <c r="Y361" s="101">
        <v>1289.9012476346152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0</v>
      </c>
      <c r="E365" s="122">
        <v>0</v>
      </c>
      <c r="F365" s="122">
        <v>0</v>
      </c>
      <c r="G365" s="122">
        <v>0</v>
      </c>
      <c r="H365" s="122">
        <v>0</v>
      </c>
      <c r="I365" s="122">
        <v>0</v>
      </c>
      <c r="J365" s="122">
        <v>0</v>
      </c>
      <c r="K365" s="122">
        <v>0</v>
      </c>
      <c r="L365" s="122">
        <v>0</v>
      </c>
      <c r="M365" s="122">
        <v>0</v>
      </c>
      <c r="N365" s="122">
        <v>0</v>
      </c>
      <c r="O365" s="122">
        <v>0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676.14921601214394</v>
      </c>
      <c r="V365" s="122">
        <v>602.27574443128412</v>
      </c>
      <c r="W365" s="122">
        <v>627.8419341115399</v>
      </c>
      <c r="X365" s="122">
        <v>649.22503523305988</v>
      </c>
      <c r="Y365" s="122">
        <v>588.66032750406907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678.06827870126153</v>
      </c>
      <c r="V366" s="98">
        <v>604.30271888512584</v>
      </c>
      <c r="W366" s="98">
        <v>629.11701077596933</v>
      </c>
      <c r="X366" s="98">
        <v>652.86475240780874</v>
      </c>
      <c r="Y366" s="98">
        <v>592.89247445166905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0</v>
      </c>
      <c r="E367" s="33">
        <v>0</v>
      </c>
      <c r="F367" s="33">
        <v>0</v>
      </c>
      <c r="G367" s="33">
        <v>0</v>
      </c>
      <c r="H367" s="33">
        <v>0</v>
      </c>
      <c r="I367" s="33">
        <v>0</v>
      </c>
      <c r="J367" s="33">
        <v>0</v>
      </c>
      <c r="K367" s="33">
        <v>0</v>
      </c>
      <c r="L367" s="33">
        <v>0</v>
      </c>
      <c r="M367" s="33">
        <v>0</v>
      </c>
      <c r="N367" s="33">
        <v>0</v>
      </c>
      <c r="O367" s="33">
        <v>0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432.7104695955482</v>
      </c>
      <c r="V367" s="33">
        <v>433.91475786760759</v>
      </c>
      <c r="W367" s="33">
        <v>439.67152939119853</v>
      </c>
      <c r="X367" s="33">
        <v>452.08363284994232</v>
      </c>
      <c r="Y367" s="33">
        <v>414.74980515329821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0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0</v>
      </c>
      <c r="J369" s="117">
        <f t="shared" si="179"/>
        <v>0</v>
      </c>
      <c r="K369" s="117">
        <f t="shared" si="179"/>
        <v>0</v>
      </c>
      <c r="L369" s="117">
        <f t="shared" si="179"/>
        <v>0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7952.0570599921466</v>
      </c>
      <c r="V369" s="117">
        <f t="shared" si="180"/>
        <v>6584.6571008728642</v>
      </c>
      <c r="W369" s="117">
        <f t="shared" ref="W369:Y369" si="181">W370+W372+W374+W383</f>
        <v>5899.5858026408714</v>
      </c>
      <c r="X369" s="117">
        <f t="shared" si="181"/>
        <v>6215.3069276989636</v>
      </c>
      <c r="Y369" s="117">
        <f t="shared" si="181"/>
        <v>6043.1557935879391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0</v>
      </c>
      <c r="D370" s="122">
        <f t="shared" si="182"/>
        <v>0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0</v>
      </c>
      <c r="J370" s="122">
        <f t="shared" si="182"/>
        <v>0</v>
      </c>
      <c r="K370" s="122">
        <f t="shared" si="182"/>
        <v>0</v>
      </c>
      <c r="L370" s="122">
        <f t="shared" si="182"/>
        <v>0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5913.8755174768894</v>
      </c>
      <c r="V370" s="122">
        <f t="shared" si="182"/>
        <v>4995.3417232381034</v>
      </c>
      <c r="W370" s="122">
        <f t="shared" si="182"/>
        <v>4428.230979148093</v>
      </c>
      <c r="X370" s="122">
        <f t="shared" si="182"/>
        <v>4244.6082218845859</v>
      </c>
      <c r="Y370" s="122">
        <f t="shared" si="182"/>
        <v>4259.0729292559545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0</v>
      </c>
      <c r="E371" s="98">
        <v>0</v>
      </c>
      <c r="F371" s="98">
        <v>0</v>
      </c>
      <c r="G371" s="98">
        <v>0</v>
      </c>
      <c r="H371" s="98">
        <v>0</v>
      </c>
      <c r="I371" s="98">
        <v>0</v>
      </c>
      <c r="J371" s="98">
        <v>0</v>
      </c>
      <c r="K371" s="98">
        <v>0</v>
      </c>
      <c r="L371" s="98">
        <v>0</v>
      </c>
      <c r="M371" s="98">
        <v>0</v>
      </c>
      <c r="N371" s="98">
        <v>0</v>
      </c>
      <c r="O371" s="98">
        <v>0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5913.8755174768894</v>
      </c>
      <c r="V371" s="98">
        <v>4995.3417232381034</v>
      </c>
      <c r="W371" s="98">
        <v>4428.230979148093</v>
      </c>
      <c r="X371" s="98">
        <v>4244.6082218845859</v>
      </c>
      <c r="Y371" s="98">
        <v>4259.0729292559545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0</v>
      </c>
      <c r="J372" s="122">
        <f t="shared" si="183"/>
        <v>0</v>
      </c>
      <c r="K372" s="122">
        <f t="shared" si="183"/>
        <v>0</v>
      </c>
      <c r="L372" s="122">
        <f t="shared" si="183"/>
        <v>0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611.19629851305274</v>
      </c>
      <c r="V372" s="122">
        <f t="shared" si="183"/>
        <v>270.81214327288058</v>
      </c>
      <c r="W372" s="122">
        <f t="shared" si="183"/>
        <v>84.438532595864913</v>
      </c>
      <c r="X372" s="122">
        <f t="shared" si="183"/>
        <v>518.80229953956598</v>
      </c>
      <c r="Y372" s="122">
        <f t="shared" si="183"/>
        <v>475.34845155171718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0</v>
      </c>
      <c r="F373" s="98">
        <f>RES_hhdet_in_tesh!F147</f>
        <v>0</v>
      </c>
      <c r="G373" s="98">
        <f>RES_hhdet_in_tesh!G147</f>
        <v>0</v>
      </c>
      <c r="H373" s="98">
        <f>RES_hhdet_in_tesh!H147</f>
        <v>0</v>
      </c>
      <c r="I373" s="98">
        <f>RES_hhdet_in_tesh!I147</f>
        <v>0</v>
      </c>
      <c r="J373" s="98">
        <f>RES_hhdet_in_tesh!J147</f>
        <v>0</v>
      </c>
      <c r="K373" s="98">
        <f>RES_hhdet_in_tesh!K147</f>
        <v>0</v>
      </c>
      <c r="L373" s="98">
        <f>RES_hhdet_in_tesh!L147</f>
        <v>0</v>
      </c>
      <c r="M373" s="98">
        <f>RES_hhdet_in_tesh!M147</f>
        <v>0</v>
      </c>
      <c r="N373" s="98">
        <f>RES_hhdet_in_tesh!N147</f>
        <v>0</v>
      </c>
      <c r="O373" s="98">
        <f>RES_hhdet_in_tesh!O147</f>
        <v>0</v>
      </c>
      <c r="P373" s="98">
        <f>RES_hhdet_in_tesh!P147</f>
        <v>0</v>
      </c>
      <c r="Q373" s="98">
        <f>RES_hhdet_in_tesh!Q147</f>
        <v>0</v>
      </c>
      <c r="R373" s="98">
        <f>RES_hhdet_in_tesh!R147</f>
        <v>0</v>
      </c>
      <c r="S373" s="98">
        <f>RES_hhdet_in_tesh!S147</f>
        <v>0</v>
      </c>
      <c r="T373" s="98">
        <f>RES_hhdet_in_tesh!T147</f>
        <v>0</v>
      </c>
      <c r="U373" s="98">
        <f>RES_hhdet_in_tesh!U147</f>
        <v>611.19629851305274</v>
      </c>
      <c r="V373" s="98">
        <f>RES_hhdet_in_tesh!V147</f>
        <v>270.81214327288058</v>
      </c>
      <c r="W373" s="98">
        <f>RES_hhdet_in_tesh!W147</f>
        <v>84.438532595864913</v>
      </c>
      <c r="X373" s="98">
        <f>RES_hhdet_in_tesh!X147</f>
        <v>518.80229953956598</v>
      </c>
      <c r="Y373" s="98">
        <f>RES_hhdet_in_tesh!Y147</f>
        <v>475.34845155171718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0</v>
      </c>
      <c r="E374" s="122">
        <v>0</v>
      </c>
      <c r="F374" s="122">
        <v>0</v>
      </c>
      <c r="G374" s="122">
        <v>0</v>
      </c>
      <c r="H374" s="122">
        <v>0</v>
      </c>
      <c r="I374" s="122">
        <v>0</v>
      </c>
      <c r="J374" s="122">
        <v>0</v>
      </c>
      <c r="K374" s="122">
        <v>0</v>
      </c>
      <c r="L374" s="122">
        <v>0</v>
      </c>
      <c r="M374" s="122">
        <v>0</v>
      </c>
      <c r="N374" s="122">
        <v>0</v>
      </c>
      <c r="O374" s="122">
        <v>0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1023.2445924098115</v>
      </c>
      <c r="V374" s="122">
        <v>956.22833397433214</v>
      </c>
      <c r="W374" s="122">
        <v>1008.8057658939656</v>
      </c>
      <c r="X374" s="122">
        <v>1059.2641011471401</v>
      </c>
      <c r="Y374" s="122">
        <v>951.99742831862841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1035.2170576118092</v>
      </c>
      <c r="V375" s="98">
        <v>959.70954416722464</v>
      </c>
      <c r="W375" s="98">
        <v>1026.0103290159936</v>
      </c>
      <c r="X375" s="98">
        <v>1048.1483271536263</v>
      </c>
      <c r="Y375" s="98">
        <v>950.56665179095398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0</v>
      </c>
      <c r="I379" s="101">
        <v>0</v>
      </c>
      <c r="J379" s="101">
        <v>0</v>
      </c>
      <c r="K379" s="101">
        <v>0</v>
      </c>
      <c r="L379" s="101">
        <v>0</v>
      </c>
      <c r="M379" s="101">
        <v>0</v>
      </c>
      <c r="N379" s="101">
        <v>0</v>
      </c>
      <c r="O379" s="101">
        <v>0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917.46975844193651</v>
      </c>
      <c r="V379" s="101">
        <v>949.0893414930614</v>
      </c>
      <c r="W379" s="101">
        <v>990.41042482215414</v>
      </c>
      <c r="X379" s="101">
        <v>1079.1209295451586</v>
      </c>
      <c r="Y379" s="101">
        <v>953.89016673808192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0</v>
      </c>
      <c r="E383" s="122">
        <v>0</v>
      </c>
      <c r="F383" s="122">
        <v>0</v>
      </c>
      <c r="G383" s="122">
        <v>0</v>
      </c>
      <c r="H383" s="122">
        <v>0</v>
      </c>
      <c r="I383" s="122">
        <v>0</v>
      </c>
      <c r="J383" s="122">
        <v>0</v>
      </c>
      <c r="K383" s="122">
        <v>0</v>
      </c>
      <c r="L383" s="122">
        <v>0</v>
      </c>
      <c r="M383" s="122">
        <v>0</v>
      </c>
      <c r="N383" s="122">
        <v>0</v>
      </c>
      <c r="O383" s="122">
        <v>0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403.74065159239234</v>
      </c>
      <c r="V383" s="122">
        <v>362.27490038754877</v>
      </c>
      <c r="W383" s="122">
        <v>378.11052500294886</v>
      </c>
      <c r="X383" s="122">
        <v>392.6323051276716</v>
      </c>
      <c r="Y383" s="122">
        <v>356.73698446163831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404.06610170018553</v>
      </c>
      <c r="V384" s="98">
        <v>362.19517937034141</v>
      </c>
      <c r="W384" s="98">
        <v>378.11187167761938</v>
      </c>
      <c r="X384" s="98">
        <v>392.6441686720575</v>
      </c>
      <c r="Y384" s="98">
        <v>356.59936201159093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0</v>
      </c>
      <c r="E385" s="33">
        <v>0</v>
      </c>
      <c r="F385" s="33">
        <v>0</v>
      </c>
      <c r="G385" s="33">
        <v>0</v>
      </c>
      <c r="H385" s="33">
        <v>0</v>
      </c>
      <c r="I385" s="33">
        <v>0</v>
      </c>
      <c r="J385" s="33">
        <v>0</v>
      </c>
      <c r="K385" s="33">
        <v>0</v>
      </c>
      <c r="L385" s="33">
        <v>0</v>
      </c>
      <c r="M385" s="33">
        <v>0</v>
      </c>
      <c r="N385" s="33">
        <v>0</v>
      </c>
      <c r="O385" s="33">
        <v>0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362.4563482126278</v>
      </c>
      <c r="V385" s="33">
        <v>368.89654728667244</v>
      </c>
      <c r="W385" s="33">
        <v>377.91178846824437</v>
      </c>
      <c r="X385" s="33">
        <v>391.98972888748727</v>
      </c>
      <c r="Y385" s="33">
        <v>362.39226828596281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0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0</v>
      </c>
      <c r="J387" s="117">
        <f t="shared" si="184"/>
        <v>0</v>
      </c>
      <c r="K387" s="117">
        <f t="shared" si="184"/>
        <v>0</v>
      </c>
      <c r="L387" s="117">
        <f t="shared" si="184"/>
        <v>0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395.48031322382667</v>
      </c>
      <c r="V387" s="117">
        <f t="shared" si="185"/>
        <v>300.62117225385515</v>
      </c>
      <c r="W387" s="117">
        <f t="shared" ref="W387:Y387" si="186">W388+W390+W392+W401</f>
        <v>275.8900814454077</v>
      </c>
      <c r="X387" s="117">
        <f t="shared" si="186"/>
        <v>315.02290005999578</v>
      </c>
      <c r="Y387" s="117">
        <f t="shared" si="186"/>
        <v>267.80848165083574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242.65506645858281</v>
      </c>
      <c r="V392" s="122">
        <v>164.98080270280309</v>
      </c>
      <c r="W392" s="122">
        <v>133.94172896375912</v>
      </c>
      <c r="X392" s="122">
        <v>169.40657980840916</v>
      </c>
      <c r="Y392" s="122">
        <v>136.3266632033569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270.12076156093713</v>
      </c>
      <c r="V393" s="98">
        <v>245.43092973506549</v>
      </c>
      <c r="W393" s="98">
        <v>259.21306378895241</v>
      </c>
      <c r="X393" s="98">
        <v>264.23971309732548</v>
      </c>
      <c r="Y393" s="98">
        <v>239.37998943311061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152.82524676524383</v>
      </c>
      <c r="V401" s="122">
        <v>135.64036955105206</v>
      </c>
      <c r="W401" s="122">
        <v>141.94835248164858</v>
      </c>
      <c r="X401" s="122">
        <v>145.61632025158659</v>
      </c>
      <c r="Y401" s="122">
        <v>131.48181844747884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154.02999018977857</v>
      </c>
      <c r="V402" s="98">
        <v>137.27340562194522</v>
      </c>
      <c r="W402" s="98">
        <v>142.91022016786923</v>
      </c>
      <c r="X402" s="98">
        <v>148.30475715695789</v>
      </c>
      <c r="Y402" s="98">
        <v>134.68145449644115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0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0</v>
      </c>
      <c r="J405" s="118">
        <f t="shared" si="189"/>
        <v>0</v>
      </c>
      <c r="K405" s="118">
        <f t="shared" si="189"/>
        <v>0</v>
      </c>
      <c r="L405" s="118">
        <f t="shared" si="189"/>
        <v>0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45.669699781285537</v>
      </c>
      <c r="V405" s="118">
        <f t="shared" si="190"/>
        <v>39.392664875792001</v>
      </c>
      <c r="W405" s="118">
        <f t="shared" ref="W405:Y405" si="191">W406+W408+W410+W419</f>
        <v>37.171306531976128</v>
      </c>
      <c r="X405" s="118">
        <f t="shared" si="191"/>
        <v>37.499478841394783</v>
      </c>
      <c r="Y405" s="118">
        <f t="shared" si="191"/>
        <v>34.600682947509291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0</v>
      </c>
      <c r="D406" s="123">
        <f t="shared" si="192"/>
        <v>0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0</v>
      </c>
      <c r="J406" s="123">
        <f t="shared" si="192"/>
        <v>0</v>
      </c>
      <c r="K406" s="123">
        <f t="shared" si="192"/>
        <v>0</v>
      </c>
      <c r="L406" s="123">
        <f t="shared" si="192"/>
        <v>0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21.80083553101629</v>
      </c>
      <c r="V406" s="123">
        <f t="shared" si="192"/>
        <v>18.168656412552348</v>
      </c>
      <c r="W406" s="123">
        <f t="shared" si="192"/>
        <v>15.593782417121792</v>
      </c>
      <c r="X406" s="123">
        <f t="shared" si="192"/>
        <v>14.423655414570495</v>
      </c>
      <c r="Y406" s="123">
        <f t="shared" si="192"/>
        <v>13.967548079080103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0</v>
      </c>
      <c r="E407" s="99">
        <v>0</v>
      </c>
      <c r="F407" s="99">
        <v>0</v>
      </c>
      <c r="G407" s="99">
        <v>0</v>
      </c>
      <c r="H407" s="99">
        <v>0</v>
      </c>
      <c r="I407" s="99">
        <v>0</v>
      </c>
      <c r="J407" s="99">
        <v>0</v>
      </c>
      <c r="K407" s="99">
        <v>0</v>
      </c>
      <c r="L407" s="99">
        <v>0</v>
      </c>
      <c r="M407" s="99">
        <v>0</v>
      </c>
      <c r="N407" s="99">
        <v>0</v>
      </c>
      <c r="O407" s="99">
        <v>0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21.80083553101629</v>
      </c>
      <c r="V407" s="99">
        <v>18.168656412552348</v>
      </c>
      <c r="W407" s="99">
        <v>15.593782417121792</v>
      </c>
      <c r="X407" s="99">
        <v>14.423655414570495</v>
      </c>
      <c r="Y407" s="99">
        <v>13.967548079080103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</v>
      </c>
      <c r="J408" s="123">
        <f t="shared" si="193"/>
        <v>0</v>
      </c>
      <c r="K408" s="123">
        <f t="shared" si="193"/>
        <v>0</v>
      </c>
      <c r="L408" s="123">
        <f t="shared" si="193"/>
        <v>0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2.0378837414130571</v>
      </c>
      <c r="V408" s="123">
        <f t="shared" si="193"/>
        <v>0.89116590138752583</v>
      </c>
      <c r="W408" s="123">
        <f t="shared" si="193"/>
        <v>0.27089656580311355</v>
      </c>
      <c r="X408" s="123">
        <f t="shared" si="193"/>
        <v>1.6215858840817587</v>
      </c>
      <c r="Y408" s="123">
        <f t="shared" si="193"/>
        <v>1.4495327774381435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</v>
      </c>
      <c r="F409" s="99">
        <f>RES_hhdet_in_fecs!F147</f>
        <v>0</v>
      </c>
      <c r="G409" s="99">
        <f>RES_hhdet_in_fecs!G147</f>
        <v>0</v>
      </c>
      <c r="H409" s="99">
        <f>RES_hhdet_in_fecs!H147</f>
        <v>0</v>
      </c>
      <c r="I409" s="99">
        <f>RES_hhdet_in_fecs!I147</f>
        <v>0</v>
      </c>
      <c r="J409" s="99">
        <f>RES_hhdet_in_fecs!J147</f>
        <v>0</v>
      </c>
      <c r="K409" s="99">
        <f>RES_hhdet_in_fecs!K147</f>
        <v>0</v>
      </c>
      <c r="L409" s="99">
        <f>RES_hhdet_in_fecs!L147</f>
        <v>0</v>
      </c>
      <c r="M409" s="99">
        <f>RES_hhdet_in_fecs!M147</f>
        <v>0</v>
      </c>
      <c r="N409" s="99">
        <f>RES_hhdet_in_fecs!N147</f>
        <v>0</v>
      </c>
      <c r="O409" s="99">
        <f>RES_hhdet_in_fecs!O147</f>
        <v>0</v>
      </c>
      <c r="P409" s="99">
        <f>RES_hhdet_in_fecs!P147</f>
        <v>0</v>
      </c>
      <c r="Q409" s="99">
        <f>RES_hhdet_in_fecs!Q147</f>
        <v>0</v>
      </c>
      <c r="R409" s="99">
        <f>RES_hhdet_in_fecs!R147</f>
        <v>0</v>
      </c>
      <c r="S409" s="99">
        <f>RES_hhdet_in_fecs!S147</f>
        <v>0</v>
      </c>
      <c r="T409" s="99">
        <f>RES_hhdet_in_fecs!T147</f>
        <v>0</v>
      </c>
      <c r="U409" s="99">
        <f>RES_hhdet_in_fecs!U147</f>
        <v>2.0378837414130571</v>
      </c>
      <c r="V409" s="99">
        <f>RES_hhdet_in_fecs!V147</f>
        <v>0.89116590138752583</v>
      </c>
      <c r="W409" s="99">
        <f>RES_hhdet_in_fecs!W147</f>
        <v>0.27089656580311355</v>
      </c>
      <c r="X409" s="99">
        <f>RES_hhdet_in_fecs!X147</f>
        <v>1.6215858840817587</v>
      </c>
      <c r="Y409" s="99">
        <f>RES_hhdet_in_fecs!Y147</f>
        <v>1.4495327774381435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0</v>
      </c>
      <c r="E410" s="123">
        <v>0</v>
      </c>
      <c r="F410" s="123">
        <v>0</v>
      </c>
      <c r="G410" s="123">
        <v>0</v>
      </c>
      <c r="H410" s="123">
        <v>0</v>
      </c>
      <c r="I410" s="123">
        <v>0</v>
      </c>
      <c r="J410" s="123">
        <v>0</v>
      </c>
      <c r="K410" s="123">
        <v>0</v>
      </c>
      <c r="L410" s="123">
        <v>0</v>
      </c>
      <c r="M410" s="123">
        <v>0</v>
      </c>
      <c r="N410" s="123">
        <v>0</v>
      </c>
      <c r="O410" s="123">
        <v>0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13.971450734597026</v>
      </c>
      <c r="V410" s="123">
        <v>13.405266517897394</v>
      </c>
      <c r="W410" s="123">
        <v>14.205455644929891</v>
      </c>
      <c r="X410" s="123">
        <v>14.222463846749699</v>
      </c>
      <c r="Y410" s="123">
        <v>12.708840703643512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13.822293809255031</v>
      </c>
      <c r="V411" s="99">
        <v>12.427488249856847</v>
      </c>
      <c r="W411" s="99">
        <v>12.906388449608045</v>
      </c>
      <c r="X411" s="99">
        <v>12.957338300078018</v>
      </c>
      <c r="Y411" s="99">
        <v>11.590841947847805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0</v>
      </c>
      <c r="I415" s="102">
        <v>0</v>
      </c>
      <c r="J415" s="102">
        <v>0</v>
      </c>
      <c r="K415" s="102">
        <v>0</v>
      </c>
      <c r="L415" s="102">
        <v>0</v>
      </c>
      <c r="M415" s="102">
        <v>0</v>
      </c>
      <c r="N415" s="102">
        <v>0</v>
      </c>
      <c r="O415" s="102">
        <v>0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15.289228547856068</v>
      </c>
      <c r="V415" s="102">
        <v>15.410417404259507</v>
      </c>
      <c r="W415" s="102">
        <v>15.594435066473643</v>
      </c>
      <c r="X415" s="102">
        <v>16.48243970599869</v>
      </c>
      <c r="Y415" s="102">
        <v>14.187813245522788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0</v>
      </c>
      <c r="E419" s="123">
        <v>0</v>
      </c>
      <c r="F419" s="123">
        <v>0</v>
      </c>
      <c r="G419" s="123">
        <v>0</v>
      </c>
      <c r="H419" s="123">
        <v>0</v>
      </c>
      <c r="I419" s="123">
        <v>0</v>
      </c>
      <c r="J419" s="123">
        <v>0</v>
      </c>
      <c r="K419" s="123">
        <v>0</v>
      </c>
      <c r="L419" s="123">
        <v>0</v>
      </c>
      <c r="M419" s="123">
        <v>0</v>
      </c>
      <c r="N419" s="123">
        <v>0</v>
      </c>
      <c r="O419" s="123">
        <v>0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7.8595297742591637</v>
      </c>
      <c r="V419" s="123">
        <v>6.927576043954728</v>
      </c>
      <c r="W419" s="123">
        <v>7.1011719041213279</v>
      </c>
      <c r="X419" s="123">
        <v>7.2317736959928265</v>
      </c>
      <c r="Y419" s="123">
        <v>6.4747613873475327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7.8818368774644991</v>
      </c>
      <c r="V420" s="99">
        <v>6.950890978680186</v>
      </c>
      <c r="W420" s="99">
        <v>7.1155935890918611</v>
      </c>
      <c r="X420" s="99">
        <v>7.272316819712251</v>
      </c>
      <c r="Y420" s="99">
        <v>6.5213113931175606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0</v>
      </c>
      <c r="E421" s="110">
        <v>0</v>
      </c>
      <c r="F421" s="110">
        <v>0</v>
      </c>
      <c r="G421" s="110">
        <v>0</v>
      </c>
      <c r="H421" s="110">
        <v>0</v>
      </c>
      <c r="I421" s="110">
        <v>0</v>
      </c>
      <c r="J421" s="110">
        <v>0</v>
      </c>
      <c r="K421" s="110">
        <v>0</v>
      </c>
      <c r="L421" s="110">
        <v>0</v>
      </c>
      <c r="M421" s="110">
        <v>0</v>
      </c>
      <c r="N421" s="110">
        <v>0</v>
      </c>
      <c r="O421" s="110">
        <v>0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5.029808123535255</v>
      </c>
      <c r="V421" s="110">
        <v>4.9910319476015657</v>
      </c>
      <c r="W421" s="110">
        <v>4.972880819075967</v>
      </c>
      <c r="X421" s="110">
        <v>5.0357986014193807</v>
      </c>
      <c r="Y421" s="110">
        <v>4.5618940131444905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0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0</v>
      </c>
      <c r="J423" s="118">
        <f t="shared" si="194"/>
        <v>0</v>
      </c>
      <c r="K423" s="118">
        <f t="shared" si="194"/>
        <v>0</v>
      </c>
      <c r="L423" s="118">
        <f t="shared" si="194"/>
        <v>0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92.434373581368675</v>
      </c>
      <c r="V423" s="118">
        <f t="shared" si="195"/>
        <v>75.738917284037683</v>
      </c>
      <c r="W423" s="118">
        <f t="shared" ref="W423:Y423" si="196">W424+W426+W428+W437</f>
        <v>66.726942995533847</v>
      </c>
      <c r="X423" s="118">
        <f t="shared" si="196"/>
        <v>69.232840252563506</v>
      </c>
      <c r="Y423" s="118">
        <f t="shared" si="196"/>
        <v>66.469558014809905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0</v>
      </c>
      <c r="D424" s="123">
        <f t="shared" si="197"/>
        <v>0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0</v>
      </c>
      <c r="J424" s="123">
        <f t="shared" si="197"/>
        <v>0</v>
      </c>
      <c r="K424" s="123">
        <f t="shared" si="197"/>
        <v>0</v>
      </c>
      <c r="L424" s="123">
        <f t="shared" si="197"/>
        <v>0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68.742637882519006</v>
      </c>
      <c r="V424" s="123">
        <f t="shared" si="197"/>
        <v>57.458082901792999</v>
      </c>
      <c r="W424" s="123">
        <f t="shared" si="197"/>
        <v>50.085264627290108</v>
      </c>
      <c r="X424" s="123">
        <f t="shared" si="197"/>
        <v>47.281057295950568</v>
      </c>
      <c r="Y424" s="123">
        <f t="shared" si="197"/>
        <v>46.846168596359135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68.742637882519006</v>
      </c>
      <c r="V425" s="99">
        <v>57.458082901792999</v>
      </c>
      <c r="W425" s="99">
        <v>50.085264627290108</v>
      </c>
      <c r="X425" s="99">
        <v>47.281057295950568</v>
      </c>
      <c r="Y425" s="99">
        <v>46.846168596359135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</v>
      </c>
      <c r="J426" s="123">
        <f t="shared" si="198"/>
        <v>0</v>
      </c>
      <c r="K426" s="123">
        <f t="shared" si="198"/>
        <v>0</v>
      </c>
      <c r="L426" s="123">
        <f t="shared" si="198"/>
        <v>0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7.1045198194743646</v>
      </c>
      <c r="V426" s="123">
        <f t="shared" si="198"/>
        <v>3.1149713955702745</v>
      </c>
      <c r="W426" s="123">
        <f t="shared" si="198"/>
        <v>0.95503741103802109</v>
      </c>
      <c r="X426" s="123">
        <f t="shared" si="198"/>
        <v>5.7789835875382947</v>
      </c>
      <c r="Y426" s="123">
        <f t="shared" si="198"/>
        <v>5.228427423829106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</v>
      </c>
      <c r="F427" s="99">
        <f>RES_hhdet_in_tess!F147</f>
        <v>0</v>
      </c>
      <c r="G427" s="99">
        <f>RES_hhdet_in_tess!G147</f>
        <v>0</v>
      </c>
      <c r="H427" s="99">
        <f>RES_hhdet_in_tess!H147</f>
        <v>0</v>
      </c>
      <c r="I427" s="99">
        <f>RES_hhdet_in_tess!I147</f>
        <v>0</v>
      </c>
      <c r="J427" s="99">
        <f>RES_hhdet_in_tess!J147</f>
        <v>0</v>
      </c>
      <c r="K427" s="99">
        <f>RES_hhdet_in_tess!K147</f>
        <v>0</v>
      </c>
      <c r="L427" s="99">
        <f>RES_hhdet_in_tess!L147</f>
        <v>0</v>
      </c>
      <c r="M427" s="99">
        <f>RES_hhdet_in_tess!M147</f>
        <v>0</v>
      </c>
      <c r="N427" s="99">
        <f>RES_hhdet_in_tess!N147</f>
        <v>0</v>
      </c>
      <c r="O427" s="99">
        <f>RES_hhdet_in_tess!O147</f>
        <v>0</v>
      </c>
      <c r="P427" s="99">
        <f>RES_hhdet_in_tess!P147</f>
        <v>0</v>
      </c>
      <c r="Q427" s="99">
        <f>RES_hhdet_in_tess!Q147</f>
        <v>0</v>
      </c>
      <c r="R427" s="99">
        <f>RES_hhdet_in_tess!R147</f>
        <v>0</v>
      </c>
      <c r="S427" s="99">
        <f>RES_hhdet_in_tess!S147</f>
        <v>0</v>
      </c>
      <c r="T427" s="99">
        <f>RES_hhdet_in_tess!T147</f>
        <v>0</v>
      </c>
      <c r="U427" s="99">
        <f>RES_hhdet_in_tess!U147</f>
        <v>7.1045198194743646</v>
      </c>
      <c r="V427" s="99">
        <f>RES_hhdet_in_tess!V147</f>
        <v>3.1149713955702745</v>
      </c>
      <c r="W427" s="99">
        <f>RES_hhdet_in_tess!W147</f>
        <v>0.95503741103802109</v>
      </c>
      <c r="X427" s="99">
        <f>RES_hhdet_in_tess!X147</f>
        <v>5.7789835875382947</v>
      </c>
      <c r="Y427" s="99">
        <f>RES_hhdet_in_tess!Y147</f>
        <v>5.228427423829106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0</v>
      </c>
      <c r="E428" s="123">
        <v>0</v>
      </c>
      <c r="F428" s="123">
        <v>0</v>
      </c>
      <c r="G428" s="123">
        <v>0</v>
      </c>
      <c r="H428" s="123">
        <v>0</v>
      </c>
      <c r="I428" s="123">
        <v>0</v>
      </c>
      <c r="J428" s="123">
        <v>0</v>
      </c>
      <c r="K428" s="123">
        <v>0</v>
      </c>
      <c r="L428" s="123">
        <v>0</v>
      </c>
      <c r="M428" s="123">
        <v>0</v>
      </c>
      <c r="N428" s="123">
        <v>0</v>
      </c>
      <c r="O428" s="123">
        <v>0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11.894151690105863</v>
      </c>
      <c r="V428" s="123">
        <v>10.998856520855822</v>
      </c>
      <c r="W428" s="123">
        <v>11.410042515906801</v>
      </c>
      <c r="X428" s="123">
        <v>11.79923423784088</v>
      </c>
      <c r="Y428" s="123">
        <v>10.471159515483057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12.033319117203334</v>
      </c>
      <c r="V429" s="99">
        <v>11.038898559007343</v>
      </c>
      <c r="W429" s="99">
        <v>11.604633787414834</v>
      </c>
      <c r="X429" s="99">
        <v>11.675414672028793</v>
      </c>
      <c r="Y429" s="99">
        <v>10.455422194344756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0</v>
      </c>
      <c r="I433" s="102">
        <v>0</v>
      </c>
      <c r="J433" s="102">
        <v>0</v>
      </c>
      <c r="K433" s="102">
        <v>0</v>
      </c>
      <c r="L433" s="102">
        <v>0</v>
      </c>
      <c r="M433" s="102">
        <v>0</v>
      </c>
      <c r="N433" s="102">
        <v>0</v>
      </c>
      <c r="O433" s="102">
        <v>0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10.664629511789972</v>
      </c>
      <c r="V433" s="102">
        <v>10.916741453549029</v>
      </c>
      <c r="W433" s="102">
        <v>11.201983015435987</v>
      </c>
      <c r="X433" s="102">
        <v>12.020421163023277</v>
      </c>
      <c r="Y433" s="102">
        <v>10.491978023308425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0</v>
      </c>
      <c r="E437" s="123">
        <v>0</v>
      </c>
      <c r="F437" s="123">
        <v>0</v>
      </c>
      <c r="G437" s="123">
        <v>0</v>
      </c>
      <c r="H437" s="123">
        <v>0</v>
      </c>
      <c r="I437" s="123">
        <v>0</v>
      </c>
      <c r="J437" s="123">
        <v>0</v>
      </c>
      <c r="K437" s="123">
        <v>0</v>
      </c>
      <c r="L437" s="123">
        <v>0</v>
      </c>
      <c r="M437" s="123">
        <v>0</v>
      </c>
      <c r="N437" s="123">
        <v>0</v>
      </c>
      <c r="O437" s="123">
        <v>0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4.6930641892694451</v>
      </c>
      <c r="V437" s="123">
        <v>4.1670064658185941</v>
      </c>
      <c r="W437" s="123">
        <v>4.2765984412989111</v>
      </c>
      <c r="X437" s="123">
        <v>4.3735651312337671</v>
      </c>
      <c r="Y437" s="123">
        <v>3.9238024791386104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4.6968472075021994</v>
      </c>
      <c r="V438" s="99">
        <v>4.1660894881482964</v>
      </c>
      <c r="W438" s="99">
        <v>4.2766136727892192</v>
      </c>
      <c r="X438" s="99">
        <v>4.3736972802785132</v>
      </c>
      <c r="Y438" s="99">
        <v>3.9222887496005976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0</v>
      </c>
      <c r="E439" s="110">
        <v>0</v>
      </c>
      <c r="F439" s="110">
        <v>0</v>
      </c>
      <c r="G439" s="110">
        <v>0</v>
      </c>
      <c r="H439" s="110">
        <v>0</v>
      </c>
      <c r="I439" s="110">
        <v>0</v>
      </c>
      <c r="J439" s="110">
        <v>0</v>
      </c>
      <c r="K439" s="110">
        <v>0</v>
      </c>
      <c r="L439" s="110">
        <v>0</v>
      </c>
      <c r="M439" s="110">
        <v>0</v>
      </c>
      <c r="N439" s="110">
        <v>0</v>
      </c>
      <c r="O439" s="110">
        <v>0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4.2131771999203664</v>
      </c>
      <c r="V439" s="110">
        <v>4.243170852071958</v>
      </c>
      <c r="W439" s="110">
        <v>4.274350642577784</v>
      </c>
      <c r="X439" s="110">
        <v>4.3664074190396178</v>
      </c>
      <c r="Y439" s="110">
        <v>3.9860057764042547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0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</v>
      </c>
      <c r="J441" s="118">
        <f t="shared" si="199"/>
        <v>0</v>
      </c>
      <c r="K441" s="118">
        <f t="shared" si="199"/>
        <v>0</v>
      </c>
      <c r="L441" s="118">
        <f t="shared" si="199"/>
        <v>0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4.5970463668483781</v>
      </c>
      <c r="V441" s="118">
        <f t="shared" si="200"/>
        <v>3.4578447670641723</v>
      </c>
      <c r="W441" s="118">
        <f t="shared" ref="W441:Y441" si="201">W442+W444+W446+W455</f>
        <v>3.1204396975462627</v>
      </c>
      <c r="X441" s="118">
        <f t="shared" si="201"/>
        <v>3.5090672704441093</v>
      </c>
      <c r="Y441" s="118">
        <f t="shared" si="201"/>
        <v>2.9456648175173914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2.8206121881709234</v>
      </c>
      <c r="V446" s="123">
        <v>1.8976640966931049</v>
      </c>
      <c r="W446" s="123">
        <v>1.5149406097775939</v>
      </c>
      <c r="X446" s="123">
        <v>1.8870345123810124</v>
      </c>
      <c r="Y446" s="123">
        <v>1.4994769882278596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3.1398722617103725</v>
      </c>
      <c r="V447" s="99">
        <v>2.8230282308374823</v>
      </c>
      <c r="W447" s="99">
        <v>2.9318152002129634</v>
      </c>
      <c r="X447" s="99">
        <v>2.9433889682457233</v>
      </c>
      <c r="Y447" s="99">
        <v>2.6329756568731075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1.7764341786774547</v>
      </c>
      <c r="V455" s="123">
        <v>1.5601806703710674</v>
      </c>
      <c r="W455" s="123">
        <v>1.6054990877686688</v>
      </c>
      <c r="X455" s="123">
        <v>1.6220327580630969</v>
      </c>
      <c r="Y455" s="123">
        <v>1.4461878292895318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1.7904380650848357</v>
      </c>
      <c r="V456" s="99">
        <v>1.5789643947169913</v>
      </c>
      <c r="W456" s="99">
        <v>1.6163782396981077</v>
      </c>
      <c r="X456" s="99">
        <v>1.6519794887658357</v>
      </c>
      <c r="Y456" s="99">
        <v>1.4813810960605851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5697</v>
      </c>
      <c r="C5" s="120">
        <v>5199</v>
      </c>
      <c r="D5" s="120">
        <v>5985</v>
      </c>
      <c r="E5" s="120">
        <v>6761</v>
      </c>
      <c r="F5" s="120">
        <v>7585</v>
      </c>
      <c r="G5" s="120">
        <v>9655</v>
      </c>
      <c r="H5" s="120">
        <v>11654</v>
      </c>
      <c r="I5" s="120">
        <v>16724</v>
      </c>
      <c r="J5" s="120">
        <v>22193</v>
      </c>
      <c r="K5" s="120">
        <v>29632</v>
      </c>
      <c r="L5" s="120">
        <v>33201</v>
      </c>
      <c r="M5" s="120">
        <v>35715</v>
      </c>
      <c r="N5" s="120">
        <v>35681</v>
      </c>
      <c r="O5" s="120">
        <v>37621</v>
      </c>
      <c r="P5" s="120">
        <v>37913</v>
      </c>
      <c r="Q5" s="120">
        <v>38953</v>
      </c>
      <c r="R5" s="120">
        <v>42867</v>
      </c>
      <c r="S5" s="120">
        <v>55889</v>
      </c>
      <c r="T5" s="120">
        <v>78890</v>
      </c>
      <c r="U5" s="120">
        <v>99631</v>
      </c>
      <c r="V5" s="120">
        <v>108064</v>
      </c>
      <c r="W5" s="120">
        <v>98460</v>
      </c>
      <c r="X5" s="120">
        <v>66638</v>
      </c>
      <c r="Y5" s="120">
        <v>36247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5697</v>
      </c>
      <c r="C7" s="52">
        <v>5199</v>
      </c>
      <c r="D7" s="52">
        <v>5985</v>
      </c>
      <c r="E7" s="52">
        <v>6761</v>
      </c>
      <c r="F7" s="52">
        <v>7585</v>
      </c>
      <c r="G7" s="52">
        <v>9655</v>
      </c>
      <c r="H7" s="52">
        <v>11654</v>
      </c>
      <c r="I7" s="52">
        <v>16724</v>
      </c>
      <c r="J7" s="52">
        <v>22193</v>
      </c>
      <c r="K7" s="52">
        <v>29632</v>
      </c>
      <c r="L7" s="52">
        <v>33201</v>
      </c>
      <c r="M7" s="52">
        <v>35715</v>
      </c>
      <c r="N7" s="52">
        <v>35681</v>
      </c>
      <c r="O7" s="52">
        <v>37621</v>
      </c>
      <c r="P7" s="52">
        <v>37913</v>
      </c>
      <c r="Q7" s="52">
        <v>38953</v>
      </c>
      <c r="R7" s="52">
        <v>42867</v>
      </c>
      <c r="S7" s="52">
        <v>55889</v>
      </c>
      <c r="T7" s="52">
        <v>78890</v>
      </c>
      <c r="U7" s="52">
        <v>99631</v>
      </c>
      <c r="V7" s="52">
        <v>108064</v>
      </c>
      <c r="W7" s="52">
        <v>98460</v>
      </c>
      <c r="X7" s="52">
        <v>66638</v>
      </c>
      <c r="Y7" s="52">
        <v>36247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552</v>
      </c>
      <c r="C9" s="52">
        <v>643</v>
      </c>
      <c r="D9" s="52">
        <v>862</v>
      </c>
      <c r="E9" s="52">
        <v>968</v>
      </c>
      <c r="F9" s="52">
        <v>1208</v>
      </c>
      <c r="G9" s="52">
        <v>1714</v>
      </c>
      <c r="H9" s="52">
        <v>2442</v>
      </c>
      <c r="I9" s="52">
        <v>3784</v>
      </c>
      <c r="J9" s="52">
        <v>5430</v>
      </c>
      <c r="K9" s="52">
        <v>7538</v>
      </c>
      <c r="L9" s="52">
        <v>9116</v>
      </c>
      <c r="M9" s="52">
        <v>9874</v>
      </c>
      <c r="N9" s="52">
        <v>9773</v>
      </c>
      <c r="O9" s="52">
        <v>9136</v>
      </c>
      <c r="P9" s="52">
        <v>8696</v>
      </c>
      <c r="Q9" s="52">
        <v>8608</v>
      </c>
      <c r="R9" s="52">
        <v>8703</v>
      </c>
      <c r="S9" s="52">
        <v>11794</v>
      </c>
      <c r="T9" s="52">
        <v>19997</v>
      </c>
      <c r="U9" s="52">
        <v>27754</v>
      </c>
      <c r="V9" s="52">
        <v>29706</v>
      </c>
      <c r="W9" s="52">
        <v>29492</v>
      </c>
      <c r="X9" s="52">
        <v>21940</v>
      </c>
      <c r="Y9" s="52">
        <v>13190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5409</v>
      </c>
      <c r="C11" s="52">
        <v>5002</v>
      </c>
      <c r="D11" s="52">
        <v>5845</v>
      </c>
      <c r="E11" s="52">
        <v>6637</v>
      </c>
      <c r="F11" s="52">
        <v>7483</v>
      </c>
      <c r="G11" s="52">
        <v>9592</v>
      </c>
      <c r="H11" s="52">
        <v>10281</v>
      </c>
      <c r="I11" s="52">
        <v>12156</v>
      </c>
      <c r="J11" s="52">
        <v>12347</v>
      </c>
      <c r="K11" s="52">
        <v>12260</v>
      </c>
      <c r="L11" s="52">
        <v>12449</v>
      </c>
      <c r="M11" s="52">
        <v>13965</v>
      </c>
      <c r="N11" s="52">
        <v>13752</v>
      </c>
      <c r="O11" s="52">
        <v>15748</v>
      </c>
      <c r="P11" s="52">
        <v>16443</v>
      </c>
      <c r="Q11" s="52">
        <v>18511</v>
      </c>
      <c r="R11" s="52">
        <v>22847</v>
      </c>
      <c r="S11" s="52">
        <v>32603</v>
      </c>
      <c r="T11" s="52">
        <v>58323</v>
      </c>
      <c r="U11" s="52">
        <v>78610</v>
      </c>
      <c r="V11" s="52">
        <v>84658</v>
      </c>
      <c r="W11" s="52">
        <v>77666</v>
      </c>
      <c r="X11" s="52">
        <v>53148</v>
      </c>
      <c r="Y11" s="52">
        <v>29091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288</v>
      </c>
      <c r="C13" s="52">
        <v>197</v>
      </c>
      <c r="D13" s="52">
        <v>140</v>
      </c>
      <c r="E13" s="52">
        <v>124</v>
      </c>
      <c r="F13" s="52">
        <v>102</v>
      </c>
      <c r="G13" s="52">
        <v>63</v>
      </c>
      <c r="H13" s="52">
        <v>1373</v>
      </c>
      <c r="I13" s="52">
        <v>4568</v>
      </c>
      <c r="J13" s="52">
        <v>9846</v>
      </c>
      <c r="K13" s="52">
        <v>17372</v>
      </c>
      <c r="L13" s="52">
        <v>20752</v>
      </c>
      <c r="M13" s="52">
        <v>21750</v>
      </c>
      <c r="N13" s="52">
        <v>21929</v>
      </c>
      <c r="O13" s="52">
        <v>21873</v>
      </c>
      <c r="P13" s="52">
        <v>21470</v>
      </c>
      <c r="Q13" s="52">
        <v>20442</v>
      </c>
      <c r="R13" s="52">
        <v>20020</v>
      </c>
      <c r="S13" s="52">
        <v>23286</v>
      </c>
      <c r="T13" s="52">
        <v>20567</v>
      </c>
      <c r="U13" s="52">
        <v>21021</v>
      </c>
      <c r="V13" s="52">
        <v>23406</v>
      </c>
      <c r="W13" s="52">
        <v>20794</v>
      </c>
      <c r="X13" s="52">
        <v>13490</v>
      </c>
      <c r="Y13" s="52">
        <v>7156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5572</v>
      </c>
      <c r="C16" s="52">
        <v>5069</v>
      </c>
      <c r="D16" s="52">
        <v>5810</v>
      </c>
      <c r="E16" s="52">
        <v>6506</v>
      </c>
      <c r="F16" s="52">
        <v>7312</v>
      </c>
      <c r="G16" s="52">
        <v>9296</v>
      </c>
      <c r="H16" s="52">
        <v>11051</v>
      </c>
      <c r="I16" s="52">
        <v>16226</v>
      </c>
      <c r="J16" s="52">
        <v>21724</v>
      </c>
      <c r="K16" s="52">
        <v>29254</v>
      </c>
      <c r="L16" s="52">
        <v>32606</v>
      </c>
      <c r="M16" s="52">
        <v>35048</v>
      </c>
      <c r="N16" s="52">
        <v>34974</v>
      </c>
      <c r="O16" s="52">
        <v>37164</v>
      </c>
      <c r="P16" s="52">
        <v>37514</v>
      </c>
      <c r="Q16" s="52">
        <v>38473</v>
      </c>
      <c r="R16" s="52">
        <v>42211</v>
      </c>
      <c r="S16" s="52">
        <v>54877</v>
      </c>
      <c r="T16" s="52">
        <v>77723</v>
      </c>
      <c r="U16" s="52">
        <v>98346</v>
      </c>
      <c r="V16" s="52">
        <v>106678</v>
      </c>
      <c r="W16" s="52">
        <v>97185</v>
      </c>
      <c r="X16" s="52">
        <v>65764</v>
      </c>
      <c r="Y16" s="52">
        <v>35756</v>
      </c>
      <c r="DA16" s="63" t="s">
        <v>1134</v>
      </c>
    </row>
    <row r="17" spans="1:105" ht="12" customHeight="1" x14ac:dyDescent="0.25">
      <c r="A17" s="109" t="s">
        <v>120</v>
      </c>
      <c r="B17" s="36">
        <v>125</v>
      </c>
      <c r="C17" s="36">
        <v>130</v>
      </c>
      <c r="D17" s="36">
        <v>175</v>
      </c>
      <c r="E17" s="36">
        <v>255</v>
      </c>
      <c r="F17" s="36">
        <v>273</v>
      </c>
      <c r="G17" s="36">
        <v>359</v>
      </c>
      <c r="H17" s="36">
        <v>603</v>
      </c>
      <c r="I17" s="36">
        <v>498</v>
      </c>
      <c r="J17" s="36">
        <v>469</v>
      </c>
      <c r="K17" s="36">
        <v>378</v>
      </c>
      <c r="L17" s="36">
        <v>595</v>
      </c>
      <c r="M17" s="36">
        <v>667</v>
      </c>
      <c r="N17" s="36">
        <v>707</v>
      </c>
      <c r="O17" s="36">
        <v>457</v>
      </c>
      <c r="P17" s="36">
        <v>399</v>
      </c>
      <c r="Q17" s="36">
        <v>480</v>
      </c>
      <c r="R17" s="36">
        <v>656</v>
      </c>
      <c r="S17" s="36">
        <v>1012</v>
      </c>
      <c r="T17" s="36">
        <v>1167</v>
      </c>
      <c r="U17" s="36">
        <v>1285</v>
      </c>
      <c r="V17" s="36">
        <v>1386</v>
      </c>
      <c r="W17" s="36">
        <v>1275</v>
      </c>
      <c r="X17" s="36">
        <v>874</v>
      </c>
      <c r="Y17" s="36">
        <v>491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498</v>
      </c>
      <c r="D21" s="52">
        <v>392</v>
      </c>
      <c r="E21" s="52">
        <v>445</v>
      </c>
      <c r="F21" s="52">
        <v>448</v>
      </c>
      <c r="G21" s="52">
        <v>452</v>
      </c>
      <c r="H21" s="52">
        <v>464</v>
      </c>
      <c r="I21" s="52">
        <v>484</v>
      </c>
      <c r="J21" s="52">
        <v>519</v>
      </c>
      <c r="K21" s="52">
        <v>573</v>
      </c>
      <c r="L21" s="52">
        <v>656</v>
      </c>
      <c r="M21" s="52">
        <v>781</v>
      </c>
      <c r="N21" s="52">
        <v>956</v>
      </c>
      <c r="O21" s="52">
        <v>1088</v>
      </c>
      <c r="P21" s="52">
        <v>1017</v>
      </c>
      <c r="Q21" s="52">
        <v>1347</v>
      </c>
      <c r="R21" s="52">
        <v>1740</v>
      </c>
      <c r="S21" s="52">
        <v>2205</v>
      </c>
      <c r="T21" s="52">
        <v>2746</v>
      </c>
      <c r="U21" s="52">
        <v>3132</v>
      </c>
      <c r="V21" s="52">
        <v>3624</v>
      </c>
      <c r="W21" s="52">
        <v>9604</v>
      </c>
      <c r="X21" s="52">
        <v>31822</v>
      </c>
      <c r="Y21" s="52">
        <v>30391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86</v>
      </c>
      <c r="D23" s="52">
        <v>86</v>
      </c>
      <c r="E23" s="52">
        <v>90</v>
      </c>
      <c r="F23" s="52">
        <v>97</v>
      </c>
      <c r="G23" s="52">
        <v>113</v>
      </c>
      <c r="H23" s="52">
        <v>143</v>
      </c>
      <c r="I23" s="52">
        <v>141</v>
      </c>
      <c r="J23" s="52">
        <v>182</v>
      </c>
      <c r="K23" s="52">
        <v>332</v>
      </c>
      <c r="L23" s="52">
        <v>630</v>
      </c>
      <c r="M23" s="52">
        <v>698</v>
      </c>
      <c r="N23" s="52">
        <v>799</v>
      </c>
      <c r="O23" s="52">
        <v>969</v>
      </c>
      <c r="P23" s="52">
        <v>1430</v>
      </c>
      <c r="Q23" s="52">
        <v>1771</v>
      </c>
      <c r="R23" s="52">
        <v>2236</v>
      </c>
      <c r="S23" s="52">
        <v>2135</v>
      </c>
      <c r="T23" s="52">
        <v>2212</v>
      </c>
      <c r="U23" s="52">
        <v>3338</v>
      </c>
      <c r="V23" s="52">
        <v>5410</v>
      </c>
      <c r="W23" s="52">
        <v>4798</v>
      </c>
      <c r="X23" s="52">
        <v>8575</v>
      </c>
      <c r="Y23" s="52">
        <v>8892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845</v>
      </c>
      <c r="D25" s="52">
        <v>846</v>
      </c>
      <c r="E25" s="52">
        <v>855</v>
      </c>
      <c r="F25" s="52">
        <v>888</v>
      </c>
      <c r="G25" s="52">
        <v>966</v>
      </c>
      <c r="H25" s="52">
        <v>1108</v>
      </c>
      <c r="I25" s="52">
        <v>847</v>
      </c>
      <c r="J25" s="52">
        <v>3237</v>
      </c>
      <c r="K25" s="52">
        <v>594</v>
      </c>
      <c r="L25" s="52">
        <v>1286</v>
      </c>
      <c r="M25" s="52">
        <v>1653</v>
      </c>
      <c r="N25" s="52">
        <v>2039</v>
      </c>
      <c r="O25" s="52">
        <v>2438</v>
      </c>
      <c r="P25" s="52">
        <v>2036</v>
      </c>
      <c r="Q25" s="52">
        <v>2338</v>
      </c>
      <c r="R25" s="52">
        <v>2197</v>
      </c>
      <c r="S25" s="52">
        <v>2043</v>
      </c>
      <c r="T25" s="52">
        <v>2780</v>
      </c>
      <c r="U25" s="52">
        <v>3398</v>
      </c>
      <c r="V25" s="52">
        <v>4037</v>
      </c>
      <c r="W25" s="52">
        <v>8020</v>
      </c>
      <c r="X25" s="52">
        <v>24600</v>
      </c>
      <c r="Y25" s="52">
        <v>24137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91</v>
      </c>
      <c r="D27" s="52">
        <v>57</v>
      </c>
      <c r="E27" s="52">
        <v>16</v>
      </c>
      <c r="F27" s="52">
        <v>22</v>
      </c>
      <c r="G27" s="52">
        <v>39</v>
      </c>
      <c r="H27" s="52">
        <v>45</v>
      </c>
      <c r="I27" s="52">
        <v>20</v>
      </c>
      <c r="J27" s="52">
        <v>25</v>
      </c>
      <c r="K27" s="52">
        <v>162</v>
      </c>
      <c r="L27" s="52">
        <v>343</v>
      </c>
      <c r="M27" s="52">
        <v>753</v>
      </c>
      <c r="N27" s="52">
        <v>1414</v>
      </c>
      <c r="O27" s="52">
        <v>2298</v>
      </c>
      <c r="P27" s="52">
        <v>3324</v>
      </c>
      <c r="Q27" s="52">
        <v>4339</v>
      </c>
      <c r="R27" s="52">
        <v>4712</v>
      </c>
      <c r="S27" s="52">
        <v>4457</v>
      </c>
      <c r="T27" s="52">
        <v>2719</v>
      </c>
      <c r="U27" s="52">
        <v>2216</v>
      </c>
      <c r="V27" s="52">
        <v>2536</v>
      </c>
      <c r="W27" s="52">
        <v>3550</v>
      </c>
      <c r="X27" s="52">
        <v>7341</v>
      </c>
      <c r="Y27" s="52">
        <v>6385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871</v>
      </c>
      <c r="D30" s="52">
        <v>871</v>
      </c>
      <c r="E30" s="52">
        <v>880</v>
      </c>
      <c r="F30" s="52">
        <v>906</v>
      </c>
      <c r="G30" s="52">
        <v>984</v>
      </c>
      <c r="H30" s="52">
        <v>1119</v>
      </c>
      <c r="I30" s="52">
        <v>826</v>
      </c>
      <c r="J30" s="52">
        <v>984</v>
      </c>
      <c r="K30" s="52">
        <v>1409</v>
      </c>
      <c r="L30" s="52">
        <v>2111</v>
      </c>
      <c r="M30" s="52">
        <v>2671</v>
      </c>
      <c r="N30" s="52">
        <v>3500</v>
      </c>
      <c r="O30" s="52">
        <v>4488</v>
      </c>
      <c r="P30" s="52">
        <v>5125</v>
      </c>
      <c r="Q30" s="52">
        <v>6408</v>
      </c>
      <c r="R30" s="52">
        <v>6590</v>
      </c>
      <c r="S30" s="52">
        <v>6528</v>
      </c>
      <c r="T30" s="52">
        <v>5518</v>
      </c>
      <c r="U30" s="52">
        <v>5674</v>
      </c>
      <c r="V30" s="52">
        <v>6519</v>
      </c>
      <c r="W30" s="52">
        <v>11410</v>
      </c>
      <c r="X30" s="52">
        <v>31545</v>
      </c>
      <c r="Y30" s="52">
        <v>30139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20</v>
      </c>
      <c r="D31" s="36">
        <v>19</v>
      </c>
      <c r="E31" s="36">
        <v>20</v>
      </c>
      <c r="F31" s="36">
        <v>20</v>
      </c>
      <c r="G31" s="36">
        <v>27</v>
      </c>
      <c r="H31" s="36">
        <v>30</v>
      </c>
      <c r="I31" s="36">
        <v>122</v>
      </c>
      <c r="J31" s="36">
        <v>82</v>
      </c>
      <c r="K31" s="36">
        <v>111</v>
      </c>
      <c r="L31" s="36">
        <v>34</v>
      </c>
      <c r="M31" s="36">
        <v>46</v>
      </c>
      <c r="N31" s="36">
        <v>51</v>
      </c>
      <c r="O31" s="36">
        <v>250</v>
      </c>
      <c r="P31" s="36">
        <v>58</v>
      </c>
      <c r="Q31" s="36">
        <v>22</v>
      </c>
      <c r="R31" s="36">
        <v>63</v>
      </c>
      <c r="S31" s="36">
        <v>89</v>
      </c>
      <c r="T31" s="36">
        <v>147</v>
      </c>
      <c r="U31" s="36">
        <v>82</v>
      </c>
      <c r="V31" s="36">
        <v>69</v>
      </c>
      <c r="W31" s="36">
        <v>120</v>
      </c>
      <c r="X31" s="36">
        <v>402</v>
      </c>
      <c r="Y31" s="36">
        <v>384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0</v>
      </c>
      <c r="D35" s="52">
        <v>1178</v>
      </c>
      <c r="E35" s="52">
        <v>1221</v>
      </c>
      <c r="F35" s="52">
        <v>1272</v>
      </c>
      <c r="G35" s="52">
        <v>2522</v>
      </c>
      <c r="H35" s="52">
        <v>2463</v>
      </c>
      <c r="I35" s="52">
        <v>5554</v>
      </c>
      <c r="J35" s="52">
        <v>5988</v>
      </c>
      <c r="K35" s="52">
        <v>8012</v>
      </c>
      <c r="L35" s="52">
        <v>4225</v>
      </c>
      <c r="M35" s="52">
        <v>3295</v>
      </c>
      <c r="N35" s="52">
        <v>922</v>
      </c>
      <c r="O35" s="52">
        <v>3028</v>
      </c>
      <c r="P35" s="52">
        <v>1309</v>
      </c>
      <c r="Q35" s="52">
        <v>2387</v>
      </c>
      <c r="R35" s="52">
        <v>5654</v>
      </c>
      <c r="S35" s="52">
        <v>15227</v>
      </c>
      <c r="T35" s="52">
        <v>25747</v>
      </c>
      <c r="U35" s="52">
        <v>23873</v>
      </c>
      <c r="V35" s="52">
        <v>12057</v>
      </c>
      <c r="W35" s="52">
        <v>0</v>
      </c>
      <c r="X35" s="52">
        <v>0</v>
      </c>
      <c r="Y35" s="52">
        <v>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177</v>
      </c>
      <c r="D37" s="52">
        <v>305</v>
      </c>
      <c r="E37" s="52">
        <v>196</v>
      </c>
      <c r="F37" s="52">
        <v>337</v>
      </c>
      <c r="G37" s="52">
        <v>619</v>
      </c>
      <c r="H37" s="52">
        <v>871</v>
      </c>
      <c r="I37" s="52">
        <v>1483</v>
      </c>
      <c r="J37" s="52">
        <v>1828</v>
      </c>
      <c r="K37" s="52">
        <v>2440</v>
      </c>
      <c r="L37" s="52">
        <v>2208</v>
      </c>
      <c r="M37" s="52">
        <v>1456</v>
      </c>
      <c r="N37" s="52">
        <v>698</v>
      </c>
      <c r="O37" s="52">
        <v>332</v>
      </c>
      <c r="P37" s="52">
        <v>990</v>
      </c>
      <c r="Q37" s="52">
        <v>1683</v>
      </c>
      <c r="R37" s="52">
        <v>2331</v>
      </c>
      <c r="S37" s="52">
        <v>5226</v>
      </c>
      <c r="T37" s="52">
        <v>10415</v>
      </c>
      <c r="U37" s="52">
        <v>11095</v>
      </c>
      <c r="V37" s="52">
        <v>7362</v>
      </c>
      <c r="W37" s="52">
        <v>4584</v>
      </c>
      <c r="X37" s="52">
        <v>1023</v>
      </c>
      <c r="Y37" s="52">
        <v>142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438</v>
      </c>
      <c r="D39" s="52">
        <v>1689</v>
      </c>
      <c r="E39" s="52">
        <v>1647</v>
      </c>
      <c r="F39" s="52">
        <v>1734</v>
      </c>
      <c r="G39" s="52">
        <v>3075</v>
      </c>
      <c r="H39" s="52">
        <v>1797</v>
      </c>
      <c r="I39" s="52">
        <v>2722</v>
      </c>
      <c r="J39" s="52">
        <v>3428</v>
      </c>
      <c r="K39" s="52">
        <v>507</v>
      </c>
      <c r="L39" s="52">
        <v>1475</v>
      </c>
      <c r="M39" s="52">
        <v>3169</v>
      </c>
      <c r="N39" s="52">
        <v>1826</v>
      </c>
      <c r="O39" s="52">
        <v>4434</v>
      </c>
      <c r="P39" s="52">
        <v>2731</v>
      </c>
      <c r="Q39" s="52">
        <v>4406</v>
      </c>
      <c r="R39" s="52">
        <v>6533</v>
      </c>
      <c r="S39" s="52">
        <v>11799</v>
      </c>
      <c r="T39" s="52">
        <v>28500</v>
      </c>
      <c r="U39" s="52">
        <v>23685</v>
      </c>
      <c r="V39" s="52">
        <v>10085</v>
      </c>
      <c r="W39" s="52">
        <v>1028</v>
      </c>
      <c r="X39" s="52">
        <v>82</v>
      </c>
      <c r="Y39" s="52">
        <v>80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1355</v>
      </c>
      <c r="I41" s="52">
        <v>3215</v>
      </c>
      <c r="J41" s="52">
        <v>5303</v>
      </c>
      <c r="K41" s="52">
        <v>7688</v>
      </c>
      <c r="L41" s="52">
        <v>3723</v>
      </c>
      <c r="M41" s="52">
        <v>1751</v>
      </c>
      <c r="N41" s="52">
        <v>1593</v>
      </c>
      <c r="O41" s="52">
        <v>2242</v>
      </c>
      <c r="P41" s="52">
        <v>2921</v>
      </c>
      <c r="Q41" s="52">
        <v>3311</v>
      </c>
      <c r="R41" s="52">
        <v>4290</v>
      </c>
      <c r="S41" s="52">
        <v>7723</v>
      </c>
      <c r="T41" s="52">
        <v>0</v>
      </c>
      <c r="U41" s="52">
        <v>2670</v>
      </c>
      <c r="V41" s="52">
        <v>4921</v>
      </c>
      <c r="W41" s="52">
        <v>938</v>
      </c>
      <c r="X41" s="52">
        <v>37</v>
      </c>
      <c r="Y41" s="52">
        <v>51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368</v>
      </c>
      <c r="D44" s="52">
        <v>1612</v>
      </c>
      <c r="E44" s="52">
        <v>1576</v>
      </c>
      <c r="F44" s="52">
        <v>1712</v>
      </c>
      <c r="G44" s="52">
        <v>2968</v>
      </c>
      <c r="H44" s="52">
        <v>2874</v>
      </c>
      <c r="I44" s="52">
        <v>6001</v>
      </c>
      <c r="J44" s="52">
        <v>6482</v>
      </c>
      <c r="K44" s="52">
        <v>8939</v>
      </c>
      <c r="L44" s="52">
        <v>5463</v>
      </c>
      <c r="M44" s="52">
        <v>5113</v>
      </c>
      <c r="N44" s="52">
        <v>3426</v>
      </c>
      <c r="O44" s="52">
        <v>6678</v>
      </c>
      <c r="P44" s="52">
        <v>5475</v>
      </c>
      <c r="Q44" s="52">
        <v>7367</v>
      </c>
      <c r="R44" s="52">
        <v>10328</v>
      </c>
      <c r="S44" s="52">
        <v>19194</v>
      </c>
      <c r="T44" s="52">
        <v>28364</v>
      </c>
      <c r="U44" s="52">
        <v>26297</v>
      </c>
      <c r="V44" s="52">
        <v>14851</v>
      </c>
      <c r="W44" s="52">
        <v>1917</v>
      </c>
      <c r="X44" s="52">
        <v>124</v>
      </c>
      <c r="Y44" s="52">
        <v>131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25</v>
      </c>
      <c r="D45" s="36">
        <v>64</v>
      </c>
      <c r="E45" s="36">
        <v>100</v>
      </c>
      <c r="F45" s="36">
        <v>38</v>
      </c>
      <c r="G45" s="36">
        <v>113</v>
      </c>
      <c r="H45" s="36">
        <v>274</v>
      </c>
      <c r="I45" s="36">
        <v>17</v>
      </c>
      <c r="J45" s="36">
        <v>53</v>
      </c>
      <c r="K45" s="36">
        <v>20</v>
      </c>
      <c r="L45" s="36">
        <v>251</v>
      </c>
      <c r="M45" s="36">
        <v>118</v>
      </c>
      <c r="N45" s="36">
        <v>91</v>
      </c>
      <c r="O45" s="36">
        <v>0</v>
      </c>
      <c r="P45" s="36">
        <v>0</v>
      </c>
      <c r="Q45" s="36">
        <v>103</v>
      </c>
      <c r="R45" s="36">
        <v>239</v>
      </c>
      <c r="S45" s="36">
        <v>445</v>
      </c>
      <c r="T45" s="36">
        <v>302</v>
      </c>
      <c r="U45" s="36">
        <v>200</v>
      </c>
      <c r="V45" s="36">
        <v>170</v>
      </c>
      <c r="W45" s="36">
        <v>9</v>
      </c>
      <c r="X45" s="36">
        <v>1</v>
      </c>
      <c r="Y45" s="36">
        <v>1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0</v>
      </c>
      <c r="D49" s="52">
        <v>338</v>
      </c>
      <c r="E49" s="52">
        <v>403</v>
      </c>
      <c r="F49" s="52">
        <v>453</v>
      </c>
      <c r="G49" s="52">
        <v>1102</v>
      </c>
      <c r="H49" s="52">
        <v>1009</v>
      </c>
      <c r="I49" s="52">
        <v>1925</v>
      </c>
      <c r="J49" s="52">
        <v>1746</v>
      </c>
      <c r="K49" s="52">
        <v>2344</v>
      </c>
      <c r="L49" s="52">
        <v>1178</v>
      </c>
      <c r="M49" s="52">
        <v>960</v>
      </c>
      <c r="N49" s="52">
        <v>237</v>
      </c>
      <c r="O49" s="52">
        <v>913</v>
      </c>
      <c r="P49" s="52">
        <v>752</v>
      </c>
      <c r="Q49" s="52">
        <v>1186</v>
      </c>
      <c r="R49" s="52">
        <v>2134</v>
      </c>
      <c r="S49" s="52">
        <v>4756</v>
      </c>
      <c r="T49" s="52">
        <v>8311</v>
      </c>
      <c r="U49" s="52">
        <v>7428</v>
      </c>
      <c r="V49" s="52">
        <v>4508</v>
      </c>
      <c r="W49" s="52">
        <v>0</v>
      </c>
      <c r="X49" s="52">
        <v>0</v>
      </c>
      <c r="Y49" s="52">
        <v>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69</v>
      </c>
      <c r="E51" s="52">
        <v>104</v>
      </c>
      <c r="F51" s="52">
        <v>128</v>
      </c>
      <c r="G51" s="52">
        <v>354</v>
      </c>
      <c r="H51" s="52">
        <v>357</v>
      </c>
      <c r="I51" s="52">
        <v>756</v>
      </c>
      <c r="J51" s="52">
        <v>722</v>
      </c>
      <c r="K51" s="52">
        <v>1024</v>
      </c>
      <c r="L51" s="52">
        <v>564</v>
      </c>
      <c r="M51" s="52">
        <v>478</v>
      </c>
      <c r="N51" s="52">
        <v>126</v>
      </c>
      <c r="O51" s="52">
        <v>203</v>
      </c>
      <c r="P51" s="52">
        <v>439</v>
      </c>
      <c r="Q51" s="52">
        <v>777</v>
      </c>
      <c r="R51" s="52">
        <v>1480</v>
      </c>
      <c r="S51" s="52">
        <v>3568</v>
      </c>
      <c r="T51" s="52">
        <v>6555</v>
      </c>
      <c r="U51" s="52">
        <v>4409</v>
      </c>
      <c r="V51" s="52">
        <v>784</v>
      </c>
      <c r="W51" s="52">
        <v>0</v>
      </c>
      <c r="X51" s="52">
        <v>0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338</v>
      </c>
      <c r="E53" s="52">
        <v>403</v>
      </c>
      <c r="F53" s="52">
        <v>453</v>
      </c>
      <c r="G53" s="52">
        <v>1102</v>
      </c>
      <c r="H53" s="52">
        <v>575</v>
      </c>
      <c r="I53" s="52">
        <v>883</v>
      </c>
      <c r="J53" s="52">
        <v>685</v>
      </c>
      <c r="K53" s="52">
        <v>145</v>
      </c>
      <c r="L53" s="52">
        <v>335</v>
      </c>
      <c r="M53" s="52">
        <v>618</v>
      </c>
      <c r="N53" s="52">
        <v>126</v>
      </c>
      <c r="O53" s="52">
        <v>607</v>
      </c>
      <c r="P53" s="52">
        <v>365</v>
      </c>
      <c r="Q53" s="52">
        <v>676</v>
      </c>
      <c r="R53" s="52">
        <v>1288</v>
      </c>
      <c r="S53" s="52">
        <v>2874</v>
      </c>
      <c r="T53" s="52">
        <v>8311</v>
      </c>
      <c r="U53" s="52">
        <v>6673</v>
      </c>
      <c r="V53" s="52">
        <v>3030</v>
      </c>
      <c r="W53" s="52">
        <v>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434</v>
      </c>
      <c r="I55" s="52">
        <v>1042</v>
      </c>
      <c r="J55" s="52">
        <v>1061</v>
      </c>
      <c r="K55" s="52">
        <v>2199</v>
      </c>
      <c r="L55" s="52">
        <v>843</v>
      </c>
      <c r="M55" s="52">
        <v>342</v>
      </c>
      <c r="N55" s="52">
        <v>111</v>
      </c>
      <c r="O55" s="52">
        <v>306</v>
      </c>
      <c r="P55" s="52">
        <v>387</v>
      </c>
      <c r="Q55" s="52">
        <v>510</v>
      </c>
      <c r="R55" s="52">
        <v>846</v>
      </c>
      <c r="S55" s="52">
        <v>1882</v>
      </c>
      <c r="T55" s="52">
        <v>0</v>
      </c>
      <c r="U55" s="52">
        <v>755</v>
      </c>
      <c r="V55" s="52">
        <v>1478</v>
      </c>
      <c r="W55" s="52">
        <v>0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325</v>
      </c>
      <c r="E58" s="52">
        <v>379</v>
      </c>
      <c r="F58" s="52">
        <v>443</v>
      </c>
      <c r="G58" s="52">
        <v>1061</v>
      </c>
      <c r="H58" s="52">
        <v>921</v>
      </c>
      <c r="I58" s="52">
        <v>1919</v>
      </c>
      <c r="J58" s="52">
        <v>1731</v>
      </c>
      <c r="K58" s="52">
        <v>2338</v>
      </c>
      <c r="L58" s="52">
        <v>1126</v>
      </c>
      <c r="M58" s="52">
        <v>938</v>
      </c>
      <c r="N58" s="52">
        <v>231</v>
      </c>
      <c r="O58" s="52">
        <v>913</v>
      </c>
      <c r="P58" s="52">
        <v>752</v>
      </c>
      <c r="Q58" s="52">
        <v>1169</v>
      </c>
      <c r="R58" s="52">
        <v>2084</v>
      </c>
      <c r="S58" s="52">
        <v>4647</v>
      </c>
      <c r="T58" s="52">
        <v>8222</v>
      </c>
      <c r="U58" s="52">
        <v>7370</v>
      </c>
      <c r="V58" s="52">
        <v>4454</v>
      </c>
      <c r="W58" s="52">
        <v>0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13</v>
      </c>
      <c r="E59" s="36">
        <v>24</v>
      </c>
      <c r="F59" s="36">
        <v>10</v>
      </c>
      <c r="G59" s="36">
        <v>41</v>
      </c>
      <c r="H59" s="36">
        <v>88</v>
      </c>
      <c r="I59" s="36">
        <v>6</v>
      </c>
      <c r="J59" s="36">
        <v>15</v>
      </c>
      <c r="K59" s="36">
        <v>6</v>
      </c>
      <c r="L59" s="36">
        <v>52</v>
      </c>
      <c r="M59" s="36">
        <v>22</v>
      </c>
      <c r="N59" s="36">
        <v>6</v>
      </c>
      <c r="O59" s="36">
        <v>0</v>
      </c>
      <c r="P59" s="36">
        <v>0</v>
      </c>
      <c r="Q59" s="36">
        <v>17</v>
      </c>
      <c r="R59" s="36">
        <v>50</v>
      </c>
      <c r="S59" s="36">
        <v>109</v>
      </c>
      <c r="T59" s="36">
        <v>89</v>
      </c>
      <c r="U59" s="36">
        <v>58</v>
      </c>
      <c r="V59" s="36">
        <v>54</v>
      </c>
      <c r="W59" s="36">
        <v>0</v>
      </c>
      <c r="X59" s="36">
        <v>0</v>
      </c>
      <c r="Y59" s="36">
        <v>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0</v>
      </c>
      <c r="D63" s="52">
        <v>840</v>
      </c>
      <c r="E63" s="52">
        <v>818</v>
      </c>
      <c r="F63" s="52">
        <v>819</v>
      </c>
      <c r="G63" s="52">
        <v>1420</v>
      </c>
      <c r="H63" s="52">
        <v>1454</v>
      </c>
      <c r="I63" s="52">
        <v>3629</v>
      </c>
      <c r="J63" s="52">
        <v>4242</v>
      </c>
      <c r="K63" s="52">
        <v>5668</v>
      </c>
      <c r="L63" s="52">
        <v>3047</v>
      </c>
      <c r="M63" s="52">
        <v>2335</v>
      </c>
      <c r="N63" s="52">
        <v>685</v>
      </c>
      <c r="O63" s="52">
        <v>2115</v>
      </c>
      <c r="P63" s="52">
        <v>557</v>
      </c>
      <c r="Q63" s="52">
        <v>1201</v>
      </c>
      <c r="R63" s="52">
        <v>3520</v>
      </c>
      <c r="S63" s="52">
        <v>10471</v>
      </c>
      <c r="T63" s="52">
        <v>17436</v>
      </c>
      <c r="U63" s="52">
        <v>16445</v>
      </c>
      <c r="V63" s="52">
        <v>7549</v>
      </c>
      <c r="W63" s="52">
        <v>0</v>
      </c>
      <c r="X63" s="52">
        <v>0</v>
      </c>
      <c r="Y63" s="52">
        <v>0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177</v>
      </c>
      <c r="D65" s="52">
        <v>236</v>
      </c>
      <c r="E65" s="52">
        <v>92</v>
      </c>
      <c r="F65" s="52">
        <v>209</v>
      </c>
      <c r="G65" s="52">
        <v>265</v>
      </c>
      <c r="H65" s="52">
        <v>514</v>
      </c>
      <c r="I65" s="52">
        <v>727</v>
      </c>
      <c r="J65" s="52">
        <v>1106</v>
      </c>
      <c r="K65" s="52">
        <v>1416</v>
      </c>
      <c r="L65" s="52">
        <v>1644</v>
      </c>
      <c r="M65" s="52">
        <v>978</v>
      </c>
      <c r="N65" s="52">
        <v>572</v>
      </c>
      <c r="O65" s="52">
        <v>129</v>
      </c>
      <c r="P65" s="52">
        <v>551</v>
      </c>
      <c r="Q65" s="52">
        <v>906</v>
      </c>
      <c r="R65" s="52">
        <v>851</v>
      </c>
      <c r="S65" s="52">
        <v>1658</v>
      </c>
      <c r="T65" s="52">
        <v>3860</v>
      </c>
      <c r="U65" s="52">
        <v>6686</v>
      </c>
      <c r="V65" s="52">
        <v>6578</v>
      </c>
      <c r="W65" s="52">
        <v>4584</v>
      </c>
      <c r="X65" s="52">
        <v>1023</v>
      </c>
      <c r="Y65" s="52">
        <v>142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438</v>
      </c>
      <c r="D67" s="52">
        <f t="shared" si="0"/>
        <v>1351</v>
      </c>
      <c r="E67" s="52">
        <f t="shared" si="0"/>
        <v>1244</v>
      </c>
      <c r="F67" s="52">
        <f t="shared" si="0"/>
        <v>1281</v>
      </c>
      <c r="G67" s="52">
        <f t="shared" si="0"/>
        <v>1973</v>
      </c>
      <c r="H67" s="52">
        <f t="shared" si="0"/>
        <v>1222</v>
      </c>
      <c r="I67" s="52">
        <f t="shared" si="0"/>
        <v>1839</v>
      </c>
      <c r="J67" s="52">
        <f t="shared" si="0"/>
        <v>2743</v>
      </c>
      <c r="K67" s="52">
        <f t="shared" si="0"/>
        <v>362</v>
      </c>
      <c r="L67" s="52">
        <f t="shared" si="0"/>
        <v>1140</v>
      </c>
      <c r="M67" s="52">
        <f t="shared" si="0"/>
        <v>2551</v>
      </c>
      <c r="N67" s="52">
        <f t="shared" si="0"/>
        <v>1700</v>
      </c>
      <c r="O67" s="52">
        <f t="shared" si="0"/>
        <v>3827</v>
      </c>
      <c r="P67" s="52">
        <f t="shared" si="0"/>
        <v>2366</v>
      </c>
      <c r="Q67" s="52">
        <f t="shared" si="0"/>
        <v>3730</v>
      </c>
      <c r="R67" s="52">
        <f t="shared" ref="R67:V67" si="1">R39-R53</f>
        <v>5245</v>
      </c>
      <c r="S67" s="52">
        <f t="shared" si="1"/>
        <v>8925</v>
      </c>
      <c r="T67" s="52">
        <f t="shared" si="1"/>
        <v>20189</v>
      </c>
      <c r="U67" s="52">
        <f t="shared" si="1"/>
        <v>17012</v>
      </c>
      <c r="V67" s="52">
        <f t="shared" si="1"/>
        <v>7055</v>
      </c>
      <c r="W67" s="52">
        <f t="shared" ref="W67:Y67" si="2">W39-W53</f>
        <v>1028</v>
      </c>
      <c r="X67" s="52">
        <f t="shared" si="2"/>
        <v>82</v>
      </c>
      <c r="Y67" s="52">
        <f t="shared" si="2"/>
        <v>80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921</v>
      </c>
      <c r="I69" s="52">
        <f t="shared" si="6"/>
        <v>2173</v>
      </c>
      <c r="J69" s="52">
        <f t="shared" si="6"/>
        <v>4242</v>
      </c>
      <c r="K69" s="52">
        <f t="shared" si="6"/>
        <v>5489</v>
      </c>
      <c r="L69" s="52">
        <f t="shared" si="6"/>
        <v>2880</v>
      </c>
      <c r="M69" s="52">
        <f t="shared" si="6"/>
        <v>1409</v>
      </c>
      <c r="N69" s="52">
        <f t="shared" si="6"/>
        <v>1482</v>
      </c>
      <c r="O69" s="52">
        <f t="shared" si="6"/>
        <v>1936</v>
      </c>
      <c r="P69" s="52">
        <f t="shared" si="6"/>
        <v>2534</v>
      </c>
      <c r="Q69" s="52">
        <f t="shared" si="6"/>
        <v>2801</v>
      </c>
      <c r="R69" s="52">
        <f t="shared" ref="R69:V69" si="7">R41-R55</f>
        <v>3444</v>
      </c>
      <c r="S69" s="52">
        <f t="shared" si="7"/>
        <v>5841</v>
      </c>
      <c r="T69" s="52">
        <f t="shared" si="7"/>
        <v>0</v>
      </c>
      <c r="U69" s="52">
        <f t="shared" si="7"/>
        <v>1915</v>
      </c>
      <c r="V69" s="52">
        <f t="shared" si="7"/>
        <v>3443</v>
      </c>
      <c r="W69" s="52">
        <f t="shared" ref="W69:Y69" si="8">W41-W55</f>
        <v>938</v>
      </c>
      <c r="X69" s="52">
        <f t="shared" si="8"/>
        <v>37</v>
      </c>
      <c r="Y69" s="52">
        <f t="shared" si="8"/>
        <v>51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368</v>
      </c>
      <c r="D72" s="52">
        <v>1287</v>
      </c>
      <c r="E72" s="52">
        <v>1197</v>
      </c>
      <c r="F72" s="52">
        <v>1269</v>
      </c>
      <c r="G72" s="52">
        <v>1907</v>
      </c>
      <c r="H72" s="52">
        <v>1953</v>
      </c>
      <c r="I72" s="52">
        <v>4082</v>
      </c>
      <c r="J72" s="52">
        <v>4751</v>
      </c>
      <c r="K72" s="52">
        <v>6601</v>
      </c>
      <c r="L72" s="52">
        <v>4337</v>
      </c>
      <c r="M72" s="52">
        <v>4175</v>
      </c>
      <c r="N72" s="52">
        <v>3195</v>
      </c>
      <c r="O72" s="52">
        <v>5765</v>
      </c>
      <c r="P72" s="52">
        <v>4723</v>
      </c>
      <c r="Q72" s="52">
        <v>6198</v>
      </c>
      <c r="R72" s="52">
        <v>8244</v>
      </c>
      <c r="S72" s="52">
        <v>14547</v>
      </c>
      <c r="T72" s="52">
        <v>20142</v>
      </c>
      <c r="U72" s="52">
        <v>18927</v>
      </c>
      <c r="V72" s="52">
        <v>10397</v>
      </c>
      <c r="W72" s="52">
        <v>1917</v>
      </c>
      <c r="X72" s="52">
        <v>124</v>
      </c>
      <c r="Y72" s="52">
        <v>131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25</v>
      </c>
      <c r="D73" s="36">
        <v>51</v>
      </c>
      <c r="E73" s="36">
        <v>76</v>
      </c>
      <c r="F73" s="36">
        <v>28</v>
      </c>
      <c r="G73" s="36">
        <v>72</v>
      </c>
      <c r="H73" s="36">
        <v>186</v>
      </c>
      <c r="I73" s="36">
        <v>11</v>
      </c>
      <c r="J73" s="36">
        <v>38</v>
      </c>
      <c r="K73" s="36">
        <v>14</v>
      </c>
      <c r="L73" s="36">
        <v>199</v>
      </c>
      <c r="M73" s="36">
        <v>96</v>
      </c>
      <c r="N73" s="36">
        <v>85</v>
      </c>
      <c r="O73" s="36">
        <v>0</v>
      </c>
      <c r="P73" s="36">
        <v>0</v>
      </c>
      <c r="Q73" s="36">
        <v>86</v>
      </c>
      <c r="R73" s="36">
        <v>189</v>
      </c>
      <c r="S73" s="36">
        <v>336</v>
      </c>
      <c r="T73" s="36">
        <v>213</v>
      </c>
      <c r="U73" s="36">
        <v>142</v>
      </c>
      <c r="V73" s="36">
        <v>116</v>
      </c>
      <c r="W73" s="36">
        <v>9</v>
      </c>
      <c r="X73" s="36">
        <v>1</v>
      </c>
      <c r="Y73" s="36">
        <v>1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583</v>
      </c>
      <c r="K79" s="138">
        <f>RES_hhdet_numvin!K163</f>
        <v>1432</v>
      </c>
      <c r="L79" s="138">
        <f>RES_hhdet_numvin!L163</f>
        <v>941</v>
      </c>
      <c r="M79" s="138">
        <f>RES_hhdet_numvin!M163</f>
        <v>858</v>
      </c>
      <c r="N79" s="138">
        <f>RES_hhdet_numvin!N163</f>
        <v>270</v>
      </c>
      <c r="O79" s="138">
        <f>RES_hhdet_numvin!O163</f>
        <v>961</v>
      </c>
      <c r="P79" s="138">
        <f>RES_hhdet_numvin!P163</f>
        <v>436</v>
      </c>
      <c r="Q79" s="138">
        <f>RES_hhdet_numvin!Q163</f>
        <v>828</v>
      </c>
      <c r="R79" s="138">
        <f>RES_hhdet_numvin!R163</f>
        <v>2004</v>
      </c>
      <c r="S79" s="138">
        <f>RES_hhdet_numvin!S163</f>
        <v>5480</v>
      </c>
      <c r="T79" s="138">
        <f>RES_hhdet_numvin!T163</f>
        <v>9345</v>
      </c>
      <c r="U79" s="138">
        <f>RES_hhdet_numvin!U163</f>
        <v>8707</v>
      </c>
      <c r="V79" s="138">
        <f>RES_hhdet_numvin!V163</f>
        <v>4402</v>
      </c>
      <c r="W79" s="138">
        <f>RES_hhdet_numvin!W163</f>
        <v>0</v>
      </c>
      <c r="X79" s="138">
        <f>RES_hhdet_numvin!X163</f>
        <v>0</v>
      </c>
      <c r="Y79" s="138">
        <f>RES_hhdet_numvin!Y163</f>
        <v>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578</v>
      </c>
      <c r="S81" s="138">
        <f>RES_hhdet_numvin!S165</f>
        <v>1313</v>
      </c>
      <c r="T81" s="138">
        <f>RES_hhdet_numvin!T165</f>
        <v>2452</v>
      </c>
      <c r="U81" s="138">
        <f>RES_hhdet_numvin!U165</f>
        <v>2760</v>
      </c>
      <c r="V81" s="138">
        <f>RES_hhdet_numvin!V165</f>
        <v>2484</v>
      </c>
      <c r="W81" s="138">
        <f>RES_hhdet_numvin!W165</f>
        <v>2452</v>
      </c>
      <c r="X81" s="138">
        <f>RES_hhdet_numvin!X165</f>
        <v>1009</v>
      </c>
      <c r="Y81" s="138">
        <f>RES_hhdet_numvin!Y165</f>
        <v>142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1521</v>
      </c>
      <c r="S83" s="138">
        <f>RES_hhdet_numvin!S167</f>
        <v>4024</v>
      </c>
      <c r="T83" s="138">
        <f>RES_hhdet_numvin!T167</f>
        <v>10234</v>
      </c>
      <c r="U83" s="138">
        <f>RES_hhdet_numvin!U167</f>
        <v>8733</v>
      </c>
      <c r="V83" s="138">
        <f>RES_hhdet_numvin!V167</f>
        <v>3894</v>
      </c>
      <c r="W83" s="138">
        <f>RES_hhdet_numvin!W167</f>
        <v>550</v>
      </c>
      <c r="X83" s="138">
        <f>RES_hhdet_numvin!X167</f>
        <v>55</v>
      </c>
      <c r="Y83" s="138">
        <f>RES_hhdet_numvin!Y167</f>
        <v>80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1012</v>
      </c>
      <c r="S87" s="138">
        <f>RES_hhdet_numvin!S171</f>
        <v>2651</v>
      </c>
      <c r="T87" s="138">
        <f>RES_hhdet_numvin!T171</f>
        <v>0</v>
      </c>
      <c r="U87" s="138">
        <f>RES_hhdet_numvin!U171</f>
        <v>1006</v>
      </c>
      <c r="V87" s="138">
        <f>RES_hhdet_numvin!V171</f>
        <v>1916</v>
      </c>
      <c r="W87" s="138">
        <f>RES_hhdet_numvin!W171</f>
        <v>497</v>
      </c>
      <c r="X87" s="138">
        <f>RES_hhdet_numvin!X171</f>
        <v>23</v>
      </c>
      <c r="Y87" s="138">
        <f>RES_hhdet_numvin!Y171</f>
        <v>51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0</v>
      </c>
      <c r="S88" s="138">
        <f>RES_hhdet_numvin!S172</f>
        <v>0</v>
      </c>
      <c r="T88" s="138">
        <f>RES_hhdet_numvin!T172</f>
        <v>0</v>
      </c>
      <c r="U88" s="138">
        <f>RES_hhdet_numvin!U172</f>
        <v>0</v>
      </c>
      <c r="V88" s="138">
        <f>RES_hhdet_numvin!V172</f>
        <v>0</v>
      </c>
      <c r="W88" s="138">
        <f>RES_hhdet_numvin!W172</f>
        <v>0</v>
      </c>
      <c r="X88" s="138">
        <f>RES_hhdet_numvin!X172</f>
        <v>0</v>
      </c>
      <c r="Y88" s="138">
        <f>RES_hhdet_numvin!Y172</f>
        <v>0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2465</v>
      </c>
      <c r="S92" s="138">
        <f>RES_hhdet_numvin!S176</f>
        <v>6517</v>
      </c>
      <c r="T92" s="138">
        <f>RES_hhdet_numvin!T176</f>
        <v>10155</v>
      </c>
      <c r="U92" s="138">
        <f>RES_hhdet_numvin!U176</f>
        <v>9661</v>
      </c>
      <c r="V92" s="138">
        <f>RES_hhdet_numvin!V176</f>
        <v>5704</v>
      </c>
      <c r="W92" s="138">
        <f>RES_hhdet_numvin!W176</f>
        <v>1042</v>
      </c>
      <c r="X92" s="138">
        <f>RES_hhdet_numvin!X176</f>
        <v>81</v>
      </c>
      <c r="Y92" s="138">
        <f>RES_hhdet_numvin!Y176</f>
        <v>131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60</v>
      </c>
      <c r="S93" s="39">
        <f>RES_hhdet_numvin!S177</f>
        <v>157</v>
      </c>
      <c r="T93" s="39">
        <f>RES_hhdet_numvin!T177</f>
        <v>115</v>
      </c>
      <c r="U93" s="39">
        <f>RES_hhdet_numvin!U177</f>
        <v>78</v>
      </c>
      <c r="V93" s="39">
        <f>RES_hhdet_numvin!V177</f>
        <v>73</v>
      </c>
      <c r="W93" s="39">
        <f>RES_hhdet_numvin!W177</f>
        <v>6</v>
      </c>
      <c r="X93" s="39">
        <f>RES_hhdet_numvin!X177</f>
        <v>1</v>
      </c>
      <c r="Y93" s="39">
        <f>RES_hhdet_numvin!Y177</f>
        <v>1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5.9374204034759055</v>
      </c>
      <c r="C97" s="117">
        <f t="shared" si="12"/>
        <v>3.4731581463510266</v>
      </c>
      <c r="D97" s="117">
        <f t="shared" si="12"/>
        <v>4.9897649238870132</v>
      </c>
      <c r="E97" s="117">
        <f t="shared" si="12"/>
        <v>5.9838447017976941</v>
      </c>
      <c r="F97" s="117">
        <f t="shared" si="12"/>
        <v>5.5246781075995592</v>
      </c>
      <c r="G97" s="117">
        <f t="shared" si="12"/>
        <v>9.1078842475682471</v>
      </c>
      <c r="H97" s="117">
        <f t="shared" si="12"/>
        <v>7.6025640342205163</v>
      </c>
      <c r="I97" s="117">
        <f t="shared" si="12"/>
        <v>13.119646684004996</v>
      </c>
      <c r="J97" s="117">
        <f t="shared" si="12"/>
        <v>15.989346346195928</v>
      </c>
      <c r="K97" s="117">
        <f t="shared" si="12"/>
        <v>27.047384707362074</v>
      </c>
      <c r="L97" s="117">
        <f t="shared" si="12"/>
        <v>27.890027277718985</v>
      </c>
      <c r="M97" s="117">
        <f t="shared" si="12"/>
        <v>29.80120732377944</v>
      </c>
      <c r="N97" s="117">
        <f t="shared" si="12"/>
        <v>27.974272756404623</v>
      </c>
      <c r="O97" s="117">
        <f t="shared" si="12"/>
        <v>31.088925237364862</v>
      </c>
      <c r="P97" s="117">
        <f t="shared" si="12"/>
        <v>29.440981720480437</v>
      </c>
      <c r="Q97" s="117">
        <f t="shared" si="12"/>
        <v>30.881135125025438</v>
      </c>
      <c r="R97" s="117">
        <f t="shared" ref="R97:V97" si="13">R98+R100+R102+R111</f>
        <v>27.783599838935949</v>
      </c>
      <c r="S97" s="117">
        <f t="shared" si="13"/>
        <v>37.664242130429791</v>
      </c>
      <c r="T97" s="117">
        <f t="shared" si="13"/>
        <v>64.62440984159862</v>
      </c>
      <c r="U97" s="117">
        <f t="shared" si="13"/>
        <v>80.345627360055033</v>
      </c>
      <c r="V97" s="117">
        <f t="shared" si="13"/>
        <v>92.008984323833175</v>
      </c>
      <c r="W97" s="117">
        <f t="shared" ref="W97:Y97" si="14">W98+W100+W102+W111</f>
        <v>102.96135566184871</v>
      </c>
      <c r="X97" s="117">
        <f t="shared" si="14"/>
        <v>48.140684391328499</v>
      </c>
      <c r="Y97" s="117">
        <f t="shared" si="14"/>
        <v>21.080124730828036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5.2229337038644985</v>
      </c>
      <c r="C98" s="122">
        <f t="shared" si="15"/>
        <v>2.6226526123984542</v>
      </c>
      <c r="D98" s="122">
        <f t="shared" si="15"/>
        <v>3.9122968112145675</v>
      </c>
      <c r="E98" s="122">
        <f t="shared" si="15"/>
        <v>4.5382923877132697</v>
      </c>
      <c r="F98" s="122">
        <f t="shared" si="15"/>
        <v>4.4363712611995751</v>
      </c>
      <c r="G98" s="122">
        <f t="shared" si="15"/>
        <v>6.4344412422446755</v>
      </c>
      <c r="H98" s="122">
        <f t="shared" si="15"/>
        <v>5.6247905925935857</v>
      </c>
      <c r="I98" s="122">
        <f t="shared" si="15"/>
        <v>9.0266791426173523</v>
      </c>
      <c r="J98" s="122">
        <f t="shared" si="15"/>
        <v>12.830644322217989</v>
      </c>
      <c r="K98" s="122">
        <f t="shared" si="15"/>
        <v>21.138999798061729</v>
      </c>
      <c r="L98" s="122">
        <f t="shared" si="15"/>
        <v>22.444632121779478</v>
      </c>
      <c r="M98" s="122">
        <f t="shared" si="15"/>
        <v>23.844152144675316</v>
      </c>
      <c r="N98" s="122">
        <f t="shared" si="15"/>
        <v>21.580667948473849</v>
      </c>
      <c r="O98" s="122">
        <f t="shared" si="15"/>
        <v>24.634056028395033</v>
      </c>
      <c r="P98" s="122">
        <f t="shared" si="15"/>
        <v>22.860290973020472</v>
      </c>
      <c r="Q98" s="122">
        <f t="shared" si="15"/>
        <v>23.67750644147835</v>
      </c>
      <c r="R98" s="122">
        <f t="shared" si="15"/>
        <v>20.425357073541665</v>
      </c>
      <c r="S98" s="122">
        <f t="shared" si="15"/>
        <v>26.974653333826137</v>
      </c>
      <c r="T98" s="122">
        <f t="shared" si="15"/>
        <v>50.583643650639857</v>
      </c>
      <c r="U98" s="122">
        <f t="shared" si="15"/>
        <v>62.235833014685007</v>
      </c>
      <c r="V98" s="122">
        <f t="shared" si="15"/>
        <v>73.737653361703622</v>
      </c>
      <c r="W98" s="122">
        <f t="shared" si="15"/>
        <v>85.32342027037825</v>
      </c>
      <c r="X98" s="122">
        <f t="shared" si="15"/>
        <v>35.716763286291588</v>
      </c>
      <c r="Y98" s="122">
        <f t="shared" si="15"/>
        <v>14.905985183464843</v>
      </c>
      <c r="DA98" s="130" t="s">
        <v>1723</v>
      </c>
    </row>
    <row r="99" spans="1:105" ht="12" customHeight="1" x14ac:dyDescent="0.25">
      <c r="A99" s="97" t="s">
        <v>53</v>
      </c>
      <c r="B99" s="98">
        <v>5.2229337038644985</v>
      </c>
      <c r="C99" s="98">
        <v>2.6226526123984542</v>
      </c>
      <c r="D99" s="98">
        <v>3.9122968112145675</v>
      </c>
      <c r="E99" s="98">
        <v>4.5382923877132697</v>
      </c>
      <c r="F99" s="98">
        <v>4.4363712611995751</v>
      </c>
      <c r="G99" s="98">
        <v>6.4344412422446755</v>
      </c>
      <c r="H99" s="98">
        <v>5.6247905925935857</v>
      </c>
      <c r="I99" s="98">
        <v>9.0266791426173523</v>
      </c>
      <c r="J99" s="98">
        <v>12.830644322217989</v>
      </c>
      <c r="K99" s="98">
        <v>21.138999798061729</v>
      </c>
      <c r="L99" s="98">
        <v>22.444632121779478</v>
      </c>
      <c r="M99" s="98">
        <v>23.844152144675316</v>
      </c>
      <c r="N99" s="98">
        <v>21.580667948473849</v>
      </c>
      <c r="O99" s="98">
        <v>24.634056028395033</v>
      </c>
      <c r="P99" s="98">
        <v>22.860290973020472</v>
      </c>
      <c r="Q99" s="98">
        <v>23.67750644147835</v>
      </c>
      <c r="R99" s="98">
        <v>20.425357073541665</v>
      </c>
      <c r="S99" s="98">
        <v>26.974653333826137</v>
      </c>
      <c r="T99" s="98">
        <v>50.583643650639857</v>
      </c>
      <c r="U99" s="98">
        <v>62.235833014685007</v>
      </c>
      <c r="V99" s="98">
        <v>73.737653361703622</v>
      </c>
      <c r="W99" s="98">
        <v>85.32342027037825</v>
      </c>
      <c r="X99" s="98">
        <v>35.716763286291588</v>
      </c>
      <c r="Y99" s="98">
        <v>14.905985183464843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1.5827572206705706E-2</v>
      </c>
      <c r="C100" s="122">
        <f t="shared" si="16"/>
        <v>1.6731800975729481E-2</v>
      </c>
      <c r="D100" s="122">
        <f t="shared" si="16"/>
        <v>1.9159926582810138E-2</v>
      </c>
      <c r="E100" s="122">
        <f t="shared" si="16"/>
        <v>2.18494638841581E-2</v>
      </c>
      <c r="F100" s="122">
        <f t="shared" si="16"/>
        <v>1.8183762539353159E-2</v>
      </c>
      <c r="G100" s="122">
        <f t="shared" si="16"/>
        <v>2.59746721228633E-2</v>
      </c>
      <c r="H100" s="122">
        <f t="shared" si="16"/>
        <v>4.4876157732226987E-2</v>
      </c>
      <c r="I100" s="122">
        <f t="shared" si="16"/>
        <v>0.13425319157803556</v>
      </c>
      <c r="J100" s="122">
        <f t="shared" si="16"/>
        <v>0.11268371769415872</v>
      </c>
      <c r="K100" s="122">
        <f t="shared" si="16"/>
        <v>0.13284874803772392</v>
      </c>
      <c r="L100" s="122">
        <f t="shared" si="16"/>
        <v>0.24082365044166534</v>
      </c>
      <c r="M100" s="122">
        <f t="shared" si="16"/>
        <v>0.17388008005145889</v>
      </c>
      <c r="N100" s="122">
        <f t="shared" si="16"/>
        <v>0.37796639843373969</v>
      </c>
      <c r="O100" s="122">
        <f t="shared" si="16"/>
        <v>0.17506174480295628</v>
      </c>
      <c r="P100" s="122">
        <f t="shared" si="16"/>
        <v>0.1358793532106829</v>
      </c>
      <c r="Q100" s="122">
        <f t="shared" si="16"/>
        <v>0.22179407682294486</v>
      </c>
      <c r="R100" s="122">
        <f t="shared" si="16"/>
        <v>0.20715437176671844</v>
      </c>
      <c r="S100" s="122">
        <f t="shared" si="16"/>
        <v>0.26207181048332467</v>
      </c>
      <c r="T100" s="122">
        <f t="shared" si="16"/>
        <v>0.41089921023161957</v>
      </c>
      <c r="U100" s="122">
        <f t="shared" si="16"/>
        <v>0.55558444018596409</v>
      </c>
      <c r="V100" s="122">
        <f t="shared" si="16"/>
        <v>0.6204390457911404</v>
      </c>
      <c r="W100" s="122">
        <f t="shared" si="16"/>
        <v>0.64948273730309136</v>
      </c>
      <c r="X100" s="122">
        <f t="shared" si="16"/>
        <v>0.45879413142316355</v>
      </c>
      <c r="Y100" s="122">
        <f t="shared" si="16"/>
        <v>0.26880437851213923</v>
      </c>
      <c r="DA100" s="130" t="s">
        <v>1725</v>
      </c>
    </row>
    <row r="101" spans="1:105" ht="12" customHeight="1" x14ac:dyDescent="0.25">
      <c r="A101" s="97" t="s">
        <v>53</v>
      </c>
      <c r="B101" s="98">
        <v>1.5827572206705706E-2</v>
      </c>
      <c r="C101" s="98">
        <v>1.6731800975729481E-2</v>
      </c>
      <c r="D101" s="98">
        <v>1.9159926582810138E-2</v>
      </c>
      <c r="E101" s="98">
        <v>2.18494638841581E-2</v>
      </c>
      <c r="F101" s="98">
        <v>1.8183762539353159E-2</v>
      </c>
      <c r="G101" s="98">
        <v>2.59746721228633E-2</v>
      </c>
      <c r="H101" s="98">
        <v>4.4876157732226987E-2</v>
      </c>
      <c r="I101" s="98">
        <v>0.13425319157803556</v>
      </c>
      <c r="J101" s="98">
        <v>0.11268371769415872</v>
      </c>
      <c r="K101" s="98">
        <v>0.13284874803772392</v>
      </c>
      <c r="L101" s="98">
        <v>0.24082365044166534</v>
      </c>
      <c r="M101" s="98">
        <v>0.17388008005145889</v>
      </c>
      <c r="N101" s="98">
        <v>0.37796639843373969</v>
      </c>
      <c r="O101" s="98">
        <v>0.17506174480295628</v>
      </c>
      <c r="P101" s="98">
        <v>0.1358793532106829</v>
      </c>
      <c r="Q101" s="98">
        <v>0.22179407682294486</v>
      </c>
      <c r="R101" s="98">
        <v>0.20715437176671844</v>
      </c>
      <c r="S101" s="98">
        <v>0.26207181048332467</v>
      </c>
      <c r="T101" s="98">
        <v>0.41089921023161957</v>
      </c>
      <c r="U101" s="98">
        <v>0.55558444018596409</v>
      </c>
      <c r="V101" s="98">
        <v>0.6204390457911404</v>
      </c>
      <c r="W101" s="98">
        <v>0.64948273730309136</v>
      </c>
      <c r="X101" s="98">
        <v>0.45879413142316355</v>
      </c>
      <c r="Y101" s="98">
        <v>0.26880437851213923</v>
      </c>
      <c r="DA101" s="63" t="s">
        <v>1726</v>
      </c>
    </row>
    <row r="102" spans="1:105" ht="12" customHeight="1" x14ac:dyDescent="0.25">
      <c r="A102" s="121" t="s">
        <v>55</v>
      </c>
      <c r="B102" s="122">
        <v>0.42807888496222313</v>
      </c>
      <c r="C102" s="122">
        <v>0.56666331522553626</v>
      </c>
      <c r="D102" s="122">
        <v>0.71974037212270237</v>
      </c>
      <c r="E102" s="122">
        <v>0.96960363772758129</v>
      </c>
      <c r="F102" s="122">
        <v>0.73541591179201937</v>
      </c>
      <c r="G102" s="122">
        <v>1.7207420440500991</v>
      </c>
      <c r="H102" s="122">
        <v>1.3006065478333682</v>
      </c>
      <c r="I102" s="122">
        <v>2.651805500689024</v>
      </c>
      <c r="J102" s="122">
        <v>2.1931319339185702</v>
      </c>
      <c r="K102" s="122">
        <v>4.1470664251093892</v>
      </c>
      <c r="L102" s="122">
        <v>3.7615003425022322</v>
      </c>
      <c r="M102" s="122">
        <v>4.216992972577895</v>
      </c>
      <c r="N102" s="122">
        <v>4.6239833683594451</v>
      </c>
      <c r="O102" s="122">
        <v>4.7514782112868508</v>
      </c>
      <c r="P102" s="122">
        <v>4.8667201512420304</v>
      </c>
      <c r="Q102" s="122">
        <v>5.1238780274721893</v>
      </c>
      <c r="R102" s="122">
        <v>5.0785554327037197</v>
      </c>
      <c r="S102" s="122">
        <v>7.3819726673136916</v>
      </c>
      <c r="T102" s="122">
        <v>9.2341230345476575</v>
      </c>
      <c r="U102" s="122">
        <v>11.693464218592784</v>
      </c>
      <c r="V102" s="122">
        <v>11.966948207286919</v>
      </c>
      <c r="W102" s="122">
        <v>11.59191360264575</v>
      </c>
      <c r="X102" s="122">
        <v>8.1767702525003472</v>
      </c>
      <c r="Y102" s="122">
        <v>4.0357032247170963</v>
      </c>
      <c r="DA102" s="130" t="s">
        <v>1727</v>
      </c>
    </row>
    <row r="103" spans="1:105" ht="12" customHeight="1" x14ac:dyDescent="0.25">
      <c r="A103" s="97" t="s">
        <v>124</v>
      </c>
      <c r="B103" s="98">
        <v>0.4074510893076641</v>
      </c>
      <c r="C103" s="98">
        <v>0.55257716926293865</v>
      </c>
      <c r="D103" s="98">
        <v>0.70872636133031219</v>
      </c>
      <c r="E103" s="98">
        <v>0.95412640652111691</v>
      </c>
      <c r="F103" s="98">
        <v>0.72969880902295026</v>
      </c>
      <c r="G103" s="98">
        <v>1.7147018841734063</v>
      </c>
      <c r="H103" s="98">
        <v>1.0939813138280821</v>
      </c>
      <c r="I103" s="98">
        <v>2.0378743407078792</v>
      </c>
      <c r="J103" s="98">
        <v>1.2080775850937606</v>
      </c>
      <c r="K103" s="98">
        <v>1.7731705278412118</v>
      </c>
      <c r="L103" s="98">
        <v>1.5428866414469202</v>
      </c>
      <c r="M103" s="98">
        <v>1.7979384604688331</v>
      </c>
      <c r="N103" s="98">
        <v>1.6432075798921768</v>
      </c>
      <c r="O103" s="98">
        <v>1.9826632028814333</v>
      </c>
      <c r="P103" s="98">
        <v>2.0102342028419655</v>
      </c>
      <c r="Q103" s="98">
        <v>2.3329630925228977</v>
      </c>
      <c r="R103" s="98">
        <v>2.6594013450352705</v>
      </c>
      <c r="S103" s="98">
        <v>3.8577258919214064</v>
      </c>
      <c r="T103" s="98">
        <v>6.5219342253159702</v>
      </c>
      <c r="U103" s="98">
        <v>9.0116889910970102</v>
      </c>
      <c r="V103" s="98">
        <v>8.9204913659530618</v>
      </c>
      <c r="W103" s="98">
        <v>8.7647138819287669</v>
      </c>
      <c r="X103" s="98">
        <v>6.1697056208609959</v>
      </c>
      <c r="Y103" s="98">
        <v>3.0885791784711891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2.0627795654559012E-2</v>
      </c>
      <c r="C107" s="101">
        <v>1.4086145962597621E-2</v>
      </c>
      <c r="D107" s="101">
        <v>1.1014010792390148E-2</v>
      </c>
      <c r="E107" s="101">
        <v>1.5477231206464348E-2</v>
      </c>
      <c r="F107" s="101">
        <v>5.7171027690690714E-3</v>
      </c>
      <c r="G107" s="101">
        <v>6.040159876692909E-3</v>
      </c>
      <c r="H107" s="101">
        <v>0.20662523400528604</v>
      </c>
      <c r="I107" s="101">
        <v>0.61393115998114478</v>
      </c>
      <c r="J107" s="101">
        <v>0.9850543488248098</v>
      </c>
      <c r="K107" s="101">
        <v>2.3738958972681772</v>
      </c>
      <c r="L107" s="101">
        <v>2.218613701055312</v>
      </c>
      <c r="M107" s="101">
        <v>2.4190545121090619</v>
      </c>
      <c r="N107" s="101">
        <v>2.9807757884672679</v>
      </c>
      <c r="O107" s="101">
        <v>2.7688150084054177</v>
      </c>
      <c r="P107" s="101">
        <v>2.8564859484000649</v>
      </c>
      <c r="Q107" s="101">
        <v>2.7909149349492921</v>
      </c>
      <c r="R107" s="101">
        <v>2.4191540876684487</v>
      </c>
      <c r="S107" s="101">
        <v>3.5242467753922848</v>
      </c>
      <c r="T107" s="101">
        <v>2.7121888092316877</v>
      </c>
      <c r="U107" s="101">
        <v>2.6817752274957742</v>
      </c>
      <c r="V107" s="101">
        <v>3.0464568413338577</v>
      </c>
      <c r="W107" s="101">
        <v>2.8271997207169823</v>
      </c>
      <c r="X107" s="101">
        <v>2.0070646316393503</v>
      </c>
      <c r="Y107" s="101">
        <v>0.9471240462459074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</v>
      </c>
      <c r="F109" s="98">
        <v>0</v>
      </c>
      <c r="G109" s="98">
        <v>0</v>
      </c>
      <c r="H109" s="98">
        <v>0</v>
      </c>
      <c r="I109" s="98">
        <v>0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98">
        <v>0</v>
      </c>
      <c r="S109" s="98">
        <v>0</v>
      </c>
      <c r="T109" s="98">
        <v>0</v>
      </c>
      <c r="U109" s="98">
        <v>0</v>
      </c>
      <c r="V109" s="98">
        <v>0</v>
      </c>
      <c r="W109" s="98">
        <v>0</v>
      </c>
      <c r="X109" s="98">
        <v>0</v>
      </c>
      <c r="Y109" s="98">
        <v>0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1735</v>
      </c>
    </row>
    <row r="111" spans="1:105" ht="12" customHeight="1" x14ac:dyDescent="0.25">
      <c r="A111" s="121" t="s">
        <v>54</v>
      </c>
      <c r="B111" s="122">
        <v>0.27058024244247852</v>
      </c>
      <c r="C111" s="122">
        <v>0.26711041775130678</v>
      </c>
      <c r="D111" s="122">
        <v>0.33856781396693353</v>
      </c>
      <c r="E111" s="122">
        <v>0.45409921247268525</v>
      </c>
      <c r="F111" s="122">
        <v>0.3347071720686115</v>
      </c>
      <c r="G111" s="122">
        <v>0.92672628915060906</v>
      </c>
      <c r="H111" s="122">
        <v>0.6322907360613359</v>
      </c>
      <c r="I111" s="122">
        <v>1.3069088491205838</v>
      </c>
      <c r="J111" s="122">
        <v>0.85288637236521014</v>
      </c>
      <c r="K111" s="122">
        <v>1.6284697361532321</v>
      </c>
      <c r="L111" s="122">
        <v>1.4430711629956126</v>
      </c>
      <c r="M111" s="122">
        <v>1.5661821264747726</v>
      </c>
      <c r="N111" s="122">
        <v>1.3916550411375896</v>
      </c>
      <c r="O111" s="122">
        <v>1.5283292528800221</v>
      </c>
      <c r="P111" s="122">
        <v>1.5780912430072507</v>
      </c>
      <c r="Q111" s="122">
        <v>1.8579565792519546</v>
      </c>
      <c r="R111" s="122">
        <v>2.0725329609238456</v>
      </c>
      <c r="S111" s="122">
        <v>3.0455443188066398</v>
      </c>
      <c r="T111" s="122">
        <v>4.3957439461794818</v>
      </c>
      <c r="U111" s="122">
        <v>5.8607456865912715</v>
      </c>
      <c r="V111" s="122">
        <v>5.6839437090514915</v>
      </c>
      <c r="W111" s="122">
        <v>5.3965390515216223</v>
      </c>
      <c r="X111" s="122">
        <v>3.7883567211134044</v>
      </c>
      <c r="Y111" s="122">
        <v>1.8696319441339553</v>
      </c>
      <c r="DA111" s="130" t="s">
        <v>1736</v>
      </c>
    </row>
    <row r="112" spans="1:105" ht="12" customHeight="1" x14ac:dyDescent="0.25">
      <c r="A112" s="97" t="s">
        <v>50</v>
      </c>
      <c r="B112" s="98">
        <v>0.26643318427702883</v>
      </c>
      <c r="C112" s="98">
        <v>0.2615436817298149</v>
      </c>
      <c r="D112" s="98">
        <v>0.3323561033217301</v>
      </c>
      <c r="E112" s="98">
        <v>0.43780789370458217</v>
      </c>
      <c r="F112" s="98">
        <v>0.32598513992987477</v>
      </c>
      <c r="G112" s="98">
        <v>0.9137895429243349</v>
      </c>
      <c r="H112" s="98">
        <v>0.58983849111179676</v>
      </c>
      <c r="I112" s="98">
        <v>1.2834204546281673</v>
      </c>
      <c r="J112" s="98">
        <v>0.83929068406081631</v>
      </c>
      <c r="K112" s="98">
        <v>1.6170401843650675</v>
      </c>
      <c r="L112" s="98">
        <v>1.4247356450650523</v>
      </c>
      <c r="M112" s="98">
        <v>1.5434264279195227</v>
      </c>
      <c r="N112" s="98">
        <v>1.3568463534454873</v>
      </c>
      <c r="O112" s="98">
        <v>1.5268191997157678</v>
      </c>
      <c r="P112" s="98">
        <v>1.5688385942455512</v>
      </c>
      <c r="Q112" s="98">
        <v>1.8360151314967648</v>
      </c>
      <c r="R112" s="98">
        <v>2.047694289943252</v>
      </c>
      <c r="S112" s="98">
        <v>3.0066584368532543</v>
      </c>
      <c r="T112" s="98">
        <v>4.3517006528065236</v>
      </c>
      <c r="U112" s="98">
        <v>5.8112718949304849</v>
      </c>
      <c r="V112" s="98">
        <v>5.630049464412088</v>
      </c>
      <c r="W112" s="98">
        <v>5.3458385208444739</v>
      </c>
      <c r="X112" s="98">
        <v>3.7523472335296733</v>
      </c>
      <c r="Y112" s="98">
        <v>1.8509866831343698</v>
      </c>
      <c r="DA112" s="63" t="s">
        <v>1737</v>
      </c>
    </row>
    <row r="113" spans="1:105" ht="12" customHeight="1" x14ac:dyDescent="0.25">
      <c r="A113" s="109" t="s">
        <v>120</v>
      </c>
      <c r="B113" s="33">
        <v>4.1470581654497098E-3</v>
      </c>
      <c r="C113" s="33">
        <v>5.5667360214918579E-3</v>
      </c>
      <c r="D113" s="33">
        <v>6.2117106452034398E-3</v>
      </c>
      <c r="E113" s="33">
        <v>1.6291318768103105E-2</v>
      </c>
      <c r="F113" s="33">
        <v>8.7220321387367246E-3</v>
      </c>
      <c r="G113" s="33">
        <v>1.2936746226274212E-2</v>
      </c>
      <c r="H113" s="33">
        <v>4.24522449495391E-2</v>
      </c>
      <c r="I113" s="33">
        <v>2.3488394492416378E-2</v>
      </c>
      <c r="J113" s="33">
        <v>1.35956883043938E-2</v>
      </c>
      <c r="K113" s="33">
        <v>1.1429551788164623E-2</v>
      </c>
      <c r="L113" s="33">
        <v>1.8335517930560246E-2</v>
      </c>
      <c r="M113" s="33">
        <v>2.2755698555250024E-2</v>
      </c>
      <c r="N113" s="33">
        <v>3.4808687692102221E-2</v>
      </c>
      <c r="O113" s="33">
        <v>1.5100531642543141E-3</v>
      </c>
      <c r="P113" s="33">
        <v>9.2526487616994765E-3</v>
      </c>
      <c r="Q113" s="33">
        <v>2.1941447755189861E-2</v>
      </c>
      <c r="R113" s="33">
        <v>2.4838670980593561E-2</v>
      </c>
      <c r="S113" s="33">
        <v>3.8885881953385444E-2</v>
      </c>
      <c r="T113" s="33">
        <v>4.4043293372958391E-2</v>
      </c>
      <c r="U113" s="33">
        <v>4.9473791660786318E-2</v>
      </c>
      <c r="V113" s="33">
        <v>5.3894244639403469E-2</v>
      </c>
      <c r="W113" s="33">
        <v>5.0700530677148456E-2</v>
      </c>
      <c r="X113" s="33">
        <v>3.6009487583731264E-2</v>
      </c>
      <c r="Y113" s="33">
        <v>1.8645260999585602E-2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3.5012370716020786</v>
      </c>
      <c r="C115" s="117">
        <f t="shared" si="17"/>
        <v>2.023420516016766</v>
      </c>
      <c r="D115" s="117">
        <f t="shared" si="17"/>
        <v>2.9524718858123009</v>
      </c>
      <c r="E115" s="117">
        <f t="shared" si="17"/>
        <v>3.572303664866082</v>
      </c>
      <c r="F115" s="117">
        <f t="shared" si="17"/>
        <v>3.3546755295566637</v>
      </c>
      <c r="G115" s="117">
        <f t="shared" si="17"/>
        <v>5.5398562219290346</v>
      </c>
      <c r="H115" s="117">
        <f t="shared" si="17"/>
        <v>4.7606704362971675</v>
      </c>
      <c r="I115" s="117">
        <f t="shared" si="17"/>
        <v>8.3832342425546571</v>
      </c>
      <c r="J115" s="117">
        <f t="shared" si="17"/>
        <v>10.432443459813554</v>
      </c>
      <c r="K115" s="117">
        <f t="shared" si="17"/>
        <v>17.67057130254118</v>
      </c>
      <c r="L115" s="117">
        <f t="shared" si="17"/>
        <v>18.609044345829847</v>
      </c>
      <c r="M115" s="117">
        <f t="shared" si="17"/>
        <v>19.795178003893806</v>
      </c>
      <c r="N115" s="117">
        <f t="shared" si="17"/>
        <v>19.051244484479795</v>
      </c>
      <c r="O115" s="117">
        <f t="shared" si="17"/>
        <v>20.824690943534804</v>
      </c>
      <c r="P115" s="117">
        <f t="shared" si="17"/>
        <v>19.720023799508979</v>
      </c>
      <c r="Q115" s="117">
        <f t="shared" si="17"/>
        <v>21.054540958789602</v>
      </c>
      <c r="R115" s="117">
        <f t="shared" ref="R115:V115" si="18">R116+R118+R120+R129</f>
        <v>19.259929615195901</v>
      </c>
      <c r="S115" s="117">
        <f t="shared" si="18"/>
        <v>26.91785914341482</v>
      </c>
      <c r="T115" s="117">
        <f t="shared" si="18"/>
        <v>48.358079437176102</v>
      </c>
      <c r="U115" s="117">
        <f t="shared" si="18"/>
        <v>62.143011715262887</v>
      </c>
      <c r="V115" s="117">
        <f t="shared" si="18"/>
        <v>72.421346397938493</v>
      </c>
      <c r="W115" s="117">
        <f t="shared" ref="W115:Y115" si="19">W116+W118+W120+W129</f>
        <v>81.546999517665554</v>
      </c>
      <c r="X115" s="117">
        <f t="shared" si="19"/>
        <v>38.547011096698625</v>
      </c>
      <c r="Y115" s="117">
        <f t="shared" si="19"/>
        <v>17.086312868464127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3.1098209403349326</v>
      </c>
      <c r="C116" s="122">
        <f t="shared" si="20"/>
        <v>1.5615706565882965</v>
      </c>
      <c r="D116" s="122">
        <f t="shared" si="20"/>
        <v>2.362315370588616</v>
      </c>
      <c r="E116" s="122">
        <f t="shared" si="20"/>
        <v>2.7759544592127203</v>
      </c>
      <c r="F116" s="122">
        <f t="shared" si="20"/>
        <v>2.7469828405327932</v>
      </c>
      <c r="G116" s="122">
        <f t="shared" si="20"/>
        <v>4.0550367924111894</v>
      </c>
      <c r="H116" s="122">
        <f t="shared" si="20"/>
        <v>3.591337895624144</v>
      </c>
      <c r="I116" s="122">
        <f t="shared" si="20"/>
        <v>5.8637522122355028</v>
      </c>
      <c r="J116" s="122">
        <f t="shared" si="20"/>
        <v>8.4343910639304731</v>
      </c>
      <c r="K116" s="122">
        <f t="shared" si="20"/>
        <v>14.04597781198615</v>
      </c>
      <c r="L116" s="122">
        <f t="shared" si="20"/>
        <v>14.996727099223158</v>
      </c>
      <c r="M116" s="122">
        <f t="shared" si="20"/>
        <v>16.005174258770325</v>
      </c>
      <c r="N116" s="122">
        <f t="shared" si="20"/>
        <v>14.522810489222183</v>
      </c>
      <c r="O116" s="122">
        <f t="shared" si="20"/>
        <v>16.646490623343411</v>
      </c>
      <c r="P116" s="122">
        <f t="shared" si="20"/>
        <v>15.47577100168834</v>
      </c>
      <c r="Q116" s="122">
        <f t="shared" si="20"/>
        <v>16.088638943225796</v>
      </c>
      <c r="R116" s="122">
        <f t="shared" si="20"/>
        <v>14.033950375840476</v>
      </c>
      <c r="S116" s="122">
        <f t="shared" si="20"/>
        <v>19.108748731408273</v>
      </c>
      <c r="T116" s="122">
        <f t="shared" si="20"/>
        <v>37.37954796251173</v>
      </c>
      <c r="U116" s="122">
        <f t="shared" si="20"/>
        <v>47.526903575389142</v>
      </c>
      <c r="V116" s="122">
        <f t="shared" si="20"/>
        <v>57.345100393293933</v>
      </c>
      <c r="W116" s="122">
        <f t="shared" si="20"/>
        <v>66.726896168951797</v>
      </c>
      <c r="X116" s="122">
        <f t="shared" si="20"/>
        <v>28.068183791192482</v>
      </c>
      <c r="Y116" s="122">
        <f t="shared" si="20"/>
        <v>11.744065790573639</v>
      </c>
      <c r="DA116" s="130" t="s">
        <v>1891</v>
      </c>
    </row>
    <row r="117" spans="1:105" ht="12" customHeight="1" x14ac:dyDescent="0.25">
      <c r="A117" s="97" t="s">
        <v>53</v>
      </c>
      <c r="B117" s="98">
        <v>3.1098209403349326</v>
      </c>
      <c r="C117" s="98">
        <v>1.5615706565882965</v>
      </c>
      <c r="D117" s="98">
        <v>2.362315370588616</v>
      </c>
      <c r="E117" s="98">
        <v>2.7759544592127203</v>
      </c>
      <c r="F117" s="98">
        <v>2.7469828405327932</v>
      </c>
      <c r="G117" s="98">
        <v>4.0550367924111894</v>
      </c>
      <c r="H117" s="98">
        <v>3.591337895624144</v>
      </c>
      <c r="I117" s="98">
        <v>5.8637522122355028</v>
      </c>
      <c r="J117" s="98">
        <v>8.4343910639304731</v>
      </c>
      <c r="K117" s="98">
        <v>14.04597781198615</v>
      </c>
      <c r="L117" s="98">
        <v>14.996727099223158</v>
      </c>
      <c r="M117" s="98">
        <v>16.005174258770325</v>
      </c>
      <c r="N117" s="98">
        <v>14.522810489222183</v>
      </c>
      <c r="O117" s="98">
        <v>16.646490623343411</v>
      </c>
      <c r="P117" s="98">
        <v>15.47577100168834</v>
      </c>
      <c r="Q117" s="98">
        <v>16.088638943225796</v>
      </c>
      <c r="R117" s="98">
        <v>14.033950375840476</v>
      </c>
      <c r="S117" s="98">
        <v>19.108748731408273</v>
      </c>
      <c r="T117" s="98">
        <v>37.37954796251173</v>
      </c>
      <c r="U117" s="98">
        <v>47.526903575389142</v>
      </c>
      <c r="V117" s="98">
        <v>57.345100393293933</v>
      </c>
      <c r="W117" s="98">
        <v>66.726896168951797</v>
      </c>
      <c r="X117" s="98">
        <v>28.068183791192482</v>
      </c>
      <c r="Y117" s="98">
        <v>11.744065790573639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2.5732402340584867E-2</v>
      </c>
      <c r="C118" s="122">
        <f t="shared" si="21"/>
        <v>2.8934359714882334E-2</v>
      </c>
      <c r="D118" s="122">
        <f t="shared" si="21"/>
        <v>3.5927549120102244E-2</v>
      </c>
      <c r="E118" s="122">
        <f t="shared" si="21"/>
        <v>4.3074046571046173E-2</v>
      </c>
      <c r="F118" s="122">
        <f t="shared" si="21"/>
        <v>3.8091230074391448E-2</v>
      </c>
      <c r="G118" s="122">
        <f t="shared" si="21"/>
        <v>5.803970791921878E-2</v>
      </c>
      <c r="H118" s="122">
        <f t="shared" si="21"/>
        <v>0.1056412477859863</v>
      </c>
      <c r="I118" s="122">
        <f t="shared" si="21"/>
        <v>0.32940022229167515</v>
      </c>
      <c r="J118" s="122">
        <f t="shared" si="21"/>
        <v>0.28521031346287151</v>
      </c>
      <c r="K118" s="122">
        <f t="shared" si="21"/>
        <v>0.34699238473134525</v>
      </c>
      <c r="L118" s="122">
        <f t="shared" si="21"/>
        <v>0.64466556319418222</v>
      </c>
      <c r="M118" s="122">
        <f t="shared" si="21"/>
        <v>0.47393532476400108</v>
      </c>
      <c r="N118" s="122">
        <f t="shared" si="21"/>
        <v>1.0443961585589232</v>
      </c>
      <c r="O118" s="122">
        <f t="shared" si="21"/>
        <v>0.4900608702041212</v>
      </c>
      <c r="P118" s="122">
        <f t="shared" si="21"/>
        <v>0.39129822423059729</v>
      </c>
      <c r="Q118" s="122">
        <f t="shared" si="21"/>
        <v>0.66910449434192854</v>
      </c>
      <c r="R118" s="122">
        <f t="shared" si="21"/>
        <v>0.65691415260627739</v>
      </c>
      <c r="S118" s="122">
        <f t="shared" si="21"/>
        <v>0.87780121050644355</v>
      </c>
      <c r="T118" s="122">
        <f t="shared" si="21"/>
        <v>1.4154373317287443</v>
      </c>
      <c r="U118" s="122">
        <f t="shared" si="21"/>
        <v>1.9288337518614687</v>
      </c>
      <c r="V118" s="122">
        <f t="shared" si="21"/>
        <v>2.1596012261430264</v>
      </c>
      <c r="W118" s="122">
        <f t="shared" si="21"/>
        <v>2.2658180749711945</v>
      </c>
      <c r="X118" s="122">
        <f t="shared" si="21"/>
        <v>1.6031235218507511</v>
      </c>
      <c r="Y118" s="122">
        <f t="shared" si="21"/>
        <v>0.94065568070680228</v>
      </c>
      <c r="DA118" s="130" t="s">
        <v>1893</v>
      </c>
    </row>
    <row r="119" spans="1:105" ht="12" customHeight="1" x14ac:dyDescent="0.25">
      <c r="A119" s="97" t="s">
        <v>53</v>
      </c>
      <c r="B119" s="98">
        <v>2.5732402340584867E-2</v>
      </c>
      <c r="C119" s="98">
        <v>2.8934359714882334E-2</v>
      </c>
      <c r="D119" s="98">
        <v>3.5927549120102244E-2</v>
      </c>
      <c r="E119" s="98">
        <v>4.3074046571046173E-2</v>
      </c>
      <c r="F119" s="98">
        <v>3.8091230074391448E-2</v>
      </c>
      <c r="G119" s="98">
        <v>5.803970791921878E-2</v>
      </c>
      <c r="H119" s="98">
        <v>0.1056412477859863</v>
      </c>
      <c r="I119" s="98">
        <v>0.32940022229167515</v>
      </c>
      <c r="J119" s="98">
        <v>0.28521031346287151</v>
      </c>
      <c r="K119" s="98">
        <v>0.34699238473134525</v>
      </c>
      <c r="L119" s="98">
        <v>0.64466556319418222</v>
      </c>
      <c r="M119" s="98">
        <v>0.47393532476400108</v>
      </c>
      <c r="N119" s="98">
        <v>1.0443961585589232</v>
      </c>
      <c r="O119" s="98">
        <v>0.4900608702041212</v>
      </c>
      <c r="P119" s="98">
        <v>0.39129822423059729</v>
      </c>
      <c r="Q119" s="98">
        <v>0.66910449434192854</v>
      </c>
      <c r="R119" s="98">
        <v>0.65691415260627739</v>
      </c>
      <c r="S119" s="98">
        <v>0.87780121050644355</v>
      </c>
      <c r="T119" s="98">
        <v>1.4154373317287443</v>
      </c>
      <c r="U119" s="98">
        <v>1.9288337518614687</v>
      </c>
      <c r="V119" s="98">
        <v>2.1596012261430264</v>
      </c>
      <c r="W119" s="98">
        <v>2.2658180749711945</v>
      </c>
      <c r="X119" s="98">
        <v>1.6031235218507511</v>
      </c>
      <c r="Y119" s="98">
        <v>0.94065568070680228</v>
      </c>
      <c r="DA119" s="63" t="s">
        <v>1894</v>
      </c>
    </row>
    <row r="120" spans="1:105" ht="12" customHeight="1" x14ac:dyDescent="0.25">
      <c r="A120" s="121" t="s">
        <v>55</v>
      </c>
      <c r="B120" s="122">
        <v>0.21216853704033245</v>
      </c>
      <c r="C120" s="122">
        <v>0.28099872395728553</v>
      </c>
      <c r="D120" s="122">
        <v>0.36119754640896978</v>
      </c>
      <c r="E120" s="122">
        <v>0.49233334584669303</v>
      </c>
      <c r="F120" s="122">
        <v>0.37738172185315783</v>
      </c>
      <c r="G120" s="122">
        <v>0.89516900881182715</v>
      </c>
      <c r="H120" s="122">
        <v>0.69448827141183644</v>
      </c>
      <c r="I120" s="122">
        <v>1.4371669933998765</v>
      </c>
      <c r="J120" s="122">
        <v>1.2214459312671486</v>
      </c>
      <c r="K120" s="122">
        <v>2.3411439025223415</v>
      </c>
      <c r="L120" s="122">
        <v>2.1359002457234011</v>
      </c>
      <c r="M120" s="122">
        <v>2.4123935343913439</v>
      </c>
      <c r="N120" s="122">
        <v>2.6781296877031289</v>
      </c>
      <c r="O120" s="122">
        <v>2.8091749528293688</v>
      </c>
      <c r="P120" s="122">
        <v>2.9435529269050593</v>
      </c>
      <c r="Q120" s="122">
        <v>3.2229910851115924</v>
      </c>
      <c r="R120" s="122">
        <v>3.3680332464707927</v>
      </c>
      <c r="S120" s="122">
        <v>5.1556900705227822</v>
      </c>
      <c r="T120" s="122">
        <v>6.9840815547045922</v>
      </c>
      <c r="U120" s="122">
        <v>9.2303490874740266</v>
      </c>
      <c r="V120" s="122">
        <v>9.5503895799281366</v>
      </c>
      <c r="W120" s="122">
        <v>9.353198448352515</v>
      </c>
      <c r="X120" s="122">
        <v>6.6259660251345807</v>
      </c>
      <c r="Y120" s="122">
        <v>3.2899403746716605</v>
      </c>
      <c r="DA120" s="130" t="s">
        <v>1895</v>
      </c>
    </row>
    <row r="121" spans="1:105" ht="12" customHeight="1" x14ac:dyDescent="0.25">
      <c r="A121" s="97" t="s">
        <v>124</v>
      </c>
      <c r="B121" s="98">
        <v>0.20070555897323558</v>
      </c>
      <c r="C121" s="98">
        <v>0.27317097614926927</v>
      </c>
      <c r="D121" s="98">
        <v>0.35507700079865717</v>
      </c>
      <c r="E121" s="98">
        <v>0.48373256441419532</v>
      </c>
      <c r="F121" s="98">
        <v>0.37420469679693502</v>
      </c>
      <c r="G121" s="98">
        <v>0.89181245916649521</v>
      </c>
      <c r="H121" s="98">
        <v>0.57450636557877766</v>
      </c>
      <c r="I121" s="98">
        <v>1.0796440662390752</v>
      </c>
      <c r="J121" s="98">
        <v>0.64637149060791022</v>
      </c>
      <c r="K121" s="98">
        <v>0.95135233171611011</v>
      </c>
      <c r="L121" s="98">
        <v>0.83499330521072423</v>
      </c>
      <c r="M121" s="98">
        <v>0.99194779648951459</v>
      </c>
      <c r="N121" s="98">
        <v>0.92363942164111623</v>
      </c>
      <c r="O121" s="98">
        <v>1.1703299988702138</v>
      </c>
      <c r="P121" s="98">
        <v>1.2339344060332764</v>
      </c>
      <c r="Q121" s="98">
        <v>1.5225293880648951</v>
      </c>
      <c r="R121" s="98">
        <v>1.8548889398988766</v>
      </c>
      <c r="S121" s="98">
        <v>2.8720779716984643</v>
      </c>
      <c r="T121" s="98">
        <v>5.2102672446532114</v>
      </c>
      <c r="U121" s="98">
        <v>7.4528459801674183</v>
      </c>
      <c r="V121" s="98">
        <v>7.4938312019143369</v>
      </c>
      <c r="W121" s="98">
        <v>7.4274647038592985</v>
      </c>
      <c r="X121" s="98">
        <v>5.2505679042996842</v>
      </c>
      <c r="Y121" s="98">
        <v>2.6375867326523807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1.1462978067096872E-2</v>
      </c>
      <c r="C125" s="101">
        <v>7.8277478080162628E-3</v>
      </c>
      <c r="D125" s="101">
        <v>6.1205456103126006E-3</v>
      </c>
      <c r="E125" s="101">
        <v>8.6007814324977096E-3</v>
      </c>
      <c r="F125" s="101">
        <v>3.1770250562227894E-3</v>
      </c>
      <c r="G125" s="101">
        <v>3.3565496453319198E-3</v>
      </c>
      <c r="H125" s="101">
        <v>0.11998190583305879</v>
      </c>
      <c r="I125" s="101">
        <v>0.35752292716080147</v>
      </c>
      <c r="J125" s="101">
        <v>0.57507444065923841</v>
      </c>
      <c r="K125" s="101">
        <v>1.3897915708062314</v>
      </c>
      <c r="L125" s="101">
        <v>1.300906940512677</v>
      </c>
      <c r="M125" s="101">
        <v>1.4204457379018292</v>
      </c>
      <c r="N125" s="101">
        <v>1.7544902660620127</v>
      </c>
      <c r="O125" s="101">
        <v>1.6388449539591547</v>
      </c>
      <c r="P125" s="101">
        <v>1.7096185208717829</v>
      </c>
      <c r="Q125" s="101">
        <v>1.7004616970466973</v>
      </c>
      <c r="R125" s="101">
        <v>1.5131443065719163</v>
      </c>
      <c r="S125" s="101">
        <v>2.2836120988243183</v>
      </c>
      <c r="T125" s="101">
        <v>1.7738143100513808</v>
      </c>
      <c r="U125" s="101">
        <v>1.7775031073066079</v>
      </c>
      <c r="V125" s="101">
        <v>2.0565583780137997</v>
      </c>
      <c r="W125" s="101">
        <v>1.9257337444932159</v>
      </c>
      <c r="X125" s="101">
        <v>1.375398120834896</v>
      </c>
      <c r="Y125" s="101">
        <v>0.65235364201927948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</v>
      </c>
      <c r="F126" s="104">
        <v>0</v>
      </c>
      <c r="G126" s="104">
        <v>0</v>
      </c>
      <c r="H126" s="104">
        <v>0</v>
      </c>
      <c r="I126" s="104">
        <v>0</v>
      </c>
      <c r="J126" s="104">
        <v>0</v>
      </c>
      <c r="K126" s="104">
        <v>0</v>
      </c>
      <c r="L126" s="104">
        <v>0</v>
      </c>
      <c r="M126" s="104">
        <v>0</v>
      </c>
      <c r="N126" s="104">
        <v>0</v>
      </c>
      <c r="O126" s="104">
        <v>0</v>
      </c>
      <c r="P126" s="104">
        <v>0</v>
      </c>
      <c r="Q126" s="104">
        <v>0</v>
      </c>
      <c r="R126" s="104">
        <v>0</v>
      </c>
      <c r="S126" s="104">
        <v>0</v>
      </c>
      <c r="T126" s="104">
        <v>0</v>
      </c>
      <c r="U126" s="104">
        <v>0</v>
      </c>
      <c r="V126" s="104">
        <v>0</v>
      </c>
      <c r="W126" s="104">
        <v>0</v>
      </c>
      <c r="X126" s="104">
        <v>0</v>
      </c>
      <c r="Y126" s="104">
        <v>0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1903</v>
      </c>
    </row>
    <row r="129" spans="1:105" ht="12" customHeight="1" x14ac:dyDescent="0.25">
      <c r="A129" s="121" t="s">
        <v>54</v>
      </c>
      <c r="B129" s="122">
        <v>0.15351519188622867</v>
      </c>
      <c r="C129" s="122">
        <v>0.15191677575630178</v>
      </c>
      <c r="D129" s="122">
        <v>0.1930314196946126</v>
      </c>
      <c r="E129" s="122">
        <v>0.26094181323562282</v>
      </c>
      <c r="F129" s="122">
        <v>0.19221973709632098</v>
      </c>
      <c r="G129" s="122">
        <v>0.53161071278679906</v>
      </c>
      <c r="H129" s="122">
        <v>0.36920302147520101</v>
      </c>
      <c r="I129" s="122">
        <v>0.75291481462760168</v>
      </c>
      <c r="J129" s="122">
        <v>0.49139615115306129</v>
      </c>
      <c r="K129" s="122">
        <v>0.93645720330134619</v>
      </c>
      <c r="L129" s="122">
        <v>0.83175143768910709</v>
      </c>
      <c r="M129" s="122">
        <v>0.90367488596813517</v>
      </c>
      <c r="N129" s="122">
        <v>0.80590814899556129</v>
      </c>
      <c r="O129" s="122">
        <v>0.87896449715790059</v>
      </c>
      <c r="P129" s="122">
        <v>0.90940164668498213</v>
      </c>
      <c r="Q129" s="122">
        <v>1.0738064361102864</v>
      </c>
      <c r="R129" s="122">
        <v>1.201031840278354</v>
      </c>
      <c r="S129" s="122">
        <v>1.7756191309773219</v>
      </c>
      <c r="T129" s="122">
        <v>2.5790125882310275</v>
      </c>
      <c r="U129" s="122">
        <v>3.4569253005382512</v>
      </c>
      <c r="V129" s="122">
        <v>3.3662551985733957</v>
      </c>
      <c r="W129" s="122">
        <v>3.2010868253900484</v>
      </c>
      <c r="X129" s="122">
        <v>2.249737758520812</v>
      </c>
      <c r="Y129" s="122">
        <v>1.1116510225120253</v>
      </c>
      <c r="DA129" s="130" t="s">
        <v>1904</v>
      </c>
    </row>
    <row r="130" spans="1:105" ht="12" customHeight="1" x14ac:dyDescent="0.25">
      <c r="A130" s="97" t="s">
        <v>50</v>
      </c>
      <c r="B130" s="98">
        <v>0.15049354722593014</v>
      </c>
      <c r="C130" s="98">
        <v>0.14784753817180499</v>
      </c>
      <c r="D130" s="98">
        <v>0.18846359156598447</v>
      </c>
      <c r="E130" s="98">
        <v>0.24890078333864366</v>
      </c>
      <c r="F130" s="98">
        <v>0.18575983920815042</v>
      </c>
      <c r="G130" s="98">
        <v>0.52199813901239878</v>
      </c>
      <c r="H130" s="98">
        <v>0.33755112963346678</v>
      </c>
      <c r="I130" s="98">
        <v>0.7353912826155784</v>
      </c>
      <c r="J130" s="98">
        <v>0.48124534868836433</v>
      </c>
      <c r="K130" s="98">
        <v>0.92791800369449695</v>
      </c>
      <c r="L130" s="98">
        <v>0.81799463819990748</v>
      </c>
      <c r="M130" s="98">
        <v>0.88656612975482585</v>
      </c>
      <c r="N130" s="98">
        <v>0.77968660302890946</v>
      </c>
      <c r="O130" s="98">
        <v>0.8778252896704748</v>
      </c>
      <c r="P130" s="98">
        <v>0.90241208798995998</v>
      </c>
      <c r="Q130" s="98">
        <v>1.0571108319241633</v>
      </c>
      <c r="R130" s="98">
        <v>1.1818356484387278</v>
      </c>
      <c r="S130" s="98">
        <v>1.744933585365755</v>
      </c>
      <c r="T130" s="98">
        <v>2.5437013425261807</v>
      </c>
      <c r="U130" s="98">
        <v>3.4168774581089107</v>
      </c>
      <c r="V130" s="98">
        <v>3.3222921190773227</v>
      </c>
      <c r="W130" s="98">
        <v>3.1596562552871239</v>
      </c>
      <c r="X130" s="98">
        <v>2.2202795450171435</v>
      </c>
      <c r="Y130" s="98">
        <v>1.0963514005233403</v>
      </c>
      <c r="DA130" s="63" t="s">
        <v>1905</v>
      </c>
    </row>
    <row r="131" spans="1:105" ht="12" customHeight="1" x14ac:dyDescent="0.25">
      <c r="A131" s="109" t="s">
        <v>120</v>
      </c>
      <c r="B131" s="33">
        <v>3.0216446602985233E-3</v>
      </c>
      <c r="C131" s="33">
        <v>4.069237584496779E-3</v>
      </c>
      <c r="D131" s="33">
        <v>4.5678281286281397E-3</v>
      </c>
      <c r="E131" s="33">
        <v>1.2041029896979185E-2</v>
      </c>
      <c r="F131" s="33">
        <v>6.4598978881705536E-3</v>
      </c>
      <c r="G131" s="33">
        <v>9.6125737744002394E-3</v>
      </c>
      <c r="H131" s="33">
        <v>3.1651891841734239E-2</v>
      </c>
      <c r="I131" s="33">
        <v>1.752353201202329E-2</v>
      </c>
      <c r="J131" s="33">
        <v>1.015080246469695E-2</v>
      </c>
      <c r="K131" s="33">
        <v>8.5391996068492695E-3</v>
      </c>
      <c r="L131" s="33">
        <v>1.3756799489199563E-2</v>
      </c>
      <c r="M131" s="33">
        <v>1.7108756213309317E-2</v>
      </c>
      <c r="N131" s="33">
        <v>2.6221545966651882E-2</v>
      </c>
      <c r="O131" s="33">
        <v>1.1392074874257455E-3</v>
      </c>
      <c r="P131" s="33">
        <v>6.9895586950222003E-3</v>
      </c>
      <c r="Q131" s="33">
        <v>1.6695604186122936E-2</v>
      </c>
      <c r="R131" s="33">
        <v>1.9196191839626224E-2</v>
      </c>
      <c r="S131" s="33">
        <v>3.068554561156691E-2</v>
      </c>
      <c r="T131" s="33">
        <v>3.5311245704846873E-2</v>
      </c>
      <c r="U131" s="33">
        <v>4.0047842429340251E-2</v>
      </c>
      <c r="V131" s="33">
        <v>4.3963079496072949E-2</v>
      </c>
      <c r="W131" s="33">
        <v>4.1430570102924419E-2</v>
      </c>
      <c r="X131" s="33">
        <v>2.9458213503668375E-2</v>
      </c>
      <c r="Y131" s="33">
        <v>1.529962198868506E-2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0.5896899383362465</v>
      </c>
      <c r="C133" s="154">
        <f t="shared" si="22"/>
        <v>0.58258807424090786</v>
      </c>
      <c r="D133" s="154">
        <f t="shared" si="22"/>
        <v>0.59170560754840795</v>
      </c>
      <c r="E133" s="154">
        <f t="shared" si="22"/>
        <v>0.59699137308708461</v>
      </c>
      <c r="F133" s="154">
        <f t="shared" si="22"/>
        <v>0.60721646840240084</v>
      </c>
      <c r="G133" s="154">
        <f t="shared" si="22"/>
        <v>0.60824842206444862</v>
      </c>
      <c r="H133" s="154">
        <f t="shared" si="22"/>
        <v>0.62619274429896654</v>
      </c>
      <c r="I133" s="154">
        <f t="shared" si="22"/>
        <v>0.63898323213041985</v>
      </c>
      <c r="J133" s="154">
        <f t="shared" si="22"/>
        <v>0.65246216036189408</v>
      </c>
      <c r="K133" s="154">
        <f t="shared" si="22"/>
        <v>0.65331903597065333</v>
      </c>
      <c r="L133" s="154">
        <f t="shared" si="22"/>
        <v>0.66722933471981194</v>
      </c>
      <c r="M133" s="154">
        <f t="shared" si="22"/>
        <v>0.66424080705275756</v>
      </c>
      <c r="N133" s="154">
        <f t="shared" si="22"/>
        <v>0.68102733716707875</v>
      </c>
      <c r="O133" s="154">
        <f t="shared" si="22"/>
        <v>0.66984274253734</v>
      </c>
      <c r="P133" s="154">
        <f t="shared" si="22"/>
        <v>0.66981542893968327</v>
      </c>
      <c r="Q133" s="154">
        <f t="shared" si="22"/>
        <v>0.68179297404542083</v>
      </c>
      <c r="R133" s="154">
        <f t="shared" ref="R133:V133" si="23">IF(R115=0,"",R115/R97)</f>
        <v>0.69321217289506987</v>
      </c>
      <c r="S133" s="154">
        <f t="shared" si="23"/>
        <v>0.71467943122814814</v>
      </c>
      <c r="T133" s="154">
        <f t="shared" si="23"/>
        <v>0.74829432958392894</v>
      </c>
      <c r="U133" s="154">
        <f t="shared" si="23"/>
        <v>0.7734460947921874</v>
      </c>
      <c r="V133" s="154">
        <f t="shared" si="23"/>
        <v>0.78711168186625791</v>
      </c>
      <c r="W133" s="154">
        <f t="shared" ref="W133:Y133" si="24">IF(W115=0,"",W115/W97)</f>
        <v>0.79201559646792774</v>
      </c>
      <c r="X133" s="154">
        <f t="shared" si="24"/>
        <v>0.80071589309690072</v>
      </c>
      <c r="Y133" s="154">
        <f t="shared" si="24"/>
        <v>0.81054135526421855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0.59541650663379975</v>
      </c>
      <c r="C134" s="155">
        <f t="shared" si="25"/>
        <v>0.59541650663379975</v>
      </c>
      <c r="D134" s="155">
        <f t="shared" si="25"/>
        <v>0.60381803441320148</v>
      </c>
      <c r="E134" s="155">
        <f t="shared" si="25"/>
        <v>0.61167377992836935</v>
      </c>
      <c r="F134" s="155">
        <f t="shared" si="25"/>
        <v>0.61919588753940791</v>
      </c>
      <c r="G134" s="155">
        <f t="shared" si="25"/>
        <v>0.63020806931738749</v>
      </c>
      <c r="H134" s="155">
        <f t="shared" si="25"/>
        <v>0.63848383979894641</v>
      </c>
      <c r="I134" s="155">
        <f t="shared" si="25"/>
        <v>0.64960237531332754</v>
      </c>
      <c r="J134" s="155">
        <f t="shared" si="25"/>
        <v>0.65736301717328327</v>
      </c>
      <c r="K134" s="155">
        <f t="shared" si="25"/>
        <v>0.66445801344271971</v>
      </c>
      <c r="L134" s="155">
        <f t="shared" si="25"/>
        <v>0.66816542226463427</v>
      </c>
      <c r="M134" s="155">
        <f t="shared" si="25"/>
        <v>0.67124107251364229</v>
      </c>
      <c r="N134" s="155">
        <f t="shared" si="25"/>
        <v>0.67295463346625528</v>
      </c>
      <c r="O134" s="155">
        <f t="shared" si="25"/>
        <v>0.67575110668561589</v>
      </c>
      <c r="P134" s="155">
        <f t="shared" si="25"/>
        <v>0.6769717419586968</v>
      </c>
      <c r="Q134" s="155">
        <f t="shared" si="25"/>
        <v>0.67949042619799072</v>
      </c>
      <c r="R134" s="155">
        <f t="shared" ref="R134:V134" si="26">IF(R116=0,"",R116/R98)</f>
        <v>0.68708470188849691</v>
      </c>
      <c r="S134" s="155">
        <f t="shared" si="26"/>
        <v>0.70839645258558182</v>
      </c>
      <c r="T134" s="155">
        <f t="shared" si="26"/>
        <v>0.73896511332154491</v>
      </c>
      <c r="U134" s="155">
        <f t="shared" si="26"/>
        <v>0.76365818971483546</v>
      </c>
      <c r="V134" s="155">
        <f t="shared" si="26"/>
        <v>0.77769087811894866</v>
      </c>
      <c r="W134" s="155">
        <f t="shared" ref="W134:Y134" si="27">IF(W116=0,"",W116/W98)</f>
        <v>0.78204666382926735</v>
      </c>
      <c r="X134" s="155">
        <f t="shared" si="27"/>
        <v>0.78585462983330578</v>
      </c>
      <c r="Y134" s="155">
        <f t="shared" si="27"/>
        <v>0.78787585295611928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0.59541650663379975</v>
      </c>
      <c r="C135" s="156">
        <f t="shared" si="28"/>
        <v>0.59541650663379975</v>
      </c>
      <c r="D135" s="156">
        <f t="shared" si="28"/>
        <v>0.60381803441320148</v>
      </c>
      <c r="E135" s="156">
        <f t="shared" si="28"/>
        <v>0.61167377992836935</v>
      </c>
      <c r="F135" s="156">
        <f t="shared" si="28"/>
        <v>0.61919588753940791</v>
      </c>
      <c r="G135" s="156">
        <f t="shared" si="28"/>
        <v>0.63020806931738749</v>
      </c>
      <c r="H135" s="156">
        <f t="shared" si="28"/>
        <v>0.63848383979894641</v>
      </c>
      <c r="I135" s="156">
        <f t="shared" si="28"/>
        <v>0.64960237531332754</v>
      </c>
      <c r="J135" s="156">
        <f t="shared" si="28"/>
        <v>0.65736301717328327</v>
      </c>
      <c r="K135" s="156">
        <f t="shared" si="28"/>
        <v>0.66445801344271971</v>
      </c>
      <c r="L135" s="156">
        <f t="shared" si="28"/>
        <v>0.66816542226463427</v>
      </c>
      <c r="M135" s="156">
        <f t="shared" si="28"/>
        <v>0.67124107251364229</v>
      </c>
      <c r="N135" s="156">
        <f t="shared" si="28"/>
        <v>0.67295463346625528</v>
      </c>
      <c r="O135" s="156">
        <f t="shared" si="28"/>
        <v>0.67575110668561589</v>
      </c>
      <c r="P135" s="156">
        <f t="shared" si="28"/>
        <v>0.6769717419586968</v>
      </c>
      <c r="Q135" s="156">
        <f t="shared" si="28"/>
        <v>0.67949042619799072</v>
      </c>
      <c r="R135" s="156">
        <f t="shared" ref="R135:V135" si="29">IF(R117=0,"",R117/R99)</f>
        <v>0.68708470188849691</v>
      </c>
      <c r="S135" s="156">
        <f t="shared" si="29"/>
        <v>0.70839645258558182</v>
      </c>
      <c r="T135" s="156">
        <f t="shared" si="29"/>
        <v>0.73896511332154491</v>
      </c>
      <c r="U135" s="156">
        <f t="shared" si="29"/>
        <v>0.76365818971483546</v>
      </c>
      <c r="V135" s="156">
        <f t="shared" si="29"/>
        <v>0.77769087811894866</v>
      </c>
      <c r="W135" s="156">
        <f t="shared" ref="W135:Y135" si="30">IF(W117=0,"",W117/W99)</f>
        <v>0.78204666382926735</v>
      </c>
      <c r="X135" s="156">
        <f t="shared" si="30"/>
        <v>0.78585462983330578</v>
      </c>
      <c r="Y135" s="156">
        <f t="shared" si="30"/>
        <v>0.78787585295611928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1.6257959214795279</v>
      </c>
      <c r="C136" s="155">
        <f t="shared" si="31"/>
        <v>1.7293033641060771</v>
      </c>
      <c r="D136" s="155">
        <f t="shared" si="31"/>
        <v>1.8751402289993975</v>
      </c>
      <c r="E136" s="155">
        <f t="shared" si="31"/>
        <v>1.9714006164827185</v>
      </c>
      <c r="F136" s="155">
        <f t="shared" si="31"/>
        <v>2.0947936375628919</v>
      </c>
      <c r="G136" s="155">
        <f t="shared" si="31"/>
        <v>2.2344731685036883</v>
      </c>
      <c r="H136" s="155">
        <f t="shared" si="31"/>
        <v>2.3540617807865929</v>
      </c>
      <c r="I136" s="155">
        <f t="shared" si="31"/>
        <v>2.4535746109261698</v>
      </c>
      <c r="J136" s="155">
        <f t="shared" si="31"/>
        <v>2.5310694330921617</v>
      </c>
      <c r="K136" s="155">
        <f t="shared" si="31"/>
        <v>2.6119356776536033</v>
      </c>
      <c r="L136" s="155">
        <f t="shared" si="31"/>
        <v>2.6769196547427114</v>
      </c>
      <c r="M136" s="155">
        <f t="shared" si="31"/>
        <v>2.725644735289646</v>
      </c>
      <c r="N136" s="155">
        <f t="shared" si="31"/>
        <v>2.7631984295080496</v>
      </c>
      <c r="O136" s="155">
        <f t="shared" si="31"/>
        <v>2.7993601386511804</v>
      </c>
      <c r="P136" s="155">
        <f t="shared" si="31"/>
        <v>2.8797474743928442</v>
      </c>
      <c r="Q136" s="155">
        <f t="shared" si="31"/>
        <v>3.0167825215461699</v>
      </c>
      <c r="R136" s="155">
        <f t="shared" ref="R136:V136" si="32">IF(R118=0,"",R118/R100)</f>
        <v>3.1711334257818335</v>
      </c>
      <c r="S136" s="155">
        <f t="shared" si="32"/>
        <v>3.3494682579082538</v>
      </c>
      <c r="T136" s="155">
        <f t="shared" si="32"/>
        <v>3.4447312053261849</v>
      </c>
      <c r="U136" s="155">
        <f t="shared" si="32"/>
        <v>3.4717202505092715</v>
      </c>
      <c r="V136" s="155">
        <f t="shared" si="32"/>
        <v>3.4807629223097236</v>
      </c>
      <c r="W136" s="155">
        <f t="shared" ref="W136:Y136" si="33">IF(W118=0,"",W118/W100)</f>
        <v>3.4886501901186246</v>
      </c>
      <c r="X136" s="155">
        <f t="shared" si="33"/>
        <v>3.4942110459824698</v>
      </c>
      <c r="Y136" s="155">
        <f t="shared" si="33"/>
        <v>3.4994060956649267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1.6257959214795279</v>
      </c>
      <c r="C137" s="156">
        <f t="shared" si="34"/>
        <v>1.7293033641060771</v>
      </c>
      <c r="D137" s="156">
        <f t="shared" si="34"/>
        <v>1.8751402289993975</v>
      </c>
      <c r="E137" s="156">
        <f t="shared" si="34"/>
        <v>1.9714006164827185</v>
      </c>
      <c r="F137" s="156">
        <f t="shared" si="34"/>
        <v>2.0947936375628919</v>
      </c>
      <c r="G137" s="156">
        <f t="shared" si="34"/>
        <v>2.2344731685036883</v>
      </c>
      <c r="H137" s="156">
        <f t="shared" si="34"/>
        <v>2.3540617807865929</v>
      </c>
      <c r="I137" s="156">
        <f t="shared" si="34"/>
        <v>2.4535746109261698</v>
      </c>
      <c r="J137" s="156">
        <f t="shared" si="34"/>
        <v>2.5310694330921617</v>
      </c>
      <c r="K137" s="156">
        <f t="shared" si="34"/>
        <v>2.6119356776536033</v>
      </c>
      <c r="L137" s="156">
        <f t="shared" si="34"/>
        <v>2.6769196547427114</v>
      </c>
      <c r="M137" s="156">
        <f t="shared" si="34"/>
        <v>2.725644735289646</v>
      </c>
      <c r="N137" s="156">
        <f t="shared" si="34"/>
        <v>2.7631984295080496</v>
      </c>
      <c r="O137" s="156">
        <f t="shared" si="34"/>
        <v>2.7993601386511804</v>
      </c>
      <c r="P137" s="156">
        <f t="shared" si="34"/>
        <v>2.8797474743928442</v>
      </c>
      <c r="Q137" s="156">
        <f t="shared" si="34"/>
        <v>3.0167825215461699</v>
      </c>
      <c r="R137" s="156">
        <f t="shared" ref="R137:V137" si="35">IF(R119=0,"",R119/R101)</f>
        <v>3.1711334257818335</v>
      </c>
      <c r="S137" s="156">
        <f t="shared" si="35"/>
        <v>3.3494682579082538</v>
      </c>
      <c r="T137" s="156">
        <f t="shared" si="35"/>
        <v>3.4447312053261849</v>
      </c>
      <c r="U137" s="156">
        <f t="shared" si="35"/>
        <v>3.4717202505092715</v>
      </c>
      <c r="V137" s="156">
        <f t="shared" si="35"/>
        <v>3.4807629223097236</v>
      </c>
      <c r="W137" s="156">
        <f t="shared" ref="W137:Y137" si="36">IF(W119=0,"",W119/W101)</f>
        <v>3.4886501901186246</v>
      </c>
      <c r="X137" s="156">
        <f t="shared" si="36"/>
        <v>3.4942110459824698</v>
      </c>
      <c r="Y137" s="156">
        <f t="shared" si="36"/>
        <v>3.4994060956649267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0.49562953112965563</v>
      </c>
      <c r="C138" s="155">
        <f t="shared" si="37"/>
        <v>0.49588303390602573</v>
      </c>
      <c r="D138" s="155">
        <f t="shared" si="37"/>
        <v>0.50184422105391124</v>
      </c>
      <c r="E138" s="155">
        <f t="shared" si="37"/>
        <v>0.50776763482504428</v>
      </c>
      <c r="F138" s="155">
        <f t="shared" si="37"/>
        <v>0.51315414284901129</v>
      </c>
      <c r="G138" s="155">
        <f t="shared" si="37"/>
        <v>0.52022266318597865</v>
      </c>
      <c r="H138" s="155">
        <f t="shared" si="37"/>
        <v>0.53397260883297759</v>
      </c>
      <c r="I138" s="155">
        <f t="shared" si="37"/>
        <v>0.54195792000071441</v>
      </c>
      <c r="J138" s="155">
        <f t="shared" si="37"/>
        <v>0.55694138249345293</v>
      </c>
      <c r="K138" s="155">
        <f t="shared" si="37"/>
        <v>0.56453011901312578</v>
      </c>
      <c r="L138" s="155">
        <f t="shared" si="37"/>
        <v>0.56783199554424435</v>
      </c>
      <c r="M138" s="155">
        <f t="shared" si="37"/>
        <v>0.57206486946470314</v>
      </c>
      <c r="N138" s="155">
        <f t="shared" si="37"/>
        <v>0.57918237899140834</v>
      </c>
      <c r="O138" s="155">
        <f t="shared" si="37"/>
        <v>0.5912212637651042</v>
      </c>
      <c r="P138" s="155">
        <f t="shared" si="37"/>
        <v>0.60483299541146585</v>
      </c>
      <c r="Q138" s="155">
        <f t="shared" si="37"/>
        <v>0.62901401396192502</v>
      </c>
      <c r="R138" s="155">
        <f t="shared" ref="R138:V138" si="38">IF(R120=0,"",R120/R102)</f>
        <v>0.66318725690815594</v>
      </c>
      <c r="S138" s="155">
        <f t="shared" si="38"/>
        <v>0.69841630454030712</v>
      </c>
      <c r="T138" s="155">
        <f t="shared" si="38"/>
        <v>0.75633403719822911</v>
      </c>
      <c r="U138" s="155">
        <f t="shared" si="38"/>
        <v>0.78935967262786277</v>
      </c>
      <c r="V138" s="155">
        <f t="shared" si="38"/>
        <v>0.79806391859477677</v>
      </c>
      <c r="W138" s="155">
        <f t="shared" ref="W138:Y138" si="39">IF(W120=0,"",W120/W102)</f>
        <v>0.80687268461160122</v>
      </c>
      <c r="X138" s="155">
        <f t="shared" si="39"/>
        <v>0.81034024688518658</v>
      </c>
      <c r="Y138" s="155">
        <f t="shared" si="39"/>
        <v>0.81520869882653124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0.49258810257268426</v>
      </c>
      <c r="C139" s="156">
        <f t="shared" si="40"/>
        <v>0.49435805774176572</v>
      </c>
      <c r="D139" s="156">
        <f t="shared" si="40"/>
        <v>0.50100718721984772</v>
      </c>
      <c r="E139" s="156">
        <f t="shared" si="40"/>
        <v>0.50699001841690383</v>
      </c>
      <c r="F139" s="156">
        <f t="shared" si="40"/>
        <v>0.51282075860585052</v>
      </c>
      <c r="G139" s="156">
        <f t="shared" si="40"/>
        <v>0.52009767260295781</v>
      </c>
      <c r="H139" s="156">
        <f t="shared" si="40"/>
        <v>0.52515190005252754</v>
      </c>
      <c r="I139" s="156">
        <f t="shared" si="40"/>
        <v>0.52978932246825794</v>
      </c>
      <c r="J139" s="156">
        <f t="shared" si="40"/>
        <v>0.5350413736529549</v>
      </c>
      <c r="K139" s="156">
        <f t="shared" si="40"/>
        <v>0.53652613596863485</v>
      </c>
      <c r="L139" s="156">
        <f t="shared" si="40"/>
        <v>0.54118901724864688</v>
      </c>
      <c r="M139" s="156">
        <f t="shared" si="40"/>
        <v>0.55171398704650476</v>
      </c>
      <c r="N139" s="156">
        <f t="shared" si="40"/>
        <v>0.5620953998409155</v>
      </c>
      <c r="O139" s="156">
        <f t="shared" si="40"/>
        <v>0.59028179731653674</v>
      </c>
      <c r="P139" s="156">
        <f t="shared" si="40"/>
        <v>0.61382619213661949</v>
      </c>
      <c r="Q139" s="156">
        <f t="shared" si="40"/>
        <v>0.65261614851283878</v>
      </c>
      <c r="R139" s="156">
        <f t="shared" ref="R139:V139" si="41">IF(R121=0,"",R121/R103)</f>
        <v>0.69748364358831894</v>
      </c>
      <c r="S139" s="156">
        <f t="shared" si="41"/>
        <v>0.7445002709272267</v>
      </c>
      <c r="T139" s="156">
        <f t="shared" si="41"/>
        <v>0.79888374593363642</v>
      </c>
      <c r="U139" s="156">
        <f t="shared" si="41"/>
        <v>0.82701988356792688</v>
      </c>
      <c r="V139" s="156">
        <f t="shared" si="41"/>
        <v>0.84006932964658487</v>
      </c>
      <c r="W139" s="156">
        <f t="shared" ref="W139:Y139" si="42">IF(W121=0,"",W121/W103)</f>
        <v>0.84742808537918946</v>
      </c>
      <c r="X139" s="156">
        <f t="shared" si="42"/>
        <v>0.8510240564065934</v>
      </c>
      <c r="Y139" s="156">
        <f t="shared" si="42"/>
        <v>0.85398061057898977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0.55570543062672839</v>
      </c>
      <c r="C143" s="157">
        <f t="shared" si="52"/>
        <v>0.55570543062672839</v>
      </c>
      <c r="D143" s="157">
        <f t="shared" si="52"/>
        <v>0.55570543062672839</v>
      </c>
      <c r="E143" s="157">
        <f t="shared" si="52"/>
        <v>0.55570543062672839</v>
      </c>
      <c r="F143" s="157">
        <f t="shared" si="52"/>
        <v>0.55570543062672839</v>
      </c>
      <c r="G143" s="157">
        <f t="shared" si="52"/>
        <v>0.55570543062672839</v>
      </c>
      <c r="H143" s="157">
        <f t="shared" si="52"/>
        <v>0.58067402275749791</v>
      </c>
      <c r="I143" s="157">
        <f t="shared" si="52"/>
        <v>0.58235018918372183</v>
      </c>
      <c r="J143" s="157">
        <f t="shared" si="52"/>
        <v>0.58379970744285747</v>
      </c>
      <c r="K143" s="157">
        <f t="shared" si="52"/>
        <v>0.58544756423631317</v>
      </c>
      <c r="L143" s="157">
        <f t="shared" si="52"/>
        <v>0.58636027528987311</v>
      </c>
      <c r="M143" s="157">
        <f t="shared" si="52"/>
        <v>0.58719046255117591</v>
      </c>
      <c r="N143" s="157">
        <f t="shared" si="52"/>
        <v>0.58860189110841565</v>
      </c>
      <c r="O143" s="157">
        <f t="shared" si="52"/>
        <v>0.59189398677197236</v>
      </c>
      <c r="P143" s="157">
        <f t="shared" si="52"/>
        <v>0.59850408920420228</v>
      </c>
      <c r="Q143" s="157">
        <f t="shared" si="52"/>
        <v>0.60928467426671773</v>
      </c>
      <c r="R143" s="157">
        <f t="shared" ref="R143:V143" si="53">IF(R125=0,"",R125/R107)</f>
        <v>0.62548488096939137</v>
      </c>
      <c r="S143" s="157">
        <f t="shared" si="53"/>
        <v>0.64797167859226568</v>
      </c>
      <c r="T143" s="157">
        <f t="shared" si="53"/>
        <v>0.65401579123610831</v>
      </c>
      <c r="U143" s="157">
        <f t="shared" si="53"/>
        <v>0.66280838493926642</v>
      </c>
      <c r="V143" s="157">
        <f t="shared" si="53"/>
        <v>0.67506565335531166</v>
      </c>
      <c r="W143" s="157">
        <f t="shared" ref="W143:Y143" si="54">IF(W125=0,"",W125/W107)</f>
        <v>0.68114527968503291</v>
      </c>
      <c r="X143" s="157">
        <f t="shared" si="54"/>
        <v>0.68527844054104259</v>
      </c>
      <c r="Y143" s="157">
        <f t="shared" si="54"/>
        <v>0.68877318087846862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 t="str">
        <f t="shared" si="55"/>
        <v/>
      </c>
      <c r="F144" s="158" t="str">
        <f t="shared" si="55"/>
        <v/>
      </c>
      <c r="G144" s="158" t="str">
        <f t="shared" si="55"/>
        <v/>
      </c>
      <c r="H144" s="158" t="str">
        <f t="shared" si="55"/>
        <v/>
      </c>
      <c r="I144" s="158" t="str">
        <f t="shared" si="55"/>
        <v/>
      </c>
      <c r="J144" s="158" t="str">
        <f t="shared" si="55"/>
        <v/>
      </c>
      <c r="K144" s="158" t="str">
        <f t="shared" si="55"/>
        <v/>
      </c>
      <c r="L144" s="158" t="str">
        <f t="shared" si="55"/>
        <v/>
      </c>
      <c r="M144" s="158" t="str">
        <f t="shared" si="55"/>
        <v/>
      </c>
      <c r="N144" s="158" t="str">
        <f t="shared" si="55"/>
        <v/>
      </c>
      <c r="O144" s="158" t="str">
        <f t="shared" si="55"/>
        <v/>
      </c>
      <c r="P144" s="158" t="str">
        <f t="shared" si="55"/>
        <v/>
      </c>
      <c r="Q144" s="158" t="str">
        <f t="shared" si="55"/>
        <v/>
      </c>
      <c r="R144" s="158" t="str">
        <f t="shared" ref="R144:V144" si="56">IF(R126=0,"",R126/R108)</f>
        <v/>
      </c>
      <c r="S144" s="158" t="str">
        <f t="shared" si="56"/>
        <v/>
      </c>
      <c r="T144" s="158" t="str">
        <f t="shared" si="56"/>
        <v/>
      </c>
      <c r="U144" s="158" t="str">
        <f t="shared" si="56"/>
        <v/>
      </c>
      <c r="V144" s="158" t="str">
        <f t="shared" si="56"/>
        <v/>
      </c>
      <c r="W144" s="158" t="str">
        <f t="shared" ref="W144:Y144" si="57">IF(W126=0,"",W126/W108)</f>
        <v/>
      </c>
      <c r="X144" s="158" t="str">
        <f t="shared" si="57"/>
        <v/>
      </c>
      <c r="Y144" s="158" t="str">
        <f t="shared" si="57"/>
        <v/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 t="str">
        <f t="shared" si="58"/>
        <v/>
      </c>
      <c r="F145" s="156" t="str">
        <f t="shared" si="58"/>
        <v/>
      </c>
      <c r="G145" s="156" t="str">
        <f t="shared" si="58"/>
        <v/>
      </c>
      <c r="H145" s="156" t="str">
        <f t="shared" si="58"/>
        <v/>
      </c>
      <c r="I145" s="156" t="str">
        <f t="shared" si="58"/>
        <v/>
      </c>
      <c r="J145" s="156" t="str">
        <f t="shared" si="58"/>
        <v/>
      </c>
      <c r="K145" s="156" t="str">
        <f t="shared" si="58"/>
        <v/>
      </c>
      <c r="L145" s="156" t="str">
        <f t="shared" si="58"/>
        <v/>
      </c>
      <c r="M145" s="156" t="str">
        <f t="shared" si="58"/>
        <v/>
      </c>
      <c r="N145" s="156" t="str">
        <f t="shared" si="58"/>
        <v/>
      </c>
      <c r="O145" s="156" t="str">
        <f t="shared" si="58"/>
        <v/>
      </c>
      <c r="P145" s="156" t="str">
        <f t="shared" si="58"/>
        <v/>
      </c>
      <c r="Q145" s="156" t="str">
        <f t="shared" si="58"/>
        <v/>
      </c>
      <c r="R145" s="156" t="str">
        <f t="shared" ref="R145:V145" si="59">IF(R127=0,"",R127/R109)</f>
        <v/>
      </c>
      <c r="S145" s="156" t="str">
        <f t="shared" si="59"/>
        <v/>
      </c>
      <c r="T145" s="156" t="str">
        <f t="shared" si="59"/>
        <v/>
      </c>
      <c r="U145" s="156" t="str">
        <f t="shared" si="59"/>
        <v/>
      </c>
      <c r="V145" s="156" t="str">
        <f t="shared" si="59"/>
        <v/>
      </c>
      <c r="W145" s="156" t="str">
        <f t="shared" ref="W145:Y145" si="60">IF(W127=0,"",W127/W109)</f>
        <v/>
      </c>
      <c r="X145" s="156" t="str">
        <f t="shared" si="60"/>
        <v/>
      </c>
      <c r="Y145" s="156" t="str">
        <f t="shared" si="60"/>
        <v/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 t="str">
        <f t="shared" si="61"/>
        <v/>
      </c>
      <c r="F146" s="156" t="str">
        <f t="shared" si="61"/>
        <v/>
      </c>
      <c r="G146" s="156" t="str">
        <f t="shared" si="61"/>
        <v/>
      </c>
      <c r="H146" s="156" t="str">
        <f t="shared" si="61"/>
        <v/>
      </c>
      <c r="I146" s="156" t="str">
        <f t="shared" si="61"/>
        <v/>
      </c>
      <c r="J146" s="156" t="str">
        <f t="shared" si="61"/>
        <v/>
      </c>
      <c r="K146" s="156" t="str">
        <f t="shared" si="61"/>
        <v/>
      </c>
      <c r="L146" s="156" t="str">
        <f t="shared" si="61"/>
        <v/>
      </c>
      <c r="M146" s="156" t="str">
        <f t="shared" si="61"/>
        <v/>
      </c>
      <c r="N146" s="156" t="str">
        <f t="shared" si="61"/>
        <v/>
      </c>
      <c r="O146" s="156" t="str">
        <f t="shared" si="61"/>
        <v/>
      </c>
      <c r="P146" s="156" t="str">
        <f t="shared" si="61"/>
        <v/>
      </c>
      <c r="Q146" s="156" t="str">
        <f t="shared" si="61"/>
        <v/>
      </c>
      <c r="R146" s="156" t="str">
        <f t="shared" ref="R146:V146" si="62">IF(R128=0,"",R128/R110)</f>
        <v/>
      </c>
      <c r="S146" s="156" t="str">
        <f t="shared" si="62"/>
        <v/>
      </c>
      <c r="T146" s="156" t="str">
        <f t="shared" si="62"/>
        <v/>
      </c>
      <c r="U146" s="156" t="str">
        <f t="shared" si="62"/>
        <v/>
      </c>
      <c r="V146" s="156" t="str">
        <f t="shared" si="62"/>
        <v/>
      </c>
      <c r="W146" s="156" t="str">
        <f t="shared" ref="W146:Y146" si="63">IF(W128=0,"",W128/W110)</f>
        <v/>
      </c>
      <c r="X146" s="156" t="str">
        <f t="shared" si="63"/>
        <v/>
      </c>
      <c r="Y146" s="156" t="str">
        <f t="shared" si="63"/>
        <v/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0.56735551162374243</v>
      </c>
      <c r="C147" s="155">
        <f t="shared" si="64"/>
        <v>0.56874148539479252</v>
      </c>
      <c r="D147" s="155">
        <f t="shared" si="64"/>
        <v>0.57014108173160594</v>
      </c>
      <c r="E147" s="155">
        <f t="shared" si="64"/>
        <v>0.57463612811554665</v>
      </c>
      <c r="F147" s="155">
        <f t="shared" si="64"/>
        <v>0.57429225644713078</v>
      </c>
      <c r="G147" s="155">
        <f t="shared" si="64"/>
        <v>0.57364371660811175</v>
      </c>
      <c r="H147" s="155">
        <f t="shared" si="64"/>
        <v>0.58391338101051371</v>
      </c>
      <c r="I147" s="155">
        <f t="shared" si="64"/>
        <v>0.57610354014684073</v>
      </c>
      <c r="J147" s="155">
        <f t="shared" si="64"/>
        <v>0.57615664533404343</v>
      </c>
      <c r="K147" s="155">
        <f t="shared" si="64"/>
        <v>0.57505348887443464</v>
      </c>
      <c r="L147" s="155">
        <f t="shared" si="64"/>
        <v>0.57637589816603929</v>
      </c>
      <c r="M147" s="155">
        <f t="shared" si="64"/>
        <v>0.57699220971328791</v>
      </c>
      <c r="N147" s="155">
        <f t="shared" si="64"/>
        <v>0.57910051354161918</v>
      </c>
      <c r="O147" s="155">
        <f t="shared" si="64"/>
        <v>0.57511461977290412</v>
      </c>
      <c r="P147" s="155">
        <f t="shared" si="64"/>
        <v>0.57626683546637225</v>
      </c>
      <c r="Q147" s="155">
        <f t="shared" si="64"/>
        <v>0.57795023204612206</v>
      </c>
      <c r="R147" s="155">
        <f t="shared" ref="R147:V147" si="65">IF(R129=0,"",R129/R111)</f>
        <v>0.57949951239520259</v>
      </c>
      <c r="S147" s="155">
        <f t="shared" si="65"/>
        <v>0.58302193142048153</v>
      </c>
      <c r="T147" s="155">
        <f t="shared" si="65"/>
        <v>0.58670673720032107</v>
      </c>
      <c r="U147" s="155">
        <f t="shared" si="65"/>
        <v>0.58984393546495428</v>
      </c>
      <c r="V147" s="155">
        <f t="shared" si="65"/>
        <v>0.5922393624716491</v>
      </c>
      <c r="W147" s="155">
        <f t="shared" ref="W147:Y147" si="66">IF(W129=0,"",W129/W111)</f>
        <v>0.59317403150959536</v>
      </c>
      <c r="X147" s="155">
        <f t="shared" si="66"/>
        <v>0.59385583886081628</v>
      </c>
      <c r="Y147" s="155">
        <f t="shared" si="66"/>
        <v>0.59458281401314017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0.56484535751166676</v>
      </c>
      <c r="C148" s="156">
        <f t="shared" si="67"/>
        <v>0.56528812775732584</v>
      </c>
      <c r="D148" s="156">
        <f t="shared" si="67"/>
        <v>0.56705319891040595</v>
      </c>
      <c r="E148" s="156">
        <f t="shared" si="67"/>
        <v>0.56851597908052665</v>
      </c>
      <c r="F148" s="156">
        <f t="shared" si="67"/>
        <v>0.56984143279693877</v>
      </c>
      <c r="G148" s="156">
        <f t="shared" si="67"/>
        <v>0.57124547228006761</v>
      </c>
      <c r="H148" s="156">
        <f t="shared" si="67"/>
        <v>0.57227721608539117</v>
      </c>
      <c r="I148" s="156">
        <f t="shared" si="67"/>
        <v>0.57299326963636088</v>
      </c>
      <c r="J148" s="156">
        <f t="shared" si="67"/>
        <v>0.57339531800819143</v>
      </c>
      <c r="K148" s="156">
        <f t="shared" si="67"/>
        <v>0.57383731874223332</v>
      </c>
      <c r="L148" s="156">
        <f t="shared" si="67"/>
        <v>0.57413783464549906</v>
      </c>
      <c r="M148" s="156">
        <f t="shared" si="67"/>
        <v>0.57441424723424084</v>
      </c>
      <c r="N148" s="156">
        <f t="shared" si="67"/>
        <v>0.57463146143925881</v>
      </c>
      <c r="O148" s="156">
        <f t="shared" si="67"/>
        <v>0.57493728781632458</v>
      </c>
      <c r="P148" s="156">
        <f t="shared" si="67"/>
        <v>0.57521028058589208</v>
      </c>
      <c r="Q148" s="156">
        <f t="shared" si="67"/>
        <v>0.57576368178533499</v>
      </c>
      <c r="R148" s="156">
        <f t="shared" ref="R148:V148" si="68">IF(R130=0,"",R130/R112)</f>
        <v>0.57715434097903362</v>
      </c>
      <c r="S148" s="156">
        <f t="shared" si="68"/>
        <v>0.58035643955353611</v>
      </c>
      <c r="T148" s="156">
        <f t="shared" si="68"/>
        <v>0.58453040442606785</v>
      </c>
      <c r="U148" s="156">
        <f t="shared" si="68"/>
        <v>0.58797411649068676</v>
      </c>
      <c r="V148" s="156">
        <f t="shared" si="68"/>
        <v>0.5900999875894074</v>
      </c>
      <c r="W148" s="156">
        <f t="shared" ref="W148:Y148" si="69">IF(W130=0,"",W130/W112)</f>
        <v>0.59104970024197401</v>
      </c>
      <c r="X148" s="156">
        <f t="shared" si="69"/>
        <v>0.59170418056663188</v>
      </c>
      <c r="Y148" s="156">
        <f t="shared" si="69"/>
        <v>0.59230647660135127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0.72862365072973456</v>
      </c>
      <c r="C149" s="159">
        <f t="shared" si="70"/>
        <v>0.73099165629309715</v>
      </c>
      <c r="D149" s="159">
        <f t="shared" si="70"/>
        <v>0.73535751897189972</v>
      </c>
      <c r="E149" s="159">
        <f t="shared" si="70"/>
        <v>0.73910713235532588</v>
      </c>
      <c r="F149" s="159">
        <f t="shared" si="70"/>
        <v>0.74064137639215211</v>
      </c>
      <c r="G149" s="159">
        <f t="shared" si="70"/>
        <v>0.74304416321295219</v>
      </c>
      <c r="H149" s="159">
        <f t="shared" si="70"/>
        <v>0.74558817512141673</v>
      </c>
      <c r="I149" s="159">
        <f t="shared" si="70"/>
        <v>0.74605065142622051</v>
      </c>
      <c r="J149" s="159">
        <f t="shared" si="70"/>
        <v>0.7466192396758945</v>
      </c>
      <c r="K149" s="159">
        <f t="shared" si="70"/>
        <v>0.74711587690531023</v>
      </c>
      <c r="L149" s="159">
        <f t="shared" si="70"/>
        <v>0.75028147780165932</v>
      </c>
      <c r="M149" s="159">
        <f t="shared" si="70"/>
        <v>0.75184491356175542</v>
      </c>
      <c r="N149" s="159">
        <f t="shared" si="70"/>
        <v>0.75330464045621914</v>
      </c>
      <c r="O149" s="159">
        <f t="shared" si="70"/>
        <v>0.75441548310539286</v>
      </c>
      <c r="P149" s="159">
        <f t="shared" si="70"/>
        <v>0.75541165292633417</v>
      </c>
      <c r="Q149" s="159">
        <f t="shared" si="70"/>
        <v>0.76091625185370393</v>
      </c>
      <c r="R149" s="159">
        <f t="shared" ref="R149:V149" si="71">IF(R131=0,"",R131/R113)</f>
        <v>0.77283490145765843</v>
      </c>
      <c r="S149" s="159">
        <f t="shared" si="71"/>
        <v>0.78911790269669824</v>
      </c>
      <c r="T149" s="159">
        <f t="shared" si="71"/>
        <v>0.80173944772547823</v>
      </c>
      <c r="U149" s="159">
        <f t="shared" si="71"/>
        <v>0.8094759080509849</v>
      </c>
      <c r="V149" s="159">
        <f t="shared" si="71"/>
        <v>0.81572865136568606</v>
      </c>
      <c r="W149" s="159">
        <f t="shared" ref="W149:Y149" si="72">IF(W131=0,"",W131/W113)</f>
        <v>0.81716245470380933</v>
      </c>
      <c r="X149" s="159">
        <f t="shared" si="72"/>
        <v>0.81806811149896252</v>
      </c>
      <c r="Y149" s="159">
        <f t="shared" si="72"/>
        <v>0.82056357317953876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1.7803151849626118</v>
      </c>
      <c r="C151" s="117">
        <f t="shared" si="73"/>
        <v>2.1508021039089069</v>
      </c>
      <c r="D151" s="117">
        <f t="shared" si="73"/>
        <v>2.7504053637562631</v>
      </c>
      <c r="E151" s="117">
        <f t="shared" si="73"/>
        <v>3.6773105832847084</v>
      </c>
      <c r="F151" s="117">
        <f t="shared" si="73"/>
        <v>2.7889805987671594</v>
      </c>
      <c r="G151" s="117">
        <f t="shared" si="73"/>
        <v>6.9441347492998524</v>
      </c>
      <c r="H151" s="117">
        <f t="shared" si="73"/>
        <v>4.4484343751323623</v>
      </c>
      <c r="I151" s="117">
        <f t="shared" si="73"/>
        <v>8.7744317379902803</v>
      </c>
      <c r="J151" s="117">
        <f t="shared" si="73"/>
        <v>5.4088824471260191</v>
      </c>
      <c r="K151" s="117">
        <f t="shared" si="73"/>
        <v>8.9564986864249754</v>
      </c>
      <c r="L151" s="117">
        <f t="shared" si="73"/>
        <v>7.8400746641652148</v>
      </c>
      <c r="M151" s="117">
        <f t="shared" si="73"/>
        <v>8.8274543307784583</v>
      </c>
      <c r="N151" s="117">
        <f t="shared" si="73"/>
        <v>7.9257548849099226</v>
      </c>
      <c r="O151" s="117">
        <f t="shared" si="73"/>
        <v>9.271599082535392</v>
      </c>
      <c r="P151" s="117">
        <f t="shared" si="73"/>
        <v>9.4554479136998353</v>
      </c>
      <c r="Q151" s="117">
        <f t="shared" si="73"/>
        <v>11.013901835873407</v>
      </c>
      <c r="R151" s="117">
        <f t="shared" ref="R151:V151" si="74">R152+R154+R156+R165</f>
        <v>12.435538510857219</v>
      </c>
      <c r="S151" s="117">
        <f t="shared" si="74"/>
        <v>18.134816518167376</v>
      </c>
      <c r="T151" s="117">
        <f t="shared" si="74"/>
        <v>28.726738474373381</v>
      </c>
      <c r="U151" s="117">
        <f t="shared" si="74"/>
        <v>39.160347534338172</v>
      </c>
      <c r="V151" s="117">
        <f t="shared" si="74"/>
        <v>38.440648943949448</v>
      </c>
      <c r="W151" s="117">
        <f t="shared" ref="W151:Y151" si="75">W152+W154+W156+W165</f>
        <v>37.278256364756473</v>
      </c>
      <c r="X151" s="117">
        <f t="shared" si="75"/>
        <v>26.212781712071369</v>
      </c>
      <c r="Y151" s="117">
        <f t="shared" si="75"/>
        <v>13.049694814452568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1.0764331352701102</v>
      </c>
      <c r="C156" s="122">
        <v>1.4598374882224154</v>
      </c>
      <c r="D156" s="122">
        <v>1.8723634791888013</v>
      </c>
      <c r="E156" s="122">
        <v>2.5206786928970688</v>
      </c>
      <c r="F156" s="122">
        <v>1.9277699763525091</v>
      </c>
      <c r="G156" s="122">
        <v>4.530020838502705</v>
      </c>
      <c r="H156" s="122">
        <v>2.8901572887480467</v>
      </c>
      <c r="I156" s="122">
        <v>5.3838007147853988</v>
      </c>
      <c r="J156" s="122">
        <v>3.1915848961937225</v>
      </c>
      <c r="K156" s="122">
        <v>4.6844874409242854</v>
      </c>
      <c r="L156" s="122">
        <v>4.0761071657486889</v>
      </c>
      <c r="M156" s="122">
        <v>4.7499211189095654</v>
      </c>
      <c r="N156" s="122">
        <v>4.3411421236558096</v>
      </c>
      <c r="O156" s="122">
        <v>5.237940021926935</v>
      </c>
      <c r="P156" s="122">
        <v>5.3107790416494662</v>
      </c>
      <c r="Q156" s="122">
        <v>6.1633870716139425</v>
      </c>
      <c r="R156" s="122">
        <v>7.0257947589294067</v>
      </c>
      <c r="S156" s="122">
        <v>10.19161338827112</v>
      </c>
      <c r="T156" s="122">
        <v>17.230107589382886</v>
      </c>
      <c r="U156" s="122">
        <v>23.807718004260654</v>
      </c>
      <c r="V156" s="122">
        <v>23.566785661363511</v>
      </c>
      <c r="W156" s="122">
        <v>23.15524167502226</v>
      </c>
      <c r="X156" s="122">
        <v>16.29956512434854</v>
      </c>
      <c r="Y156" s="122">
        <v>8.159627145091024</v>
      </c>
      <c r="DA156" s="130" t="s">
        <v>2231</v>
      </c>
    </row>
    <row r="157" spans="1:105" ht="12" customHeight="1" x14ac:dyDescent="0.25">
      <c r="A157" s="97" t="s">
        <v>124</v>
      </c>
      <c r="B157" s="98">
        <v>1.0764331352701102</v>
      </c>
      <c r="C157" s="98">
        <v>1.4598374882224154</v>
      </c>
      <c r="D157" s="98">
        <v>1.8723634791888013</v>
      </c>
      <c r="E157" s="98">
        <v>2.5206786928970688</v>
      </c>
      <c r="F157" s="98">
        <v>1.9277699763525091</v>
      </c>
      <c r="G157" s="98">
        <v>4.530020838502705</v>
      </c>
      <c r="H157" s="98">
        <v>2.8901572887480467</v>
      </c>
      <c r="I157" s="98">
        <v>5.3838007147853988</v>
      </c>
      <c r="J157" s="98">
        <v>3.1915848961937225</v>
      </c>
      <c r="K157" s="98">
        <v>4.6844874409242854</v>
      </c>
      <c r="L157" s="98">
        <v>4.0761071657486889</v>
      </c>
      <c r="M157" s="98">
        <v>4.7499211189095654</v>
      </c>
      <c r="N157" s="98">
        <v>4.3411421236558096</v>
      </c>
      <c r="O157" s="98">
        <v>5.237940021926935</v>
      </c>
      <c r="P157" s="98">
        <v>5.3107790416494662</v>
      </c>
      <c r="Q157" s="98">
        <v>6.1633870716139425</v>
      </c>
      <c r="R157" s="98">
        <v>7.0257947589294067</v>
      </c>
      <c r="S157" s="98">
        <v>10.19161338827112</v>
      </c>
      <c r="T157" s="98">
        <v>17.230107589382886</v>
      </c>
      <c r="U157" s="98">
        <v>23.807718004260654</v>
      </c>
      <c r="V157" s="98">
        <v>23.566785661363511</v>
      </c>
      <c r="W157" s="98">
        <v>23.15524167502226</v>
      </c>
      <c r="X157" s="98">
        <v>16.29956512434854</v>
      </c>
      <c r="Y157" s="98">
        <v>8.159627145091024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0.70388204969250168</v>
      </c>
      <c r="C165" s="122">
        <v>0.69096461568649159</v>
      </c>
      <c r="D165" s="122">
        <v>0.87804188456746191</v>
      </c>
      <c r="E165" s="122">
        <v>1.1566318903876396</v>
      </c>
      <c r="F165" s="122">
        <v>0.8612106224146503</v>
      </c>
      <c r="G165" s="122">
        <v>2.4141139107971474</v>
      </c>
      <c r="H165" s="122">
        <v>1.5582770863843156</v>
      </c>
      <c r="I165" s="122">
        <v>3.3906310232048811</v>
      </c>
      <c r="J165" s="122">
        <v>2.2172975509322965</v>
      </c>
      <c r="K165" s="122">
        <v>4.2720112455006891</v>
      </c>
      <c r="L165" s="122">
        <v>3.7639674984165263</v>
      </c>
      <c r="M165" s="122">
        <v>4.0775332118688921</v>
      </c>
      <c r="N165" s="122">
        <v>3.584612761254113</v>
      </c>
      <c r="O165" s="122">
        <v>4.0336590606084561</v>
      </c>
      <c r="P165" s="122">
        <v>4.1446688720503699</v>
      </c>
      <c r="Q165" s="122">
        <v>4.8505147642594642</v>
      </c>
      <c r="R165" s="122">
        <v>5.4097437519278122</v>
      </c>
      <c r="S165" s="122">
        <v>7.9432031298962578</v>
      </c>
      <c r="T165" s="122">
        <v>11.496630884990495</v>
      </c>
      <c r="U165" s="122">
        <v>15.352629530077518</v>
      </c>
      <c r="V165" s="122">
        <v>14.873863282585937</v>
      </c>
      <c r="W165" s="122">
        <v>14.123014689734209</v>
      </c>
      <c r="X165" s="122">
        <v>9.9132165877228271</v>
      </c>
      <c r="Y165" s="122">
        <v>4.890067669361545</v>
      </c>
      <c r="DA165" s="130" t="s">
        <v>2240</v>
      </c>
    </row>
    <row r="166" spans="1:105" ht="12" customHeight="1" x14ac:dyDescent="0.25">
      <c r="A166" s="97" t="s">
        <v>50</v>
      </c>
      <c r="B166" s="98">
        <v>0.70388204969250168</v>
      </c>
      <c r="C166" s="98">
        <v>0.69096461568649159</v>
      </c>
      <c r="D166" s="98">
        <v>0.87804188456746191</v>
      </c>
      <c r="E166" s="98">
        <v>1.1566318903876396</v>
      </c>
      <c r="F166" s="98">
        <v>0.8612106224146503</v>
      </c>
      <c r="G166" s="98">
        <v>2.4141139107971474</v>
      </c>
      <c r="H166" s="98">
        <v>1.5582770863843156</v>
      </c>
      <c r="I166" s="98">
        <v>3.3906310232048811</v>
      </c>
      <c r="J166" s="98">
        <v>2.2172975509322965</v>
      </c>
      <c r="K166" s="98">
        <v>4.2720112455006891</v>
      </c>
      <c r="L166" s="98">
        <v>3.7639674984165263</v>
      </c>
      <c r="M166" s="98">
        <v>4.0775332118688921</v>
      </c>
      <c r="N166" s="98">
        <v>3.584612761254113</v>
      </c>
      <c r="O166" s="98">
        <v>4.0336590606084561</v>
      </c>
      <c r="P166" s="98">
        <v>4.1446688720503699</v>
      </c>
      <c r="Q166" s="98">
        <v>4.8505147642594642</v>
      </c>
      <c r="R166" s="98">
        <v>5.4097437519278122</v>
      </c>
      <c r="S166" s="98">
        <v>7.9432031298962578</v>
      </c>
      <c r="T166" s="98">
        <v>11.496630884990495</v>
      </c>
      <c r="U166" s="98">
        <v>15.352629530077518</v>
      </c>
      <c r="V166" s="98">
        <v>14.873863282585937</v>
      </c>
      <c r="W166" s="98">
        <v>14.123014689734209</v>
      </c>
      <c r="X166" s="98">
        <v>9.9132165877228271</v>
      </c>
      <c r="Y166" s="98">
        <v>4.890067669361545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12120.800297072983</v>
      </c>
      <c r="C169" s="117">
        <f t="shared" si="78"/>
        <v>7769.3458822970642</v>
      </c>
      <c r="D169" s="117">
        <f t="shared" si="78"/>
        <v>9696.0678470853745</v>
      </c>
      <c r="E169" s="117">
        <f t="shared" si="78"/>
        <v>10293.168744550685</v>
      </c>
      <c r="F169" s="117">
        <f t="shared" si="78"/>
        <v>8470.9303086859436</v>
      </c>
      <c r="G169" s="117">
        <f t="shared" si="78"/>
        <v>10970.967767914939</v>
      </c>
      <c r="H169" s="117">
        <f t="shared" si="78"/>
        <v>7586.9074753719415</v>
      </c>
      <c r="I169" s="117">
        <f t="shared" si="78"/>
        <v>9123.5046002737436</v>
      </c>
      <c r="J169" s="117">
        <f t="shared" si="78"/>
        <v>8379.0428516315351</v>
      </c>
      <c r="K169" s="117">
        <f t="shared" si="78"/>
        <v>10615.58734296102</v>
      </c>
      <c r="L169" s="117">
        <f t="shared" si="78"/>
        <v>9769.6158922885406</v>
      </c>
      <c r="M169" s="117">
        <f t="shared" si="78"/>
        <v>9704.2710674941864</v>
      </c>
      <c r="N169" s="117">
        <f t="shared" si="78"/>
        <v>9118.0401938562754</v>
      </c>
      <c r="O169" s="117">
        <f t="shared" si="78"/>
        <v>9610.7014834946785</v>
      </c>
      <c r="P169" s="117">
        <f t="shared" si="78"/>
        <v>9031.1665499746123</v>
      </c>
      <c r="Q169" s="117">
        <f t="shared" si="78"/>
        <v>9220.0241702576386</v>
      </c>
      <c r="R169" s="117">
        <f t="shared" ref="R169:V169" si="79">R170+R172+R174+R183</f>
        <v>7537.8091801811433</v>
      </c>
      <c r="S169" s="117">
        <f t="shared" si="79"/>
        <v>7837.5912250514148</v>
      </c>
      <c r="T169" s="117">
        <f t="shared" si="79"/>
        <v>9526.9601528430976</v>
      </c>
      <c r="U169" s="117">
        <f t="shared" si="79"/>
        <v>9378.80424965563</v>
      </c>
      <c r="V169" s="117">
        <f t="shared" si="79"/>
        <v>9902.1365828229536</v>
      </c>
      <c r="W169" s="117">
        <f t="shared" ref="W169:Y169" si="80">W170+W172+W174+W183</f>
        <v>12161.695778461308</v>
      </c>
      <c r="X169" s="117">
        <f t="shared" si="80"/>
        <v>8401.7551467803733</v>
      </c>
      <c r="Y169" s="117">
        <f t="shared" si="80"/>
        <v>6763.6452842864246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10662.229063707937</v>
      </c>
      <c r="C170" s="122">
        <f t="shared" si="81"/>
        <v>5866.7916680503977</v>
      </c>
      <c r="D170" s="122">
        <f t="shared" si="81"/>
        <v>7602.3411720009053</v>
      </c>
      <c r="E170" s="122">
        <f t="shared" si="81"/>
        <v>7806.5878522563708</v>
      </c>
      <c r="F170" s="122">
        <f t="shared" si="81"/>
        <v>6802.2409713580828</v>
      </c>
      <c r="G170" s="122">
        <f t="shared" si="81"/>
        <v>7750.6526822688329</v>
      </c>
      <c r="H170" s="122">
        <f t="shared" si="81"/>
        <v>5613.2070183510723</v>
      </c>
      <c r="I170" s="122">
        <f t="shared" si="81"/>
        <v>6277.2230583975015</v>
      </c>
      <c r="J170" s="122">
        <f t="shared" si="81"/>
        <v>6723.7594497091522</v>
      </c>
      <c r="K170" s="122">
        <f t="shared" si="81"/>
        <v>8296.6579256026562</v>
      </c>
      <c r="L170" s="122">
        <f t="shared" si="81"/>
        <v>7862.1448623925589</v>
      </c>
      <c r="M170" s="122">
        <f t="shared" si="81"/>
        <v>7764.4544153037632</v>
      </c>
      <c r="N170" s="122">
        <f t="shared" si="81"/>
        <v>7034.0844774740299</v>
      </c>
      <c r="O170" s="122">
        <f t="shared" si="81"/>
        <v>7615.2699718304721</v>
      </c>
      <c r="P170" s="122">
        <f t="shared" si="81"/>
        <v>7012.5071615601</v>
      </c>
      <c r="Q170" s="122">
        <f t="shared" si="81"/>
        <v>7069.2732245114157</v>
      </c>
      <c r="R170" s="122">
        <f t="shared" si="81"/>
        <v>5541.4865226232205</v>
      </c>
      <c r="S170" s="122">
        <f t="shared" si="81"/>
        <v>5613.1836009303797</v>
      </c>
      <c r="T170" s="122">
        <f t="shared" si="81"/>
        <v>7457.0639581308342</v>
      </c>
      <c r="U170" s="122">
        <f t="shared" si="81"/>
        <v>7264.8346193532807</v>
      </c>
      <c r="V170" s="122">
        <f t="shared" si="81"/>
        <v>7935.7501905964336</v>
      </c>
      <c r="W170" s="122">
        <f t="shared" si="81"/>
        <v>10078.319903966067</v>
      </c>
      <c r="X170" s="122">
        <f t="shared" si="81"/>
        <v>6233.4697472849002</v>
      </c>
      <c r="Y170" s="122">
        <f t="shared" si="81"/>
        <v>4782.6470517200351</v>
      </c>
      <c r="DA170" s="130" t="s">
        <v>2395</v>
      </c>
    </row>
    <row r="171" spans="1:105" ht="12" customHeight="1" x14ac:dyDescent="0.25">
      <c r="A171" s="97" t="s">
        <v>53</v>
      </c>
      <c r="B171" s="98">
        <v>10662.229063707937</v>
      </c>
      <c r="C171" s="98">
        <v>5866.7916680503977</v>
      </c>
      <c r="D171" s="98">
        <v>7602.3411720009053</v>
      </c>
      <c r="E171" s="98">
        <v>7806.5878522563708</v>
      </c>
      <c r="F171" s="98">
        <v>6802.2409713580828</v>
      </c>
      <c r="G171" s="98">
        <v>7750.6526822688329</v>
      </c>
      <c r="H171" s="98">
        <v>5613.2070183510723</v>
      </c>
      <c r="I171" s="98">
        <v>6277.2230583975015</v>
      </c>
      <c r="J171" s="98">
        <v>6723.7594497091522</v>
      </c>
      <c r="K171" s="98">
        <v>8296.6579256026562</v>
      </c>
      <c r="L171" s="98">
        <v>7862.1448623925589</v>
      </c>
      <c r="M171" s="98">
        <v>7764.4544153037632</v>
      </c>
      <c r="N171" s="98">
        <v>7034.0844774740299</v>
      </c>
      <c r="O171" s="98">
        <v>7615.2699718304721</v>
      </c>
      <c r="P171" s="98">
        <v>7012.5071615601</v>
      </c>
      <c r="Q171" s="98">
        <v>7069.2732245114157</v>
      </c>
      <c r="R171" s="98">
        <v>5541.4865226232205</v>
      </c>
      <c r="S171" s="98">
        <v>5613.1836009303797</v>
      </c>
      <c r="T171" s="98">
        <v>7457.0639581308342</v>
      </c>
      <c r="U171" s="98">
        <v>7264.8346193532807</v>
      </c>
      <c r="V171" s="98">
        <v>7935.7501905964336</v>
      </c>
      <c r="W171" s="98">
        <v>10078.319903966067</v>
      </c>
      <c r="X171" s="98">
        <v>6233.4697472849002</v>
      </c>
      <c r="Y171" s="98">
        <v>4782.6470517200351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32.310806523431168</v>
      </c>
      <c r="C172" s="122">
        <f t="shared" si="82"/>
        <v>37.428514204218864</v>
      </c>
      <c r="D172" s="122">
        <f t="shared" si="82"/>
        <v>37.231402866847432</v>
      </c>
      <c r="E172" s="122">
        <f t="shared" si="82"/>
        <v>37.584568107196972</v>
      </c>
      <c r="F172" s="122">
        <f t="shared" si="82"/>
        <v>27.880970116371419</v>
      </c>
      <c r="G172" s="122">
        <f t="shared" si="82"/>
        <v>31.287978952760245</v>
      </c>
      <c r="H172" s="122">
        <f t="shared" si="82"/>
        <v>44.783740726428682</v>
      </c>
      <c r="I172" s="122">
        <f t="shared" si="82"/>
        <v>93.360716219358622</v>
      </c>
      <c r="J172" s="122">
        <f t="shared" si="82"/>
        <v>59.050675293248588</v>
      </c>
      <c r="K172" s="122">
        <f t="shared" si="82"/>
        <v>52.140622964319967</v>
      </c>
      <c r="L172" s="122">
        <f t="shared" si="82"/>
        <v>84.358273986824727</v>
      </c>
      <c r="M172" s="122">
        <f t="shared" si="82"/>
        <v>56.621176844420184</v>
      </c>
      <c r="N172" s="122">
        <f t="shared" si="82"/>
        <v>123.19579646827142</v>
      </c>
      <c r="O172" s="122">
        <f t="shared" si="82"/>
        <v>54.117862153009789</v>
      </c>
      <c r="P172" s="122">
        <f t="shared" si="82"/>
        <v>41.681662697234252</v>
      </c>
      <c r="Q172" s="122">
        <f t="shared" si="82"/>
        <v>66.219934625082757</v>
      </c>
      <c r="R172" s="122">
        <f t="shared" si="82"/>
        <v>56.201864922829579</v>
      </c>
      <c r="S172" s="122">
        <f t="shared" si="82"/>
        <v>54.53479496718613</v>
      </c>
      <c r="T172" s="122">
        <f t="shared" si="82"/>
        <v>60.574950120341427</v>
      </c>
      <c r="U172" s="122">
        <f t="shared" si="82"/>
        <v>64.853780844945476</v>
      </c>
      <c r="V172" s="122">
        <f t="shared" si="82"/>
        <v>66.772524638648974</v>
      </c>
      <c r="W172" s="122">
        <f t="shared" si="82"/>
        <v>76.716272951807355</v>
      </c>
      <c r="X172" s="122">
        <f t="shared" si="82"/>
        <v>80.07106678548864</v>
      </c>
      <c r="Y172" s="122">
        <f t="shared" si="82"/>
        <v>86.246997602454812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32.310806523431168</v>
      </c>
      <c r="C173" s="98">
        <f>RES_hhdet_fech!C165</f>
        <v>37.428514204218864</v>
      </c>
      <c r="D173" s="98">
        <f>RES_hhdet_fech!D165</f>
        <v>37.231402866847432</v>
      </c>
      <c r="E173" s="98">
        <f>RES_hhdet_fech!E165</f>
        <v>37.584568107196972</v>
      </c>
      <c r="F173" s="98">
        <f>RES_hhdet_fech!F165</f>
        <v>27.880970116371419</v>
      </c>
      <c r="G173" s="98">
        <f>RES_hhdet_fech!G165</f>
        <v>31.287978952760245</v>
      </c>
      <c r="H173" s="98">
        <f>RES_hhdet_fech!H165</f>
        <v>44.783740726428682</v>
      </c>
      <c r="I173" s="98">
        <f>RES_hhdet_fech!I165</f>
        <v>93.360716219358622</v>
      </c>
      <c r="J173" s="98">
        <f>RES_hhdet_fech!J165</f>
        <v>59.050675293248588</v>
      </c>
      <c r="K173" s="98">
        <f>RES_hhdet_fech!K165</f>
        <v>52.140622964319967</v>
      </c>
      <c r="L173" s="98">
        <f>RES_hhdet_fech!L165</f>
        <v>84.358273986824727</v>
      </c>
      <c r="M173" s="98">
        <f>RES_hhdet_fech!M165</f>
        <v>56.621176844420184</v>
      </c>
      <c r="N173" s="98">
        <f>RES_hhdet_fech!N165</f>
        <v>123.19579646827142</v>
      </c>
      <c r="O173" s="98">
        <f>RES_hhdet_fech!O165</f>
        <v>54.117862153009789</v>
      </c>
      <c r="P173" s="98">
        <f>RES_hhdet_fech!P165</f>
        <v>41.681662697234252</v>
      </c>
      <c r="Q173" s="98">
        <f>RES_hhdet_fech!Q165</f>
        <v>66.219934625082757</v>
      </c>
      <c r="R173" s="98">
        <f>RES_hhdet_fech!R165</f>
        <v>56.201864922829579</v>
      </c>
      <c r="S173" s="98">
        <f>RES_hhdet_fech!S165</f>
        <v>54.53479496718613</v>
      </c>
      <c r="T173" s="98">
        <f>RES_hhdet_fech!T165</f>
        <v>60.574950120341427</v>
      </c>
      <c r="U173" s="98">
        <f>RES_hhdet_fech!U165</f>
        <v>64.853780844945476</v>
      </c>
      <c r="V173" s="98">
        <f>RES_hhdet_fech!V165</f>
        <v>66.772524638648974</v>
      </c>
      <c r="W173" s="98">
        <f>RES_hhdet_fech!W165</f>
        <v>76.716272951807355</v>
      </c>
      <c r="X173" s="98">
        <f>RES_hhdet_fech!X165</f>
        <v>80.07106678548864</v>
      </c>
      <c r="Y173" s="98">
        <f>RES_hhdet_fech!Y165</f>
        <v>86.246997602454812</v>
      </c>
      <c r="DA173" s="63" t="s">
        <v>2398</v>
      </c>
    </row>
    <row r="174" spans="1:105" ht="12" customHeight="1" x14ac:dyDescent="0.25">
      <c r="A174" s="121" t="s">
        <v>55</v>
      </c>
      <c r="B174" s="122">
        <v>873.89107110947077</v>
      </c>
      <c r="C174" s="122">
        <v>1267.6080700275027</v>
      </c>
      <c r="D174" s="122">
        <v>1398.5932377254851</v>
      </c>
      <c r="E174" s="122">
        <v>1667.8731410696303</v>
      </c>
      <c r="F174" s="122">
        <v>1127.6054125433334</v>
      </c>
      <c r="G174" s="122">
        <v>2072.7322602074214</v>
      </c>
      <c r="H174" s="122">
        <v>1297.9281063413482</v>
      </c>
      <c r="I174" s="122">
        <v>1844.0862217778849</v>
      </c>
      <c r="J174" s="122">
        <v>1149.286909902806</v>
      </c>
      <c r="K174" s="122">
        <v>1627.6451985698636</v>
      </c>
      <c r="L174" s="122">
        <v>1317.6184146050107</v>
      </c>
      <c r="M174" s="122">
        <v>1373.1941277077115</v>
      </c>
      <c r="N174" s="122">
        <v>1507.158615902591</v>
      </c>
      <c r="O174" s="122">
        <v>1468.852279239416</v>
      </c>
      <c r="P174" s="122">
        <v>1492.8904428281805</v>
      </c>
      <c r="Q174" s="122">
        <v>1529.8103216569086</v>
      </c>
      <c r="R174" s="122">
        <v>1377.8337574904767</v>
      </c>
      <c r="S174" s="122">
        <v>1536.1223518198253</v>
      </c>
      <c r="T174" s="122">
        <v>1361.2986549852865</v>
      </c>
      <c r="U174" s="122">
        <v>1364.9866895066202</v>
      </c>
      <c r="V174" s="122">
        <v>1287.8998339016402</v>
      </c>
      <c r="W174" s="122">
        <v>1369.2256266379247</v>
      </c>
      <c r="X174" s="122">
        <v>1427.051202565789</v>
      </c>
      <c r="Y174" s="122">
        <v>1294.8720860611868</v>
      </c>
      <c r="DA174" s="130" t="s">
        <v>2399</v>
      </c>
    </row>
    <row r="175" spans="1:105" ht="12" customHeight="1" x14ac:dyDescent="0.25">
      <c r="A175" s="97" t="s">
        <v>124</v>
      </c>
      <c r="B175" s="98">
        <v>876.06880544428429</v>
      </c>
      <c r="C175" s="98">
        <v>1284.7805834722064</v>
      </c>
      <c r="D175" s="98">
        <v>1410.17751621412</v>
      </c>
      <c r="E175" s="98">
        <v>1671.9135313907773</v>
      </c>
      <c r="F175" s="98">
        <v>1134.0902243668197</v>
      </c>
      <c r="G175" s="98">
        <v>2079.0224054354371</v>
      </c>
      <c r="H175" s="98">
        <v>1237.525793193327</v>
      </c>
      <c r="I175" s="98">
        <v>1949.6938616677062</v>
      </c>
      <c r="J175" s="98">
        <v>1137.9235696639212</v>
      </c>
      <c r="K175" s="98">
        <v>1682.0532821201705</v>
      </c>
      <c r="L175" s="98">
        <v>1441.3825720963678</v>
      </c>
      <c r="M175" s="98">
        <v>1497.3164550843198</v>
      </c>
      <c r="N175" s="98">
        <v>1389.6527162700709</v>
      </c>
      <c r="O175" s="98">
        <v>1464.2096170631869</v>
      </c>
      <c r="P175" s="98">
        <v>1421.8222817644019</v>
      </c>
      <c r="Q175" s="98">
        <v>1465.7425728508076</v>
      </c>
      <c r="R175" s="98">
        <v>1353.737367827732</v>
      </c>
      <c r="S175" s="98">
        <v>1376.1111591892145</v>
      </c>
      <c r="T175" s="98">
        <v>1300.5177209749968</v>
      </c>
      <c r="U175" s="98">
        <v>1333.2393202704266</v>
      </c>
      <c r="V175" s="98">
        <v>1225.463802428998</v>
      </c>
      <c r="W175" s="98">
        <v>1312.4613401853007</v>
      </c>
      <c r="X175" s="98">
        <v>1350.0729353995141</v>
      </c>
      <c r="Y175" s="98">
        <v>1234.7521860926036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832.9904981337545</v>
      </c>
      <c r="C179" s="101">
        <v>831.58313474624526</v>
      </c>
      <c r="D179" s="101">
        <v>914.94961082498139</v>
      </c>
      <c r="E179" s="101">
        <v>1451.6145075095192</v>
      </c>
      <c r="F179" s="101">
        <v>651.86181572816952</v>
      </c>
      <c r="G179" s="101">
        <v>1115.0326883482305</v>
      </c>
      <c r="H179" s="101">
        <v>1750.2195713630567</v>
      </c>
      <c r="I179" s="101">
        <v>1563.051530337284</v>
      </c>
      <c r="J179" s="101">
        <v>1163.5366724388116</v>
      </c>
      <c r="K179" s="101">
        <v>1589.247598735258</v>
      </c>
      <c r="L179" s="101">
        <v>1243.3730408285119</v>
      </c>
      <c r="M179" s="101">
        <v>1293.4990333714202</v>
      </c>
      <c r="N179" s="101">
        <v>1580.8483022424336</v>
      </c>
      <c r="O179" s="101">
        <v>1472.1948771432819</v>
      </c>
      <c r="P179" s="101">
        <v>1547.3186576568587</v>
      </c>
      <c r="Q179" s="101">
        <v>1587.8260783416627</v>
      </c>
      <c r="R179" s="101">
        <v>1405.3327692099929</v>
      </c>
      <c r="S179" s="101">
        <v>1760.1558875638698</v>
      </c>
      <c r="T179" s="101">
        <v>1533.6585720505921</v>
      </c>
      <c r="U179" s="101">
        <v>1483.7089527508613</v>
      </c>
      <c r="V179" s="101">
        <v>1513.7269531194038</v>
      </c>
      <c r="W179" s="101">
        <v>1581.2413557727473</v>
      </c>
      <c r="X179" s="101">
        <v>1730.330738766912</v>
      </c>
      <c r="Y179" s="101">
        <v>1539.2751059027255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0</v>
      </c>
      <c r="F180" s="104">
        <v>0</v>
      </c>
      <c r="G180" s="104">
        <v>0</v>
      </c>
      <c r="H180" s="104">
        <v>0</v>
      </c>
      <c r="I180" s="104">
        <v>0</v>
      </c>
      <c r="J180" s="104">
        <v>0</v>
      </c>
      <c r="K180" s="104">
        <v>0</v>
      </c>
      <c r="L180" s="104">
        <v>0</v>
      </c>
      <c r="M180" s="104">
        <v>0</v>
      </c>
      <c r="N180" s="104">
        <v>0</v>
      </c>
      <c r="O180" s="104">
        <v>0</v>
      </c>
      <c r="P180" s="104">
        <v>0</v>
      </c>
      <c r="Q180" s="104">
        <v>0</v>
      </c>
      <c r="R180" s="104">
        <v>0</v>
      </c>
      <c r="S180" s="104">
        <v>0</v>
      </c>
      <c r="T180" s="104">
        <v>0</v>
      </c>
      <c r="U180" s="104">
        <v>0</v>
      </c>
      <c r="V180" s="104">
        <v>0</v>
      </c>
      <c r="W180" s="104">
        <v>0</v>
      </c>
      <c r="X180" s="104">
        <v>0</v>
      </c>
      <c r="Y180" s="104">
        <v>0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2407</v>
      </c>
    </row>
    <row r="183" spans="1:105" ht="12" customHeight="1" x14ac:dyDescent="0.25">
      <c r="A183" s="121" t="s">
        <v>54</v>
      </c>
      <c r="B183" s="122">
        <v>552.36935573214419</v>
      </c>
      <c r="C183" s="122">
        <v>597.51763001494476</v>
      </c>
      <c r="D183" s="122">
        <v>657.90203449213641</v>
      </c>
      <c r="E183" s="122">
        <v>781.12318311748697</v>
      </c>
      <c r="F183" s="122">
        <v>513.20295466815446</v>
      </c>
      <c r="G183" s="122">
        <v>1116.2948464859228</v>
      </c>
      <c r="H183" s="122">
        <v>630.98860995309224</v>
      </c>
      <c r="I183" s="122">
        <v>908.83460387899959</v>
      </c>
      <c r="J183" s="122">
        <v>446.94581672632785</v>
      </c>
      <c r="K183" s="122">
        <v>639.14359582417956</v>
      </c>
      <c r="L183" s="122">
        <v>505.49434130414664</v>
      </c>
      <c r="M183" s="122">
        <v>510.00134763829215</v>
      </c>
      <c r="N183" s="122">
        <v>453.60130401138326</v>
      </c>
      <c r="O183" s="122">
        <v>472.46137027178059</v>
      </c>
      <c r="P183" s="122">
        <v>484.08728288909674</v>
      </c>
      <c r="Q183" s="122">
        <v>554.72068946423212</v>
      </c>
      <c r="R183" s="122">
        <v>562.28703514461756</v>
      </c>
      <c r="S183" s="122">
        <v>633.75047733402323</v>
      </c>
      <c r="T183" s="122">
        <v>648.02258960663426</v>
      </c>
      <c r="U183" s="122">
        <v>684.12915995078322</v>
      </c>
      <c r="V183" s="122">
        <v>611.71403368623078</v>
      </c>
      <c r="W183" s="122">
        <v>637.43397490550956</v>
      </c>
      <c r="X183" s="122">
        <v>661.16313014419541</v>
      </c>
      <c r="Y183" s="122">
        <v>599.87914890274783</v>
      </c>
      <c r="DA183" s="130" t="s">
        <v>2408</v>
      </c>
    </row>
    <row r="184" spans="1:105" ht="12" customHeight="1" x14ac:dyDescent="0.25">
      <c r="A184" s="97" t="s">
        <v>50</v>
      </c>
      <c r="B184" s="98">
        <v>556.10515670169514</v>
      </c>
      <c r="C184" s="98">
        <v>600.06964263518398</v>
      </c>
      <c r="D184" s="98">
        <v>665.28424812938397</v>
      </c>
      <c r="E184" s="98">
        <v>782.61693879254381</v>
      </c>
      <c r="F184" s="98">
        <v>518.49113476264267</v>
      </c>
      <c r="G184" s="98">
        <v>1143.2199208487536</v>
      </c>
      <c r="H184" s="98">
        <v>620.74216375261938</v>
      </c>
      <c r="I184" s="98">
        <v>919.89275775456588</v>
      </c>
      <c r="J184" s="98">
        <v>449.31645441112562</v>
      </c>
      <c r="K184" s="98">
        <v>642.85832173944539</v>
      </c>
      <c r="L184" s="98">
        <v>508.17872637264787</v>
      </c>
      <c r="M184" s="98">
        <v>512.1561674476161</v>
      </c>
      <c r="N184" s="98">
        <v>451.19583377855031</v>
      </c>
      <c r="O184" s="98">
        <v>477.79860329066793</v>
      </c>
      <c r="P184" s="98">
        <v>486.36756547091107</v>
      </c>
      <c r="Q184" s="98">
        <v>555.00886282087106</v>
      </c>
      <c r="R184" s="98">
        <v>564.18195712113004</v>
      </c>
      <c r="S184" s="98">
        <v>637.19659639928102</v>
      </c>
      <c r="T184" s="98">
        <v>651.16218612431157</v>
      </c>
      <c r="U184" s="98">
        <v>687.21749881074516</v>
      </c>
      <c r="V184" s="98">
        <v>613.78611589186698</v>
      </c>
      <c r="W184" s="98">
        <v>639.72940265906504</v>
      </c>
      <c r="X184" s="98">
        <v>663.58187345584361</v>
      </c>
      <c r="Y184" s="98">
        <v>602.05210663532614</v>
      </c>
      <c r="DA184" s="63" t="s">
        <v>2409</v>
      </c>
    </row>
    <row r="185" spans="1:105" ht="12" customHeight="1" x14ac:dyDescent="0.25">
      <c r="A185" s="109" t="s">
        <v>120</v>
      </c>
      <c r="B185" s="33">
        <v>385.842291713441</v>
      </c>
      <c r="C185" s="33">
        <v>498.00876869192547</v>
      </c>
      <c r="D185" s="33">
        <v>412.81254173552003</v>
      </c>
      <c r="E185" s="33">
        <v>743.01191087466316</v>
      </c>
      <c r="F185" s="33">
        <v>371.5649588773191</v>
      </c>
      <c r="G185" s="33">
        <v>419.09292092359078</v>
      </c>
      <c r="H185" s="33">
        <v>818.77215383605255</v>
      </c>
      <c r="I185" s="33">
        <v>548.53419266426192</v>
      </c>
      <c r="J185" s="33">
        <v>337.13828353965869</v>
      </c>
      <c r="K185" s="33">
        <v>351.65525739776336</v>
      </c>
      <c r="L185" s="33">
        <v>358.39003955027846</v>
      </c>
      <c r="M185" s="33">
        <v>396.77477390938196</v>
      </c>
      <c r="N185" s="33">
        <v>572.59552738210584</v>
      </c>
      <c r="O185" s="33">
        <v>38.428705252248733</v>
      </c>
      <c r="P185" s="33">
        <v>269.6950002470299</v>
      </c>
      <c r="Q185" s="33">
        <v>531.62299456845426</v>
      </c>
      <c r="R185" s="33">
        <v>440.35631631753523</v>
      </c>
      <c r="S185" s="33">
        <v>446.88024418762126</v>
      </c>
      <c r="T185" s="33">
        <v>438.92330927806859</v>
      </c>
      <c r="U185" s="33">
        <v>447.7666902840038</v>
      </c>
      <c r="V185" s="33">
        <v>452.22948423972753</v>
      </c>
      <c r="W185" s="33">
        <v>462.46837001979333</v>
      </c>
      <c r="X185" s="33">
        <v>479.16514942653851</v>
      </c>
      <c r="Y185" s="33">
        <v>441.63825952175262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7147.5139797669262</v>
      </c>
      <c r="C187" s="117">
        <f t="shared" si="83"/>
        <v>4526.3282556789754</v>
      </c>
      <c r="D187" s="117">
        <f t="shared" si="83"/>
        <v>5737.2177162902344</v>
      </c>
      <c r="E187" s="117">
        <f t="shared" si="83"/>
        <v>6144.9329422263772</v>
      </c>
      <c r="F187" s="117">
        <f t="shared" si="83"/>
        <v>5143.6883861231372</v>
      </c>
      <c r="G187" s="117">
        <f t="shared" si="83"/>
        <v>6673.0738333541867</v>
      </c>
      <c r="H187" s="117">
        <f t="shared" si="83"/>
        <v>4750.8664127455004</v>
      </c>
      <c r="I187" s="117">
        <f t="shared" si="83"/>
        <v>5829.7664578396707</v>
      </c>
      <c r="J187" s="117">
        <f t="shared" si="83"/>
        <v>5467.0084007403975</v>
      </c>
      <c r="K187" s="117">
        <f t="shared" si="83"/>
        <v>6935.365289165562</v>
      </c>
      <c r="L187" s="117">
        <f t="shared" si="83"/>
        <v>6518.5743122797849</v>
      </c>
      <c r="M187" s="117">
        <f t="shared" si="83"/>
        <v>6445.972845731063</v>
      </c>
      <c r="N187" s="117">
        <f t="shared" si="83"/>
        <v>6209.6346334043337</v>
      </c>
      <c r="O187" s="117">
        <f t="shared" si="83"/>
        <v>6437.6586394117576</v>
      </c>
      <c r="P187" s="117">
        <f t="shared" si="83"/>
        <v>6049.2146964969643</v>
      </c>
      <c r="Q187" s="117">
        <f t="shared" si="83"/>
        <v>6286.14769981062</v>
      </c>
      <c r="R187" s="117">
        <f t="shared" ref="R187:V187" si="84">R188+R190+R192+R201</f>
        <v>5225.3010806617758</v>
      </c>
      <c r="S187" s="117">
        <f t="shared" si="84"/>
        <v>5601.3652389184708</v>
      </c>
      <c r="T187" s="117">
        <f t="shared" si="84"/>
        <v>7128.9702605445309</v>
      </c>
      <c r="U187" s="117">
        <f t="shared" si="84"/>
        <v>7253.9995207165175</v>
      </c>
      <c r="V187" s="117">
        <f t="shared" si="84"/>
        <v>7794.0873797751765</v>
      </c>
      <c r="W187" s="117">
        <f t="shared" ref="W187:Y187" si="85">W188+W190+W192+W201</f>
        <v>9632.2527360395125</v>
      </c>
      <c r="X187" s="117">
        <f t="shared" si="85"/>
        <v>6727.4188759357276</v>
      </c>
      <c r="Y187" s="117">
        <f t="shared" si="85"/>
        <v>5482.21421525196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6348.46718204235</v>
      </c>
      <c r="C188" s="122">
        <f t="shared" si="86"/>
        <v>3493.1846001388517</v>
      </c>
      <c r="D188" s="122">
        <f t="shared" si="86"/>
        <v>4590.4307034161402</v>
      </c>
      <c r="E188" s="122">
        <f t="shared" si="86"/>
        <v>4775.0850999325448</v>
      </c>
      <c r="F188" s="122">
        <f t="shared" si="86"/>
        <v>4211.9196355169925</v>
      </c>
      <c r="G188" s="122">
        <f t="shared" si="86"/>
        <v>4884.5238628422721</v>
      </c>
      <c r="H188" s="122">
        <f t="shared" si="86"/>
        <v>3583.9419706631884</v>
      </c>
      <c r="I188" s="122">
        <f t="shared" si="86"/>
        <v>4077.6990091066073</v>
      </c>
      <c r="J188" s="122">
        <f t="shared" si="86"/>
        <v>4419.9507986081835</v>
      </c>
      <c r="K188" s="122">
        <f t="shared" si="86"/>
        <v>5512.7808434597364</v>
      </c>
      <c r="L188" s="122">
        <f t="shared" si="86"/>
        <v>5253.2133418862477</v>
      </c>
      <c r="M188" s="122">
        <f t="shared" si="86"/>
        <v>5211.8207092117837</v>
      </c>
      <c r="N188" s="122">
        <f t="shared" si="86"/>
        <v>4733.6197413092113</v>
      </c>
      <c r="O188" s="122">
        <f t="shared" si="86"/>
        <v>5146.0271111741813</v>
      </c>
      <c r="P188" s="122">
        <f t="shared" si="86"/>
        <v>4747.2691886591774</v>
      </c>
      <c r="Q188" s="122">
        <f t="shared" si="86"/>
        <v>4803.5034762333071</v>
      </c>
      <c r="R188" s="122">
        <f t="shared" si="86"/>
        <v>3807.4706154156979</v>
      </c>
      <c r="S188" s="122">
        <f t="shared" si="86"/>
        <v>3976.3593506106431</v>
      </c>
      <c r="T188" s="122">
        <f t="shared" si="86"/>
        <v>5510.5101128661609</v>
      </c>
      <c r="U188" s="122">
        <f t="shared" si="86"/>
        <v>5547.8504539929909</v>
      </c>
      <c r="V188" s="122">
        <f t="shared" si="86"/>
        <v>6171.5605342575554</v>
      </c>
      <c r="W188" s="122">
        <f t="shared" si="86"/>
        <v>7881.7164579007649</v>
      </c>
      <c r="X188" s="122">
        <f t="shared" si="86"/>
        <v>4898.6010608296856</v>
      </c>
      <c r="Y188" s="122">
        <f t="shared" si="86"/>
        <v>3768.1321252619919</v>
      </c>
      <c r="DA188" s="130" t="s">
        <v>2563</v>
      </c>
    </row>
    <row r="189" spans="1:105" ht="12" customHeight="1" x14ac:dyDescent="0.25">
      <c r="A189" s="97" t="s">
        <v>53</v>
      </c>
      <c r="B189" s="98">
        <v>6348.46718204235</v>
      </c>
      <c r="C189" s="98">
        <v>3493.1846001388517</v>
      </c>
      <c r="D189" s="98">
        <v>4590.4307034161402</v>
      </c>
      <c r="E189" s="98">
        <v>4775.0850999325448</v>
      </c>
      <c r="F189" s="98">
        <v>4211.9196355169925</v>
      </c>
      <c r="G189" s="98">
        <v>4884.5238628422721</v>
      </c>
      <c r="H189" s="98">
        <v>3583.9419706631884</v>
      </c>
      <c r="I189" s="98">
        <v>4077.6990091066073</v>
      </c>
      <c r="J189" s="98">
        <v>4419.9507986081835</v>
      </c>
      <c r="K189" s="98">
        <v>5512.7808434597364</v>
      </c>
      <c r="L189" s="98">
        <v>5253.2133418862477</v>
      </c>
      <c r="M189" s="98">
        <v>5211.8207092117837</v>
      </c>
      <c r="N189" s="98">
        <v>4733.6197413092113</v>
      </c>
      <c r="O189" s="98">
        <v>5146.0271111741813</v>
      </c>
      <c r="P189" s="98">
        <v>4747.2691886591774</v>
      </c>
      <c r="Q189" s="98">
        <v>4803.5034762333071</v>
      </c>
      <c r="R189" s="98">
        <v>3807.4706154156979</v>
      </c>
      <c r="S189" s="98">
        <v>3976.3593506106431</v>
      </c>
      <c r="T189" s="98">
        <v>5510.5101128661609</v>
      </c>
      <c r="U189" s="98">
        <v>5547.8504539929909</v>
      </c>
      <c r="V189" s="98">
        <v>6171.5605342575554</v>
      </c>
      <c r="W189" s="98">
        <v>7881.7164579007649</v>
      </c>
      <c r="X189" s="98">
        <v>4898.6010608296856</v>
      </c>
      <c r="Y189" s="98">
        <v>3768.1321252619919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52.530777465508514</v>
      </c>
      <c r="C190" s="122">
        <f t="shared" si="87"/>
        <v>64.725255526847761</v>
      </c>
      <c r="D190" s="122">
        <f t="shared" si="87"/>
        <v>69.814101297709115</v>
      </c>
      <c r="E190" s="122">
        <f t="shared" si="87"/>
        <v>74.094240736764831</v>
      </c>
      <c r="F190" s="122">
        <f t="shared" si="87"/>
        <v>58.404878808855969</v>
      </c>
      <c r="G190" s="122">
        <f t="shared" si="87"/>
        <v>69.912149466650888</v>
      </c>
      <c r="H190" s="122">
        <f t="shared" si="87"/>
        <v>105.42369244474176</v>
      </c>
      <c r="I190" s="122">
        <f t="shared" si="87"/>
        <v>229.0674829737014</v>
      </c>
      <c r="J190" s="122">
        <f t="shared" si="87"/>
        <v>149.46135923819205</v>
      </c>
      <c r="K190" s="122">
        <f t="shared" si="87"/>
        <v>136.18795337559209</v>
      </c>
      <c r="L190" s="122">
        <f t="shared" si="87"/>
        <v>225.82032167550193</v>
      </c>
      <c r="M190" s="122">
        <f t="shared" si="87"/>
        <v>154.32921257189787</v>
      </c>
      <c r="N190" s="122">
        <f t="shared" si="87"/>
        <v>340.41443132312088</v>
      </c>
      <c r="O190" s="122">
        <f t="shared" si="87"/>
        <v>151.49538610015495</v>
      </c>
      <c r="P190" s="122">
        <f t="shared" si="87"/>
        <v>120.03266288085476</v>
      </c>
      <c r="Q190" s="122">
        <f t="shared" si="87"/>
        <v>199.77114135487972</v>
      </c>
      <c r="R190" s="122">
        <f t="shared" si="87"/>
        <v>178.22361244806044</v>
      </c>
      <c r="S190" s="122">
        <f t="shared" si="87"/>
        <v>182.66256469412477</v>
      </c>
      <c r="T190" s="122">
        <f t="shared" si="87"/>
        <v>208.66442094061728</v>
      </c>
      <c r="U190" s="122">
        <f t="shared" si="87"/>
        <v>225.15418428148752</v>
      </c>
      <c r="V190" s="122">
        <f t="shared" si="87"/>
        <v>232.41932799122185</v>
      </c>
      <c r="W190" s="122">
        <f t="shared" si="87"/>
        <v>267.63624021851507</v>
      </c>
      <c r="X190" s="122">
        <f t="shared" si="87"/>
        <v>279.7852060254545</v>
      </c>
      <c r="Y190" s="122">
        <f t="shared" si="87"/>
        <v>301.81326914282869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52.530777465508514</v>
      </c>
      <c r="C191" s="98">
        <f>RES_hhdet_tesh!C165</f>
        <v>64.725255526847761</v>
      </c>
      <c r="D191" s="98">
        <f>RES_hhdet_tesh!D165</f>
        <v>69.814101297709115</v>
      </c>
      <c r="E191" s="98">
        <f>RES_hhdet_tesh!E165</f>
        <v>74.094240736764831</v>
      </c>
      <c r="F191" s="98">
        <f>RES_hhdet_tesh!F165</f>
        <v>58.404878808855969</v>
      </c>
      <c r="G191" s="98">
        <f>RES_hhdet_tesh!G165</f>
        <v>69.912149466650888</v>
      </c>
      <c r="H191" s="98">
        <f>RES_hhdet_tesh!H165</f>
        <v>105.42369244474176</v>
      </c>
      <c r="I191" s="98">
        <f>RES_hhdet_tesh!I165</f>
        <v>229.0674829737014</v>
      </c>
      <c r="J191" s="98">
        <f>RES_hhdet_tesh!J165</f>
        <v>149.46135923819205</v>
      </c>
      <c r="K191" s="98">
        <f>RES_hhdet_tesh!K165</f>
        <v>136.18795337559209</v>
      </c>
      <c r="L191" s="98">
        <f>RES_hhdet_tesh!L165</f>
        <v>225.82032167550193</v>
      </c>
      <c r="M191" s="98">
        <f>RES_hhdet_tesh!M165</f>
        <v>154.32921257189787</v>
      </c>
      <c r="N191" s="98">
        <f>RES_hhdet_tesh!N165</f>
        <v>340.41443132312088</v>
      </c>
      <c r="O191" s="98">
        <f>RES_hhdet_tesh!O165</f>
        <v>151.49538610015495</v>
      </c>
      <c r="P191" s="98">
        <f>RES_hhdet_tesh!P165</f>
        <v>120.03266288085476</v>
      </c>
      <c r="Q191" s="98">
        <f>RES_hhdet_tesh!Q165</f>
        <v>199.77114135487972</v>
      </c>
      <c r="R191" s="98">
        <f>RES_hhdet_tesh!R165</f>
        <v>178.22361244806044</v>
      </c>
      <c r="S191" s="98">
        <f>RES_hhdet_tesh!S165</f>
        <v>182.66256469412477</v>
      </c>
      <c r="T191" s="98">
        <f>RES_hhdet_tesh!T165</f>
        <v>208.66442094061728</v>
      </c>
      <c r="U191" s="98">
        <f>RES_hhdet_tesh!U165</f>
        <v>225.15418428148752</v>
      </c>
      <c r="V191" s="98">
        <f>RES_hhdet_tesh!V165</f>
        <v>232.41932799122185</v>
      </c>
      <c r="W191" s="98">
        <f>RES_hhdet_tesh!W165</f>
        <v>267.63624021851507</v>
      </c>
      <c r="X191" s="98">
        <f>RES_hhdet_tesh!X165</f>
        <v>279.7852060254545</v>
      </c>
      <c r="Y191" s="98">
        <f>RES_hhdet_tesh!Y165</f>
        <v>301.81326914282869</v>
      </c>
      <c r="DA191" s="63" t="s">
        <v>2566</v>
      </c>
    </row>
    <row r="192" spans="1:105" ht="12" customHeight="1" x14ac:dyDescent="0.25">
      <c r="A192" s="121" t="s">
        <v>55</v>
      </c>
      <c r="B192" s="122">
        <v>433.1262218323796</v>
      </c>
      <c r="C192" s="122">
        <v>628.58533556899999</v>
      </c>
      <c r="D192" s="122">
        <v>701.87593395761371</v>
      </c>
      <c r="E192" s="122">
        <v>846.89200002914356</v>
      </c>
      <c r="F192" s="122">
        <v>578.63538894558019</v>
      </c>
      <c r="G192" s="122">
        <v>1078.2822964765976</v>
      </c>
      <c r="H192" s="122">
        <v>693.0580570207361</v>
      </c>
      <c r="I192" s="122">
        <v>999.41713305671874</v>
      </c>
      <c r="J192" s="122">
        <v>640.0854404828973</v>
      </c>
      <c r="K192" s="122">
        <v>918.85473765978782</v>
      </c>
      <c r="L192" s="122">
        <v>748.18589373100679</v>
      </c>
      <c r="M192" s="122">
        <v>785.55611941680877</v>
      </c>
      <c r="N192" s="122">
        <v>872.91971267586075</v>
      </c>
      <c r="O192" s="122">
        <v>868.41670081618145</v>
      </c>
      <c r="P192" s="122">
        <v>902.94939835691821</v>
      </c>
      <c r="Q192" s="122">
        <v>962.27213102579572</v>
      </c>
      <c r="R192" s="122">
        <v>913.76179010556655</v>
      </c>
      <c r="S192" s="122">
        <v>1072.8528962797679</v>
      </c>
      <c r="T192" s="122">
        <v>1029.5965075575409</v>
      </c>
      <c r="U192" s="122">
        <v>1077.4654463703359</v>
      </c>
      <c r="V192" s="122">
        <v>1027.8263882011051</v>
      </c>
      <c r="W192" s="122">
        <v>1104.7907572043443</v>
      </c>
      <c r="X192" s="122">
        <v>1156.3970238049637</v>
      </c>
      <c r="Y192" s="122">
        <v>1055.5909884247362</v>
      </c>
      <c r="DA192" s="130" t="s">
        <v>2567</v>
      </c>
    </row>
    <row r="193" spans="1:105" ht="12" customHeight="1" x14ac:dyDescent="0.25">
      <c r="A193" s="97" t="s">
        <v>124</v>
      </c>
      <c r="B193" s="98">
        <v>431.54107059691802</v>
      </c>
      <c r="C193" s="98">
        <v>635.14163386965242</v>
      </c>
      <c r="D193" s="98">
        <v>706.50907087910741</v>
      </c>
      <c r="E193" s="98">
        <v>847.64347207128083</v>
      </c>
      <c r="F193" s="98">
        <v>581.58500918727168</v>
      </c>
      <c r="G193" s="98">
        <v>1081.294714356374</v>
      </c>
      <c r="H193" s="98">
        <v>649.88902165948684</v>
      </c>
      <c r="I193" s="98">
        <v>1032.9269899934554</v>
      </c>
      <c r="J193" s="98">
        <v>608.83618982505834</v>
      </c>
      <c r="K193" s="98">
        <v>902.46554794929523</v>
      </c>
      <c r="L193" s="98">
        <v>780.06041767216016</v>
      </c>
      <c r="M193" s="98">
        <v>826.09043130490898</v>
      </c>
      <c r="N193" s="98">
        <v>781.11739919183992</v>
      </c>
      <c r="O193" s="98">
        <v>864.29628440821602</v>
      </c>
      <c r="P193" s="98">
        <v>872.75175711044244</v>
      </c>
      <c r="Q193" s="98">
        <v>956.56727260519301</v>
      </c>
      <c r="R193" s="98">
        <v>944.20967177414707</v>
      </c>
      <c r="S193" s="98">
        <v>1024.5151308423501</v>
      </c>
      <c r="T193" s="98">
        <v>1038.9624685855811</v>
      </c>
      <c r="U193" s="98">
        <v>1102.6154274182302</v>
      </c>
      <c r="V193" s="98">
        <v>1029.4745550126834</v>
      </c>
      <c r="W193" s="98">
        <v>1112.2166006474345</v>
      </c>
      <c r="X193" s="98">
        <v>1148.9445459284511</v>
      </c>
      <c r="Y193" s="98">
        <v>1054.4544257931041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462.897343473391</v>
      </c>
      <c r="C197" s="101">
        <v>462.11526399608698</v>
      </c>
      <c r="D197" s="101">
        <v>508.44246748525393</v>
      </c>
      <c r="E197" s="101">
        <v>806.67006499958359</v>
      </c>
      <c r="F197" s="101">
        <v>362.24315101834361</v>
      </c>
      <c r="G197" s="101">
        <v>619.62972024143221</v>
      </c>
      <c r="H197" s="101">
        <v>1016.3070392122896</v>
      </c>
      <c r="I197" s="101">
        <v>910.2433543958233</v>
      </c>
      <c r="J197" s="101">
        <v>679.27236896881402</v>
      </c>
      <c r="K197" s="101">
        <v>930.42113564796625</v>
      </c>
      <c r="L197" s="101">
        <v>729.06455850821294</v>
      </c>
      <c r="M197" s="101">
        <v>759.53029571486309</v>
      </c>
      <c r="N197" s="101">
        <v>930.4903002554247</v>
      </c>
      <c r="O197" s="101">
        <v>871.38329513761119</v>
      </c>
      <c r="P197" s="101">
        <v>926.07654390958703</v>
      </c>
      <c r="Q197" s="101">
        <v>967.43809493459969</v>
      </c>
      <c r="R197" s="101">
        <v>879.01439987169772</v>
      </c>
      <c r="S197" s="101">
        <v>1140.53116504882</v>
      </c>
      <c r="T197" s="101">
        <v>1003.0369244857083</v>
      </c>
      <c r="U197" s="101">
        <v>983.41473469272887</v>
      </c>
      <c r="V197" s="101">
        <v>1021.8650746090956</v>
      </c>
      <c r="W197" s="101">
        <v>1077.0550855273684</v>
      </c>
      <c r="X197" s="101">
        <v>1185.7583502824198</v>
      </c>
      <c r="Y197" s="101">
        <v>1060.2114109396618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0</v>
      </c>
      <c r="F198" s="104">
        <v>0</v>
      </c>
      <c r="G198" s="104">
        <v>0</v>
      </c>
      <c r="H198" s="104">
        <v>0</v>
      </c>
      <c r="I198" s="104">
        <v>0</v>
      </c>
      <c r="J198" s="104">
        <v>0</v>
      </c>
      <c r="K198" s="104">
        <v>0</v>
      </c>
      <c r="L198" s="104">
        <v>0</v>
      </c>
      <c r="M198" s="104">
        <v>0</v>
      </c>
      <c r="N198" s="104">
        <v>0</v>
      </c>
      <c r="O198" s="104">
        <v>0</v>
      </c>
      <c r="P198" s="104">
        <v>0</v>
      </c>
      <c r="Q198" s="104">
        <v>0</v>
      </c>
      <c r="R198" s="104">
        <v>0</v>
      </c>
      <c r="S198" s="104">
        <v>0</v>
      </c>
      <c r="T198" s="104">
        <v>0</v>
      </c>
      <c r="U198" s="104">
        <v>0</v>
      </c>
      <c r="V198" s="104">
        <v>0</v>
      </c>
      <c r="W198" s="104">
        <v>0</v>
      </c>
      <c r="X198" s="104">
        <v>0</v>
      </c>
      <c r="Y198" s="104">
        <v>0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0</v>
      </c>
      <c r="F199" s="98">
        <v>0</v>
      </c>
      <c r="G199" s="98">
        <v>0</v>
      </c>
      <c r="H199" s="98">
        <v>0</v>
      </c>
      <c r="I199" s="98">
        <v>0</v>
      </c>
      <c r="J199" s="98">
        <v>0</v>
      </c>
      <c r="K199" s="98">
        <v>0</v>
      </c>
      <c r="L199" s="98">
        <v>0</v>
      </c>
      <c r="M199" s="98">
        <v>0</v>
      </c>
      <c r="N199" s="98">
        <v>0</v>
      </c>
      <c r="O199" s="98">
        <v>0</v>
      </c>
      <c r="P199" s="98">
        <v>0</v>
      </c>
      <c r="Q199" s="98">
        <v>0</v>
      </c>
      <c r="R199" s="98">
        <v>0</v>
      </c>
      <c r="S199" s="98">
        <v>0</v>
      </c>
      <c r="T199" s="98">
        <v>0</v>
      </c>
      <c r="U199" s="98">
        <v>0</v>
      </c>
      <c r="V199" s="98">
        <v>0</v>
      </c>
      <c r="W199" s="98">
        <v>0</v>
      </c>
      <c r="X199" s="98">
        <v>0</v>
      </c>
      <c r="Y199" s="98">
        <v>0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2575</v>
      </c>
    </row>
    <row r="201" spans="1:105" ht="12" customHeight="1" x14ac:dyDescent="0.25">
      <c r="A201" s="121" t="s">
        <v>54</v>
      </c>
      <c r="B201" s="122">
        <v>313.38979842668761</v>
      </c>
      <c r="C201" s="122">
        <v>339.83306444427575</v>
      </c>
      <c r="D201" s="122">
        <v>375.09697761877101</v>
      </c>
      <c r="E201" s="122">
        <v>448.86160152792388</v>
      </c>
      <c r="F201" s="122">
        <v>294.72848285170897</v>
      </c>
      <c r="G201" s="122">
        <v>640.35552456866628</v>
      </c>
      <c r="H201" s="122">
        <v>368.44269261683434</v>
      </c>
      <c r="I201" s="122">
        <v>523.58283270264337</v>
      </c>
      <c r="J201" s="122">
        <v>257.51080241112521</v>
      </c>
      <c r="K201" s="122">
        <v>367.54175467044598</v>
      </c>
      <c r="L201" s="122">
        <v>291.35475498702795</v>
      </c>
      <c r="M201" s="122">
        <v>294.26680453057293</v>
      </c>
      <c r="N201" s="122">
        <v>262.68074809614023</v>
      </c>
      <c r="O201" s="122">
        <v>271.71944132124037</v>
      </c>
      <c r="P201" s="122">
        <v>278.96344660001427</v>
      </c>
      <c r="Q201" s="122">
        <v>320.60095119663771</v>
      </c>
      <c r="R201" s="122">
        <v>325.84506269245009</v>
      </c>
      <c r="S201" s="122">
        <v>369.49042733393429</v>
      </c>
      <c r="T201" s="122">
        <v>380.19921918021106</v>
      </c>
      <c r="U201" s="122">
        <v>403.52943607170317</v>
      </c>
      <c r="V201" s="122">
        <v>362.28112932529416</v>
      </c>
      <c r="W201" s="122">
        <v>378.10928071588734</v>
      </c>
      <c r="X201" s="122">
        <v>392.63558527562418</v>
      </c>
      <c r="Y201" s="122">
        <v>356.67783242240336</v>
      </c>
      <c r="DA201" s="130" t="s">
        <v>2576</v>
      </c>
    </row>
    <row r="202" spans="1:105" ht="12" customHeight="1" x14ac:dyDescent="0.25">
      <c r="A202" s="97" t="s">
        <v>50</v>
      </c>
      <c r="B202" s="98">
        <v>314.11341605125051</v>
      </c>
      <c r="C202" s="98">
        <v>339.21224480925071</v>
      </c>
      <c r="D202" s="98">
        <v>377.25156108647155</v>
      </c>
      <c r="E202" s="98">
        <v>444.93023520264768</v>
      </c>
      <c r="F202" s="98">
        <v>295.45773112565502</v>
      </c>
      <c r="G202" s="98">
        <v>653.05920360522794</v>
      </c>
      <c r="H202" s="98">
        <v>355.23659737917097</v>
      </c>
      <c r="I202" s="98">
        <v>527.09235898059762</v>
      </c>
      <c r="J202" s="98">
        <v>257.63595126338043</v>
      </c>
      <c r="K202" s="98">
        <v>368.89609567809532</v>
      </c>
      <c r="L202" s="98">
        <v>291.76463357249963</v>
      </c>
      <c r="M202" s="98">
        <v>294.18979939079622</v>
      </c>
      <c r="N202" s="98">
        <v>259.27132135947329</v>
      </c>
      <c r="O202" s="98">
        <v>274.70423309836457</v>
      </c>
      <c r="P202" s="98">
        <v>279.76362380240005</v>
      </c>
      <c r="Q202" s="98">
        <v>319.55394628123673</v>
      </c>
      <c r="R202" s="98">
        <v>325.62006565450724</v>
      </c>
      <c r="S202" s="98">
        <v>369.80114798191829</v>
      </c>
      <c r="T202" s="98">
        <v>380.62409600220633</v>
      </c>
      <c r="U202" s="98">
        <v>404.06610170018746</v>
      </c>
      <c r="V202" s="98">
        <v>362.19517937034124</v>
      </c>
      <c r="W202" s="98">
        <v>378.1118716776175</v>
      </c>
      <c r="X202" s="98">
        <v>392.64416867206046</v>
      </c>
      <c r="Y202" s="98">
        <v>356.59936201159098</v>
      </c>
      <c r="DA202" s="63" t="s">
        <v>2577</v>
      </c>
    </row>
    <row r="203" spans="1:105" ht="12" customHeight="1" x14ac:dyDescent="0.25">
      <c r="A203" s="109" t="s">
        <v>120</v>
      </c>
      <c r="B203" s="33">
        <v>281.13381919417463</v>
      </c>
      <c r="C203" s="33">
        <v>364.04025467459644</v>
      </c>
      <c r="D203" s="33">
        <v>303.5648064911158</v>
      </c>
      <c r="E203" s="33">
        <v>549.16540275242335</v>
      </c>
      <c r="F203" s="33">
        <v>275.19638256199096</v>
      </c>
      <c r="G203" s="33">
        <v>311.40454873614146</v>
      </c>
      <c r="H203" s="33">
        <v>610.46683601885445</v>
      </c>
      <c r="I203" s="33">
        <v>409.23429176672863</v>
      </c>
      <c r="J203" s="33">
        <v>251.71392892201607</v>
      </c>
      <c r="K203" s="33">
        <v>262.72722599909264</v>
      </c>
      <c r="L203" s="33">
        <v>268.89340850317802</v>
      </c>
      <c r="M203" s="33">
        <v>298.31309559338439</v>
      </c>
      <c r="N203" s="33">
        <v>431.33886788141643</v>
      </c>
      <c r="O203" s="33">
        <v>28.991210237989979</v>
      </c>
      <c r="P203" s="33">
        <v>203.73074592257692</v>
      </c>
      <c r="Q203" s="33">
        <v>404.52057642627028</v>
      </c>
      <c r="R203" s="33">
        <v>340.32273032751982</v>
      </c>
      <c r="S203" s="33">
        <v>352.64120104992406</v>
      </c>
      <c r="T203" s="33">
        <v>351.90213157443799</v>
      </c>
      <c r="U203" s="33">
        <v>362.45634821262809</v>
      </c>
      <c r="V203" s="33">
        <v>368.89654728667273</v>
      </c>
      <c r="W203" s="33">
        <v>377.91178846824391</v>
      </c>
      <c r="X203" s="33">
        <v>391.98972888748654</v>
      </c>
      <c r="Y203" s="33">
        <v>362.39226828596179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312.50047129412178</v>
      </c>
      <c r="C205" s="117">
        <f t="shared" si="88"/>
        <v>413.69534601056102</v>
      </c>
      <c r="D205" s="117">
        <f t="shared" si="88"/>
        <v>459.54976838032803</v>
      </c>
      <c r="E205" s="117">
        <f t="shared" si="88"/>
        <v>543.90039687689818</v>
      </c>
      <c r="F205" s="117">
        <f t="shared" si="88"/>
        <v>367.69684888162942</v>
      </c>
      <c r="G205" s="117">
        <f t="shared" si="88"/>
        <v>719.22679951319037</v>
      </c>
      <c r="H205" s="117">
        <f t="shared" si="88"/>
        <v>381.70880171034514</v>
      </c>
      <c r="I205" s="117">
        <f t="shared" si="88"/>
        <v>524.66107019793594</v>
      </c>
      <c r="J205" s="117">
        <f t="shared" si="88"/>
        <v>243.72020218654615</v>
      </c>
      <c r="K205" s="117">
        <f t="shared" si="88"/>
        <v>302.25765005483851</v>
      </c>
      <c r="L205" s="117">
        <f t="shared" si="88"/>
        <v>236.13971459188625</v>
      </c>
      <c r="M205" s="117">
        <f t="shared" si="88"/>
        <v>247.16377798623708</v>
      </c>
      <c r="N205" s="117">
        <f t="shared" si="88"/>
        <v>222.12816022280549</v>
      </c>
      <c r="O205" s="117">
        <f t="shared" si="88"/>
        <v>246.44743846615961</v>
      </c>
      <c r="P205" s="117">
        <f t="shared" si="88"/>
        <v>249.39856813493623</v>
      </c>
      <c r="Q205" s="117">
        <f t="shared" si="88"/>
        <v>282.74848755868368</v>
      </c>
      <c r="R205" s="117">
        <f t="shared" ref="R205:V205" si="89">R206+R208+R210+R219</f>
        <v>290.09584320939695</v>
      </c>
      <c r="S205" s="117">
        <f t="shared" si="89"/>
        <v>324.479173328694</v>
      </c>
      <c r="T205" s="117">
        <f t="shared" si="89"/>
        <v>364.13662662407631</v>
      </c>
      <c r="U205" s="117">
        <f t="shared" si="89"/>
        <v>393.05384402784443</v>
      </c>
      <c r="V205" s="117">
        <f t="shared" si="89"/>
        <v>355.7211369554102</v>
      </c>
      <c r="W205" s="117">
        <f t="shared" ref="W205:Y205" si="90">W206+W208+W210+W219</f>
        <v>378.61320703591781</v>
      </c>
      <c r="X205" s="117">
        <f t="shared" si="90"/>
        <v>393.36087085553839</v>
      </c>
      <c r="Y205" s="117">
        <f t="shared" si="90"/>
        <v>360.02137596084003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188.94736444972969</v>
      </c>
      <c r="C210" s="122">
        <v>280.79197696141858</v>
      </c>
      <c r="D210" s="122">
        <v>312.84268658125336</v>
      </c>
      <c r="E210" s="122">
        <v>372.82631162506561</v>
      </c>
      <c r="F210" s="122">
        <v>254.15556708668544</v>
      </c>
      <c r="G210" s="122">
        <v>469.18910807899584</v>
      </c>
      <c r="H210" s="122">
        <v>247.99702151605001</v>
      </c>
      <c r="I210" s="122">
        <v>321.92063589962919</v>
      </c>
      <c r="J210" s="122">
        <v>143.8104310455424</v>
      </c>
      <c r="K210" s="122">
        <v>158.08880402687248</v>
      </c>
      <c r="L210" s="122">
        <v>122.77061431127643</v>
      </c>
      <c r="M210" s="122">
        <v>132.99513142683929</v>
      </c>
      <c r="N210" s="122">
        <v>121.66537158868333</v>
      </c>
      <c r="O210" s="122">
        <v>139.22915451282356</v>
      </c>
      <c r="P210" s="122">
        <v>140.0780482064059</v>
      </c>
      <c r="Q210" s="122">
        <v>158.22624885410474</v>
      </c>
      <c r="R210" s="122">
        <v>163.89751461332509</v>
      </c>
      <c r="S210" s="122">
        <v>182.35454898586701</v>
      </c>
      <c r="T210" s="122">
        <v>218.40673836205966</v>
      </c>
      <c r="U210" s="122">
        <v>238.9589385257666</v>
      </c>
      <c r="V210" s="122">
        <v>218.08174471945802</v>
      </c>
      <c r="W210" s="122">
        <v>235.17409785722384</v>
      </c>
      <c r="X210" s="122">
        <v>244.59865428657133</v>
      </c>
      <c r="Y210" s="122">
        <v>225.11179256465431</v>
      </c>
      <c r="DA210" s="130" t="s">
        <v>2735</v>
      </c>
    </row>
    <row r="211" spans="1:105" ht="12" customHeight="1" x14ac:dyDescent="0.25">
      <c r="A211" s="97" t="s">
        <v>124</v>
      </c>
      <c r="B211" s="98">
        <v>199.00778984472362</v>
      </c>
      <c r="C211" s="98">
        <v>291.85075734154645</v>
      </c>
      <c r="D211" s="98">
        <v>320.33592458319953</v>
      </c>
      <c r="E211" s="98">
        <v>379.79187779072907</v>
      </c>
      <c r="F211" s="98">
        <v>257.61993536716682</v>
      </c>
      <c r="G211" s="98">
        <v>472.27072961871403</v>
      </c>
      <c r="H211" s="98">
        <v>281.11635918179621</v>
      </c>
      <c r="I211" s="98">
        <v>442.89245761643622</v>
      </c>
      <c r="J211" s="98">
        <v>258.49071808485644</v>
      </c>
      <c r="K211" s="98">
        <v>382.09522356641804</v>
      </c>
      <c r="L211" s="98">
        <v>327.42446507741096</v>
      </c>
      <c r="M211" s="98">
        <v>340.13040593695422</v>
      </c>
      <c r="N211" s="98">
        <v>315.6735110279094</v>
      </c>
      <c r="O211" s="98">
        <v>332.6098566120736</v>
      </c>
      <c r="P211" s="98">
        <v>322.98114952560155</v>
      </c>
      <c r="Q211" s="98">
        <v>332.9580828487895</v>
      </c>
      <c r="R211" s="98">
        <v>307.51498047574762</v>
      </c>
      <c r="S211" s="98">
        <v>312.59741092142201</v>
      </c>
      <c r="T211" s="98">
        <v>295.4256054966803</v>
      </c>
      <c r="U211" s="98">
        <v>302.85864399263011</v>
      </c>
      <c r="V211" s="98">
        <v>278.37635735977125</v>
      </c>
      <c r="W211" s="98">
        <v>298.13871803649295</v>
      </c>
      <c r="X211" s="98">
        <v>306.68256800535374</v>
      </c>
      <c r="Y211" s="98">
        <v>280.48630659279587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123.55310684439208</v>
      </c>
      <c r="C219" s="122">
        <v>132.90336904914244</v>
      </c>
      <c r="D219" s="122">
        <v>146.70708179907467</v>
      </c>
      <c r="E219" s="122">
        <v>171.07408525183251</v>
      </c>
      <c r="F219" s="122">
        <v>113.541281794944</v>
      </c>
      <c r="G219" s="122">
        <v>250.03769143419447</v>
      </c>
      <c r="H219" s="122">
        <v>133.71178019429513</v>
      </c>
      <c r="I219" s="122">
        <v>202.7404342983067</v>
      </c>
      <c r="J219" s="122">
        <v>99.909771141003759</v>
      </c>
      <c r="K219" s="122">
        <v>144.16884602796603</v>
      </c>
      <c r="L219" s="122">
        <v>113.36910028060981</v>
      </c>
      <c r="M219" s="122">
        <v>114.16864655939779</v>
      </c>
      <c r="N219" s="122">
        <v>100.46278863412218</v>
      </c>
      <c r="O219" s="122">
        <v>107.21828395333605</v>
      </c>
      <c r="P219" s="122">
        <v>109.32051992853032</v>
      </c>
      <c r="Q219" s="122">
        <v>124.52223870457895</v>
      </c>
      <c r="R219" s="122">
        <v>126.19832859607186</v>
      </c>
      <c r="S219" s="122">
        <v>142.12462434282699</v>
      </c>
      <c r="T219" s="122">
        <v>145.72988826201666</v>
      </c>
      <c r="U219" s="122">
        <v>154.09490550207786</v>
      </c>
      <c r="V219" s="122">
        <v>137.63939223595219</v>
      </c>
      <c r="W219" s="122">
        <v>143.43910917869397</v>
      </c>
      <c r="X219" s="122">
        <v>148.76221656896706</v>
      </c>
      <c r="Y219" s="122">
        <v>134.90958339618575</v>
      </c>
      <c r="DA219" s="130" t="s">
        <v>2744</v>
      </c>
    </row>
    <row r="220" spans="1:105" ht="12" customHeight="1" x14ac:dyDescent="0.25">
      <c r="A220" s="97" t="s">
        <v>50</v>
      </c>
      <c r="B220" s="98">
        <v>126.32484739635709</v>
      </c>
      <c r="C220" s="98">
        <v>136.3118200210084</v>
      </c>
      <c r="D220" s="98">
        <v>151.12596980507089</v>
      </c>
      <c r="E220" s="98">
        <v>177.77926381611431</v>
      </c>
      <c r="F220" s="98">
        <v>117.78044617268193</v>
      </c>
      <c r="G220" s="98">
        <v>259.69383722000299</v>
      </c>
      <c r="H220" s="98">
        <v>141.00778991804501</v>
      </c>
      <c r="I220" s="98">
        <v>208.96283885152727</v>
      </c>
      <c r="J220" s="98">
        <v>102.06672578403133</v>
      </c>
      <c r="K220" s="98">
        <v>146.03169636633245</v>
      </c>
      <c r="L220" s="98">
        <v>115.43787948281071</v>
      </c>
      <c r="M220" s="98">
        <v>116.34139499740049</v>
      </c>
      <c r="N220" s="98">
        <v>102.49364560113551</v>
      </c>
      <c r="O220" s="98">
        <v>108.53673072350813</v>
      </c>
      <c r="P220" s="98">
        <v>110.48325617237218</v>
      </c>
      <c r="Q220" s="98">
        <v>126.07581327838911</v>
      </c>
      <c r="R220" s="98">
        <v>128.15957337963593</v>
      </c>
      <c r="S220" s="98">
        <v>144.74557883806071</v>
      </c>
      <c r="T220" s="98">
        <v>147.91800219999865</v>
      </c>
      <c r="U220" s="98">
        <v>156.10832702984888</v>
      </c>
      <c r="V220" s="98">
        <v>139.42765408599652</v>
      </c>
      <c r="W220" s="98">
        <v>145.32093110803322</v>
      </c>
      <c r="X220" s="98">
        <v>150.73925837422948</v>
      </c>
      <c r="Y220" s="98">
        <v>136.7621565432807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318.21526626993341</v>
      </c>
      <c r="C223" s="118">
        <f t="shared" si="93"/>
        <v>203.4512306842509</v>
      </c>
      <c r="D223" s="118">
        <f t="shared" si="93"/>
        <v>252.70488133628203</v>
      </c>
      <c r="E223" s="118">
        <f t="shared" si="93"/>
        <v>266.58778407177442</v>
      </c>
      <c r="F223" s="118">
        <f t="shared" si="93"/>
        <v>217.02586848187516</v>
      </c>
      <c r="G223" s="118">
        <f t="shared" si="93"/>
        <v>277.69934217640463</v>
      </c>
      <c r="H223" s="118">
        <f t="shared" si="93"/>
        <v>189.71135931246388</v>
      </c>
      <c r="I223" s="118">
        <f t="shared" si="93"/>
        <v>225.0296629515899</v>
      </c>
      <c r="J223" s="118">
        <f t="shared" si="93"/>
        <v>203.37368225767165</v>
      </c>
      <c r="K223" s="118">
        <f t="shared" si="93"/>
        <v>252.88525188509581</v>
      </c>
      <c r="L223" s="118">
        <f t="shared" si="93"/>
        <v>228.38648441909783</v>
      </c>
      <c r="M223" s="118">
        <f t="shared" si="93"/>
        <v>222.01216816112748</v>
      </c>
      <c r="N223" s="118">
        <f t="shared" si="93"/>
        <v>204.44036309094787</v>
      </c>
      <c r="O223" s="118">
        <f t="shared" si="93"/>
        <v>210.41389183616457</v>
      </c>
      <c r="P223" s="118">
        <f t="shared" si="93"/>
        <v>193.13613137749894</v>
      </c>
      <c r="Q223" s="118">
        <f t="shared" si="93"/>
        <v>192.67785641972003</v>
      </c>
      <c r="R223" s="118">
        <f t="shared" ref="R223:V223" si="94">R224+R226+R228+R237</f>
        <v>153.92472902222028</v>
      </c>
      <c r="S223" s="118">
        <f t="shared" si="94"/>
        <v>156.29973450022726</v>
      </c>
      <c r="T223" s="118">
        <f t="shared" si="94"/>
        <v>185.20719243124373</v>
      </c>
      <c r="U223" s="118">
        <f t="shared" si="94"/>
        <v>177.98120562254741</v>
      </c>
      <c r="V223" s="118">
        <f t="shared" si="94"/>
        <v>182.77641259822531</v>
      </c>
      <c r="W223" s="118">
        <f t="shared" ref="W223:Y223" si="95">W224+W226+W228+W237</f>
        <v>218.26916009569115</v>
      </c>
      <c r="X223" s="118">
        <f t="shared" si="95"/>
        <v>147.17464295915215</v>
      </c>
      <c r="Y223" s="118">
        <f t="shared" si="95"/>
        <v>115.46003371686727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279.92244549711637</v>
      </c>
      <c r="C224" s="123">
        <f t="shared" si="96"/>
        <v>153.6301772524593</v>
      </c>
      <c r="D224" s="123">
        <f t="shared" si="96"/>
        <v>198.13688951505378</v>
      </c>
      <c r="E224" s="123">
        <f t="shared" si="96"/>
        <v>202.18661603079588</v>
      </c>
      <c r="F224" s="123">
        <f t="shared" si="96"/>
        <v>174.27392277306882</v>
      </c>
      <c r="G224" s="123">
        <f t="shared" si="96"/>
        <v>196.18607918970315</v>
      </c>
      <c r="H224" s="123">
        <f t="shared" si="96"/>
        <v>140.35878742562878</v>
      </c>
      <c r="I224" s="123">
        <f t="shared" si="96"/>
        <v>154.82662101806307</v>
      </c>
      <c r="J224" s="123">
        <f t="shared" si="96"/>
        <v>163.19712670235413</v>
      </c>
      <c r="K224" s="123">
        <f t="shared" si="96"/>
        <v>197.64355579549854</v>
      </c>
      <c r="L224" s="123">
        <f t="shared" si="96"/>
        <v>183.79510974764491</v>
      </c>
      <c r="M224" s="123">
        <f t="shared" si="96"/>
        <v>177.6334716271424</v>
      </c>
      <c r="N224" s="123">
        <f t="shared" si="96"/>
        <v>157.71489859807241</v>
      </c>
      <c r="O224" s="123">
        <f t="shared" si="96"/>
        <v>166.7264970104215</v>
      </c>
      <c r="P224" s="123">
        <f t="shared" si="96"/>
        <v>149.96606440001165</v>
      </c>
      <c r="Q224" s="123">
        <f t="shared" si="96"/>
        <v>147.73197837572701</v>
      </c>
      <c r="R224" s="123">
        <f t="shared" si="96"/>
        <v>113.15911440392377</v>
      </c>
      <c r="S224" s="123">
        <f t="shared" si="96"/>
        <v>111.93989088410166</v>
      </c>
      <c r="T224" s="123">
        <f t="shared" si="96"/>
        <v>144.96773968908354</v>
      </c>
      <c r="U224" s="123">
        <f t="shared" si="96"/>
        <v>137.86448568306494</v>
      </c>
      <c r="V224" s="123">
        <f t="shared" si="96"/>
        <v>146.48030139566018</v>
      </c>
      <c r="W224" s="123">
        <f t="shared" si="96"/>
        <v>180.87826407483743</v>
      </c>
      <c r="X224" s="123">
        <f t="shared" si="96"/>
        <v>109.19250423584297</v>
      </c>
      <c r="Y224" s="123">
        <f t="shared" si="96"/>
        <v>81.643044044662616</v>
      </c>
      <c r="DA224" s="130" t="s">
        <v>2899</v>
      </c>
    </row>
    <row r="225" spans="1:105" ht="12" customHeight="1" x14ac:dyDescent="0.25">
      <c r="A225" s="97" t="s">
        <v>53</v>
      </c>
      <c r="B225" s="99">
        <v>279.92244549711637</v>
      </c>
      <c r="C225" s="99">
        <v>153.6301772524593</v>
      </c>
      <c r="D225" s="99">
        <v>198.13688951505378</v>
      </c>
      <c r="E225" s="99">
        <v>202.18661603079588</v>
      </c>
      <c r="F225" s="99">
        <v>174.27392277306882</v>
      </c>
      <c r="G225" s="99">
        <v>196.18607918970315</v>
      </c>
      <c r="H225" s="99">
        <v>140.35878742562878</v>
      </c>
      <c r="I225" s="99">
        <v>154.82662101806307</v>
      </c>
      <c r="J225" s="99">
        <v>163.19712670235413</v>
      </c>
      <c r="K225" s="99">
        <v>197.64355579549854</v>
      </c>
      <c r="L225" s="99">
        <v>183.79510974764491</v>
      </c>
      <c r="M225" s="99">
        <v>177.6334716271424</v>
      </c>
      <c r="N225" s="99">
        <v>157.71489859807241</v>
      </c>
      <c r="O225" s="99">
        <v>166.7264970104215</v>
      </c>
      <c r="P225" s="99">
        <v>149.96606440001165</v>
      </c>
      <c r="Q225" s="99">
        <v>147.73197837572701</v>
      </c>
      <c r="R225" s="99">
        <v>113.15911440392377</v>
      </c>
      <c r="S225" s="99">
        <v>111.93989088410166</v>
      </c>
      <c r="T225" s="99">
        <v>144.96773968908354</v>
      </c>
      <c r="U225" s="99">
        <v>137.86448568306494</v>
      </c>
      <c r="V225" s="99">
        <v>146.48030139566018</v>
      </c>
      <c r="W225" s="99">
        <v>180.87826407483743</v>
      </c>
      <c r="X225" s="99">
        <v>109.19250423584297</v>
      </c>
      <c r="Y225" s="99">
        <v>81.643044044662616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0.84827665246929862</v>
      </c>
      <c r="C226" s="123">
        <f t="shared" si="97"/>
        <v>0.980118196936278</v>
      </c>
      <c r="D226" s="123">
        <f t="shared" si="97"/>
        <v>0.97034771124030372</v>
      </c>
      <c r="E226" s="123">
        <f t="shared" si="97"/>
        <v>0.97342101112417923</v>
      </c>
      <c r="F226" s="123">
        <f t="shared" si="97"/>
        <v>0.71431254102258845</v>
      </c>
      <c r="G226" s="123">
        <f t="shared" si="97"/>
        <v>0.79196761461837872</v>
      </c>
      <c r="H226" s="123">
        <f t="shared" si="97"/>
        <v>1.1198217924611273</v>
      </c>
      <c r="I226" s="123">
        <f t="shared" si="97"/>
        <v>2.3027259177499557</v>
      </c>
      <c r="J226" s="123">
        <f t="shared" si="97"/>
        <v>1.4332607538642272</v>
      </c>
      <c r="K226" s="123">
        <f t="shared" si="97"/>
        <v>1.2420975067875983</v>
      </c>
      <c r="L226" s="123">
        <f t="shared" si="97"/>
        <v>1.972062140408346</v>
      </c>
      <c r="M226" s="123">
        <f t="shared" si="97"/>
        <v>1.2953667666159181</v>
      </c>
      <c r="N226" s="123">
        <f t="shared" si="97"/>
        <v>2.7622375889746955</v>
      </c>
      <c r="O226" s="123">
        <f t="shared" si="97"/>
        <v>1.1848406708942154</v>
      </c>
      <c r="P226" s="123">
        <f t="shared" si="97"/>
        <v>0.89138374740174209</v>
      </c>
      <c r="Q226" s="123">
        <f t="shared" si="97"/>
        <v>1.3838483305687916</v>
      </c>
      <c r="R226" s="123">
        <f t="shared" si="97"/>
        <v>1.1476619561470613</v>
      </c>
      <c r="S226" s="123">
        <f t="shared" si="97"/>
        <v>1.08755020894058</v>
      </c>
      <c r="T226" s="123">
        <f t="shared" si="97"/>
        <v>1.1775966586889781</v>
      </c>
      <c r="U226" s="123">
        <f t="shared" si="97"/>
        <v>1.2307276915804799</v>
      </c>
      <c r="V226" s="123">
        <f t="shared" si="97"/>
        <v>1.2325059760082164</v>
      </c>
      <c r="W226" s="123">
        <f t="shared" si="97"/>
        <v>1.3768471739375581</v>
      </c>
      <c r="X226" s="123">
        <f t="shared" si="97"/>
        <v>1.4026153416323508</v>
      </c>
      <c r="Y226" s="123">
        <f t="shared" si="97"/>
        <v>1.4722950173470839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0.84827665246929862</v>
      </c>
      <c r="C227" s="99">
        <f>RES_hhdet_fecs!C165</f>
        <v>0.980118196936278</v>
      </c>
      <c r="D227" s="99">
        <f>RES_hhdet_fecs!D165</f>
        <v>0.97034771124030372</v>
      </c>
      <c r="E227" s="99">
        <f>RES_hhdet_fecs!E165</f>
        <v>0.97342101112417923</v>
      </c>
      <c r="F227" s="99">
        <f>RES_hhdet_fecs!F165</f>
        <v>0.71431254102258845</v>
      </c>
      <c r="G227" s="99">
        <f>RES_hhdet_fecs!G165</f>
        <v>0.79196761461837872</v>
      </c>
      <c r="H227" s="99">
        <f>RES_hhdet_fecs!H165</f>
        <v>1.1198217924611273</v>
      </c>
      <c r="I227" s="99">
        <f>RES_hhdet_fecs!I165</f>
        <v>2.3027259177499557</v>
      </c>
      <c r="J227" s="99">
        <f>RES_hhdet_fecs!J165</f>
        <v>1.4332607538642272</v>
      </c>
      <c r="K227" s="99">
        <f>RES_hhdet_fecs!K165</f>
        <v>1.2420975067875983</v>
      </c>
      <c r="L227" s="99">
        <f>RES_hhdet_fecs!L165</f>
        <v>1.972062140408346</v>
      </c>
      <c r="M227" s="99">
        <f>RES_hhdet_fecs!M165</f>
        <v>1.2953667666159181</v>
      </c>
      <c r="N227" s="99">
        <f>RES_hhdet_fecs!N165</f>
        <v>2.7622375889746955</v>
      </c>
      <c r="O227" s="99">
        <f>RES_hhdet_fecs!O165</f>
        <v>1.1848406708942154</v>
      </c>
      <c r="P227" s="99">
        <f>RES_hhdet_fecs!P165</f>
        <v>0.89138374740174209</v>
      </c>
      <c r="Q227" s="99">
        <f>RES_hhdet_fecs!Q165</f>
        <v>1.3838483305687916</v>
      </c>
      <c r="R227" s="99">
        <f>RES_hhdet_fecs!R165</f>
        <v>1.1476619561470613</v>
      </c>
      <c r="S227" s="99">
        <f>RES_hhdet_fecs!S165</f>
        <v>1.08755020894058</v>
      </c>
      <c r="T227" s="99">
        <f>RES_hhdet_fecs!T165</f>
        <v>1.1775966586889781</v>
      </c>
      <c r="U227" s="99">
        <f>RES_hhdet_fecs!U165</f>
        <v>1.2307276915804799</v>
      </c>
      <c r="V227" s="99">
        <f>RES_hhdet_fecs!V165</f>
        <v>1.2325059760082164</v>
      </c>
      <c r="W227" s="99">
        <f>RES_hhdet_fecs!W165</f>
        <v>1.3768471739375581</v>
      </c>
      <c r="X227" s="99">
        <f>RES_hhdet_fecs!X165</f>
        <v>1.4026153416323508</v>
      </c>
      <c r="Y227" s="99">
        <f>RES_hhdet_fecs!Y165</f>
        <v>1.4722950173470839</v>
      </c>
      <c r="DA227" s="63" t="s">
        <v>2902</v>
      </c>
    </row>
    <row r="228" spans="1:105" ht="12" customHeight="1" x14ac:dyDescent="0.25">
      <c r="A228" s="121" t="s">
        <v>55</v>
      </c>
      <c r="B228" s="123">
        <v>22.942831584410445</v>
      </c>
      <c r="C228" s="123">
        <v>33.194097132426101</v>
      </c>
      <c r="D228" s="123">
        <v>36.450996811391562</v>
      </c>
      <c r="E228" s="123">
        <v>43.197057759883428</v>
      </c>
      <c r="F228" s="123">
        <v>28.889335060536261</v>
      </c>
      <c r="G228" s="123">
        <v>52.465415754002059</v>
      </c>
      <c r="H228" s="123">
        <v>32.45481853352878</v>
      </c>
      <c r="I228" s="123">
        <v>45.48406770441013</v>
      </c>
      <c r="J228" s="123">
        <v>27.895156401063474</v>
      </c>
      <c r="K228" s="123">
        <v>38.773875879118016</v>
      </c>
      <c r="L228" s="123">
        <v>30.80225884367</v>
      </c>
      <c r="M228" s="123">
        <v>31.415631681982568</v>
      </c>
      <c r="N228" s="123">
        <v>33.792794078533433</v>
      </c>
      <c r="O228" s="123">
        <v>32.158622878670691</v>
      </c>
      <c r="P228" s="123">
        <v>31.926228256646048</v>
      </c>
      <c r="Q228" s="123">
        <v>31.969609630359454</v>
      </c>
      <c r="R228" s="123">
        <v>28.135852565359389</v>
      </c>
      <c r="S228" s="123">
        <v>30.633840022414333</v>
      </c>
      <c r="T228" s="123">
        <v>26.464086960100627</v>
      </c>
      <c r="U228" s="123">
        <v>25.903299630764593</v>
      </c>
      <c r="V228" s="123">
        <v>23.772416130346244</v>
      </c>
      <c r="W228" s="123">
        <v>24.573853264529514</v>
      </c>
      <c r="X228" s="123">
        <v>24.997842421357923</v>
      </c>
      <c r="Y228" s="123">
        <v>22.104348828433277</v>
      </c>
      <c r="DA228" s="130" t="s">
        <v>2903</v>
      </c>
    </row>
    <row r="229" spans="1:105" ht="12" customHeight="1" x14ac:dyDescent="0.25">
      <c r="A229" s="97" t="s">
        <v>124</v>
      </c>
      <c r="B229" s="99">
        <v>23.00000506258294</v>
      </c>
      <c r="C229" s="99">
        <v>33.64378350849897</v>
      </c>
      <c r="D229" s="99">
        <v>36.752913399332613</v>
      </c>
      <c r="E229" s="99">
        <v>43.301701794119232</v>
      </c>
      <c r="F229" s="99">
        <v>29.055476424784125</v>
      </c>
      <c r="G229" s="99">
        <v>52.624633174831835</v>
      </c>
      <c r="H229" s="99">
        <v>30.944452818627738</v>
      </c>
      <c r="I229" s="99">
        <v>48.088861876246938</v>
      </c>
      <c r="J229" s="99">
        <v>27.619348723736845</v>
      </c>
      <c r="K229" s="99">
        <v>40.069988987953955</v>
      </c>
      <c r="L229" s="99">
        <v>33.69552109043385</v>
      </c>
      <c r="M229" s="99">
        <v>34.25527484800984</v>
      </c>
      <c r="N229" s="99">
        <v>31.158132651795309</v>
      </c>
      <c r="O229" s="99">
        <v>32.056977788698994</v>
      </c>
      <c r="P229" s="99">
        <v>30.406399160812377</v>
      </c>
      <c r="Q229" s="99">
        <v>30.630737163471803</v>
      </c>
      <c r="R229" s="99">
        <v>27.643795767343882</v>
      </c>
      <c r="S229" s="99">
        <v>27.442845977548828</v>
      </c>
      <c r="T229" s="99">
        <v>25.282485907845249</v>
      </c>
      <c r="U229" s="99">
        <v>25.300831032253285</v>
      </c>
      <c r="V229" s="99">
        <v>22.619954360708029</v>
      </c>
      <c r="W229" s="99">
        <v>23.555089651860609</v>
      </c>
      <c r="X229" s="99">
        <v>23.649404054863489</v>
      </c>
      <c r="Y229" s="99">
        <v>21.078061170570148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21.869042197483299</v>
      </c>
      <c r="C233" s="102">
        <v>21.776171989702895</v>
      </c>
      <c r="D233" s="102">
        <v>23.845979264852861</v>
      </c>
      <c r="E233" s="102">
        <v>37.596070217762211</v>
      </c>
      <c r="F233" s="102">
        <v>16.700748504980179</v>
      </c>
      <c r="G233" s="102">
        <v>28.223931617505812</v>
      </c>
      <c r="H233" s="102">
        <v>43.764410605559092</v>
      </c>
      <c r="I233" s="102">
        <v>38.552395648182419</v>
      </c>
      <c r="J233" s="102">
        <v>28.241022477841035</v>
      </c>
      <c r="K233" s="102">
        <v>37.85916561465055</v>
      </c>
      <c r="L233" s="102">
        <v>29.066608221563062</v>
      </c>
      <c r="M233" s="102">
        <v>29.592384931933328</v>
      </c>
      <c r="N233" s="102">
        <v>35.445029198260841</v>
      </c>
      <c r="O233" s="102">
        <v>32.231804741098081</v>
      </c>
      <c r="P233" s="102">
        <v>33.090203562784531</v>
      </c>
      <c r="Q233" s="102">
        <v>33.182009015671923</v>
      </c>
      <c r="R233" s="102">
        <v>28.697392109028716</v>
      </c>
      <c r="S233" s="102">
        <v>35.101587975894979</v>
      </c>
      <c r="T233" s="102">
        <v>29.814819598341042</v>
      </c>
      <c r="U233" s="102">
        <v>28.156287430059297</v>
      </c>
      <c r="V233" s="102">
        <v>27.940796395835111</v>
      </c>
      <c r="W233" s="102">
        <v>28.378955445040411</v>
      </c>
      <c r="X233" s="102">
        <v>30.310429693592592</v>
      </c>
      <c r="Y233" s="102">
        <v>26.276474912124755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0</v>
      </c>
      <c r="F234" s="105">
        <v>0</v>
      </c>
      <c r="G234" s="105">
        <v>0</v>
      </c>
      <c r="H234" s="105">
        <v>0</v>
      </c>
      <c r="I234" s="105">
        <v>0</v>
      </c>
      <c r="J234" s="105">
        <v>0</v>
      </c>
      <c r="K234" s="105">
        <v>0</v>
      </c>
      <c r="L234" s="105">
        <v>0</v>
      </c>
      <c r="M234" s="105">
        <v>0</v>
      </c>
      <c r="N234" s="105">
        <v>0</v>
      </c>
      <c r="O234" s="105">
        <v>0</v>
      </c>
      <c r="P234" s="105">
        <v>0</v>
      </c>
      <c r="Q234" s="105">
        <v>0</v>
      </c>
      <c r="R234" s="105">
        <v>0</v>
      </c>
      <c r="S234" s="105">
        <v>0</v>
      </c>
      <c r="T234" s="105">
        <v>0</v>
      </c>
      <c r="U234" s="105">
        <v>0</v>
      </c>
      <c r="V234" s="105">
        <v>0</v>
      </c>
      <c r="W234" s="105">
        <v>0</v>
      </c>
      <c r="X234" s="105">
        <v>0</v>
      </c>
      <c r="Y234" s="105">
        <v>0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0</v>
      </c>
      <c r="F235" s="99">
        <v>0</v>
      </c>
      <c r="G235" s="99">
        <v>0</v>
      </c>
      <c r="H235" s="99">
        <v>0</v>
      </c>
      <c r="I235" s="99">
        <v>0</v>
      </c>
      <c r="J235" s="99">
        <v>0</v>
      </c>
      <c r="K235" s="99">
        <v>0</v>
      </c>
      <c r="L235" s="99">
        <v>0</v>
      </c>
      <c r="M235" s="99">
        <v>0</v>
      </c>
      <c r="N235" s="99">
        <v>0</v>
      </c>
      <c r="O235" s="99">
        <v>0</v>
      </c>
      <c r="P235" s="99">
        <v>0</v>
      </c>
      <c r="Q235" s="99">
        <v>0</v>
      </c>
      <c r="R235" s="99">
        <v>0</v>
      </c>
      <c r="S235" s="99">
        <v>0</v>
      </c>
      <c r="T235" s="99">
        <v>0</v>
      </c>
      <c r="U235" s="99">
        <v>0</v>
      </c>
      <c r="V235" s="99">
        <v>0</v>
      </c>
      <c r="W235" s="99">
        <v>0</v>
      </c>
      <c r="X235" s="99">
        <v>0</v>
      </c>
      <c r="Y235" s="99">
        <v>0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0</v>
      </c>
      <c r="F236" s="99">
        <v>0</v>
      </c>
      <c r="G236" s="99">
        <v>0</v>
      </c>
      <c r="H236" s="99">
        <v>0</v>
      </c>
      <c r="I236" s="99">
        <v>0</v>
      </c>
      <c r="J236" s="99">
        <v>0</v>
      </c>
      <c r="K236" s="99">
        <v>0</v>
      </c>
      <c r="L236" s="99">
        <v>0</v>
      </c>
      <c r="M236" s="99">
        <v>0</v>
      </c>
      <c r="N236" s="99">
        <v>0</v>
      </c>
      <c r="O236" s="99">
        <v>0</v>
      </c>
      <c r="P236" s="99">
        <v>0</v>
      </c>
      <c r="Q236" s="99">
        <v>0</v>
      </c>
      <c r="R236" s="99">
        <v>0</v>
      </c>
      <c r="S236" s="99">
        <v>0</v>
      </c>
      <c r="T236" s="99">
        <v>0</v>
      </c>
      <c r="U236" s="99">
        <v>0</v>
      </c>
      <c r="V236" s="99">
        <v>0</v>
      </c>
      <c r="W236" s="99">
        <v>0</v>
      </c>
      <c r="X236" s="99">
        <v>0</v>
      </c>
      <c r="Y236" s="99">
        <v>0</v>
      </c>
      <c r="DA236" s="63" t="s">
        <v>2911</v>
      </c>
    </row>
    <row r="237" spans="1:105" ht="12" customHeight="1" x14ac:dyDescent="0.25">
      <c r="A237" s="121" t="s">
        <v>54</v>
      </c>
      <c r="B237" s="123">
        <v>14.501712535937301</v>
      </c>
      <c r="C237" s="123">
        <v>15.646838102429239</v>
      </c>
      <c r="D237" s="123">
        <v>17.146647298596402</v>
      </c>
      <c r="E237" s="123">
        <v>20.230689269970934</v>
      </c>
      <c r="F237" s="123">
        <v>13.148298107247472</v>
      </c>
      <c r="G237" s="123">
        <v>28.255879618081</v>
      </c>
      <c r="H237" s="123">
        <v>15.777931560845182</v>
      </c>
      <c r="I237" s="123">
        <v>22.416248311366736</v>
      </c>
      <c r="J237" s="123">
        <v>10.848138400389804</v>
      </c>
      <c r="K237" s="123">
        <v>15.225722703691671</v>
      </c>
      <c r="L237" s="123">
        <v>11.817053687374582</v>
      </c>
      <c r="M237" s="123">
        <v>11.667698085386562</v>
      </c>
      <c r="N237" s="123">
        <v>10.170432825367337</v>
      </c>
      <c r="O237" s="123">
        <v>10.343931276178171</v>
      </c>
      <c r="P237" s="123">
        <v>10.352454973439496</v>
      </c>
      <c r="Q237" s="123">
        <v>11.592420083064789</v>
      </c>
      <c r="R237" s="123">
        <v>11.482100096790058</v>
      </c>
      <c r="S237" s="123">
        <v>12.638453384770692</v>
      </c>
      <c r="T237" s="123">
        <v>12.597769123370599</v>
      </c>
      <c r="U237" s="123">
        <v>12.982692617137396</v>
      </c>
      <c r="V237" s="123">
        <v>11.291189096210658</v>
      </c>
      <c r="W237" s="123">
        <v>11.440195582386652</v>
      </c>
      <c r="X237" s="123">
        <v>11.581680960318877</v>
      </c>
      <c r="Y237" s="123">
        <v>10.240345826424303</v>
      </c>
      <c r="DA237" s="130" t="s">
        <v>2912</v>
      </c>
    </row>
    <row r="238" spans="1:105" ht="12" customHeight="1" x14ac:dyDescent="0.25">
      <c r="A238" s="97" t="s">
        <v>50</v>
      </c>
      <c r="B238" s="99">
        <v>14.599790952470919</v>
      </c>
      <c r="C238" s="99">
        <v>15.713666136111259</v>
      </c>
      <c r="D238" s="99">
        <v>17.339047088967146</v>
      </c>
      <c r="E238" s="99">
        <v>20.269376774785119</v>
      </c>
      <c r="F238" s="99">
        <v>13.283781677041226</v>
      </c>
      <c r="G238" s="99">
        <v>28.93741251442912</v>
      </c>
      <c r="H238" s="99">
        <v>15.521718177048982</v>
      </c>
      <c r="I238" s="99">
        <v>22.688995764073763</v>
      </c>
      <c r="J238" s="99">
        <v>10.905677826287626</v>
      </c>
      <c r="K238" s="99">
        <v>15.31421515996532</v>
      </c>
      <c r="L238" s="99">
        <v>11.879807154387143</v>
      </c>
      <c r="M238" s="99">
        <v>11.716995576618748</v>
      </c>
      <c r="N238" s="99">
        <v>10.116498515214133</v>
      </c>
      <c r="O238" s="99">
        <v>10.460783097355765</v>
      </c>
      <c r="P238" s="99">
        <v>10.401219986670302</v>
      </c>
      <c r="Q238" s="99">
        <v>11.598442260838853</v>
      </c>
      <c r="R238" s="99">
        <v>11.520795073643521</v>
      </c>
      <c r="S238" s="99">
        <v>12.707176986128511</v>
      </c>
      <c r="T238" s="99">
        <v>12.658803897010584</v>
      </c>
      <c r="U238" s="99">
        <v>13.041299904275004</v>
      </c>
      <c r="V238" s="99">
        <v>11.3294361703635</v>
      </c>
      <c r="W238" s="99">
        <v>11.481392229380258</v>
      </c>
      <c r="X238" s="99">
        <v>11.624050403022535</v>
      </c>
      <c r="Y238" s="99">
        <v>10.277439695561956</v>
      </c>
      <c r="DA238" s="63" t="s">
        <v>2913</v>
      </c>
    </row>
    <row r="239" spans="1:105" ht="12" customHeight="1" x14ac:dyDescent="0.25">
      <c r="A239" s="109" t="s">
        <v>120</v>
      </c>
      <c r="B239" s="110">
        <v>10.12976904053472</v>
      </c>
      <c r="C239" s="110">
        <v>13.041058850628044</v>
      </c>
      <c r="D239" s="110">
        <v>10.758974258287802</v>
      </c>
      <c r="E239" s="110">
        <v>19.243626892241107</v>
      </c>
      <c r="F239" s="110">
        <v>9.5195220547495687</v>
      </c>
      <c r="G239" s="110">
        <v>10.608164285345246</v>
      </c>
      <c r="H239" s="110">
        <v>20.473477339173215</v>
      </c>
      <c r="I239" s="110">
        <v>13.529500986820098</v>
      </c>
      <c r="J239" s="110">
        <v>8.1829220076300988</v>
      </c>
      <c r="K239" s="110">
        <v>8.3771557305981972</v>
      </c>
      <c r="L239" s="110">
        <v>8.3781636950862524</v>
      </c>
      <c r="M239" s="110">
        <v>9.0773255625895359</v>
      </c>
      <c r="N239" s="110">
        <v>12.838464739509099</v>
      </c>
      <c r="O239" s="110">
        <v>0.84134685113643526</v>
      </c>
      <c r="P239" s="110">
        <v>5.7675659851175487</v>
      </c>
      <c r="Q239" s="110">
        <v>11.109729988269644</v>
      </c>
      <c r="R239" s="110">
        <v>8.9922317005072863</v>
      </c>
      <c r="S239" s="110">
        <v>8.9118278198367928</v>
      </c>
      <c r="T239" s="110">
        <v>8.5328113584858389</v>
      </c>
      <c r="U239" s="110">
        <v>8.4972511690166677</v>
      </c>
      <c r="V239" s="110">
        <v>8.3473785792721102</v>
      </c>
      <c r="W239" s="110">
        <v>8.3000417486034852</v>
      </c>
      <c r="X239" s="110">
        <v>8.3935985461732763</v>
      </c>
      <c r="Y239" s="110">
        <v>7.5390660201394386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187.64834074436928</v>
      </c>
      <c r="C241" s="118">
        <f t="shared" si="98"/>
        <v>118.52826068628048</v>
      </c>
      <c r="D241" s="118">
        <f t="shared" si="98"/>
        <v>149.52689534153308</v>
      </c>
      <c r="E241" s="118">
        <f t="shared" si="98"/>
        <v>159.15060726125185</v>
      </c>
      <c r="F241" s="118">
        <f t="shared" si="98"/>
        <v>131.78168141152815</v>
      </c>
      <c r="G241" s="118">
        <f t="shared" si="98"/>
        <v>168.91018668713349</v>
      </c>
      <c r="H241" s="118">
        <f t="shared" si="98"/>
        <v>118.79587671255908</v>
      </c>
      <c r="I241" s="118">
        <f t="shared" si="98"/>
        <v>143.7901813580259</v>
      </c>
      <c r="J241" s="118">
        <f t="shared" si="98"/>
        <v>132.69363208659385</v>
      </c>
      <c r="K241" s="118">
        <f t="shared" si="98"/>
        <v>165.21474897276664</v>
      </c>
      <c r="L241" s="118">
        <f t="shared" si="98"/>
        <v>152.38616205795134</v>
      </c>
      <c r="M241" s="118">
        <f t="shared" si="98"/>
        <v>147.4695417548798</v>
      </c>
      <c r="N241" s="118">
        <f t="shared" si="98"/>
        <v>139.22947608529896</v>
      </c>
      <c r="O241" s="118">
        <f t="shared" si="98"/>
        <v>140.94421837549172</v>
      </c>
      <c r="P241" s="118">
        <f t="shared" si="98"/>
        <v>129.3655606823705</v>
      </c>
      <c r="Q241" s="118">
        <f t="shared" si="98"/>
        <v>131.36640876109752</v>
      </c>
      <c r="R241" s="118">
        <f t="shared" ref="R241:V241" si="99">R242+R244+R246+R255</f>
        <v>106.70249586777811</v>
      </c>
      <c r="S241" s="118">
        <f t="shared" si="99"/>
        <v>111.70420535373299</v>
      </c>
      <c r="T241" s="118">
        <f t="shared" si="99"/>
        <v>138.58949189445926</v>
      </c>
      <c r="U241" s="118">
        <f t="shared" si="99"/>
        <v>137.65886843516458</v>
      </c>
      <c r="V241" s="118">
        <f t="shared" si="99"/>
        <v>143.86544952567024</v>
      </c>
      <c r="W241" s="118">
        <f t="shared" ref="W241:Y241" si="100">W242+W244+W246+W255</f>
        <v>172.87257902374245</v>
      </c>
      <c r="X241" s="118">
        <f t="shared" si="100"/>
        <v>117.84507567825497</v>
      </c>
      <c r="Y241" s="118">
        <f t="shared" si="100"/>
        <v>93.585132207721983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166.67044462628326</v>
      </c>
      <c r="C242" s="123">
        <f t="shared" si="101"/>
        <v>91.473943453190785</v>
      </c>
      <c r="D242" s="123">
        <f t="shared" si="101"/>
        <v>119.63862717172542</v>
      </c>
      <c r="E242" s="123">
        <f t="shared" si="101"/>
        <v>123.67225167848275</v>
      </c>
      <c r="F242" s="123">
        <f t="shared" si="101"/>
        <v>107.90969628644459</v>
      </c>
      <c r="G242" s="123">
        <f t="shared" si="101"/>
        <v>123.63805019309092</v>
      </c>
      <c r="H242" s="123">
        <f t="shared" si="101"/>
        <v>89.616817545039567</v>
      </c>
      <c r="I242" s="123">
        <f t="shared" si="101"/>
        <v>100.57574077507012</v>
      </c>
      <c r="J242" s="123">
        <f t="shared" si="101"/>
        <v>107.2797556030701</v>
      </c>
      <c r="K242" s="123">
        <f t="shared" si="101"/>
        <v>131.32584445363227</v>
      </c>
      <c r="L242" s="123">
        <f t="shared" si="101"/>
        <v>122.80553711470994</v>
      </c>
      <c r="M242" s="123">
        <f t="shared" si="101"/>
        <v>119.23488200932472</v>
      </c>
      <c r="N242" s="123">
        <f t="shared" si="101"/>
        <v>106.13497177823344</v>
      </c>
      <c r="O242" s="123">
        <f t="shared" si="101"/>
        <v>112.66561486860839</v>
      </c>
      <c r="P242" s="123">
        <f t="shared" si="101"/>
        <v>101.52278785156599</v>
      </c>
      <c r="Q242" s="123">
        <f t="shared" si="101"/>
        <v>100.38246494959512</v>
      </c>
      <c r="R242" s="123">
        <f t="shared" si="101"/>
        <v>77.749896386186265</v>
      </c>
      <c r="S242" s="123">
        <f t="shared" si="101"/>
        <v>79.29782160511472</v>
      </c>
      <c r="T242" s="123">
        <f t="shared" si="101"/>
        <v>107.12610218731186</v>
      </c>
      <c r="U242" s="123">
        <f t="shared" si="101"/>
        <v>105.28134356269621</v>
      </c>
      <c r="V242" s="123">
        <f t="shared" si="101"/>
        <v>113.91639421951923</v>
      </c>
      <c r="W242" s="123">
        <f t="shared" si="101"/>
        <v>141.45524297895585</v>
      </c>
      <c r="X242" s="123">
        <f t="shared" si="101"/>
        <v>85.809434996830063</v>
      </c>
      <c r="Y242" s="123">
        <f t="shared" si="101"/>
        <v>64.324582964622564</v>
      </c>
      <c r="DA242" s="130" t="s">
        <v>3067</v>
      </c>
    </row>
    <row r="243" spans="1:105" ht="12" customHeight="1" x14ac:dyDescent="0.25">
      <c r="A243" s="97" t="s">
        <v>53</v>
      </c>
      <c r="B243" s="99">
        <v>166.67044462628326</v>
      </c>
      <c r="C243" s="99">
        <v>91.473943453190785</v>
      </c>
      <c r="D243" s="99">
        <v>119.63862717172542</v>
      </c>
      <c r="E243" s="99">
        <v>123.67225167848275</v>
      </c>
      <c r="F243" s="99">
        <v>107.90969628644459</v>
      </c>
      <c r="G243" s="99">
        <v>123.63805019309092</v>
      </c>
      <c r="H243" s="99">
        <v>89.616817545039567</v>
      </c>
      <c r="I243" s="99">
        <v>100.57574077507012</v>
      </c>
      <c r="J243" s="99">
        <v>107.2797556030701</v>
      </c>
      <c r="K243" s="99">
        <v>131.32584445363227</v>
      </c>
      <c r="L243" s="99">
        <v>122.80553711470994</v>
      </c>
      <c r="M243" s="99">
        <v>119.23488200932472</v>
      </c>
      <c r="N243" s="99">
        <v>106.13497177823344</v>
      </c>
      <c r="O243" s="99">
        <v>112.66561486860839</v>
      </c>
      <c r="P243" s="99">
        <v>101.52278785156599</v>
      </c>
      <c r="Q243" s="99">
        <v>100.38246494959512</v>
      </c>
      <c r="R243" s="99">
        <v>77.749896386186265</v>
      </c>
      <c r="S243" s="99">
        <v>79.29782160511472</v>
      </c>
      <c r="T243" s="99">
        <v>107.12610218731186</v>
      </c>
      <c r="U243" s="99">
        <v>105.28134356269621</v>
      </c>
      <c r="V243" s="99">
        <v>113.91639421951923</v>
      </c>
      <c r="W243" s="99">
        <v>141.45524297895585</v>
      </c>
      <c r="X243" s="99">
        <v>85.809434996830063</v>
      </c>
      <c r="Y243" s="99">
        <v>64.324582964622564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1.3791247218708926</v>
      </c>
      <c r="C244" s="123">
        <f t="shared" si="102"/>
        <v>1.6949216951834878</v>
      </c>
      <c r="D244" s="123">
        <f t="shared" si="102"/>
        <v>1.8195380294641841</v>
      </c>
      <c r="E244" s="123">
        <f t="shared" si="102"/>
        <v>1.919002781427438</v>
      </c>
      <c r="F244" s="123">
        <f t="shared" si="102"/>
        <v>1.4963373661655004</v>
      </c>
      <c r="G244" s="123">
        <f t="shared" si="102"/>
        <v>1.7696303851886366</v>
      </c>
      <c r="H244" s="123">
        <f t="shared" si="102"/>
        <v>2.6361296829246759</v>
      </c>
      <c r="I244" s="123">
        <f t="shared" si="102"/>
        <v>5.6499098477129559</v>
      </c>
      <c r="J244" s="123">
        <f t="shared" si="102"/>
        <v>3.6276824837563746</v>
      </c>
      <c r="K244" s="123">
        <f t="shared" si="102"/>
        <v>3.2442787931031161</v>
      </c>
      <c r="L244" s="123">
        <f t="shared" si="102"/>
        <v>5.2790519040330821</v>
      </c>
      <c r="M244" s="123">
        <f t="shared" si="102"/>
        <v>3.5307096076958486</v>
      </c>
      <c r="N244" s="123">
        <f t="shared" si="102"/>
        <v>7.6326105677829794</v>
      </c>
      <c r="O244" s="123">
        <f t="shared" si="102"/>
        <v>3.3167957447539886</v>
      </c>
      <c r="P244" s="123">
        <f t="shared" si="102"/>
        <v>2.5669600952949958</v>
      </c>
      <c r="Q244" s="123">
        <f t="shared" si="102"/>
        <v>4.174769456130778</v>
      </c>
      <c r="R244" s="123">
        <f t="shared" si="102"/>
        <v>3.6393891906361118</v>
      </c>
      <c r="S244" s="123">
        <f t="shared" si="102"/>
        <v>3.6427149037279625</v>
      </c>
      <c r="T244" s="123">
        <f t="shared" si="102"/>
        <v>4.0565039574737716</v>
      </c>
      <c r="U244" s="123">
        <f t="shared" si="102"/>
        <v>4.272742249722481</v>
      </c>
      <c r="V244" s="123">
        <f t="shared" si="102"/>
        <v>4.2900611028145574</v>
      </c>
      <c r="W244" s="123">
        <f t="shared" si="102"/>
        <v>4.803338155121553</v>
      </c>
      <c r="X244" s="123">
        <f t="shared" si="102"/>
        <v>4.9010340199962368</v>
      </c>
      <c r="Y244" s="123">
        <f t="shared" si="102"/>
        <v>5.1521581583214848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1.3791247218708926</v>
      </c>
      <c r="C245" s="99">
        <f>RES_hhdet_tess!C165</f>
        <v>1.6949216951834878</v>
      </c>
      <c r="D245" s="99">
        <f>RES_hhdet_tess!D165</f>
        <v>1.8195380294641841</v>
      </c>
      <c r="E245" s="99">
        <f>RES_hhdet_tess!E165</f>
        <v>1.919002781427438</v>
      </c>
      <c r="F245" s="99">
        <f>RES_hhdet_tess!F165</f>
        <v>1.4963373661655004</v>
      </c>
      <c r="G245" s="99">
        <f>RES_hhdet_tess!G165</f>
        <v>1.7696303851886366</v>
      </c>
      <c r="H245" s="99">
        <f>RES_hhdet_tess!H165</f>
        <v>2.6361296829246759</v>
      </c>
      <c r="I245" s="99">
        <f>RES_hhdet_tess!I165</f>
        <v>5.6499098477129559</v>
      </c>
      <c r="J245" s="99">
        <f>RES_hhdet_tess!J165</f>
        <v>3.6276824837563746</v>
      </c>
      <c r="K245" s="99">
        <f>RES_hhdet_tess!K165</f>
        <v>3.2442787931031161</v>
      </c>
      <c r="L245" s="99">
        <f>RES_hhdet_tess!L165</f>
        <v>5.2790519040330821</v>
      </c>
      <c r="M245" s="99">
        <f>RES_hhdet_tess!M165</f>
        <v>3.5307096076958486</v>
      </c>
      <c r="N245" s="99">
        <f>RES_hhdet_tess!N165</f>
        <v>7.6326105677829794</v>
      </c>
      <c r="O245" s="99">
        <f>RES_hhdet_tess!O165</f>
        <v>3.3167957447539886</v>
      </c>
      <c r="P245" s="99">
        <f>RES_hhdet_tess!P165</f>
        <v>2.5669600952949958</v>
      </c>
      <c r="Q245" s="99">
        <f>RES_hhdet_tess!Q165</f>
        <v>4.174769456130778</v>
      </c>
      <c r="R245" s="99">
        <f>RES_hhdet_tess!R165</f>
        <v>3.6393891906361118</v>
      </c>
      <c r="S245" s="99">
        <f>RES_hhdet_tess!S165</f>
        <v>3.6427149037279625</v>
      </c>
      <c r="T245" s="99">
        <f>RES_hhdet_tess!T165</f>
        <v>4.0565039574737716</v>
      </c>
      <c r="U245" s="99">
        <f>RES_hhdet_tess!U165</f>
        <v>4.272742249722481</v>
      </c>
      <c r="V245" s="99">
        <f>RES_hhdet_tess!V165</f>
        <v>4.2900611028145574</v>
      </c>
      <c r="W245" s="99">
        <f>RES_hhdet_tess!W165</f>
        <v>4.803338155121553</v>
      </c>
      <c r="X245" s="99">
        <f>RES_hhdet_tess!X165</f>
        <v>4.9010340199962368</v>
      </c>
      <c r="Y245" s="99">
        <f>RES_hhdet_tess!Y165</f>
        <v>5.1521581583214848</v>
      </c>
      <c r="DA245" s="63" t="s">
        <v>3070</v>
      </c>
    </row>
    <row r="246" spans="1:105" ht="12" customHeight="1" x14ac:dyDescent="0.25">
      <c r="A246" s="121" t="s">
        <v>55</v>
      </c>
      <c r="B246" s="123">
        <v>11.371144860968005</v>
      </c>
      <c r="C246" s="123">
        <v>16.460389593798766</v>
      </c>
      <c r="D246" s="123">
        <v>18.2927221014514</v>
      </c>
      <c r="E246" s="123">
        <v>21.934067850136834</v>
      </c>
      <c r="F246" s="123">
        <v>14.824681970467379</v>
      </c>
      <c r="G246" s="123">
        <v>27.293698308706549</v>
      </c>
      <c r="H246" s="123">
        <v>17.329984121549238</v>
      </c>
      <c r="I246" s="123">
        <v>24.650450726253787</v>
      </c>
      <c r="J246" s="123">
        <v>15.535966970879384</v>
      </c>
      <c r="K246" s="123">
        <v>21.889020764638659</v>
      </c>
      <c r="L246" s="123">
        <v>17.490508106471484</v>
      </c>
      <c r="M246" s="123">
        <v>17.971779237304546</v>
      </c>
      <c r="N246" s="123">
        <v>19.572190867171766</v>
      </c>
      <c r="O246" s="123">
        <v>19.012861659273081</v>
      </c>
      <c r="P246" s="123">
        <v>19.310036268657413</v>
      </c>
      <c r="Q246" s="123">
        <v>20.109332478388215</v>
      </c>
      <c r="R246" s="123">
        <v>18.659338883592994</v>
      </c>
      <c r="S246" s="123">
        <v>21.395173342333578</v>
      </c>
      <c r="T246" s="123">
        <v>20.015689731297915</v>
      </c>
      <c r="U246" s="123">
        <v>20.447020116521777</v>
      </c>
      <c r="V246" s="123">
        <v>18.971907571449801</v>
      </c>
      <c r="W246" s="123">
        <v>19.827970954802492</v>
      </c>
      <c r="X246" s="123">
        <v>20.256757799320166</v>
      </c>
      <c r="Y246" s="123">
        <v>18.019657446834852</v>
      </c>
      <c r="DA246" s="130" t="s">
        <v>3071</v>
      </c>
    </row>
    <row r="247" spans="1:105" ht="12" customHeight="1" x14ac:dyDescent="0.25">
      <c r="A247" s="97" t="s">
        <v>124</v>
      </c>
      <c r="B247" s="99">
        <v>11.329528852939861</v>
      </c>
      <c r="C247" s="99">
        <v>16.632075470345999</v>
      </c>
      <c r="D247" s="99">
        <v>18.413473764334281</v>
      </c>
      <c r="E247" s="99">
        <v>21.953530590083783</v>
      </c>
      <c r="F247" s="99">
        <v>14.900251461812198</v>
      </c>
      <c r="G247" s="99">
        <v>27.369949235814445</v>
      </c>
      <c r="H247" s="99">
        <v>16.250538193788145</v>
      </c>
      <c r="I247" s="99">
        <v>25.476965551686504</v>
      </c>
      <c r="J247" s="99">
        <v>14.777494280548149</v>
      </c>
      <c r="K247" s="99">
        <v>21.498596360012691</v>
      </c>
      <c r="L247" s="99">
        <v>18.235645944612951</v>
      </c>
      <c r="M247" s="99">
        <v>18.899114263769366</v>
      </c>
      <c r="N247" s="99">
        <v>17.513843031207173</v>
      </c>
      <c r="O247" s="99">
        <v>18.922650465649539</v>
      </c>
      <c r="P247" s="99">
        <v>18.664244213467562</v>
      </c>
      <c r="Q247" s="99">
        <v>19.990113713734043</v>
      </c>
      <c r="R247" s="99">
        <v>19.281095394418365</v>
      </c>
      <c r="S247" s="99">
        <v>20.431206265299256</v>
      </c>
      <c r="T247" s="99">
        <v>20.197767048573784</v>
      </c>
      <c r="U247" s="99">
        <v>20.924290334465905</v>
      </c>
      <c r="V247" s="99">
        <v>19.00232989643634</v>
      </c>
      <c r="W247" s="99">
        <v>19.961244524611391</v>
      </c>
      <c r="X247" s="99">
        <v>20.126211770368464</v>
      </c>
      <c r="Y247" s="99">
        <v>18.000255548264793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12.15274551174655</v>
      </c>
      <c r="C251" s="102">
        <v>12.101137032939549</v>
      </c>
      <c r="D251" s="102">
        <v>13.251340176091098</v>
      </c>
      <c r="E251" s="102">
        <v>20.892340390234267</v>
      </c>
      <c r="F251" s="102">
        <v>9.2806966397487045</v>
      </c>
      <c r="G251" s="102">
        <v>15.684192073485406</v>
      </c>
      <c r="H251" s="102">
        <v>25.4128563599409</v>
      </c>
      <c r="I251" s="102">
        <v>22.450994899204726</v>
      </c>
      <c r="J251" s="102">
        <v>16.487100660450757</v>
      </c>
      <c r="K251" s="102">
        <v>22.164556293116341</v>
      </c>
      <c r="L251" s="102">
        <v>17.043504398538605</v>
      </c>
      <c r="M251" s="102">
        <v>17.376366196174377</v>
      </c>
      <c r="N251" s="102">
        <v>20.863011216489344</v>
      </c>
      <c r="O251" s="102">
        <v>19.077811409064303</v>
      </c>
      <c r="P251" s="102">
        <v>19.804622144926004</v>
      </c>
      <c r="Q251" s="102">
        <v>20.217289554628955</v>
      </c>
      <c r="R251" s="102">
        <v>17.94978488744778</v>
      </c>
      <c r="S251" s="102">
        <v>22.744834881994759</v>
      </c>
      <c r="T251" s="102">
        <v>19.499362830170849</v>
      </c>
      <c r="U251" s="102">
        <v>18.662223397403373</v>
      </c>
      <c r="V251" s="102">
        <v>18.861871974222165</v>
      </c>
      <c r="W251" s="102">
        <v>19.330191543781137</v>
      </c>
      <c r="X251" s="102">
        <v>20.771083992554047</v>
      </c>
      <c r="Y251" s="102">
        <v>18.098531207497444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0</v>
      </c>
      <c r="F252" s="105">
        <v>0</v>
      </c>
      <c r="G252" s="105">
        <v>0</v>
      </c>
      <c r="H252" s="105">
        <v>0</v>
      </c>
      <c r="I252" s="105">
        <v>0</v>
      </c>
      <c r="J252" s="105">
        <v>0</v>
      </c>
      <c r="K252" s="105">
        <v>0</v>
      </c>
      <c r="L252" s="105">
        <v>0</v>
      </c>
      <c r="M252" s="105">
        <v>0</v>
      </c>
      <c r="N252" s="105">
        <v>0</v>
      </c>
      <c r="O252" s="105">
        <v>0</v>
      </c>
      <c r="P252" s="105">
        <v>0</v>
      </c>
      <c r="Q252" s="105">
        <v>0</v>
      </c>
      <c r="R252" s="105">
        <v>0</v>
      </c>
      <c r="S252" s="105">
        <v>0</v>
      </c>
      <c r="T252" s="105">
        <v>0</v>
      </c>
      <c r="U252" s="105">
        <v>0</v>
      </c>
      <c r="V252" s="105">
        <v>0</v>
      </c>
      <c r="W252" s="105">
        <v>0</v>
      </c>
      <c r="X252" s="105">
        <v>0</v>
      </c>
      <c r="Y252" s="105">
        <v>0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0</v>
      </c>
      <c r="F254" s="99">
        <v>0</v>
      </c>
      <c r="G254" s="99">
        <v>0</v>
      </c>
      <c r="H254" s="99">
        <v>0</v>
      </c>
      <c r="I254" s="99">
        <v>0</v>
      </c>
      <c r="J254" s="99">
        <v>0</v>
      </c>
      <c r="K254" s="99">
        <v>0</v>
      </c>
      <c r="L254" s="99">
        <v>0</v>
      </c>
      <c r="M254" s="99">
        <v>0</v>
      </c>
      <c r="N254" s="99">
        <v>0</v>
      </c>
      <c r="O254" s="99">
        <v>0</v>
      </c>
      <c r="P254" s="99">
        <v>0</v>
      </c>
      <c r="Q254" s="99">
        <v>0</v>
      </c>
      <c r="R254" s="99">
        <v>0</v>
      </c>
      <c r="S254" s="99">
        <v>0</v>
      </c>
      <c r="T254" s="99">
        <v>0</v>
      </c>
      <c r="U254" s="99">
        <v>0</v>
      </c>
      <c r="V254" s="99">
        <v>0</v>
      </c>
      <c r="W254" s="99">
        <v>0</v>
      </c>
      <c r="X254" s="99">
        <v>0</v>
      </c>
      <c r="Y254" s="99">
        <v>0</v>
      </c>
      <c r="DA254" s="63" t="s">
        <v>3079</v>
      </c>
    </row>
    <row r="255" spans="1:105" ht="12" customHeight="1" x14ac:dyDescent="0.25">
      <c r="A255" s="121" t="s">
        <v>54</v>
      </c>
      <c r="B255" s="123">
        <v>8.2276265352471452</v>
      </c>
      <c r="C255" s="123">
        <v>8.8990059441074418</v>
      </c>
      <c r="D255" s="123">
        <v>9.7760080388920727</v>
      </c>
      <c r="E255" s="123">
        <v>11.625284951204833</v>
      </c>
      <c r="F255" s="123">
        <v>7.5509657884506893</v>
      </c>
      <c r="G255" s="123">
        <v>16.20880780014738</v>
      </c>
      <c r="H255" s="123">
        <v>9.212945363045602</v>
      </c>
      <c r="I255" s="123">
        <v>12.914080008989018</v>
      </c>
      <c r="J255" s="123">
        <v>6.2502270288880046</v>
      </c>
      <c r="K255" s="123">
        <v>8.755604961392585</v>
      </c>
      <c r="L255" s="123">
        <v>6.8110649327368309</v>
      </c>
      <c r="M255" s="123">
        <v>6.7321709005546913</v>
      </c>
      <c r="N255" s="123">
        <v>5.8897028721107674</v>
      </c>
      <c r="O255" s="123">
        <v>5.9489461028562598</v>
      </c>
      <c r="P255" s="123">
        <v>5.9657764668520841</v>
      </c>
      <c r="Q255" s="123">
        <v>6.6998418769834194</v>
      </c>
      <c r="R255" s="123">
        <v>6.6538714073627485</v>
      </c>
      <c r="S255" s="123">
        <v>7.3684955025567307</v>
      </c>
      <c r="T255" s="123">
        <v>7.3911960183757133</v>
      </c>
      <c r="U255" s="123">
        <v>7.6577625062241292</v>
      </c>
      <c r="V255" s="123">
        <v>6.6870866318866353</v>
      </c>
      <c r="W255" s="123">
        <v>6.7860269348625533</v>
      </c>
      <c r="X255" s="123">
        <v>6.877848862108511</v>
      </c>
      <c r="Y255" s="123">
        <v>6.0887336379430783</v>
      </c>
      <c r="DA255" s="130" t="s">
        <v>3080</v>
      </c>
    </row>
    <row r="256" spans="1:105" ht="12" customHeight="1" x14ac:dyDescent="0.25">
      <c r="A256" s="97" t="s">
        <v>50</v>
      </c>
      <c r="B256" s="99">
        <v>8.2466241401440357</v>
      </c>
      <c r="C256" s="99">
        <v>8.8827489102860255</v>
      </c>
      <c r="D256" s="99">
        <v>9.8321621178569849</v>
      </c>
      <c r="E256" s="99">
        <v>11.523464582469051</v>
      </c>
      <c r="F256" s="99">
        <v>7.5696491838068951</v>
      </c>
      <c r="G256" s="99">
        <v>16.530365878368205</v>
      </c>
      <c r="H256" s="99">
        <v>8.8827256672236032</v>
      </c>
      <c r="I256" s="99">
        <v>13.00064186762217</v>
      </c>
      <c r="J256" s="99">
        <v>6.2532646052990755</v>
      </c>
      <c r="K256" s="99">
        <v>8.7878681660361622</v>
      </c>
      <c r="L256" s="99">
        <v>6.8206467556259422</v>
      </c>
      <c r="M256" s="99">
        <v>6.7304091939903889</v>
      </c>
      <c r="N256" s="99">
        <v>5.813258326445589</v>
      </c>
      <c r="O256" s="99">
        <v>6.0142942624285736</v>
      </c>
      <c r="P256" s="99">
        <v>5.982888666968214</v>
      </c>
      <c r="Q256" s="99">
        <v>6.6779618190752048</v>
      </c>
      <c r="R256" s="99">
        <v>6.6492768882832243</v>
      </c>
      <c r="S256" s="99">
        <v>7.3746919924461762</v>
      </c>
      <c r="T256" s="99">
        <v>7.3994557614698806</v>
      </c>
      <c r="U256" s="99">
        <v>7.6679467891061739</v>
      </c>
      <c r="V256" s="99">
        <v>6.6855001435264843</v>
      </c>
      <c r="W256" s="99">
        <v>6.7860734355357311</v>
      </c>
      <c r="X256" s="99">
        <v>6.8779992185856775</v>
      </c>
      <c r="Y256" s="99">
        <v>6.0873940945611658</v>
      </c>
      <c r="DA256" s="63" t="s">
        <v>3081</v>
      </c>
    </row>
    <row r="257" spans="1:105" ht="12" customHeight="1" x14ac:dyDescent="0.25">
      <c r="A257" s="109" t="s">
        <v>120</v>
      </c>
      <c r="B257" s="110">
        <v>7.3807892993634496</v>
      </c>
      <c r="C257" s="110">
        <v>9.5329052090363469</v>
      </c>
      <c r="D257" s="110">
        <v>7.911692617257053</v>
      </c>
      <c r="E257" s="110">
        <v>14.223101888440159</v>
      </c>
      <c r="F257" s="110">
        <v>7.0505519172251674</v>
      </c>
      <c r="G257" s="110">
        <v>7.8823345546298844</v>
      </c>
      <c r="H257" s="110">
        <v>15.264782607703841</v>
      </c>
      <c r="I257" s="110">
        <v>10.093693024688829</v>
      </c>
      <c r="J257" s="110">
        <v>6.1095270076639281</v>
      </c>
      <c r="K257" s="110">
        <v>6.258706049638219</v>
      </c>
      <c r="L257" s="110">
        <v>6.2859810384135226</v>
      </c>
      <c r="M257" s="110">
        <v>6.8247410529770445</v>
      </c>
      <c r="N257" s="110">
        <v>9.6712750646057497</v>
      </c>
      <c r="O257" s="110">
        <v>0.63472509115929487</v>
      </c>
      <c r="P257" s="110">
        <v>4.356886554179348</v>
      </c>
      <c r="Q257" s="110">
        <v>8.4535741017808324</v>
      </c>
      <c r="R257" s="110">
        <v>6.9495105001459816</v>
      </c>
      <c r="S257" s="110">
        <v>7.032482878383699</v>
      </c>
      <c r="T257" s="110">
        <v>6.841091466098125</v>
      </c>
      <c r="U257" s="110">
        <v>6.8783201059770596</v>
      </c>
      <c r="V257" s="110">
        <v>6.8091958709084555</v>
      </c>
      <c r="W257" s="110">
        <v>6.7824824894329216</v>
      </c>
      <c r="X257" s="110">
        <v>6.8665353113484091</v>
      </c>
      <c r="Y257" s="110">
        <v>6.1862829519220623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8.2042784506855302</v>
      </c>
      <c r="C259" s="118">
        <f t="shared" si="103"/>
        <v>10.833193495217531</v>
      </c>
      <c r="D259" s="118">
        <f t="shared" si="103"/>
        <v>11.977068592973529</v>
      </c>
      <c r="E259" s="118">
        <f t="shared" si="103"/>
        <v>14.08674094028955</v>
      </c>
      <c r="F259" s="118">
        <f t="shared" si="103"/>
        <v>9.4204207871665773</v>
      </c>
      <c r="G259" s="118">
        <f t="shared" si="103"/>
        <v>18.205213370926966</v>
      </c>
      <c r="H259" s="118">
        <f t="shared" si="103"/>
        <v>9.5446657111699196</v>
      </c>
      <c r="I259" s="118">
        <f t="shared" si="103"/>
        <v>12.940674550316938</v>
      </c>
      <c r="J259" s="118">
        <f t="shared" si="103"/>
        <v>5.915505605704209</v>
      </c>
      <c r="K259" s="118">
        <f t="shared" si="103"/>
        <v>7.2004025306238457</v>
      </c>
      <c r="L259" s="118">
        <f t="shared" si="103"/>
        <v>5.520290648267915</v>
      </c>
      <c r="M259" s="118">
        <f t="shared" si="103"/>
        <v>5.6545582723287744</v>
      </c>
      <c r="N259" s="118">
        <f t="shared" si="103"/>
        <v>4.9804520229328588</v>
      </c>
      <c r="O259" s="118">
        <f t="shared" si="103"/>
        <v>5.3956482520839133</v>
      </c>
      <c r="P259" s="118">
        <f t="shared" si="103"/>
        <v>5.3335163684700921</v>
      </c>
      <c r="Q259" s="118">
        <f t="shared" si="103"/>
        <v>5.9088101595727931</v>
      </c>
      <c r="R259" s="118">
        <f t="shared" ref="R259:V259" si="104">R260+R262+R264+R273</f>
        <v>5.9238597036766389</v>
      </c>
      <c r="S259" s="118">
        <f t="shared" si="104"/>
        <v>6.4708667734576064</v>
      </c>
      <c r="T259" s="118">
        <f t="shared" si="104"/>
        <v>7.0789340142567063</v>
      </c>
      <c r="U259" s="118">
        <f t="shared" si="104"/>
        <v>7.4589676010373189</v>
      </c>
      <c r="V259" s="118">
        <f t="shared" si="104"/>
        <v>6.5660004539683232</v>
      </c>
      <c r="W259" s="118">
        <f t="shared" ref="W259:Y259" si="105">W260+W262+W264+W273</f>
        <v>6.7950710333687798</v>
      </c>
      <c r="X259" s="118">
        <f t="shared" si="105"/>
        <v>6.8905537844018259</v>
      </c>
      <c r="Y259" s="118">
        <f t="shared" si="105"/>
        <v>6.1458102044180514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4.9605582482777582</v>
      </c>
      <c r="C264" s="123">
        <v>7.3529321701628616</v>
      </c>
      <c r="D264" s="123">
        <v>8.1534984321715225</v>
      </c>
      <c r="E264" s="123">
        <v>9.6560099932683716</v>
      </c>
      <c r="F264" s="123">
        <v>6.5114846500310612</v>
      </c>
      <c r="G264" s="123">
        <v>11.876209047931036</v>
      </c>
      <c r="H264" s="123">
        <v>6.2011896428123663</v>
      </c>
      <c r="I264" s="123">
        <v>7.9401168046192998</v>
      </c>
      <c r="J264" s="123">
        <v>3.4905248041666268</v>
      </c>
      <c r="K264" s="123">
        <v>3.7660023637842346</v>
      </c>
      <c r="L264" s="123">
        <v>2.8700359667832562</v>
      </c>
      <c r="M264" s="123">
        <v>3.0426332155796798</v>
      </c>
      <c r="N264" s="123">
        <v>2.727923129791106</v>
      </c>
      <c r="O264" s="123">
        <v>3.0482424522719933</v>
      </c>
      <c r="P264" s="123">
        <v>2.9956409475774857</v>
      </c>
      <c r="Q264" s="123">
        <v>3.3065742448796835</v>
      </c>
      <c r="R264" s="123">
        <v>3.346845206774681</v>
      </c>
      <c r="S264" s="123">
        <v>3.6365723566059964</v>
      </c>
      <c r="T264" s="123">
        <v>4.2458977649896852</v>
      </c>
      <c r="U264" s="123">
        <v>4.5347145372675577</v>
      </c>
      <c r="V264" s="123">
        <v>4.0254139719835029</v>
      </c>
      <c r="W264" s="123">
        <v>4.2207315287780149</v>
      </c>
      <c r="X264" s="123">
        <v>4.2846665945401003</v>
      </c>
      <c r="Y264" s="123">
        <v>3.8428116891291935</v>
      </c>
      <c r="DA264" s="130" t="s">
        <v>3239</v>
      </c>
    </row>
    <row r="265" spans="1:105" ht="12" customHeight="1" x14ac:dyDescent="0.25">
      <c r="A265" s="97" t="s">
        <v>124</v>
      </c>
      <c r="B265" s="99">
        <v>5.224681150016341</v>
      </c>
      <c r="C265" s="99">
        <v>7.6425218617906276</v>
      </c>
      <c r="D265" s="99">
        <v>8.3487918077923968</v>
      </c>
      <c r="E265" s="99">
        <v>9.8364145795521267</v>
      </c>
      <c r="F265" s="99">
        <v>6.600242024653963</v>
      </c>
      <c r="G265" s="99">
        <v>11.954211671994804</v>
      </c>
      <c r="H265" s="99">
        <v>7.0293419022794783</v>
      </c>
      <c r="I265" s="99">
        <v>10.923865863808256</v>
      </c>
      <c r="J265" s="99">
        <v>6.2740112560840648</v>
      </c>
      <c r="K265" s="99">
        <v>9.1022986985036241</v>
      </c>
      <c r="L265" s="99">
        <v>7.6542745709029552</v>
      </c>
      <c r="M265" s="99">
        <v>7.7814282344739185</v>
      </c>
      <c r="N265" s="99">
        <v>7.0778814131818253</v>
      </c>
      <c r="O265" s="99">
        <v>7.282063074480865</v>
      </c>
      <c r="P265" s="99">
        <v>6.9071176333701398</v>
      </c>
      <c r="Q265" s="99">
        <v>6.9580782540542554</v>
      </c>
      <c r="R265" s="99">
        <v>6.2795646465098365</v>
      </c>
      <c r="S265" s="99">
        <v>6.2339168922599928</v>
      </c>
      <c r="T265" s="99">
        <v>5.743169498826127</v>
      </c>
      <c r="U265" s="99">
        <v>5.7473367772866562</v>
      </c>
      <c r="V265" s="99">
        <v>5.138348832578437</v>
      </c>
      <c r="W265" s="99">
        <v>5.3507741653166558</v>
      </c>
      <c r="X265" s="99">
        <v>5.3721986251027918</v>
      </c>
      <c r="Y265" s="99">
        <v>4.7880923755067162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3.2437202024077716</v>
      </c>
      <c r="C273" s="123">
        <v>3.4802613250546686</v>
      </c>
      <c r="D273" s="123">
        <v>3.8235701608020065</v>
      </c>
      <c r="E273" s="123">
        <v>4.4307309470211784</v>
      </c>
      <c r="F273" s="123">
        <v>2.9089361371355151</v>
      </c>
      <c r="G273" s="123">
        <v>6.329004322995929</v>
      </c>
      <c r="H273" s="123">
        <v>3.3434760683575542</v>
      </c>
      <c r="I273" s="123">
        <v>5.0005577456976384</v>
      </c>
      <c r="J273" s="123">
        <v>2.4249808015375822</v>
      </c>
      <c r="K273" s="123">
        <v>3.4344001668396107</v>
      </c>
      <c r="L273" s="123">
        <v>2.6502546814846593</v>
      </c>
      <c r="M273" s="123">
        <v>2.6119250567490941</v>
      </c>
      <c r="N273" s="123">
        <v>2.2525288931417529</v>
      </c>
      <c r="O273" s="123">
        <v>2.34740579981192</v>
      </c>
      <c r="P273" s="123">
        <v>2.3378754208926065</v>
      </c>
      <c r="Q273" s="123">
        <v>2.60223591469311</v>
      </c>
      <c r="R273" s="123">
        <v>2.5770144969019579</v>
      </c>
      <c r="S273" s="123">
        <v>2.83429441685161</v>
      </c>
      <c r="T273" s="123">
        <v>2.8330362492670207</v>
      </c>
      <c r="U273" s="123">
        <v>2.9242530637697612</v>
      </c>
      <c r="V273" s="123">
        <v>2.5405864819848207</v>
      </c>
      <c r="W273" s="123">
        <v>2.5743395045907644</v>
      </c>
      <c r="X273" s="123">
        <v>2.6058871898617251</v>
      </c>
      <c r="Y273" s="123">
        <v>2.3029985152888583</v>
      </c>
      <c r="DA273" s="130" t="s">
        <v>3248</v>
      </c>
    </row>
    <row r="274" spans="1:105" ht="12" customHeight="1" x14ac:dyDescent="0.25">
      <c r="A274" s="97" t="s">
        <v>50</v>
      </c>
      <c r="B274" s="99">
        <v>3.3164885127632946</v>
      </c>
      <c r="C274" s="99">
        <v>3.5695163994790335</v>
      </c>
      <c r="D274" s="99">
        <v>3.9387379367297775</v>
      </c>
      <c r="E274" s="99">
        <v>4.6043916281601893</v>
      </c>
      <c r="F274" s="99">
        <v>3.0175438457566854</v>
      </c>
      <c r="G274" s="99">
        <v>6.5734226267777212</v>
      </c>
      <c r="H274" s="99">
        <v>3.5259135010984464</v>
      </c>
      <c r="I274" s="99">
        <v>5.1540322777669978</v>
      </c>
      <c r="J274" s="99">
        <v>2.4773337750194977</v>
      </c>
      <c r="K274" s="99">
        <v>3.4787771157377234</v>
      </c>
      <c r="L274" s="99">
        <v>2.6986169931905839</v>
      </c>
      <c r="M274" s="99">
        <v>2.6616327151847154</v>
      </c>
      <c r="N274" s="99">
        <v>2.2980638027160429</v>
      </c>
      <c r="O274" s="99">
        <v>2.3762714883953358</v>
      </c>
      <c r="P274" s="99">
        <v>2.362741132172026</v>
      </c>
      <c r="Q274" s="99">
        <v>2.634702143972155</v>
      </c>
      <c r="R274" s="99">
        <v>2.6170638089288629</v>
      </c>
      <c r="S274" s="99">
        <v>2.8865623241689531</v>
      </c>
      <c r="T274" s="99">
        <v>2.8755738932449249</v>
      </c>
      <c r="U274" s="99">
        <v>2.9624616862551103</v>
      </c>
      <c r="V274" s="99">
        <v>2.5735947204597731</v>
      </c>
      <c r="W274" s="99">
        <v>2.6081130588260195</v>
      </c>
      <c r="X274" s="99">
        <v>2.6405192895505998</v>
      </c>
      <c r="Y274" s="99">
        <v>2.3346232012438541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</v>
      </c>
      <c r="D279" s="117">
        <f t="shared" si="108"/>
        <v>0.29073522020731851</v>
      </c>
      <c r="E279" s="117">
        <f t="shared" si="108"/>
        <v>0.36868645850755249</v>
      </c>
      <c r="F279" s="117">
        <f t="shared" si="108"/>
        <v>0.35594289285048197</v>
      </c>
      <c r="G279" s="117">
        <f t="shared" si="108"/>
        <v>1.1160542032008414</v>
      </c>
      <c r="H279" s="117">
        <f t="shared" si="108"/>
        <v>0.74259148167310518</v>
      </c>
      <c r="I279" s="117">
        <f t="shared" si="108"/>
        <v>1.6604142793781107</v>
      </c>
      <c r="J279" s="117">
        <f t="shared" si="108"/>
        <v>1.4529215681637966</v>
      </c>
      <c r="K279" s="117">
        <f t="shared" si="108"/>
        <v>2.4534208422058481</v>
      </c>
      <c r="L279" s="117">
        <f t="shared" si="108"/>
        <v>1.1476546362378908</v>
      </c>
      <c r="M279" s="117">
        <f t="shared" si="108"/>
        <v>0.92710858187766043</v>
      </c>
      <c r="N279" s="117">
        <f t="shared" si="108"/>
        <v>0.20933912696320434</v>
      </c>
      <c r="O279" s="117">
        <f t="shared" si="108"/>
        <v>0.8329856489628561</v>
      </c>
      <c r="P279" s="117">
        <f t="shared" si="108"/>
        <v>0.63522699610553324</v>
      </c>
      <c r="Q279" s="117">
        <f t="shared" si="108"/>
        <v>1.0021079482727304</v>
      </c>
      <c r="R279" s="117">
        <f t="shared" ref="R279:V279" si="109">R280+R282+R284+R293</f>
        <v>1.4060647752520798</v>
      </c>
      <c r="S279" s="117">
        <f t="shared" si="109"/>
        <v>3.1422829274379942</v>
      </c>
      <c r="T279" s="117">
        <f t="shared" si="109"/>
        <v>6.4130543319756006</v>
      </c>
      <c r="U279" s="117">
        <f t="shared" si="109"/>
        <v>5.3577616679438886</v>
      </c>
      <c r="V279" s="117">
        <f t="shared" si="109"/>
        <v>3.1843663206643384</v>
      </c>
      <c r="W279" s="117">
        <f t="shared" ref="W279:Y279" si="110">W280+W282+W284+W293</f>
        <v>0</v>
      </c>
      <c r="X279" s="117">
        <f t="shared" si="110"/>
        <v>0</v>
      </c>
      <c r="Y279" s="117">
        <f t="shared" si="110"/>
        <v>0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</v>
      </c>
      <c r="D280" s="122">
        <f t="shared" si="111"/>
        <v>0.23081164987682251</v>
      </c>
      <c r="E280" s="122">
        <f t="shared" si="111"/>
        <v>0.28355364626328744</v>
      </c>
      <c r="F280" s="122">
        <f t="shared" si="111"/>
        <v>0.29126913613057204</v>
      </c>
      <c r="G280" s="122">
        <f t="shared" si="111"/>
        <v>0.81382788329085054</v>
      </c>
      <c r="H280" s="122">
        <f t="shared" si="111"/>
        <v>0.55669883037486689</v>
      </c>
      <c r="I280" s="122">
        <f t="shared" si="111"/>
        <v>1.2002528699964461</v>
      </c>
      <c r="J280" s="122">
        <f t="shared" si="111"/>
        <v>1.201825654080372</v>
      </c>
      <c r="K280" s="122">
        <f t="shared" si="111"/>
        <v>1.9926400806381441</v>
      </c>
      <c r="L280" s="122">
        <f t="shared" si="111"/>
        <v>0.95584300145571666</v>
      </c>
      <c r="M280" s="122">
        <f t="shared" si="111"/>
        <v>0.76730790887191258</v>
      </c>
      <c r="N280" s="122">
        <f t="shared" si="111"/>
        <v>0.16800239300714023</v>
      </c>
      <c r="O280" s="122">
        <f t="shared" si="111"/>
        <v>0.69039408197179108</v>
      </c>
      <c r="P280" s="122">
        <f t="shared" si="111"/>
        <v>0.51460507390247301</v>
      </c>
      <c r="Q280" s="122">
        <f t="shared" si="111"/>
        <v>0.79653287473883816</v>
      </c>
      <c r="R280" s="122">
        <f t="shared" si="111"/>
        <v>1.0555895323459663</v>
      </c>
      <c r="S280" s="122">
        <f t="shared" si="111"/>
        <v>2.2617421537855997</v>
      </c>
      <c r="T280" s="122">
        <f t="shared" si="111"/>
        <v>4.9985624381639902</v>
      </c>
      <c r="U280" s="122">
        <f t="shared" si="111"/>
        <v>4.0741582749135627</v>
      </c>
      <c r="V280" s="122">
        <f t="shared" si="111"/>
        <v>2.4840208237570973</v>
      </c>
      <c r="W280" s="122">
        <f t="shared" si="111"/>
        <v>0</v>
      </c>
      <c r="X280" s="122">
        <f t="shared" si="111"/>
        <v>0</v>
      </c>
      <c r="Y280" s="122">
        <f t="shared" si="111"/>
        <v>0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</v>
      </c>
      <c r="D281" s="98">
        <v>0.23081164987682251</v>
      </c>
      <c r="E281" s="98">
        <v>0.28355364626328744</v>
      </c>
      <c r="F281" s="98">
        <v>0.29126913613057204</v>
      </c>
      <c r="G281" s="98">
        <v>0.81382788329085054</v>
      </c>
      <c r="H281" s="98">
        <v>0.55669883037486689</v>
      </c>
      <c r="I281" s="98">
        <v>1.2002528699964461</v>
      </c>
      <c r="J281" s="98">
        <v>1.201825654080372</v>
      </c>
      <c r="K281" s="98">
        <v>1.9926400806381441</v>
      </c>
      <c r="L281" s="98">
        <v>0.95584300145571666</v>
      </c>
      <c r="M281" s="98">
        <v>0.76730790887191258</v>
      </c>
      <c r="N281" s="98">
        <v>0.16800239300714023</v>
      </c>
      <c r="O281" s="98">
        <v>0.69039408197179108</v>
      </c>
      <c r="P281" s="98">
        <v>0.51460507390247301</v>
      </c>
      <c r="Q281" s="98">
        <v>0.79653287473883816</v>
      </c>
      <c r="R281" s="98">
        <v>1.0555895323459663</v>
      </c>
      <c r="S281" s="98">
        <v>2.2617421537855997</v>
      </c>
      <c r="T281" s="98">
        <v>4.9985624381639902</v>
      </c>
      <c r="U281" s="98">
        <v>4.0741582749135627</v>
      </c>
      <c r="V281" s="98">
        <v>2.4840208237570973</v>
      </c>
      <c r="W281" s="98">
        <v>0</v>
      </c>
      <c r="X281" s="98">
        <v>0</v>
      </c>
      <c r="Y281" s="98">
        <v>0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1.4764171972901237E-3</v>
      </c>
      <c r="E282" s="122">
        <f t="shared" si="112"/>
        <v>2.2561865177067341E-3</v>
      </c>
      <c r="F282" s="122">
        <f t="shared" si="112"/>
        <v>1.9425652198127874E-3</v>
      </c>
      <c r="G282" s="122">
        <f t="shared" si="112"/>
        <v>5.4310604740495866E-3</v>
      </c>
      <c r="H282" s="122">
        <f t="shared" si="112"/>
        <v>6.7755557465011334E-3</v>
      </c>
      <c r="I282" s="122">
        <f t="shared" si="112"/>
        <v>2.7384072780796735E-2</v>
      </c>
      <c r="J282" s="122">
        <f t="shared" si="112"/>
        <v>1.5396410889542368E-2</v>
      </c>
      <c r="K282" s="122">
        <f t="shared" si="112"/>
        <v>1.8208123273817298E-2</v>
      </c>
      <c r="L282" s="122">
        <f t="shared" si="112"/>
        <v>1.4908819501611362E-2</v>
      </c>
      <c r="M282" s="122">
        <f t="shared" si="112"/>
        <v>8.2479248727147635E-3</v>
      </c>
      <c r="N282" s="122">
        <f t="shared" si="112"/>
        <v>4.5625482969333404E-3</v>
      </c>
      <c r="O282" s="122">
        <f t="shared" si="112"/>
        <v>3.4873187628745171E-3</v>
      </c>
      <c r="P282" s="122">
        <f t="shared" si="112"/>
        <v>6.0070520649659585E-3</v>
      </c>
      <c r="Q282" s="122">
        <f t="shared" si="112"/>
        <v>1.7656118702404345E-2</v>
      </c>
      <c r="R282" s="122">
        <f t="shared" si="112"/>
        <v>3.1695782679376124E-2</v>
      </c>
      <c r="S282" s="122">
        <f t="shared" si="112"/>
        <v>7.4621451593775576E-2</v>
      </c>
      <c r="T282" s="122">
        <f t="shared" si="112"/>
        <v>0.12967204474638852</v>
      </c>
      <c r="U282" s="122">
        <f t="shared" si="112"/>
        <v>8.4073488036211369E-2</v>
      </c>
      <c r="V282" s="122">
        <f t="shared" si="112"/>
        <v>1.5145446460274882E-2</v>
      </c>
      <c r="W282" s="122">
        <f t="shared" si="112"/>
        <v>0</v>
      </c>
      <c r="X282" s="122">
        <f t="shared" si="112"/>
        <v>0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1.4764171972901237E-3</v>
      </c>
      <c r="E283" s="98">
        <v>2.2561865177067341E-3</v>
      </c>
      <c r="F283" s="98">
        <v>1.9425652198127874E-3</v>
      </c>
      <c r="G283" s="98">
        <v>5.4310604740495866E-3</v>
      </c>
      <c r="H283" s="98">
        <v>6.7755557465011334E-3</v>
      </c>
      <c r="I283" s="98">
        <v>2.7384072780796735E-2</v>
      </c>
      <c r="J283" s="98">
        <v>1.5396410889542368E-2</v>
      </c>
      <c r="K283" s="98">
        <v>1.8208123273817298E-2</v>
      </c>
      <c r="L283" s="98">
        <v>1.4908819501611362E-2</v>
      </c>
      <c r="M283" s="98">
        <v>8.2479248727147635E-3</v>
      </c>
      <c r="N283" s="98">
        <v>4.5625482969333404E-3</v>
      </c>
      <c r="O283" s="98">
        <v>3.4873187628745171E-3</v>
      </c>
      <c r="P283" s="98">
        <v>6.0070520649659585E-3</v>
      </c>
      <c r="Q283" s="98">
        <v>1.7656118702404345E-2</v>
      </c>
      <c r="R283" s="98">
        <v>3.1695782679376124E-2</v>
      </c>
      <c r="S283" s="98">
        <v>7.4621451593775576E-2</v>
      </c>
      <c r="T283" s="98">
        <v>0.12967204474638852</v>
      </c>
      <c r="U283" s="98">
        <v>8.4073488036211369E-2</v>
      </c>
      <c r="V283" s="98">
        <v>1.5145446460274882E-2</v>
      </c>
      <c r="W283" s="98">
        <v>0</v>
      </c>
      <c r="X283" s="98">
        <v>0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</v>
      </c>
      <c r="D284" s="122">
        <v>3.9542096730066784E-2</v>
      </c>
      <c r="E284" s="122">
        <v>5.6000199084324305E-2</v>
      </c>
      <c r="F284" s="122">
        <v>4.2750899916927598E-2</v>
      </c>
      <c r="G284" s="122">
        <v>0.19131649553581023</v>
      </c>
      <c r="H284" s="122">
        <v>0.12386696538076403</v>
      </c>
      <c r="I284" s="122">
        <v>0.28090598274600204</v>
      </c>
      <c r="J284" s="122">
        <v>0.16848390323322304</v>
      </c>
      <c r="K284" s="122">
        <v>0.31333976056847745</v>
      </c>
      <c r="L284" s="122">
        <v>0.12619002412879662</v>
      </c>
      <c r="M284" s="122">
        <v>0.10957418575531051</v>
      </c>
      <c r="N284" s="122">
        <v>2.7535425687038526E-2</v>
      </c>
      <c r="O284" s="122">
        <v>0.10164869270213586</v>
      </c>
      <c r="P284" s="122">
        <v>8.3213687213837567E-2</v>
      </c>
      <c r="Q284" s="122">
        <v>0.13153169594372324</v>
      </c>
      <c r="R284" s="122">
        <v>0.21647769805634975</v>
      </c>
      <c r="S284" s="122">
        <v>0.54954357608567106</v>
      </c>
      <c r="T284" s="122">
        <v>0.82626881571423161</v>
      </c>
      <c r="U284" s="122">
        <v>0.76767604246059351</v>
      </c>
      <c r="V284" s="122">
        <v>0.45175244022863414</v>
      </c>
      <c r="W284" s="122">
        <v>0</v>
      </c>
      <c r="X284" s="122">
        <v>0</v>
      </c>
      <c r="Y284" s="122">
        <v>0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3.9542096730066784E-2</v>
      </c>
      <c r="E285" s="98">
        <v>5.6000199084324305E-2</v>
      </c>
      <c r="F285" s="98">
        <v>4.2750899916927598E-2</v>
      </c>
      <c r="G285" s="98">
        <v>0.19131649553581023</v>
      </c>
      <c r="H285" s="98">
        <v>5.9279431635107398E-2</v>
      </c>
      <c r="I285" s="98">
        <v>0.14282034147882916</v>
      </c>
      <c r="J285" s="98">
        <v>6.4332177708448929E-2</v>
      </c>
      <c r="K285" s="98">
        <v>1.9828791721794581E-2</v>
      </c>
      <c r="L285" s="98">
        <v>3.8815441789740272E-2</v>
      </c>
      <c r="M285" s="98">
        <v>7.3147771039295956E-2</v>
      </c>
      <c r="N285" s="98">
        <v>1.3336948989475617E-2</v>
      </c>
      <c r="O285" s="98">
        <v>6.5981245840035507E-2</v>
      </c>
      <c r="P285" s="98">
        <v>3.6836965815480592E-2</v>
      </c>
      <c r="Q285" s="98">
        <v>6.9657769716575432E-2</v>
      </c>
      <c r="R285" s="98">
        <v>0.12523672665740027</v>
      </c>
      <c r="S285" s="98">
        <v>0.29130563704749957</v>
      </c>
      <c r="T285" s="98">
        <v>0.82626881571423161</v>
      </c>
      <c r="U285" s="98">
        <v>0.68228765838818961</v>
      </c>
      <c r="V285" s="98">
        <v>0.28148829878328957</v>
      </c>
      <c r="W285" s="98">
        <v>0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</v>
      </c>
      <c r="D289" s="101">
        <v>0</v>
      </c>
      <c r="E289" s="101">
        <v>0</v>
      </c>
      <c r="F289" s="101">
        <v>0</v>
      </c>
      <c r="G289" s="101">
        <v>0</v>
      </c>
      <c r="H289" s="101">
        <v>6.4587533745656636E-2</v>
      </c>
      <c r="I289" s="101">
        <v>0.13808564126717288</v>
      </c>
      <c r="J289" s="101">
        <v>0.1041517255247741</v>
      </c>
      <c r="K289" s="101">
        <v>0.29351096884668287</v>
      </c>
      <c r="L289" s="101">
        <v>8.7374582339056359E-2</v>
      </c>
      <c r="M289" s="101">
        <v>3.6426414716014557E-2</v>
      </c>
      <c r="N289" s="101">
        <v>1.4198476697562907E-2</v>
      </c>
      <c r="O289" s="101">
        <v>3.5667446862100362E-2</v>
      </c>
      <c r="P289" s="101">
        <v>4.6376721398356968E-2</v>
      </c>
      <c r="Q289" s="101">
        <v>6.187392622714781E-2</v>
      </c>
      <c r="R289" s="101">
        <v>9.1240971398949502E-2</v>
      </c>
      <c r="S289" s="101">
        <v>0.25823793903817149</v>
      </c>
      <c r="T289" s="101">
        <v>0</v>
      </c>
      <c r="U289" s="101">
        <v>8.5388384072403956E-2</v>
      </c>
      <c r="V289" s="101">
        <v>0.17026414144534455</v>
      </c>
      <c r="W289" s="101">
        <v>0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0</v>
      </c>
      <c r="F290" s="104">
        <v>0</v>
      </c>
      <c r="G290" s="104">
        <v>0</v>
      </c>
      <c r="H290" s="104">
        <v>0</v>
      </c>
      <c r="I290" s="104">
        <v>0</v>
      </c>
      <c r="J290" s="104">
        <v>0</v>
      </c>
      <c r="K290" s="104">
        <v>0</v>
      </c>
      <c r="L290" s="104">
        <v>0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0</v>
      </c>
      <c r="X290" s="104">
        <v>0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0</v>
      </c>
      <c r="F291" s="98">
        <v>0</v>
      </c>
      <c r="G291" s="98">
        <v>0</v>
      </c>
      <c r="H291" s="98">
        <v>0</v>
      </c>
      <c r="I291" s="98">
        <v>0</v>
      </c>
      <c r="J291" s="98">
        <v>0</v>
      </c>
      <c r="K291" s="98">
        <v>0</v>
      </c>
      <c r="L291" s="98">
        <v>0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0</v>
      </c>
      <c r="X291" s="98">
        <v>0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</v>
      </c>
      <c r="D293" s="122">
        <v>1.8905056403139053E-2</v>
      </c>
      <c r="E293" s="122">
        <v>2.687642664223398E-2</v>
      </c>
      <c r="F293" s="122">
        <v>1.9980291583169538E-2</v>
      </c>
      <c r="G293" s="122">
        <v>0.10547876390013083</v>
      </c>
      <c r="H293" s="122">
        <v>5.5250130170973091E-2</v>
      </c>
      <c r="I293" s="122">
        <v>0.15187135385486572</v>
      </c>
      <c r="J293" s="122">
        <v>6.7215599960659247E-2</v>
      </c>
      <c r="K293" s="122">
        <v>0.12923287772540926</v>
      </c>
      <c r="L293" s="122">
        <v>5.0712791151766252E-2</v>
      </c>
      <c r="M293" s="122">
        <v>4.1978562377722552E-2</v>
      </c>
      <c r="N293" s="122">
        <v>9.2387599720922305E-3</v>
      </c>
      <c r="O293" s="122">
        <v>3.7455555526054597E-2</v>
      </c>
      <c r="P293" s="122">
        <v>3.1401182924256643E-2</v>
      </c>
      <c r="Q293" s="122">
        <v>5.6387258887764649E-2</v>
      </c>
      <c r="R293" s="122">
        <v>0.10230176217038772</v>
      </c>
      <c r="S293" s="122">
        <v>0.25637574597294766</v>
      </c>
      <c r="T293" s="122">
        <v>0.45855103335099034</v>
      </c>
      <c r="U293" s="122">
        <v>0.43185386253352021</v>
      </c>
      <c r="V293" s="122">
        <v>0.23344761021833202</v>
      </c>
      <c r="W293" s="122">
        <v>0</v>
      </c>
      <c r="X293" s="122">
        <v>0</v>
      </c>
      <c r="Y293" s="122">
        <v>0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1.8447947049080711E-2</v>
      </c>
      <c r="E294" s="98">
        <v>2.5352395924922971E-2</v>
      </c>
      <c r="F294" s="98">
        <v>1.9662624134475334E-2</v>
      </c>
      <c r="G294" s="98">
        <v>0.10400760366883834</v>
      </c>
      <c r="H294" s="98">
        <v>4.9071517879772202E-2</v>
      </c>
      <c r="I294" s="98">
        <v>0.15158949475847763</v>
      </c>
      <c r="J294" s="98">
        <v>6.6783074872727749E-2</v>
      </c>
      <c r="K294" s="98">
        <v>0.12905270353511408</v>
      </c>
      <c r="L294" s="98">
        <v>4.911853820265609E-2</v>
      </c>
      <c r="M294" s="98">
        <v>4.1232879686634617E-2</v>
      </c>
      <c r="N294" s="98">
        <v>8.9461002774126556E-3</v>
      </c>
      <c r="O294" s="98">
        <v>3.7455555526054597E-2</v>
      </c>
      <c r="P294" s="98">
        <v>3.1401182924256643E-2</v>
      </c>
      <c r="Q294" s="98">
        <v>5.5629759528143724E-2</v>
      </c>
      <c r="R294" s="98">
        <v>0.1004550206471205</v>
      </c>
      <c r="S294" s="98">
        <v>0.25227965857248413</v>
      </c>
      <c r="T294" s="98">
        <v>0.45527734294992439</v>
      </c>
      <c r="U294" s="98">
        <v>0.42969589114602735</v>
      </c>
      <c r="V294" s="98">
        <v>0.23143287273554175</v>
      </c>
      <c r="W294" s="98">
        <v>0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</v>
      </c>
      <c r="D295" s="33">
        <v>4.5710935405834089E-4</v>
      </c>
      <c r="E295" s="33">
        <v>1.524030717311007E-3</v>
      </c>
      <c r="F295" s="33">
        <v>3.1766744869420245E-4</v>
      </c>
      <c r="G295" s="33">
        <v>1.471160231292501E-3</v>
      </c>
      <c r="H295" s="33">
        <v>6.1786122912008863E-3</v>
      </c>
      <c r="I295" s="33">
        <v>2.8185909638807664E-4</v>
      </c>
      <c r="J295" s="33">
        <v>4.3252508793150361E-4</v>
      </c>
      <c r="K295" s="33">
        <v>1.8017419029518276E-4</v>
      </c>
      <c r="L295" s="33">
        <v>1.5942529491101631E-3</v>
      </c>
      <c r="M295" s="33">
        <v>7.4568269108793352E-4</v>
      </c>
      <c r="N295" s="33">
        <v>2.9265969467957446E-4</v>
      </c>
      <c r="O295" s="33">
        <v>0</v>
      </c>
      <c r="P295" s="33">
        <v>0</v>
      </c>
      <c r="Q295" s="33">
        <v>7.5749935962092496E-4</v>
      </c>
      <c r="R295" s="33">
        <v>1.8467415232672195E-3</v>
      </c>
      <c r="S295" s="33">
        <v>4.0960874004634948E-3</v>
      </c>
      <c r="T295" s="33">
        <v>3.2736904010659284E-3</v>
      </c>
      <c r="U295" s="33">
        <v>2.1579713874928458E-3</v>
      </c>
      <c r="V295" s="33">
        <v>2.0147374827902674E-3</v>
      </c>
      <c r="W295" s="33">
        <v>0</v>
      </c>
      <c r="X295" s="33">
        <v>0</v>
      </c>
      <c r="Y295" s="33">
        <v>0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</v>
      </c>
      <c r="D297" s="117">
        <f t="shared" si="113"/>
        <v>0.18211368016815746</v>
      </c>
      <c r="E297" s="117">
        <f t="shared" si="113"/>
        <v>0.23286124810766454</v>
      </c>
      <c r="F297" s="117">
        <f t="shared" si="113"/>
        <v>0.22813229239148819</v>
      </c>
      <c r="G297" s="117">
        <f t="shared" si="113"/>
        <v>0.70985800337574056</v>
      </c>
      <c r="H297" s="117">
        <f t="shared" si="113"/>
        <v>0.48786997631334467</v>
      </c>
      <c r="I297" s="117">
        <f t="shared" si="113"/>
        <v>1.1179638568424095</v>
      </c>
      <c r="J297" s="117">
        <f t="shared" si="113"/>
        <v>0.9863308586269377</v>
      </c>
      <c r="K297" s="117">
        <f t="shared" si="113"/>
        <v>1.6631392891129564</v>
      </c>
      <c r="L297" s="117">
        <f t="shared" si="113"/>
        <v>0.80087392716054195</v>
      </c>
      <c r="M297" s="117">
        <f t="shared" si="113"/>
        <v>0.64271407472846176</v>
      </c>
      <c r="N297" s="117">
        <f t="shared" si="113"/>
        <v>0.15265983464946636</v>
      </c>
      <c r="O297" s="117">
        <f t="shared" si="113"/>
        <v>0.57855276346197337</v>
      </c>
      <c r="P297" s="117">
        <f t="shared" si="113"/>
        <v>0.4536987883338312</v>
      </c>
      <c r="Q297" s="117">
        <f t="shared" si="113"/>
        <v>0.75242651348912482</v>
      </c>
      <c r="R297" s="117">
        <f t="shared" ref="R297:V297" si="114">R298+R300+R302+R311</f>
        <v>1.1052854657996773</v>
      </c>
      <c r="S297" s="117">
        <f t="shared" si="114"/>
        <v>2.5616073337303322</v>
      </c>
      <c r="T297" s="117">
        <f t="shared" si="114"/>
        <v>5.4504205552218492</v>
      </c>
      <c r="U297" s="117">
        <f t="shared" si="114"/>
        <v>4.6366046434511166</v>
      </c>
      <c r="V297" s="117">
        <f t="shared" si="114"/>
        <v>2.7356660839111968</v>
      </c>
      <c r="W297" s="117">
        <f t="shared" ref="W297:Y297" si="115">W298+W300+W302+W311</f>
        <v>0</v>
      </c>
      <c r="X297" s="117">
        <f t="shared" si="115"/>
        <v>0</v>
      </c>
      <c r="Y297" s="117">
        <f t="shared" si="115"/>
        <v>0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</v>
      </c>
      <c r="D298" s="122">
        <f t="shared" si="116"/>
        <v>0.14759462523343772</v>
      </c>
      <c r="E298" s="122">
        <f t="shared" si="116"/>
        <v>0.18298118028487834</v>
      </c>
      <c r="F298" s="122">
        <f t="shared" si="116"/>
        <v>0.18966465556402759</v>
      </c>
      <c r="G298" s="122">
        <f t="shared" si="116"/>
        <v>0.53468774147927944</v>
      </c>
      <c r="H298" s="122">
        <f t="shared" si="116"/>
        <v>0.36899506980221697</v>
      </c>
      <c r="I298" s="122">
        <f t="shared" si="116"/>
        <v>0.80253018282802102</v>
      </c>
      <c r="J298" s="122">
        <f t="shared" si="116"/>
        <v>0.8105264503927202</v>
      </c>
      <c r="K298" s="122">
        <f t="shared" si="116"/>
        <v>1.3552981354994194</v>
      </c>
      <c r="L298" s="122">
        <f t="shared" si="116"/>
        <v>0.65556455934884372</v>
      </c>
      <c r="M298" s="122">
        <f t="shared" si="116"/>
        <v>0.5297933422148049</v>
      </c>
      <c r="N298" s="122">
        <f t="shared" si="116"/>
        <v>0.11652583604844051</v>
      </c>
      <c r="O298" s="122">
        <f t="shared" si="116"/>
        <v>0.48035373234803086</v>
      </c>
      <c r="P298" s="122">
        <f t="shared" si="116"/>
        <v>0.35979524859456996</v>
      </c>
      <c r="Q298" s="122">
        <f t="shared" si="116"/>
        <v>0.56535078889538448</v>
      </c>
      <c r="R298" s="122">
        <f t="shared" si="116"/>
        <v>0.77541864600897548</v>
      </c>
      <c r="S298" s="122">
        <f t="shared" si="116"/>
        <v>1.7370618748241999</v>
      </c>
      <c r="T298" s="122">
        <f t="shared" si="116"/>
        <v>4.0262311429927999</v>
      </c>
      <c r="U298" s="122">
        <f t="shared" si="116"/>
        <v>3.432096945201379</v>
      </c>
      <c r="V298" s="122">
        <f t="shared" si="116"/>
        <v>2.1716510452962119</v>
      </c>
      <c r="W298" s="122">
        <f t="shared" si="116"/>
        <v>0</v>
      </c>
      <c r="X298" s="122">
        <f t="shared" si="116"/>
        <v>0</v>
      </c>
      <c r="Y298" s="122">
        <f t="shared" si="116"/>
        <v>0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</v>
      </c>
      <c r="D299" s="98">
        <v>0.14759462523343772</v>
      </c>
      <c r="E299" s="98">
        <v>0.18298118028487834</v>
      </c>
      <c r="F299" s="98">
        <v>0.18966465556402759</v>
      </c>
      <c r="G299" s="98">
        <v>0.53468774147927944</v>
      </c>
      <c r="H299" s="98">
        <v>0.36899506980221697</v>
      </c>
      <c r="I299" s="98">
        <v>0.80253018282802102</v>
      </c>
      <c r="J299" s="98">
        <v>0.8105264503927202</v>
      </c>
      <c r="K299" s="98">
        <v>1.3552981354994194</v>
      </c>
      <c r="L299" s="98">
        <v>0.65556455934884372</v>
      </c>
      <c r="M299" s="98">
        <v>0.5297933422148049</v>
      </c>
      <c r="N299" s="98">
        <v>0.11652583604844051</v>
      </c>
      <c r="O299" s="98">
        <v>0.48035373234803086</v>
      </c>
      <c r="P299" s="98">
        <v>0.35979524859456996</v>
      </c>
      <c r="Q299" s="98">
        <v>0.56535078889538448</v>
      </c>
      <c r="R299" s="98">
        <v>0.77541864600897548</v>
      </c>
      <c r="S299" s="98">
        <v>1.7370618748241999</v>
      </c>
      <c r="T299" s="98">
        <v>4.0262311429927999</v>
      </c>
      <c r="U299" s="98">
        <v>3.432096945201379</v>
      </c>
      <c r="V299" s="98">
        <v>2.1716510452962119</v>
      </c>
      <c r="W299" s="98">
        <v>0</v>
      </c>
      <c r="X299" s="98">
        <v>0</v>
      </c>
      <c r="Y299" s="98">
        <v>0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3.185971978279886E-3</v>
      </c>
      <c r="E300" s="122">
        <f t="shared" si="117"/>
        <v>5.0527001431460014E-3</v>
      </c>
      <c r="F300" s="122">
        <f t="shared" si="117"/>
        <v>4.5100951306319978E-3</v>
      </c>
      <c r="G300" s="122">
        <f t="shared" si="117"/>
        <v>1.3062175158784373E-2</v>
      </c>
      <c r="H300" s="122">
        <f t="shared" si="117"/>
        <v>1.6867815271653725E-2</v>
      </c>
      <c r="I300" s="122">
        <f t="shared" si="117"/>
        <v>7.0516442142249017E-2</v>
      </c>
      <c r="J300" s="122">
        <f t="shared" si="117"/>
        <v>4.0989453002869637E-2</v>
      </c>
      <c r="K300" s="122">
        <f t="shared" si="117"/>
        <v>5.0098114435822926E-2</v>
      </c>
      <c r="L300" s="122">
        <f t="shared" si="117"/>
        <v>4.2379268806587787E-2</v>
      </c>
      <c r="M300" s="122">
        <f t="shared" si="117"/>
        <v>2.430673899706352E-2</v>
      </c>
      <c r="N300" s="122">
        <f t="shared" si="117"/>
        <v>1.3998425389790046E-2</v>
      </c>
      <c r="O300" s="122">
        <f t="shared" si="117"/>
        <v>1.117914546345824E-2</v>
      </c>
      <c r="P300" s="122">
        <f t="shared" si="117"/>
        <v>2.0101095073948558E-2</v>
      </c>
      <c r="Q300" s="122">
        <f t="shared" si="117"/>
        <v>6.0986928923134447E-2</v>
      </c>
      <c r="R300" s="122">
        <f t="shared" si="117"/>
        <v>0.11022312637355274</v>
      </c>
      <c r="S300" s="122">
        <f t="shared" si="117"/>
        <v>0.2596924033243313</v>
      </c>
      <c r="T300" s="122">
        <f t="shared" si="117"/>
        <v>0.45164995355167098</v>
      </c>
      <c r="U300" s="122">
        <f t="shared" si="117"/>
        <v>0.29309903696048867</v>
      </c>
      <c r="V300" s="122">
        <f t="shared" si="117"/>
        <v>5.2939225371440697E-2</v>
      </c>
      <c r="W300" s="122">
        <f t="shared" si="117"/>
        <v>0</v>
      </c>
      <c r="X300" s="122">
        <f t="shared" si="117"/>
        <v>0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3.185971978279886E-3</v>
      </c>
      <c r="E301" s="98">
        <v>5.0527001431460014E-3</v>
      </c>
      <c r="F301" s="98">
        <v>4.5100951306319978E-3</v>
      </c>
      <c r="G301" s="98">
        <v>1.3062175158784373E-2</v>
      </c>
      <c r="H301" s="98">
        <v>1.6867815271653725E-2</v>
      </c>
      <c r="I301" s="98">
        <v>7.0516442142249017E-2</v>
      </c>
      <c r="J301" s="98">
        <v>4.0989453002869637E-2</v>
      </c>
      <c r="K301" s="98">
        <v>5.0098114435822926E-2</v>
      </c>
      <c r="L301" s="98">
        <v>4.2379268806587787E-2</v>
      </c>
      <c r="M301" s="98">
        <v>2.430673899706352E-2</v>
      </c>
      <c r="N301" s="98">
        <v>1.3998425389790046E-2</v>
      </c>
      <c r="O301" s="98">
        <v>1.117914546345824E-2</v>
      </c>
      <c r="P301" s="98">
        <v>2.0101095073948558E-2</v>
      </c>
      <c r="Q301" s="98">
        <v>6.0986928923134447E-2</v>
      </c>
      <c r="R301" s="98">
        <v>0.11022312637355274</v>
      </c>
      <c r="S301" s="98">
        <v>0.2596924033243313</v>
      </c>
      <c r="T301" s="98">
        <v>0.45164995355167098</v>
      </c>
      <c r="U301" s="98">
        <v>0.29309903696048867</v>
      </c>
      <c r="V301" s="98">
        <v>5.2939225371440697E-2</v>
      </c>
      <c r="W301" s="98">
        <v>0</v>
      </c>
      <c r="X301" s="98">
        <v>0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</v>
      </c>
      <c r="D302" s="122">
        <v>2.0451475059837292E-2</v>
      </c>
      <c r="E302" s="122">
        <v>2.9194648091689951E-2</v>
      </c>
      <c r="F302" s="122">
        <v>2.2466592538248627E-2</v>
      </c>
      <c r="G302" s="122">
        <v>0.10143195591021946</v>
      </c>
      <c r="H302" s="122">
        <v>6.9256103470267172E-2</v>
      </c>
      <c r="I302" s="122">
        <v>0.15773359965938227</v>
      </c>
      <c r="J302" s="122">
        <v>9.6143971519332294E-2</v>
      </c>
      <c r="K302" s="122">
        <v>0.18344764493425891</v>
      </c>
      <c r="L302" s="122">
        <v>7.3479588717509328E-2</v>
      </c>
      <c r="M302" s="122">
        <v>6.4322254915422136E-2</v>
      </c>
      <c r="N302" s="122">
        <v>1.6763285297106224E-2</v>
      </c>
      <c r="O302" s="122">
        <v>6.5454540438205019E-2</v>
      </c>
      <c r="P302" s="122">
        <v>5.5712827717814391E-2</v>
      </c>
      <c r="Q302" s="122">
        <v>9.3377238232771817E-2</v>
      </c>
      <c r="R302" s="122">
        <v>0.15983214110929245</v>
      </c>
      <c r="S302" s="122">
        <v>0.41378651855803311</v>
      </c>
      <c r="T302" s="122">
        <v>0.70075866701441258</v>
      </c>
      <c r="U302" s="122">
        <v>0.65354196844946377</v>
      </c>
      <c r="V302" s="122">
        <v>0.37065124381370901</v>
      </c>
      <c r="W302" s="122">
        <v>0</v>
      </c>
      <c r="X302" s="122">
        <v>0</v>
      </c>
      <c r="Y302" s="122">
        <v>0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2.0451475059837292E-2</v>
      </c>
      <c r="E303" s="98">
        <v>2.9194648091689951E-2</v>
      </c>
      <c r="F303" s="98">
        <v>2.2466592538248627E-2</v>
      </c>
      <c r="G303" s="98">
        <v>0.10143195591021946</v>
      </c>
      <c r="H303" s="98">
        <v>3.1729287433568447E-2</v>
      </c>
      <c r="I303" s="98">
        <v>7.7241899989404214E-2</v>
      </c>
      <c r="J303" s="98">
        <v>3.5210717121107057E-2</v>
      </c>
      <c r="K303" s="98">
        <v>1.1006378338227499E-2</v>
      </c>
      <c r="L303" s="98">
        <v>2.1897921734637664E-2</v>
      </c>
      <c r="M303" s="98">
        <v>4.262129896625709E-2</v>
      </c>
      <c r="N303" s="98">
        <v>8.1782232446103494E-3</v>
      </c>
      <c r="O303" s="98">
        <v>4.3404340523958203E-2</v>
      </c>
      <c r="P303" s="98">
        <v>2.6225882501454356E-2</v>
      </c>
      <c r="Q303" s="98">
        <v>5.2986498418784542E-2</v>
      </c>
      <c r="R303" s="98">
        <v>9.9222562781845186E-2</v>
      </c>
      <c r="S303" s="98">
        <v>0.23936965632241386</v>
      </c>
      <c r="T303" s="98">
        <v>0.70075866701441258</v>
      </c>
      <c r="U303" s="98">
        <v>0.59398137794012051</v>
      </c>
      <c r="V303" s="98">
        <v>0.25003610651992181</v>
      </c>
      <c r="W303" s="98">
        <v>0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</v>
      </c>
      <c r="D307" s="101">
        <v>0</v>
      </c>
      <c r="E307" s="101">
        <v>0</v>
      </c>
      <c r="F307" s="101">
        <v>0</v>
      </c>
      <c r="G307" s="101">
        <v>0</v>
      </c>
      <c r="H307" s="101">
        <v>3.7526816036698725E-2</v>
      </c>
      <c r="I307" s="101">
        <v>8.0491699669978073E-2</v>
      </c>
      <c r="J307" s="101">
        <v>6.093325439822523E-2</v>
      </c>
      <c r="K307" s="101">
        <v>0.1724412665960314</v>
      </c>
      <c r="L307" s="101">
        <v>5.1581666982871664E-2</v>
      </c>
      <c r="M307" s="101">
        <v>2.1700955949165043E-2</v>
      </c>
      <c r="N307" s="101">
        <v>8.5850620524958732E-3</v>
      </c>
      <c r="O307" s="101">
        <v>2.205019991424682E-2</v>
      </c>
      <c r="P307" s="101">
        <v>2.9486945216360035E-2</v>
      </c>
      <c r="Q307" s="101">
        <v>4.0390739813987275E-2</v>
      </c>
      <c r="R307" s="101">
        <v>6.0609578327447247E-2</v>
      </c>
      <c r="S307" s="101">
        <v>0.17441686223561925</v>
      </c>
      <c r="T307" s="101">
        <v>0</v>
      </c>
      <c r="U307" s="101">
        <v>5.9560590509343266E-2</v>
      </c>
      <c r="V307" s="101">
        <v>0.12061513729378719</v>
      </c>
      <c r="W307" s="101">
        <v>0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0</v>
      </c>
      <c r="F308" s="104">
        <v>0</v>
      </c>
      <c r="G308" s="104">
        <v>0</v>
      </c>
      <c r="H308" s="104">
        <v>0</v>
      </c>
      <c r="I308" s="104">
        <v>0</v>
      </c>
      <c r="J308" s="104">
        <v>0</v>
      </c>
      <c r="K308" s="104">
        <v>0</v>
      </c>
      <c r="L308" s="104">
        <v>0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0</v>
      </c>
      <c r="X308" s="104">
        <v>0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0</v>
      </c>
      <c r="F309" s="98">
        <v>0</v>
      </c>
      <c r="G309" s="98">
        <v>0</v>
      </c>
      <c r="H309" s="98">
        <v>0</v>
      </c>
      <c r="I309" s="98">
        <v>0</v>
      </c>
      <c r="J309" s="98">
        <v>0</v>
      </c>
      <c r="K309" s="98">
        <v>0</v>
      </c>
      <c r="L309" s="98">
        <v>0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0</v>
      </c>
      <c r="X309" s="98">
        <v>0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0</v>
      </c>
      <c r="F310" s="98">
        <v>0</v>
      </c>
      <c r="G310" s="98">
        <v>0</v>
      </c>
      <c r="H310" s="98">
        <v>0</v>
      </c>
      <c r="I310" s="98">
        <v>0</v>
      </c>
      <c r="J310" s="98">
        <v>0</v>
      </c>
      <c r="K310" s="98">
        <v>0</v>
      </c>
      <c r="L310" s="98">
        <v>0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0</v>
      </c>
      <c r="X310" s="98">
        <v>0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</v>
      </c>
      <c r="D311" s="122">
        <v>1.0881607896602554E-2</v>
      </c>
      <c r="E311" s="122">
        <v>1.5632719587950268E-2</v>
      </c>
      <c r="F311" s="122">
        <v>1.1490949158579972E-2</v>
      </c>
      <c r="G311" s="122">
        <v>6.0676130827457306E-2</v>
      </c>
      <c r="H311" s="122">
        <v>3.2750987769206839E-2</v>
      </c>
      <c r="I311" s="122">
        <v>8.7183632212757239E-2</v>
      </c>
      <c r="J311" s="122">
        <v>3.8670983712015605E-2</v>
      </c>
      <c r="K311" s="122">
        <v>7.4295394243455021E-2</v>
      </c>
      <c r="L311" s="122">
        <v>2.945051028760106E-2</v>
      </c>
      <c r="M311" s="122">
        <v>2.4291738601171266E-2</v>
      </c>
      <c r="N311" s="122">
        <v>5.3722879141295697E-3</v>
      </c>
      <c r="O311" s="122">
        <v>2.1565345212279211E-2</v>
      </c>
      <c r="P311" s="122">
        <v>1.8089616947498301E-2</v>
      </c>
      <c r="Q311" s="122">
        <v>3.2711557437834132E-2</v>
      </c>
      <c r="R311" s="122">
        <v>5.9811552307856626E-2</v>
      </c>
      <c r="S311" s="122">
        <v>0.15106653702376802</v>
      </c>
      <c r="T311" s="122">
        <v>0.27178079166296482</v>
      </c>
      <c r="U311" s="122">
        <v>0.25786669283978508</v>
      </c>
      <c r="V311" s="122">
        <v>0.140424569429835</v>
      </c>
      <c r="W311" s="122">
        <v>0</v>
      </c>
      <c r="X311" s="122">
        <v>0</v>
      </c>
      <c r="Y311" s="122">
        <v>0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1.0542283521333035E-2</v>
      </c>
      <c r="E312" s="98">
        <v>1.4499446185881637E-2</v>
      </c>
      <c r="F312" s="98">
        <v>1.1254322862309988E-2</v>
      </c>
      <c r="G312" s="98">
        <v>5.957831599528346E-2</v>
      </c>
      <c r="H312" s="98">
        <v>2.8131806206897363E-2</v>
      </c>
      <c r="I312" s="98">
        <v>8.6972505321046112E-2</v>
      </c>
      <c r="J312" s="98">
        <v>3.8346331181161757E-2</v>
      </c>
      <c r="K312" s="98">
        <v>7.4159851392552656E-2</v>
      </c>
      <c r="L312" s="98">
        <v>2.8248235374259249E-2</v>
      </c>
      <c r="M312" s="98">
        <v>2.3727431799532878E-2</v>
      </c>
      <c r="N312" s="98">
        <v>5.14975711384681E-3</v>
      </c>
      <c r="O312" s="98">
        <v>2.1565345212279211E-2</v>
      </c>
      <c r="P312" s="98">
        <v>1.8089616947498301E-2</v>
      </c>
      <c r="Q312" s="98">
        <v>3.2120254789575614E-2</v>
      </c>
      <c r="R312" s="98">
        <v>5.8348427929836334E-2</v>
      </c>
      <c r="S312" s="98">
        <v>0.14776147331659331</v>
      </c>
      <c r="T312" s="98">
        <v>0.26908781748324639</v>
      </c>
      <c r="U312" s="98">
        <v>0.25605908594414173</v>
      </c>
      <c r="V312" s="98">
        <v>0.13871172217674124</v>
      </c>
      <c r="W312" s="98">
        <v>0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</v>
      </c>
      <c r="D313" s="33">
        <v>3.3932437526951897E-4</v>
      </c>
      <c r="E313" s="33">
        <v>1.133273402068629E-3</v>
      </c>
      <c r="F313" s="33">
        <v>2.3662629626998362E-4</v>
      </c>
      <c r="G313" s="33">
        <v>1.0978148321738432E-3</v>
      </c>
      <c r="H313" s="33">
        <v>4.619181562309475E-3</v>
      </c>
      <c r="I313" s="33">
        <v>2.1112689171112395E-4</v>
      </c>
      <c r="J313" s="33">
        <v>3.2465253085384708E-4</v>
      </c>
      <c r="K313" s="33">
        <v>1.3554285090236931E-4</v>
      </c>
      <c r="L313" s="33">
        <v>1.2022749133418099E-3</v>
      </c>
      <c r="M313" s="33">
        <v>5.6430680163838869E-4</v>
      </c>
      <c r="N313" s="33">
        <v>2.2253080028275979E-4</v>
      </c>
      <c r="O313" s="33">
        <v>0</v>
      </c>
      <c r="P313" s="33">
        <v>0</v>
      </c>
      <c r="Q313" s="33">
        <v>5.9130264825852047E-4</v>
      </c>
      <c r="R313" s="33">
        <v>1.4631243780202918E-3</v>
      </c>
      <c r="S313" s="33">
        <v>3.3050637071746938E-3</v>
      </c>
      <c r="T313" s="33">
        <v>2.6929741797183967E-3</v>
      </c>
      <c r="U313" s="33">
        <v>1.8076068956433715E-3</v>
      </c>
      <c r="V313" s="33">
        <v>1.7128472530937495E-3</v>
      </c>
      <c r="W313" s="33">
        <v>0</v>
      </c>
      <c r="X313" s="33">
        <v>0</v>
      </c>
      <c r="Y313" s="33">
        <v>0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 t="str">
        <f t="shared" ref="C315:Q315" si="118">IF(C297=0,"",C297/C279)</f>
        <v/>
      </c>
      <c r="D315" s="154">
        <f t="shared" si="118"/>
        <v>0.62639015678353382</v>
      </c>
      <c r="E315" s="154">
        <f t="shared" si="118"/>
        <v>0.63159696466827087</v>
      </c>
      <c r="F315" s="154">
        <f t="shared" si="118"/>
        <v>0.64092385878123959</v>
      </c>
      <c r="G315" s="154">
        <f t="shared" si="118"/>
        <v>0.63604258766274002</v>
      </c>
      <c r="H315" s="154">
        <f t="shared" si="118"/>
        <v>0.65698299583795794</v>
      </c>
      <c r="I315" s="154">
        <f t="shared" si="118"/>
        <v>0.67330416916260816</v>
      </c>
      <c r="J315" s="154">
        <f t="shared" si="118"/>
        <v>0.67886035987026017</v>
      </c>
      <c r="K315" s="154">
        <f t="shared" si="118"/>
        <v>0.67788585655677525</v>
      </c>
      <c r="L315" s="154">
        <f t="shared" si="118"/>
        <v>0.69783530852615605</v>
      </c>
      <c r="M315" s="154">
        <f t="shared" si="118"/>
        <v>0.69324573981052107</v>
      </c>
      <c r="N315" s="154">
        <f t="shared" si="118"/>
        <v>0.72924654298524649</v>
      </c>
      <c r="O315" s="154">
        <f t="shared" si="118"/>
        <v>0.69455309846253044</v>
      </c>
      <c r="P315" s="154">
        <f t="shared" si="118"/>
        <v>0.71423096171192335</v>
      </c>
      <c r="Q315" s="154">
        <f t="shared" si="118"/>
        <v>0.75084377365336186</v>
      </c>
      <c r="R315" s="154">
        <f t="shared" ref="R315:V315" si="119">IF(R297=0,"",R297/R279)</f>
        <v>0.78608431507113274</v>
      </c>
      <c r="S315" s="154">
        <f t="shared" si="119"/>
        <v>0.81520582101717187</v>
      </c>
      <c r="T315" s="154">
        <f t="shared" si="119"/>
        <v>0.84989464817816329</v>
      </c>
      <c r="U315" s="154">
        <f t="shared" si="119"/>
        <v>0.86539956997200185</v>
      </c>
      <c r="V315" s="154">
        <f t="shared" si="119"/>
        <v>0.85909277025027331</v>
      </c>
      <c r="W315" s="154" t="str">
        <f t="shared" ref="W315:Y315" si="120">IF(W297=0,"",W297/W279)</f>
        <v/>
      </c>
      <c r="X315" s="154" t="str">
        <f t="shared" si="120"/>
        <v/>
      </c>
      <c r="Y315" s="154" t="str">
        <f t="shared" si="120"/>
        <v/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 t="str">
        <f t="shared" ref="C316:Q316" si="121">IF(C298=0,"",C298/C280)</f>
        <v/>
      </c>
      <c r="D316" s="155">
        <f t="shared" si="121"/>
        <v>0.63945916643377709</v>
      </c>
      <c r="E316" s="155">
        <f t="shared" si="121"/>
        <v>0.64531415023658423</v>
      </c>
      <c r="F316" s="155">
        <f t="shared" si="121"/>
        <v>0.65116633394004186</v>
      </c>
      <c r="G316" s="155">
        <f t="shared" si="121"/>
        <v>0.65700346775681762</v>
      </c>
      <c r="H316" s="155">
        <f t="shared" si="121"/>
        <v>0.66282709729019018</v>
      </c>
      <c r="I316" s="155">
        <f t="shared" si="121"/>
        <v>0.6686342544054048</v>
      </c>
      <c r="J316" s="155">
        <f t="shared" si="121"/>
        <v>0.67441267178884523</v>
      </c>
      <c r="K316" s="155">
        <f t="shared" si="121"/>
        <v>0.6801519996854547</v>
      </c>
      <c r="L316" s="155">
        <f t="shared" si="121"/>
        <v>0.68584962002174099</v>
      </c>
      <c r="M316" s="155">
        <f t="shared" si="121"/>
        <v>0.69045729372671405</v>
      </c>
      <c r="N316" s="155">
        <f t="shared" si="121"/>
        <v>0.69359628730697942</v>
      </c>
      <c r="O316" s="155">
        <f t="shared" si="121"/>
        <v>0.6957674535333831</v>
      </c>
      <c r="P316" s="155">
        <f t="shared" si="121"/>
        <v>0.69916770518037619</v>
      </c>
      <c r="Q316" s="155">
        <f t="shared" si="121"/>
        <v>0.70976453932393924</v>
      </c>
      <c r="R316" s="155">
        <f t="shared" ref="R316:V316" si="122">IF(R298=0,"",R298/R280)</f>
        <v>0.73458349315540039</v>
      </c>
      <c r="S316" s="155">
        <f t="shared" si="122"/>
        <v>0.7680194101333726</v>
      </c>
      <c r="T316" s="155">
        <f t="shared" si="122"/>
        <v>0.80547781343142832</v>
      </c>
      <c r="U316" s="155">
        <f t="shared" si="122"/>
        <v>0.84240638522424471</v>
      </c>
      <c r="V316" s="155">
        <f t="shared" si="122"/>
        <v>0.87424832534679631</v>
      </c>
      <c r="W316" s="155" t="str">
        <f t="shared" ref="W316:Y316" si="123">IF(W298=0,"",W298/W280)</f>
        <v/>
      </c>
      <c r="X316" s="155" t="str">
        <f t="shared" si="123"/>
        <v/>
      </c>
      <c r="Y316" s="155" t="str">
        <f t="shared" si="123"/>
        <v/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 t="str">
        <f t="shared" ref="C317:Q317" si="124">IF(C299=0,"",C299/C281)</f>
        <v/>
      </c>
      <c r="D317" s="156">
        <f t="shared" si="124"/>
        <v>0.63945916643377709</v>
      </c>
      <c r="E317" s="156">
        <f t="shared" si="124"/>
        <v>0.64531415023658423</v>
      </c>
      <c r="F317" s="156">
        <f t="shared" si="124"/>
        <v>0.65116633394004186</v>
      </c>
      <c r="G317" s="156">
        <f t="shared" si="124"/>
        <v>0.65700346775681762</v>
      </c>
      <c r="H317" s="156">
        <f t="shared" si="124"/>
        <v>0.66282709729019018</v>
      </c>
      <c r="I317" s="156">
        <f t="shared" si="124"/>
        <v>0.6686342544054048</v>
      </c>
      <c r="J317" s="156">
        <f t="shared" si="124"/>
        <v>0.67441267178884523</v>
      </c>
      <c r="K317" s="156">
        <f t="shared" si="124"/>
        <v>0.6801519996854547</v>
      </c>
      <c r="L317" s="156">
        <f t="shared" si="124"/>
        <v>0.68584962002174099</v>
      </c>
      <c r="M317" s="156">
        <f t="shared" si="124"/>
        <v>0.69045729372671405</v>
      </c>
      <c r="N317" s="156">
        <f t="shared" si="124"/>
        <v>0.69359628730697942</v>
      </c>
      <c r="O317" s="156">
        <f t="shared" si="124"/>
        <v>0.6957674535333831</v>
      </c>
      <c r="P317" s="156">
        <f t="shared" si="124"/>
        <v>0.69916770518037619</v>
      </c>
      <c r="Q317" s="156">
        <f t="shared" si="124"/>
        <v>0.70976453932393924</v>
      </c>
      <c r="R317" s="156">
        <f t="shared" ref="R317:V317" si="125">IF(R299=0,"",R299/R281)</f>
        <v>0.73458349315540039</v>
      </c>
      <c r="S317" s="156">
        <f t="shared" si="125"/>
        <v>0.7680194101333726</v>
      </c>
      <c r="T317" s="156">
        <f t="shared" si="125"/>
        <v>0.80547781343142832</v>
      </c>
      <c r="U317" s="156">
        <f t="shared" si="125"/>
        <v>0.84240638522424471</v>
      </c>
      <c r="V317" s="156">
        <f t="shared" si="125"/>
        <v>0.87424832534679631</v>
      </c>
      <c r="W317" s="156" t="str">
        <f t="shared" ref="W317:Y317" si="126">IF(W299=0,"",W299/W281)</f>
        <v/>
      </c>
      <c r="X317" s="156" t="str">
        <f t="shared" si="126"/>
        <v/>
      </c>
      <c r="Y317" s="156" t="str">
        <f t="shared" si="126"/>
        <v/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2.1579076592493971</v>
      </c>
      <c r="E318" s="155">
        <f t="shared" si="127"/>
        <v>2.2394868968021937</v>
      </c>
      <c r="F318" s="155">
        <f t="shared" si="127"/>
        <v>2.3217213428060104</v>
      </c>
      <c r="G318" s="155">
        <f t="shared" si="127"/>
        <v>2.405087408103332</v>
      </c>
      <c r="H318" s="155">
        <f t="shared" si="127"/>
        <v>2.4895102191970286</v>
      </c>
      <c r="I318" s="155">
        <f t="shared" si="127"/>
        <v>2.575089640854999</v>
      </c>
      <c r="J318" s="155">
        <f t="shared" si="127"/>
        <v>2.6622732594588463</v>
      </c>
      <c r="K318" s="155">
        <f t="shared" si="127"/>
        <v>2.7514156007424675</v>
      </c>
      <c r="L318" s="155">
        <f t="shared" si="127"/>
        <v>2.842563678633804</v>
      </c>
      <c r="M318" s="155">
        <f t="shared" si="127"/>
        <v>2.9470126573865212</v>
      </c>
      <c r="N318" s="155">
        <f t="shared" si="127"/>
        <v>3.0681155527052528</v>
      </c>
      <c r="O318" s="155">
        <f t="shared" si="127"/>
        <v>3.2056563290026077</v>
      </c>
      <c r="P318" s="155">
        <f t="shared" si="127"/>
        <v>3.3462495174931481</v>
      </c>
      <c r="Q318" s="155">
        <f t="shared" si="127"/>
        <v>3.4541526340570803</v>
      </c>
      <c r="R318" s="155">
        <f t="shared" ref="R318:V318" si="128">IF(R300=0,"",R300/R282)</f>
        <v>3.4775328783811021</v>
      </c>
      <c r="S318" s="155">
        <f t="shared" si="128"/>
        <v>3.4801306833059935</v>
      </c>
      <c r="T318" s="155">
        <f t="shared" si="128"/>
        <v>3.4830171332225395</v>
      </c>
      <c r="U318" s="155">
        <f t="shared" si="128"/>
        <v>3.4862242997964792</v>
      </c>
      <c r="V318" s="155">
        <f t="shared" si="128"/>
        <v>3.4953888952891177</v>
      </c>
      <c r="W318" s="155" t="str">
        <f t="shared" ref="W318:Y318" si="129">IF(W300=0,"",W300/W282)</f>
        <v/>
      </c>
      <c r="X318" s="155" t="str">
        <f t="shared" si="129"/>
        <v/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2.1579076592493971</v>
      </c>
      <c r="E319" s="156">
        <f t="shared" si="130"/>
        <v>2.2394868968021937</v>
      </c>
      <c r="F319" s="156">
        <f t="shared" si="130"/>
        <v>2.3217213428060104</v>
      </c>
      <c r="G319" s="156">
        <f t="shared" si="130"/>
        <v>2.405087408103332</v>
      </c>
      <c r="H319" s="156">
        <f t="shared" si="130"/>
        <v>2.4895102191970286</v>
      </c>
      <c r="I319" s="156">
        <f t="shared" si="130"/>
        <v>2.575089640854999</v>
      </c>
      <c r="J319" s="156">
        <f t="shared" si="130"/>
        <v>2.6622732594588463</v>
      </c>
      <c r="K319" s="156">
        <f t="shared" si="130"/>
        <v>2.7514156007424675</v>
      </c>
      <c r="L319" s="156">
        <f t="shared" si="130"/>
        <v>2.842563678633804</v>
      </c>
      <c r="M319" s="156">
        <f t="shared" si="130"/>
        <v>2.9470126573865212</v>
      </c>
      <c r="N319" s="156">
        <f t="shared" si="130"/>
        <v>3.0681155527052528</v>
      </c>
      <c r="O319" s="156">
        <f t="shared" si="130"/>
        <v>3.2056563290026077</v>
      </c>
      <c r="P319" s="156">
        <f t="shared" si="130"/>
        <v>3.3462495174931481</v>
      </c>
      <c r="Q319" s="156">
        <f t="shared" si="130"/>
        <v>3.4541526340570803</v>
      </c>
      <c r="R319" s="156">
        <f t="shared" ref="R319:V319" si="131">IF(R301=0,"",R301/R283)</f>
        <v>3.4775328783811021</v>
      </c>
      <c r="S319" s="156">
        <f t="shared" si="131"/>
        <v>3.4801306833059935</v>
      </c>
      <c r="T319" s="156">
        <f t="shared" si="131"/>
        <v>3.4830171332225395</v>
      </c>
      <c r="U319" s="156">
        <f t="shared" si="131"/>
        <v>3.4862242997964792</v>
      </c>
      <c r="V319" s="156">
        <f t="shared" si="131"/>
        <v>3.4953888952891177</v>
      </c>
      <c r="W319" s="156" t="str">
        <f t="shared" ref="W319:Y319" si="132">IF(W301=0,"",W301/W283)</f>
        <v/>
      </c>
      <c r="X319" s="156" t="str">
        <f t="shared" si="132"/>
        <v/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 t="str">
        <f t="shared" ref="C320:Q320" si="133">IF(C302=0,"",C302/C284)</f>
        <v/>
      </c>
      <c r="D320" s="155">
        <f t="shared" si="133"/>
        <v>0.51720765338896457</v>
      </c>
      <c r="E320" s="155">
        <f t="shared" si="133"/>
        <v>0.5213311482648314</v>
      </c>
      <c r="F320" s="155">
        <f t="shared" si="133"/>
        <v>0.52552326575358899</v>
      </c>
      <c r="G320" s="155">
        <f t="shared" si="133"/>
        <v>0.53017883077015504</v>
      </c>
      <c r="H320" s="155">
        <f t="shared" si="133"/>
        <v>0.5591168174450355</v>
      </c>
      <c r="I320" s="155">
        <f t="shared" si="133"/>
        <v>0.5615174091966797</v>
      </c>
      <c r="J320" s="155">
        <f t="shared" si="133"/>
        <v>0.57064188135673388</v>
      </c>
      <c r="K320" s="155">
        <f t="shared" si="133"/>
        <v>0.58545919803295488</v>
      </c>
      <c r="L320" s="155">
        <f t="shared" si="133"/>
        <v>0.58229316639572026</v>
      </c>
      <c r="M320" s="155">
        <f t="shared" si="133"/>
        <v>0.58702014960950566</v>
      </c>
      <c r="N320" s="155">
        <f t="shared" si="133"/>
        <v>0.60878976368965443</v>
      </c>
      <c r="O320" s="155">
        <f t="shared" si="133"/>
        <v>0.64392899405020754</v>
      </c>
      <c r="P320" s="155">
        <f t="shared" si="133"/>
        <v>0.66951519134883297</v>
      </c>
      <c r="Q320" s="155">
        <f t="shared" si="133"/>
        <v>0.70992195122857626</v>
      </c>
      <c r="R320" s="155">
        <f t="shared" ref="R320:V320" si="134">IF(R302=0,"",R302/R284)</f>
        <v>0.73833074974627499</v>
      </c>
      <c r="S320" s="155">
        <f t="shared" si="134"/>
        <v>0.7529639805916426</v>
      </c>
      <c r="T320" s="155">
        <f t="shared" si="134"/>
        <v>0.84810010215461495</v>
      </c>
      <c r="U320" s="155">
        <f t="shared" si="134"/>
        <v>0.85132521050767518</v>
      </c>
      <c r="V320" s="155">
        <f t="shared" si="134"/>
        <v>0.82047424829873761</v>
      </c>
      <c r="W320" s="155" t="str">
        <f t="shared" ref="W320:Y320" si="135">IF(W302=0,"",W302/W284)</f>
        <v/>
      </c>
      <c r="X320" s="155" t="str">
        <f t="shared" si="135"/>
        <v/>
      </c>
      <c r="Y320" s="155" t="str">
        <f t="shared" si="135"/>
        <v/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0.51720765338896457</v>
      </c>
      <c r="E321" s="156">
        <f t="shared" si="136"/>
        <v>0.5213311482648314</v>
      </c>
      <c r="F321" s="156">
        <f t="shared" si="136"/>
        <v>0.52552326575358899</v>
      </c>
      <c r="G321" s="156">
        <f t="shared" si="136"/>
        <v>0.53017883077015504</v>
      </c>
      <c r="H321" s="156">
        <f t="shared" si="136"/>
        <v>0.53524952177134622</v>
      </c>
      <c r="I321" s="156">
        <f t="shared" si="136"/>
        <v>0.5408326236277351</v>
      </c>
      <c r="J321" s="156">
        <f t="shared" si="136"/>
        <v>0.54732667811558844</v>
      </c>
      <c r="K321" s="156">
        <f t="shared" si="136"/>
        <v>0.5550705505736877</v>
      </c>
      <c r="L321" s="156">
        <f t="shared" si="136"/>
        <v>0.56415490137293089</v>
      </c>
      <c r="M321" s="156">
        <f t="shared" si="136"/>
        <v>0.5826739265009232</v>
      </c>
      <c r="N321" s="156">
        <f t="shared" si="136"/>
        <v>0.61320045919527066</v>
      </c>
      <c r="O321" s="156">
        <f t="shared" si="136"/>
        <v>0.65782844763476267</v>
      </c>
      <c r="P321" s="156">
        <f t="shared" si="136"/>
        <v>0.7119446979651356</v>
      </c>
      <c r="Q321" s="156">
        <f t="shared" si="136"/>
        <v>0.76066889069771815</v>
      </c>
      <c r="R321" s="156">
        <f t="shared" ref="R321:V321" si="137">IF(R303=0,"",R303/R285)</f>
        <v>0.79228007174987991</v>
      </c>
      <c r="S321" s="156">
        <f t="shared" si="137"/>
        <v>0.82171309401535142</v>
      </c>
      <c r="T321" s="156">
        <f t="shared" si="137"/>
        <v>0.84810010215461495</v>
      </c>
      <c r="U321" s="156">
        <f t="shared" si="137"/>
        <v>0.87057324082824461</v>
      </c>
      <c r="V321" s="156">
        <f t="shared" si="137"/>
        <v>0.88826465469677662</v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 t="str">
        <f t="shared" ref="C325:Q325" si="148">IF(C307=0,"",C307/C289)</f>
        <v/>
      </c>
      <c r="D325" s="157" t="str">
        <f t="shared" si="148"/>
        <v/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>
        <f t="shared" si="148"/>
        <v>0.58102258842206245</v>
      </c>
      <c r="I325" s="157">
        <f t="shared" si="148"/>
        <v>0.58291143765078335</v>
      </c>
      <c r="J325" s="157">
        <f t="shared" si="148"/>
        <v>0.58504315786617778</v>
      </c>
      <c r="K325" s="157">
        <f t="shared" si="148"/>
        <v>0.58751217126098987</v>
      </c>
      <c r="L325" s="157">
        <f t="shared" si="148"/>
        <v>0.59035094191019333</v>
      </c>
      <c r="M325" s="157">
        <f t="shared" si="148"/>
        <v>0.59574778682856222</v>
      </c>
      <c r="N325" s="157">
        <f t="shared" si="148"/>
        <v>0.60464669804821058</v>
      </c>
      <c r="O325" s="157">
        <f t="shared" si="148"/>
        <v>0.61821638087802122</v>
      </c>
      <c r="P325" s="157">
        <f t="shared" si="148"/>
        <v>0.63581349278831722</v>
      </c>
      <c r="Q325" s="157">
        <f t="shared" si="148"/>
        <v>0.65279096182949892</v>
      </c>
      <c r="R325" s="157">
        <f t="shared" ref="R325:V325" si="149">IF(R307=0,"",R307/R289)</f>
        <v>0.66428028327792521</v>
      </c>
      <c r="S325" s="157">
        <f t="shared" si="149"/>
        <v>0.67541145536263669</v>
      </c>
      <c r="T325" s="157" t="str">
        <f t="shared" si="149"/>
        <v/>
      </c>
      <c r="U325" s="157">
        <f t="shared" si="149"/>
        <v>0.69752567818638711</v>
      </c>
      <c r="V325" s="157">
        <f t="shared" si="149"/>
        <v>0.70840011449213525</v>
      </c>
      <c r="W325" s="157" t="str">
        <f t="shared" ref="W325:Y325" si="150">IF(W307=0,"",W307/W289)</f>
        <v/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 t="str">
        <f t="shared" si="151"/>
        <v/>
      </c>
      <c r="J326" s="158" t="str">
        <f t="shared" si="151"/>
        <v/>
      </c>
      <c r="K326" s="158" t="str">
        <f t="shared" si="151"/>
        <v/>
      </c>
      <c r="L326" s="158" t="str">
        <f t="shared" si="151"/>
        <v/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 t="str">
        <f t="shared" si="154"/>
        <v/>
      </c>
      <c r="J327" s="156" t="str">
        <f t="shared" si="154"/>
        <v/>
      </c>
      <c r="K327" s="156" t="str">
        <f t="shared" si="154"/>
        <v/>
      </c>
      <c r="L327" s="156" t="str">
        <f t="shared" si="154"/>
        <v/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 t="str">
        <f t="shared" si="157"/>
        <v/>
      </c>
      <c r="J328" s="156" t="str">
        <f t="shared" si="157"/>
        <v/>
      </c>
      <c r="K328" s="156" t="str">
        <f t="shared" si="157"/>
        <v/>
      </c>
      <c r="L328" s="156" t="str">
        <f t="shared" si="157"/>
        <v/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 t="str">
        <f t="shared" ref="C329:Q329" si="160">IF(C311=0,"",C311/C293)</f>
        <v/>
      </c>
      <c r="D329" s="155">
        <f t="shared" si="160"/>
        <v>0.5755924586818868</v>
      </c>
      <c r="E329" s="155">
        <f t="shared" si="160"/>
        <v>0.58165171270889116</v>
      </c>
      <c r="F329" s="155">
        <f t="shared" si="160"/>
        <v>0.5751141874355532</v>
      </c>
      <c r="G329" s="155">
        <f t="shared" si="160"/>
        <v>0.57524499324723355</v>
      </c>
      <c r="H329" s="155">
        <f t="shared" si="160"/>
        <v>0.59277666256817818</v>
      </c>
      <c r="I329" s="155">
        <f t="shared" si="160"/>
        <v>0.57406238898794149</v>
      </c>
      <c r="J329" s="155">
        <f t="shared" si="160"/>
        <v>0.57532750930809851</v>
      </c>
      <c r="K329" s="155">
        <f t="shared" si="160"/>
        <v>0.57489545656729857</v>
      </c>
      <c r="L329" s="155">
        <f t="shared" si="160"/>
        <v>0.58073140165891546</v>
      </c>
      <c r="M329" s="155">
        <f t="shared" si="160"/>
        <v>0.57867009314407958</v>
      </c>
      <c r="N329" s="155">
        <f t="shared" si="160"/>
        <v>0.5814944787350016</v>
      </c>
      <c r="O329" s="155">
        <f t="shared" si="160"/>
        <v>0.57575825293201333</v>
      </c>
      <c r="P329" s="155">
        <f t="shared" si="160"/>
        <v>0.57608074801298381</v>
      </c>
      <c r="Q329" s="155">
        <f t="shared" si="160"/>
        <v>0.58012320660850825</v>
      </c>
      <c r="R329" s="155">
        <f t="shared" ref="R329:V329" si="161">IF(R311=0,"",R311/R293)</f>
        <v>0.5846580844642546</v>
      </c>
      <c r="S329" s="155">
        <f t="shared" si="161"/>
        <v>0.58923880045855936</v>
      </c>
      <c r="T329" s="155">
        <f t="shared" si="161"/>
        <v>0.59269475346473521</v>
      </c>
      <c r="U329" s="155">
        <f t="shared" si="161"/>
        <v>0.59711563380950339</v>
      </c>
      <c r="V329" s="155">
        <f t="shared" si="161"/>
        <v>0.60152498155154743</v>
      </c>
      <c r="W329" s="155" t="str">
        <f t="shared" ref="W329:Y329" si="162">IF(W311=0,"",W311/W293)</f>
        <v/>
      </c>
      <c r="X329" s="155" t="str">
        <f t="shared" si="162"/>
        <v/>
      </c>
      <c r="Y329" s="155" t="str">
        <f t="shared" si="162"/>
        <v/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>
        <f t="shared" si="163"/>
        <v>0.57146106790556805</v>
      </c>
      <c r="E330" s="156">
        <f t="shared" si="163"/>
        <v>0.57191620976650126</v>
      </c>
      <c r="F330" s="156">
        <f t="shared" si="163"/>
        <v>0.57237135721764087</v>
      </c>
      <c r="G330" s="156">
        <f t="shared" si="163"/>
        <v>0.57282654242262565</v>
      </c>
      <c r="H330" s="156">
        <f t="shared" si="163"/>
        <v>0.57328176144503551</v>
      </c>
      <c r="I330" s="156">
        <f t="shared" si="163"/>
        <v>0.57373702220999179</v>
      </c>
      <c r="J330" s="156">
        <f t="shared" si="163"/>
        <v>0.57419235718391992</v>
      </c>
      <c r="K330" s="156">
        <f t="shared" si="163"/>
        <v>0.57464779397182042</v>
      </c>
      <c r="L330" s="156">
        <f t="shared" si="163"/>
        <v>0.57510333995916274</v>
      </c>
      <c r="M330" s="156">
        <f t="shared" si="163"/>
        <v>0.57544930113682979</v>
      </c>
      <c r="N330" s="156">
        <f t="shared" si="163"/>
        <v>0.5756426771616957</v>
      </c>
      <c r="O330" s="156">
        <f t="shared" si="163"/>
        <v>0.57575825293201333</v>
      </c>
      <c r="P330" s="156">
        <f t="shared" si="163"/>
        <v>0.57608074801298381</v>
      </c>
      <c r="Q330" s="156">
        <f t="shared" si="163"/>
        <v>0.57739337832883519</v>
      </c>
      <c r="R330" s="156">
        <f t="shared" ref="R330:V330" si="164">IF(R312=0,"",R312/R294)</f>
        <v>0.58084133131387561</v>
      </c>
      <c r="S330" s="156">
        <f t="shared" si="164"/>
        <v>0.58570506299515612</v>
      </c>
      <c r="T330" s="156">
        <f t="shared" si="164"/>
        <v>0.59104153028946838</v>
      </c>
      <c r="U330" s="156">
        <f t="shared" si="164"/>
        <v>0.59590769011361788</v>
      </c>
      <c r="V330" s="156">
        <f t="shared" si="164"/>
        <v>0.59936049938440283</v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 t="str">
        <f t="shared" ref="C331:Q331" si="166">IF(C313=0,"",C313/C295)</f>
        <v/>
      </c>
      <c r="D331" s="159">
        <f t="shared" si="166"/>
        <v>0.74232647452279221</v>
      </c>
      <c r="E331" s="159">
        <f t="shared" si="166"/>
        <v>0.74360273004744382</v>
      </c>
      <c r="F331" s="159">
        <f t="shared" si="166"/>
        <v>0.74488682187191357</v>
      </c>
      <c r="G331" s="159">
        <f t="shared" si="166"/>
        <v>0.7462238366852455</v>
      </c>
      <c r="H331" s="159">
        <f t="shared" si="166"/>
        <v>0.7476082564506864</v>
      </c>
      <c r="I331" s="159">
        <f t="shared" si="166"/>
        <v>0.74905119052973435</v>
      </c>
      <c r="J331" s="159">
        <f t="shared" si="166"/>
        <v>0.75059815005519481</v>
      </c>
      <c r="K331" s="159">
        <f t="shared" si="166"/>
        <v>0.75228783146080425</v>
      </c>
      <c r="L331" s="159">
        <f t="shared" si="166"/>
        <v>0.75413058762906049</v>
      </c>
      <c r="M331" s="159">
        <f t="shared" si="166"/>
        <v>0.75676532174171607</v>
      </c>
      <c r="N331" s="159">
        <f t="shared" si="166"/>
        <v>0.76037392346220756</v>
      </c>
      <c r="O331" s="159" t="str">
        <f t="shared" si="166"/>
        <v/>
      </c>
      <c r="P331" s="159" t="str">
        <f t="shared" si="166"/>
        <v/>
      </c>
      <c r="Q331" s="159">
        <f t="shared" si="166"/>
        <v>0.78059821536275065</v>
      </c>
      <c r="R331" s="159">
        <f t="shared" ref="R331:V331" si="167">IF(R313=0,"",R313/R295)</f>
        <v>0.79227350421609644</v>
      </c>
      <c r="S331" s="159">
        <f t="shared" si="167"/>
        <v>0.80688310185976686</v>
      </c>
      <c r="T331" s="159">
        <f t="shared" si="167"/>
        <v>0.82261113599549673</v>
      </c>
      <c r="U331" s="159">
        <f t="shared" si="167"/>
        <v>0.83764173432506372</v>
      </c>
      <c r="V331" s="159">
        <f t="shared" si="167"/>
        <v>0.85015902455022507</v>
      </c>
      <c r="W331" s="159" t="str">
        <f t="shared" ref="W331:Y331" si="168">IF(W313=0,"",W313/W295)</f>
        <v/>
      </c>
      <c r="X331" s="159" t="str">
        <f t="shared" si="168"/>
        <v/>
      </c>
      <c r="Y331" s="159" t="str">
        <f t="shared" si="168"/>
        <v/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0.15320220335085144</v>
      </c>
      <c r="E333" s="117">
        <f t="shared" si="169"/>
        <v>0.21492304525915612</v>
      </c>
      <c r="F333" s="117">
        <f t="shared" si="169"/>
        <v>0.16488846671649915</v>
      </c>
      <c r="G333" s="117">
        <f t="shared" si="169"/>
        <v>0.78020811422506442</v>
      </c>
      <c r="H333" s="117">
        <f t="shared" si="169"/>
        <v>0.28624920967563461</v>
      </c>
      <c r="I333" s="117">
        <f t="shared" si="169"/>
        <v>0.77779274958812294</v>
      </c>
      <c r="J333" s="117">
        <f t="shared" si="169"/>
        <v>0.34638955722883541</v>
      </c>
      <c r="K333" s="117">
        <f t="shared" si="169"/>
        <v>0.39332567497956555</v>
      </c>
      <c r="L333" s="117">
        <f t="shared" si="169"/>
        <v>0.23231021406969621</v>
      </c>
      <c r="M333" s="117">
        <f t="shared" si="169"/>
        <v>0.30217890123783486</v>
      </c>
      <c r="N333" s="117">
        <f t="shared" si="169"/>
        <v>5.8868937193153545E-2</v>
      </c>
      <c r="O333" s="117">
        <f t="shared" si="169"/>
        <v>0.27326666517447362</v>
      </c>
      <c r="P333" s="117">
        <f t="shared" si="169"/>
        <v>0.18027637260156865</v>
      </c>
      <c r="Q333" s="117">
        <f t="shared" si="169"/>
        <v>0.33099346511576966</v>
      </c>
      <c r="R333" s="117">
        <f t="shared" ref="R333:V333" si="170">R334+R336+R338+R347</f>
        <v>0.59624843700479224</v>
      </c>
      <c r="S333" s="117">
        <f t="shared" si="170"/>
        <v>1.4360821198078031</v>
      </c>
      <c r="T333" s="117">
        <f t="shared" si="170"/>
        <v>3.3856793754270011</v>
      </c>
      <c r="U333" s="117">
        <f t="shared" si="170"/>
        <v>2.9377168695948019</v>
      </c>
      <c r="V333" s="117">
        <f t="shared" si="170"/>
        <v>1.3550714657373923</v>
      </c>
      <c r="W333" s="117">
        <f t="shared" ref="W333:Y333" si="171">W334+W336+W338+W347</f>
        <v>0</v>
      </c>
      <c r="X333" s="117">
        <f t="shared" si="171"/>
        <v>0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0.10446511072193894</v>
      </c>
      <c r="E338" s="122">
        <v>0.14794529075506313</v>
      </c>
      <c r="F338" s="122">
        <v>0.11294235416425347</v>
      </c>
      <c r="G338" s="122">
        <v>0.50543346311438753</v>
      </c>
      <c r="H338" s="122">
        <v>0.15660859947738651</v>
      </c>
      <c r="I338" s="122">
        <v>0.37731288979894773</v>
      </c>
      <c r="J338" s="122">
        <v>0.16995730178836219</v>
      </c>
      <c r="K338" s="122">
        <v>5.2385105849090834E-2</v>
      </c>
      <c r="L338" s="122">
        <v>0.10254538225341459</v>
      </c>
      <c r="M338" s="122">
        <v>0.19324696039380168</v>
      </c>
      <c r="N338" s="122">
        <v>3.5234496096385147E-2</v>
      </c>
      <c r="O338" s="122">
        <v>0.17431392673241131</v>
      </c>
      <c r="P338" s="122">
        <v>9.7318504348516383E-2</v>
      </c>
      <c r="Q338" s="122">
        <v>0.18402682780734494</v>
      </c>
      <c r="R338" s="122">
        <v>0.33085925124376742</v>
      </c>
      <c r="S338" s="122">
        <v>0.76959185639118743</v>
      </c>
      <c r="T338" s="122">
        <v>2.1828954571860097</v>
      </c>
      <c r="U338" s="122">
        <v>1.8025158418961336</v>
      </c>
      <c r="V338" s="122">
        <v>0.74365571709724831</v>
      </c>
      <c r="W338" s="122">
        <v>0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0.10446511072193894</v>
      </c>
      <c r="E339" s="98">
        <v>0.14794529075506313</v>
      </c>
      <c r="F339" s="98">
        <v>0.11294235416425347</v>
      </c>
      <c r="G339" s="98">
        <v>0.50543346311438753</v>
      </c>
      <c r="H339" s="98">
        <v>0.15660859947738651</v>
      </c>
      <c r="I339" s="98">
        <v>0.37731288979894773</v>
      </c>
      <c r="J339" s="98">
        <v>0.16995730178836219</v>
      </c>
      <c r="K339" s="98">
        <v>5.2385105849090834E-2</v>
      </c>
      <c r="L339" s="98">
        <v>0.10254538225341459</v>
      </c>
      <c r="M339" s="98">
        <v>0.19324696039380168</v>
      </c>
      <c r="N339" s="98">
        <v>3.5234496096385147E-2</v>
      </c>
      <c r="O339" s="98">
        <v>0.17431392673241131</v>
      </c>
      <c r="P339" s="98">
        <v>9.7318504348516383E-2</v>
      </c>
      <c r="Q339" s="98">
        <v>0.18402682780734494</v>
      </c>
      <c r="R339" s="98">
        <v>0.33085925124376742</v>
      </c>
      <c r="S339" s="98">
        <v>0.76959185639118743</v>
      </c>
      <c r="T339" s="98">
        <v>2.1828954571860097</v>
      </c>
      <c r="U339" s="98">
        <v>1.8025158418961336</v>
      </c>
      <c r="V339" s="98">
        <v>0.74365571709724831</v>
      </c>
      <c r="W339" s="98">
        <v>0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4.8737092628912508E-2</v>
      </c>
      <c r="E347" s="122">
        <v>6.6977754504093004E-2</v>
      </c>
      <c r="F347" s="122">
        <v>5.1946112552245668E-2</v>
      </c>
      <c r="G347" s="122">
        <v>0.27477465111067689</v>
      </c>
      <c r="H347" s="122">
        <v>0.1296406101982481</v>
      </c>
      <c r="I347" s="122">
        <v>0.40047985978917522</v>
      </c>
      <c r="J347" s="122">
        <v>0.17643225544047322</v>
      </c>
      <c r="K347" s="122">
        <v>0.34094056913047471</v>
      </c>
      <c r="L347" s="122">
        <v>0.12976483181628162</v>
      </c>
      <c r="M347" s="122">
        <v>0.10893194084403317</v>
      </c>
      <c r="N347" s="122">
        <v>2.3634441096768398E-2</v>
      </c>
      <c r="O347" s="122">
        <v>9.8952738442062288E-2</v>
      </c>
      <c r="P347" s="122">
        <v>8.295786825305225E-2</v>
      </c>
      <c r="Q347" s="122">
        <v>0.14696663730842471</v>
      </c>
      <c r="R347" s="122">
        <v>0.26538918576102483</v>
      </c>
      <c r="S347" s="122">
        <v>0.66649026341661566</v>
      </c>
      <c r="T347" s="122">
        <v>1.2027839182409914</v>
      </c>
      <c r="U347" s="122">
        <v>1.1352010276986684</v>
      </c>
      <c r="V347" s="122">
        <v>0.61141574864014392</v>
      </c>
      <c r="W347" s="122">
        <v>0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4.8737092628912508E-2</v>
      </c>
      <c r="E348" s="98">
        <v>6.6977754504093004E-2</v>
      </c>
      <c r="F348" s="98">
        <v>5.1946112552245668E-2</v>
      </c>
      <c r="G348" s="98">
        <v>0.27477465111067689</v>
      </c>
      <c r="H348" s="98">
        <v>0.1296406101982481</v>
      </c>
      <c r="I348" s="98">
        <v>0.40047985978917522</v>
      </c>
      <c r="J348" s="98">
        <v>0.17643225544047322</v>
      </c>
      <c r="K348" s="98">
        <v>0.34094056913047471</v>
      </c>
      <c r="L348" s="98">
        <v>0.12976483181628162</v>
      </c>
      <c r="M348" s="98">
        <v>0.10893194084403317</v>
      </c>
      <c r="N348" s="98">
        <v>2.3634441096768398E-2</v>
      </c>
      <c r="O348" s="98">
        <v>9.8952738442062288E-2</v>
      </c>
      <c r="P348" s="98">
        <v>8.295786825305225E-2</v>
      </c>
      <c r="Q348" s="98">
        <v>0.14696663730842471</v>
      </c>
      <c r="R348" s="98">
        <v>0.26538918576102483</v>
      </c>
      <c r="S348" s="98">
        <v>0.66649026341661566</v>
      </c>
      <c r="T348" s="98">
        <v>1.2027839182409914</v>
      </c>
      <c r="U348" s="98">
        <v>1.1352010276986684</v>
      </c>
      <c r="V348" s="98">
        <v>0.61141574864014392</v>
      </c>
      <c r="W348" s="98">
        <v>0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0</v>
      </c>
      <c r="D351" s="117">
        <f t="shared" si="174"/>
        <v>10003.700032577259</v>
      </c>
      <c r="E351" s="117">
        <f t="shared" si="174"/>
        <v>10639.760576781227</v>
      </c>
      <c r="F351" s="117">
        <f t="shared" si="174"/>
        <v>9138.2248208633682</v>
      </c>
      <c r="G351" s="117">
        <f t="shared" si="174"/>
        <v>11778.321581874576</v>
      </c>
      <c r="H351" s="117">
        <f t="shared" si="174"/>
        <v>8559.3051851914897</v>
      </c>
      <c r="I351" s="117">
        <f t="shared" si="174"/>
        <v>10031.489906061001</v>
      </c>
      <c r="J351" s="117">
        <f t="shared" si="174"/>
        <v>9677.8223583877189</v>
      </c>
      <c r="K351" s="117">
        <f t="shared" si="174"/>
        <v>12172.902898828506</v>
      </c>
      <c r="L351" s="117">
        <f t="shared" si="174"/>
        <v>11330.41037304471</v>
      </c>
      <c r="M351" s="117">
        <f t="shared" si="174"/>
        <v>11231.534174205406</v>
      </c>
      <c r="N351" s="117">
        <f t="shared" si="174"/>
        <v>10272.63310794121</v>
      </c>
      <c r="O351" s="117">
        <f t="shared" si="174"/>
        <v>10610.759142867486</v>
      </c>
      <c r="P351" s="117">
        <f t="shared" si="174"/>
        <v>9824.0558041321146</v>
      </c>
      <c r="Q351" s="117">
        <f t="shared" si="174"/>
        <v>9826.7415163674996</v>
      </c>
      <c r="R351" s="117">
        <f t="shared" ref="R351:V351" si="175">R352+R354+R356+R365</f>
        <v>7662.8553590354677</v>
      </c>
      <c r="S351" s="117">
        <f t="shared" si="175"/>
        <v>7683.9256615020749</v>
      </c>
      <c r="T351" s="117">
        <f t="shared" si="175"/>
        <v>8974.1092384642325</v>
      </c>
      <c r="U351" s="117">
        <f t="shared" si="175"/>
        <v>8388.6333061641653</v>
      </c>
      <c r="V351" s="117">
        <f t="shared" si="175"/>
        <v>8215.2130233642984</v>
      </c>
      <c r="W351" s="117">
        <f t="shared" ref="W351:Y351" si="176">W352+W354+W356+W365</f>
        <v>0</v>
      </c>
      <c r="X351" s="117">
        <f t="shared" si="176"/>
        <v>0</v>
      </c>
      <c r="Y351" s="117">
        <f t="shared" si="176"/>
        <v>0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0</v>
      </c>
      <c r="D352" s="122">
        <f t="shared" si="177"/>
        <v>7941.8328049332713</v>
      </c>
      <c r="E352" s="122">
        <f t="shared" si="177"/>
        <v>8182.9501390621162</v>
      </c>
      <c r="F352" s="122">
        <f t="shared" si="177"/>
        <v>7477.8367620277104</v>
      </c>
      <c r="G352" s="122">
        <f t="shared" si="177"/>
        <v>8588.7643218444573</v>
      </c>
      <c r="H352" s="122">
        <f t="shared" si="177"/>
        <v>6416.6574799402397</v>
      </c>
      <c r="I352" s="122">
        <f t="shared" si="177"/>
        <v>7251.3978587317761</v>
      </c>
      <c r="J352" s="122">
        <f t="shared" si="177"/>
        <v>8005.2877187598669</v>
      </c>
      <c r="K352" s="122">
        <f t="shared" si="177"/>
        <v>9886.6911850774814</v>
      </c>
      <c r="L352" s="122">
        <f t="shared" si="177"/>
        <v>9436.7182571561825</v>
      </c>
      <c r="M352" s="122">
        <f t="shared" si="177"/>
        <v>9295.6156043545252</v>
      </c>
      <c r="N352" s="122">
        <f t="shared" si="177"/>
        <v>8244.168061911565</v>
      </c>
      <c r="O352" s="122">
        <f t="shared" si="177"/>
        <v>8794.3955896297157</v>
      </c>
      <c r="P352" s="122">
        <f t="shared" si="177"/>
        <v>7958.5864487842564</v>
      </c>
      <c r="Q352" s="122">
        <f t="shared" si="177"/>
        <v>7810.8577851709006</v>
      </c>
      <c r="R352" s="122">
        <f t="shared" si="177"/>
        <v>5752.8145553812501</v>
      </c>
      <c r="S352" s="122">
        <f t="shared" si="177"/>
        <v>5530.7109437608333</v>
      </c>
      <c r="T352" s="122">
        <f t="shared" si="177"/>
        <v>6994.7396409393823</v>
      </c>
      <c r="U352" s="122">
        <f t="shared" si="177"/>
        <v>6378.8988606953062</v>
      </c>
      <c r="V352" s="122">
        <f t="shared" si="177"/>
        <v>6408.4210692757415</v>
      </c>
      <c r="W352" s="122">
        <f t="shared" si="177"/>
        <v>0</v>
      </c>
      <c r="X352" s="122">
        <f t="shared" si="177"/>
        <v>0</v>
      </c>
      <c r="Y352" s="122">
        <f t="shared" si="177"/>
        <v>0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0</v>
      </c>
      <c r="D353" s="98">
        <v>7941.8328049332713</v>
      </c>
      <c r="E353" s="98">
        <v>8182.9501390621162</v>
      </c>
      <c r="F353" s="98">
        <v>7477.8367620277104</v>
      </c>
      <c r="G353" s="98">
        <v>8588.7643218444573</v>
      </c>
      <c r="H353" s="98">
        <v>6416.6574799402397</v>
      </c>
      <c r="I353" s="98">
        <v>7251.3978587317761</v>
      </c>
      <c r="J353" s="98">
        <v>8005.2877187598669</v>
      </c>
      <c r="K353" s="98">
        <v>9886.6911850774814</v>
      </c>
      <c r="L353" s="98">
        <v>9436.7182571561825</v>
      </c>
      <c r="M353" s="98">
        <v>9295.6156043545252</v>
      </c>
      <c r="N353" s="98">
        <v>8244.168061911565</v>
      </c>
      <c r="O353" s="98">
        <v>8794.3955896297157</v>
      </c>
      <c r="P353" s="98">
        <v>7958.5864487842564</v>
      </c>
      <c r="Q353" s="98">
        <v>7810.8577851709006</v>
      </c>
      <c r="R353" s="98">
        <v>5752.8145553812501</v>
      </c>
      <c r="S353" s="98">
        <v>5530.7109437608333</v>
      </c>
      <c r="T353" s="98">
        <v>6994.7396409393823</v>
      </c>
      <c r="U353" s="98">
        <v>6378.8988606953062</v>
      </c>
      <c r="V353" s="98">
        <v>6408.4210692757415</v>
      </c>
      <c r="W353" s="98">
        <v>0</v>
      </c>
      <c r="X353" s="98">
        <v>0</v>
      </c>
      <c r="Y353" s="98">
        <v>0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50.800982261787397</v>
      </c>
      <c r="E354" s="122">
        <f t="shared" si="178"/>
        <v>65.110295783943712</v>
      </c>
      <c r="F354" s="122">
        <f t="shared" si="178"/>
        <v>49.872038645524768</v>
      </c>
      <c r="G354" s="122">
        <f t="shared" si="178"/>
        <v>57.316908632664877</v>
      </c>
      <c r="H354" s="122">
        <f t="shared" si="178"/>
        <v>78.096841756004153</v>
      </c>
      <c r="I354" s="122">
        <f t="shared" si="178"/>
        <v>165.44247607307327</v>
      </c>
      <c r="J354" s="122">
        <f t="shared" si="178"/>
        <v>102.55455821613845</v>
      </c>
      <c r="K354" s="122">
        <f t="shared" si="178"/>
        <v>90.341499007890448</v>
      </c>
      <c r="L354" s="122">
        <f t="shared" si="178"/>
        <v>147.1897884581835</v>
      </c>
      <c r="M354" s="122">
        <f t="shared" si="178"/>
        <v>99.920173197575721</v>
      </c>
      <c r="N354" s="122">
        <f t="shared" si="178"/>
        <v>223.89213794656013</v>
      </c>
      <c r="O354" s="122">
        <f t="shared" si="178"/>
        <v>44.422253244502336</v>
      </c>
      <c r="P354" s="122">
        <f t="shared" si="178"/>
        <v>92.901616377066617</v>
      </c>
      <c r="Q354" s="122">
        <f t="shared" si="178"/>
        <v>173.13715051345915</v>
      </c>
      <c r="R354" s="122">
        <f t="shared" si="178"/>
        <v>172.73755977560651</v>
      </c>
      <c r="S354" s="122">
        <f t="shared" si="178"/>
        <v>182.47423928419047</v>
      </c>
      <c r="T354" s="122">
        <f t="shared" si="178"/>
        <v>181.45660936114768</v>
      </c>
      <c r="U354" s="122">
        <f t="shared" si="178"/>
        <v>131.63363837656681</v>
      </c>
      <c r="V354" s="122">
        <f t="shared" si="178"/>
        <v>39.073101671028589</v>
      </c>
      <c r="W354" s="122">
        <f t="shared" si="178"/>
        <v>0</v>
      </c>
      <c r="X354" s="122">
        <f t="shared" si="178"/>
        <v>0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50.800982261787397</v>
      </c>
      <c r="E355" s="98">
        <f>RES_hhdet_in_fech!E165</f>
        <v>65.110295783943712</v>
      </c>
      <c r="F355" s="98">
        <f>RES_hhdet_in_fech!F165</f>
        <v>49.872038645524768</v>
      </c>
      <c r="G355" s="98">
        <f>RES_hhdet_in_fech!G165</f>
        <v>57.316908632664877</v>
      </c>
      <c r="H355" s="98">
        <f>RES_hhdet_in_fech!H165</f>
        <v>78.096841756004153</v>
      </c>
      <c r="I355" s="98">
        <f>RES_hhdet_in_fech!I165</f>
        <v>165.44247607307327</v>
      </c>
      <c r="J355" s="98">
        <f>RES_hhdet_in_fech!J165</f>
        <v>102.55455821613845</v>
      </c>
      <c r="K355" s="98">
        <f>RES_hhdet_in_fech!K165</f>
        <v>90.341499007890448</v>
      </c>
      <c r="L355" s="98">
        <f>RES_hhdet_in_fech!L165</f>
        <v>147.1897884581835</v>
      </c>
      <c r="M355" s="98">
        <f>RES_hhdet_in_fech!M165</f>
        <v>99.920173197575721</v>
      </c>
      <c r="N355" s="98">
        <f>RES_hhdet_in_fech!N165</f>
        <v>223.89213794656013</v>
      </c>
      <c r="O355" s="98">
        <f>RES_hhdet_in_fech!O165</f>
        <v>44.422253244502336</v>
      </c>
      <c r="P355" s="98">
        <f>RES_hhdet_in_fech!P165</f>
        <v>92.901616377066617</v>
      </c>
      <c r="Q355" s="98">
        <f>RES_hhdet_in_fech!Q165</f>
        <v>173.13715051345915</v>
      </c>
      <c r="R355" s="98">
        <f>RES_hhdet_in_fech!R165</f>
        <v>172.73755977560651</v>
      </c>
      <c r="S355" s="98">
        <f>RES_hhdet_in_fech!S165</f>
        <v>182.47423928419047</v>
      </c>
      <c r="T355" s="98">
        <f>RES_hhdet_in_fech!T165</f>
        <v>181.45660936114768</v>
      </c>
      <c r="U355" s="98">
        <f>RES_hhdet_in_fech!U165</f>
        <v>131.63363837656681</v>
      </c>
      <c r="V355" s="98">
        <f>RES_hhdet_in_fech!V165</f>
        <v>39.073101671028589</v>
      </c>
      <c r="W355" s="98">
        <f>RES_hhdet_in_fech!W165</f>
        <v>0</v>
      </c>
      <c r="X355" s="98">
        <f>RES_hhdet_in_fech!X165</f>
        <v>0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0</v>
      </c>
      <c r="D356" s="122">
        <v>1360.575695179517</v>
      </c>
      <c r="E356" s="122">
        <v>1616.0851497535773</v>
      </c>
      <c r="F356" s="122">
        <v>1097.5562164103046</v>
      </c>
      <c r="G356" s="122">
        <v>2019.0661007998847</v>
      </c>
      <c r="H356" s="122">
        <v>1427.7232976989949</v>
      </c>
      <c r="I356" s="122">
        <v>1697.1099113433786</v>
      </c>
      <c r="J356" s="122">
        <v>1122.2610507459244</v>
      </c>
      <c r="K356" s="122">
        <v>1554.6678393393313</v>
      </c>
      <c r="L356" s="122">
        <v>1245.8319020525507</v>
      </c>
      <c r="M356" s="122">
        <v>1327.4456045148554</v>
      </c>
      <c r="N356" s="122">
        <v>1351.2109735875867</v>
      </c>
      <c r="O356" s="122">
        <v>1294.8239826131876</v>
      </c>
      <c r="P356" s="122">
        <v>1286.9350828416634</v>
      </c>
      <c r="Q356" s="122">
        <v>1289.8091263284161</v>
      </c>
      <c r="R356" s="122">
        <v>1179.7730217410253</v>
      </c>
      <c r="S356" s="122">
        <v>1343.8166084685354</v>
      </c>
      <c r="T356" s="122">
        <v>1156.2394810199148</v>
      </c>
      <c r="U356" s="122">
        <v>1201.9483540410208</v>
      </c>
      <c r="V356" s="122">
        <v>1165.4571605720976</v>
      </c>
      <c r="W356" s="122">
        <v>0</v>
      </c>
      <c r="X356" s="122">
        <v>0</v>
      </c>
      <c r="Y356" s="122">
        <v>0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1360.575695179517</v>
      </c>
      <c r="E357" s="98">
        <v>1616.0851497535773</v>
      </c>
      <c r="F357" s="98">
        <v>1097.5562164103046</v>
      </c>
      <c r="G357" s="98">
        <v>2019.0661007998847</v>
      </c>
      <c r="H357" s="98">
        <v>1198.9909389848679</v>
      </c>
      <c r="I357" s="98">
        <v>1881.0878498287466</v>
      </c>
      <c r="J357" s="98">
        <v>1092.2382872251985</v>
      </c>
      <c r="K357" s="98">
        <v>1590.4058463756617</v>
      </c>
      <c r="L357" s="98">
        <v>1347.5330985512817</v>
      </c>
      <c r="M357" s="98">
        <v>1376.5510957718641</v>
      </c>
      <c r="N357" s="98">
        <v>1231.0215614889003</v>
      </c>
      <c r="O357" s="98">
        <v>1264.1876262267099</v>
      </c>
      <c r="P357" s="98">
        <v>1173.7367463946282</v>
      </c>
      <c r="Q357" s="98">
        <v>1198.4021624316158</v>
      </c>
      <c r="R357" s="98">
        <v>1130.8254122869293</v>
      </c>
      <c r="S357" s="98">
        <v>1178.8046481775991</v>
      </c>
      <c r="T357" s="98">
        <v>1156.2394810199148</v>
      </c>
      <c r="U357" s="98">
        <v>1189.1211549609839</v>
      </c>
      <c r="V357" s="98">
        <v>1080.4319850988968</v>
      </c>
      <c r="W357" s="98">
        <v>0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0</v>
      </c>
      <c r="D361" s="101">
        <v>0</v>
      </c>
      <c r="E361" s="101">
        <v>0</v>
      </c>
      <c r="F361" s="101">
        <v>0</v>
      </c>
      <c r="G361" s="101">
        <v>0</v>
      </c>
      <c r="H361" s="101">
        <v>1730.767321340983</v>
      </c>
      <c r="I361" s="101">
        <v>1541.2053818975244</v>
      </c>
      <c r="J361" s="101">
        <v>1141.6442675335747</v>
      </c>
      <c r="K361" s="101">
        <v>1552.3113086343437</v>
      </c>
      <c r="L361" s="101">
        <v>1205.4168358282627</v>
      </c>
      <c r="M361" s="101">
        <v>1238.7111203135944</v>
      </c>
      <c r="N361" s="101">
        <v>1487.6421981320414</v>
      </c>
      <c r="O361" s="101">
        <v>1355.5961013275398</v>
      </c>
      <c r="P361" s="101">
        <v>1393.6983717387377</v>
      </c>
      <c r="Q361" s="101">
        <v>1410.9681608269198</v>
      </c>
      <c r="R361" s="101">
        <v>1254.2937321155821</v>
      </c>
      <c r="S361" s="101">
        <v>1595.8061801349281</v>
      </c>
      <c r="T361" s="101">
        <v>0</v>
      </c>
      <c r="U361" s="101">
        <v>1315.3204063073617</v>
      </c>
      <c r="V361" s="101">
        <v>1339.7645230103903</v>
      </c>
      <c r="W361" s="101">
        <v>0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0</v>
      </c>
      <c r="F362" s="104">
        <v>0</v>
      </c>
      <c r="G362" s="104">
        <v>0</v>
      </c>
      <c r="H362" s="104">
        <v>0</v>
      </c>
      <c r="I362" s="104">
        <v>0</v>
      </c>
      <c r="J362" s="104">
        <v>0</v>
      </c>
      <c r="K362" s="104">
        <v>0</v>
      </c>
      <c r="L362" s="104">
        <v>0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0</v>
      </c>
      <c r="X362" s="104">
        <v>0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0</v>
      </c>
      <c r="F364" s="98">
        <v>0</v>
      </c>
      <c r="G364" s="98">
        <v>0</v>
      </c>
      <c r="H364" s="98">
        <v>0</v>
      </c>
      <c r="I364" s="98">
        <v>0</v>
      </c>
      <c r="J364" s="98">
        <v>0</v>
      </c>
      <c r="K364" s="98">
        <v>0</v>
      </c>
      <c r="L364" s="98">
        <v>0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0</v>
      </c>
      <c r="X364" s="98">
        <v>0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0</v>
      </c>
      <c r="D365" s="122">
        <v>650.49055020268395</v>
      </c>
      <c r="E365" s="122">
        <v>775.61499218159111</v>
      </c>
      <c r="F365" s="122">
        <v>512.95980377982721</v>
      </c>
      <c r="G365" s="122">
        <v>1113.1742505975694</v>
      </c>
      <c r="H365" s="122">
        <v>636.82756579625084</v>
      </c>
      <c r="I365" s="122">
        <v>917.53965991277312</v>
      </c>
      <c r="J365" s="122">
        <v>447.71903066578869</v>
      </c>
      <c r="K365" s="122">
        <v>641.20237540380106</v>
      </c>
      <c r="L365" s="122">
        <v>500.67042537779417</v>
      </c>
      <c r="M365" s="122">
        <v>508.55279213845131</v>
      </c>
      <c r="N365" s="122">
        <v>453.36193449549637</v>
      </c>
      <c r="O365" s="122">
        <v>477.11731738008211</v>
      </c>
      <c r="P365" s="122">
        <v>485.63265612912869</v>
      </c>
      <c r="Q365" s="122">
        <v>552.9374543547242</v>
      </c>
      <c r="R365" s="122">
        <v>557.53022213758641</v>
      </c>
      <c r="S365" s="122">
        <v>626.92386998851578</v>
      </c>
      <c r="T365" s="122">
        <v>641.67350714378745</v>
      </c>
      <c r="U365" s="122">
        <v>676.15245305127087</v>
      </c>
      <c r="V365" s="122">
        <v>602.26169184543073</v>
      </c>
      <c r="W365" s="122">
        <v>0</v>
      </c>
      <c r="X365" s="122">
        <v>0</v>
      </c>
      <c r="Y365" s="122">
        <v>0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660.15268978710355</v>
      </c>
      <c r="E366" s="98">
        <v>777.96402270937767</v>
      </c>
      <c r="F366" s="98">
        <v>516.19936497505228</v>
      </c>
      <c r="G366" s="98">
        <v>1140.064496388869</v>
      </c>
      <c r="H366" s="98">
        <v>619.65445487703653</v>
      </c>
      <c r="I366" s="98">
        <v>918.70027308029955</v>
      </c>
      <c r="J366" s="98">
        <v>448.69275607731015</v>
      </c>
      <c r="K366" s="98">
        <v>641.95164333335197</v>
      </c>
      <c r="L366" s="98">
        <v>507.32557664022232</v>
      </c>
      <c r="M366" s="98">
        <v>511.23495816157845</v>
      </c>
      <c r="N366" s="98">
        <v>450.40323041692295</v>
      </c>
      <c r="O366" s="98">
        <v>477.11731738008211</v>
      </c>
      <c r="P366" s="98">
        <v>485.63265612912869</v>
      </c>
      <c r="Q366" s="98">
        <v>553.44234671711843</v>
      </c>
      <c r="R366" s="98">
        <v>560.60071503167535</v>
      </c>
      <c r="S366" s="98">
        <v>631.37775536862284</v>
      </c>
      <c r="T366" s="98">
        <v>643.98874951442713</v>
      </c>
      <c r="U366" s="98">
        <v>678.06827870126165</v>
      </c>
      <c r="V366" s="98">
        <v>604.30271888512584</v>
      </c>
      <c r="W366" s="98">
        <v>0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0</v>
      </c>
      <c r="D367" s="33">
        <v>408.93706059219272</v>
      </c>
      <c r="E367" s="33">
        <v>738.51988509695877</v>
      </c>
      <c r="F367" s="33">
        <v>369.44724283135747</v>
      </c>
      <c r="G367" s="33">
        <v>417.30715829101922</v>
      </c>
      <c r="H367" s="33">
        <v>816.55978348484427</v>
      </c>
      <c r="I367" s="33">
        <v>546.33688183222193</v>
      </c>
      <c r="J367" s="33">
        <v>335.35111817622578</v>
      </c>
      <c r="K367" s="33">
        <v>349.23763885549596</v>
      </c>
      <c r="L367" s="33">
        <v>356.56080381059996</v>
      </c>
      <c r="M367" s="33">
        <v>394.19498624330305</v>
      </c>
      <c r="N367" s="33">
        <v>567.27204152057527</v>
      </c>
      <c r="O367" s="33">
        <v>0</v>
      </c>
      <c r="P367" s="33">
        <v>0</v>
      </c>
      <c r="Q367" s="33">
        <v>518.21867955243283</v>
      </c>
      <c r="R367" s="33">
        <v>429.55207831195526</v>
      </c>
      <c r="S367" s="33">
        <v>437.04125199440773</v>
      </c>
      <c r="T367" s="33">
        <v>427.78673443142418</v>
      </c>
      <c r="U367" s="33">
        <v>432.7104695955482</v>
      </c>
      <c r="V367" s="33">
        <v>433.91475786760753</v>
      </c>
      <c r="W367" s="33">
        <v>0</v>
      </c>
      <c r="X367" s="33">
        <v>0</v>
      </c>
      <c r="Y367" s="33">
        <v>0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0</v>
      </c>
      <c r="D369" s="117">
        <f t="shared" si="179"/>
        <v>6266.219231821512</v>
      </c>
      <c r="E369" s="117">
        <f t="shared" si="179"/>
        <v>6720.0404850921568</v>
      </c>
      <c r="F369" s="117">
        <f t="shared" si="179"/>
        <v>5856.9063145982509</v>
      </c>
      <c r="G369" s="117">
        <f t="shared" si="179"/>
        <v>7491.5141372594044</v>
      </c>
      <c r="H369" s="117">
        <f t="shared" si="179"/>
        <v>5623.3179628584712</v>
      </c>
      <c r="I369" s="117">
        <f t="shared" si="179"/>
        <v>6754.2439766634925</v>
      </c>
      <c r="J369" s="117">
        <f t="shared" si="179"/>
        <v>6569.8899689755353</v>
      </c>
      <c r="K369" s="117">
        <f t="shared" si="179"/>
        <v>8251.8387083548132</v>
      </c>
      <c r="L369" s="117">
        <f t="shared" si="179"/>
        <v>7906.7604184016154</v>
      </c>
      <c r="M369" s="117">
        <f t="shared" si="179"/>
        <v>7786.2132178041784</v>
      </c>
      <c r="N369" s="117">
        <f t="shared" si="179"/>
        <v>7491.2821813219143</v>
      </c>
      <c r="O369" s="117">
        <f t="shared" si="179"/>
        <v>7369.7356397182366</v>
      </c>
      <c r="P369" s="117">
        <f t="shared" si="179"/>
        <v>7016.6448248968836</v>
      </c>
      <c r="Q369" s="117">
        <f t="shared" si="179"/>
        <v>7378.347682865533</v>
      </c>
      <c r="R369" s="117">
        <f t="shared" ref="R369:V369" si="180">R370+R372+R374+R383</f>
        <v>6023.6504063965549</v>
      </c>
      <c r="S369" s="117">
        <f t="shared" si="180"/>
        <v>6263.9809275197149</v>
      </c>
      <c r="T369" s="117">
        <f t="shared" si="180"/>
        <v>7627.0474139369626</v>
      </c>
      <c r="U369" s="117">
        <f t="shared" si="180"/>
        <v>7259.5196558072803</v>
      </c>
      <c r="V369" s="117">
        <f t="shared" si="180"/>
        <v>7057.6301144381569</v>
      </c>
      <c r="W369" s="117">
        <f t="shared" ref="W369:Y369" si="181">W370+W372+W374+W383</f>
        <v>0</v>
      </c>
      <c r="X369" s="117">
        <f t="shared" si="181"/>
        <v>0</v>
      </c>
      <c r="Y369" s="117">
        <f t="shared" si="181"/>
        <v>0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0</v>
      </c>
      <c r="D370" s="122">
        <f t="shared" si="182"/>
        <v>5078.4777853990554</v>
      </c>
      <c r="E370" s="122">
        <f t="shared" si="182"/>
        <v>5280.5735154172089</v>
      </c>
      <c r="F370" s="122">
        <f t="shared" si="182"/>
        <v>4869.3155501316578</v>
      </c>
      <c r="G370" s="122">
        <f t="shared" si="182"/>
        <v>5642.8479431978403</v>
      </c>
      <c r="H370" s="122">
        <f t="shared" si="182"/>
        <v>4253.1344517341749</v>
      </c>
      <c r="I370" s="122">
        <f t="shared" si="182"/>
        <v>4848.5330006700697</v>
      </c>
      <c r="J370" s="122">
        <f t="shared" si="182"/>
        <v>5398.8674788472708</v>
      </c>
      <c r="K370" s="122">
        <f t="shared" si="182"/>
        <v>6724.4527798030067</v>
      </c>
      <c r="L370" s="122">
        <f t="shared" si="182"/>
        <v>6472.1696309227955</v>
      </c>
      <c r="M370" s="122">
        <f t="shared" si="182"/>
        <v>6418.2255937064383</v>
      </c>
      <c r="N370" s="122">
        <f t="shared" si="182"/>
        <v>5718.1243596766381</v>
      </c>
      <c r="O370" s="122">
        <f t="shared" si="182"/>
        <v>6118.8542247618825</v>
      </c>
      <c r="P370" s="122">
        <f t="shared" si="182"/>
        <v>5564.3866238761284</v>
      </c>
      <c r="Q370" s="122">
        <f t="shared" si="182"/>
        <v>5543.8698776166284</v>
      </c>
      <c r="R370" s="122">
        <f t="shared" si="182"/>
        <v>4225.9226115671909</v>
      </c>
      <c r="S370" s="122">
        <f t="shared" si="182"/>
        <v>4247.6933566453836</v>
      </c>
      <c r="T370" s="122">
        <f t="shared" si="182"/>
        <v>5634.1075915059873</v>
      </c>
      <c r="U370" s="122">
        <f t="shared" si="182"/>
        <v>5373.6251309493855</v>
      </c>
      <c r="V370" s="122">
        <f t="shared" si="182"/>
        <v>5602.5513879314422</v>
      </c>
      <c r="W370" s="122">
        <f t="shared" si="182"/>
        <v>0</v>
      </c>
      <c r="X370" s="122">
        <f t="shared" si="182"/>
        <v>0</v>
      </c>
      <c r="Y370" s="122">
        <f t="shared" si="182"/>
        <v>0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0</v>
      </c>
      <c r="D371" s="98">
        <v>5078.4777853990554</v>
      </c>
      <c r="E371" s="98">
        <v>5280.5735154172089</v>
      </c>
      <c r="F371" s="98">
        <v>4869.3155501316578</v>
      </c>
      <c r="G371" s="98">
        <v>5642.8479431978403</v>
      </c>
      <c r="H371" s="98">
        <v>4253.1344517341749</v>
      </c>
      <c r="I371" s="98">
        <v>4848.5330006700697</v>
      </c>
      <c r="J371" s="98">
        <v>5398.8674788472708</v>
      </c>
      <c r="K371" s="98">
        <v>6724.4527798030067</v>
      </c>
      <c r="L371" s="98">
        <v>6472.1696309227955</v>
      </c>
      <c r="M371" s="98">
        <v>6418.2255937064383</v>
      </c>
      <c r="N371" s="98">
        <v>5718.1243596766381</v>
      </c>
      <c r="O371" s="98">
        <v>6118.8542247618825</v>
      </c>
      <c r="P371" s="98">
        <v>5564.3866238761284</v>
      </c>
      <c r="Q371" s="98">
        <v>5543.8698776166284</v>
      </c>
      <c r="R371" s="98">
        <v>4225.9226115671909</v>
      </c>
      <c r="S371" s="98">
        <v>4247.6933566453836</v>
      </c>
      <c r="T371" s="98">
        <v>5634.1075915059873</v>
      </c>
      <c r="U371" s="98">
        <v>5373.6251309493855</v>
      </c>
      <c r="V371" s="98">
        <v>5602.5513879314422</v>
      </c>
      <c r="W371" s="98">
        <v>0</v>
      </c>
      <c r="X371" s="98">
        <v>0</v>
      </c>
      <c r="Y371" s="98">
        <v>0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109.62382872010376</v>
      </c>
      <c r="E372" s="122">
        <f t="shared" si="183"/>
        <v>145.81365425505706</v>
      </c>
      <c r="F372" s="122">
        <f t="shared" si="183"/>
        <v>115.78897653256099</v>
      </c>
      <c r="G372" s="122">
        <f t="shared" si="183"/>
        <v>137.85217522383147</v>
      </c>
      <c r="H372" s="122">
        <f t="shared" si="183"/>
        <v>194.42288563858557</v>
      </c>
      <c r="I372" s="122">
        <f t="shared" si="183"/>
        <v>426.02920629317202</v>
      </c>
      <c r="J372" s="122">
        <f t="shared" si="183"/>
        <v>273.02825797444092</v>
      </c>
      <c r="K372" s="122">
        <f t="shared" si="183"/>
        <v>248.56700976476992</v>
      </c>
      <c r="L372" s="122">
        <f t="shared" si="183"/>
        <v>418.39634653702541</v>
      </c>
      <c r="M372" s="122">
        <f t="shared" si="183"/>
        <v>294.4660151415091</v>
      </c>
      <c r="N372" s="122">
        <f t="shared" si="183"/>
        <v>686.92695056227103</v>
      </c>
      <c r="O372" s="122">
        <f t="shared" si="183"/>
        <v>142.40247726179555</v>
      </c>
      <c r="P372" s="122">
        <f t="shared" si="183"/>
        <v>310.87198897609272</v>
      </c>
      <c r="Q372" s="122">
        <f t="shared" si="183"/>
        <v>598.0421444992021</v>
      </c>
      <c r="R372" s="122">
        <f t="shared" si="183"/>
        <v>600.70054345099265</v>
      </c>
      <c r="S372" s="122">
        <f t="shared" si="183"/>
        <v>635.03419904583109</v>
      </c>
      <c r="T372" s="122">
        <f t="shared" si="183"/>
        <v>632.01647934134689</v>
      </c>
      <c r="U372" s="122">
        <f t="shared" si="183"/>
        <v>458.90438877900954</v>
      </c>
      <c r="V372" s="122">
        <f t="shared" si="183"/>
        <v>136.575685685416</v>
      </c>
      <c r="W372" s="122">
        <f t="shared" si="183"/>
        <v>0</v>
      </c>
      <c r="X372" s="122">
        <f t="shared" si="183"/>
        <v>0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109.62382872010376</v>
      </c>
      <c r="E373" s="98">
        <f>RES_hhdet_in_tesh!E165</f>
        <v>145.81365425505706</v>
      </c>
      <c r="F373" s="98">
        <f>RES_hhdet_in_tesh!F165</f>
        <v>115.78897653256099</v>
      </c>
      <c r="G373" s="98">
        <f>RES_hhdet_in_tesh!G165</f>
        <v>137.85217522383147</v>
      </c>
      <c r="H373" s="98">
        <f>RES_hhdet_in_tesh!H165</f>
        <v>194.42288563858557</v>
      </c>
      <c r="I373" s="98">
        <f>RES_hhdet_in_tesh!I165</f>
        <v>426.02920629317202</v>
      </c>
      <c r="J373" s="98">
        <f>RES_hhdet_in_tesh!J165</f>
        <v>273.02825797444092</v>
      </c>
      <c r="K373" s="98">
        <f>RES_hhdet_in_tesh!K165</f>
        <v>248.56700976476992</v>
      </c>
      <c r="L373" s="98">
        <f>RES_hhdet_in_tesh!L165</f>
        <v>418.39634653702541</v>
      </c>
      <c r="M373" s="98">
        <f>RES_hhdet_in_tesh!M165</f>
        <v>294.4660151415091</v>
      </c>
      <c r="N373" s="98">
        <f>RES_hhdet_in_tesh!N165</f>
        <v>686.92695056227103</v>
      </c>
      <c r="O373" s="98">
        <f>RES_hhdet_in_tesh!O165</f>
        <v>142.40247726179555</v>
      </c>
      <c r="P373" s="98">
        <f>RES_hhdet_in_tesh!P165</f>
        <v>310.87198897609272</v>
      </c>
      <c r="Q373" s="98">
        <f>RES_hhdet_in_tesh!Q165</f>
        <v>598.0421444992021</v>
      </c>
      <c r="R373" s="98">
        <f>RES_hhdet_in_tesh!R165</f>
        <v>600.70054345099265</v>
      </c>
      <c r="S373" s="98">
        <f>RES_hhdet_in_tesh!S165</f>
        <v>635.03419904583109</v>
      </c>
      <c r="T373" s="98">
        <f>RES_hhdet_in_tesh!T165</f>
        <v>632.01647934134689</v>
      </c>
      <c r="U373" s="98">
        <f>RES_hhdet_in_tesh!U165</f>
        <v>458.90438877900954</v>
      </c>
      <c r="V373" s="98">
        <f>RES_hhdet_in_tesh!V165</f>
        <v>136.575685685416</v>
      </c>
      <c r="W373" s="98">
        <f>RES_hhdet_in_tesh!W165</f>
        <v>0</v>
      </c>
      <c r="X373" s="98">
        <f>RES_hhdet_in_tesh!X165</f>
        <v>0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0</v>
      </c>
      <c r="D374" s="122">
        <v>703.70016256185716</v>
      </c>
      <c r="E374" s="122">
        <v>842.51552681477449</v>
      </c>
      <c r="F374" s="122">
        <v>576.79132719609606</v>
      </c>
      <c r="G374" s="122">
        <v>1070.4661045697389</v>
      </c>
      <c r="H374" s="122">
        <v>798.26410640159281</v>
      </c>
      <c r="I374" s="122">
        <v>952.95676053954071</v>
      </c>
      <c r="J374" s="122">
        <v>640.40915737103944</v>
      </c>
      <c r="K374" s="122">
        <v>910.19458642723168</v>
      </c>
      <c r="L374" s="122">
        <v>725.43940304298258</v>
      </c>
      <c r="M374" s="122">
        <v>779.23731736079105</v>
      </c>
      <c r="N374" s="122">
        <v>822.60340930525479</v>
      </c>
      <c r="O374" s="122">
        <v>833.77470459619326</v>
      </c>
      <c r="P374" s="122">
        <v>861.6225882422624</v>
      </c>
      <c r="Q374" s="122">
        <v>915.66381167549434</v>
      </c>
      <c r="R374" s="122">
        <v>871.06269967247943</v>
      </c>
      <c r="S374" s="122">
        <v>1011.8455026976295</v>
      </c>
      <c r="T374" s="122">
        <v>980.60682196818891</v>
      </c>
      <c r="U374" s="122">
        <v>1023.2489355233257</v>
      </c>
      <c r="V374" s="122">
        <v>956.22758774477279</v>
      </c>
      <c r="W374" s="122">
        <v>0</v>
      </c>
      <c r="X374" s="122">
        <v>0</v>
      </c>
      <c r="Y374" s="122">
        <v>0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703.70016256185716</v>
      </c>
      <c r="E375" s="98">
        <v>842.51552681477449</v>
      </c>
      <c r="F375" s="98">
        <v>576.79132719609606</v>
      </c>
      <c r="G375" s="98">
        <v>1070.4661045697389</v>
      </c>
      <c r="H375" s="98">
        <v>641.75932669982785</v>
      </c>
      <c r="I375" s="98">
        <v>1017.3536770971359</v>
      </c>
      <c r="J375" s="98">
        <v>597.81115345762782</v>
      </c>
      <c r="K375" s="98">
        <v>882.78744878335044</v>
      </c>
      <c r="L375" s="98">
        <v>760.21740230995829</v>
      </c>
      <c r="M375" s="98">
        <v>802.08043200254042</v>
      </c>
      <c r="N375" s="98">
        <v>754.86298678427283</v>
      </c>
      <c r="O375" s="98">
        <v>831.61858367979221</v>
      </c>
      <c r="P375" s="98">
        <v>835.63565340250454</v>
      </c>
      <c r="Q375" s="98">
        <v>911.58724350660395</v>
      </c>
      <c r="R375" s="98">
        <v>895.93043878327614</v>
      </c>
      <c r="S375" s="98">
        <v>968.63921469369279</v>
      </c>
      <c r="T375" s="98">
        <v>980.60682196818891</v>
      </c>
      <c r="U375" s="98">
        <v>1035.217057611809</v>
      </c>
      <c r="V375" s="98">
        <v>959.70954416722475</v>
      </c>
      <c r="W375" s="98">
        <v>0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0</v>
      </c>
      <c r="D379" s="101">
        <v>0</v>
      </c>
      <c r="E379" s="101">
        <v>0</v>
      </c>
      <c r="F379" s="101">
        <v>0</v>
      </c>
      <c r="G379" s="101">
        <v>0</v>
      </c>
      <c r="H379" s="101">
        <v>1005.6149090018574</v>
      </c>
      <c r="I379" s="101">
        <v>898.38624487701054</v>
      </c>
      <c r="J379" s="101">
        <v>667.91116743766213</v>
      </c>
      <c r="K379" s="101">
        <v>912.00178740875174</v>
      </c>
      <c r="L379" s="101">
        <v>711.61896442561977</v>
      </c>
      <c r="M379" s="101">
        <v>737.95940844675272</v>
      </c>
      <c r="N379" s="101">
        <v>899.49794297772087</v>
      </c>
      <c r="O379" s="101">
        <v>838.05171569506706</v>
      </c>
      <c r="P379" s="101">
        <v>886.13222962859743</v>
      </c>
      <c r="Q379" s="101">
        <v>921.06726281700389</v>
      </c>
      <c r="R379" s="101">
        <v>833.20259568346501</v>
      </c>
      <c r="S379" s="101">
        <v>1077.8257746016216</v>
      </c>
      <c r="T379" s="101">
        <v>0</v>
      </c>
      <c r="U379" s="101">
        <v>917.46975844193673</v>
      </c>
      <c r="V379" s="101">
        <v>949.08934149306151</v>
      </c>
      <c r="W379" s="101">
        <v>0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0</v>
      </c>
      <c r="F380" s="104">
        <v>0</v>
      </c>
      <c r="G380" s="104">
        <v>0</v>
      </c>
      <c r="H380" s="104">
        <v>0</v>
      </c>
      <c r="I380" s="104">
        <v>0</v>
      </c>
      <c r="J380" s="104">
        <v>0</v>
      </c>
      <c r="K380" s="104">
        <v>0</v>
      </c>
      <c r="L380" s="104">
        <v>0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0</v>
      </c>
      <c r="X380" s="104">
        <v>0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0</v>
      </c>
      <c r="D383" s="122">
        <v>374.4174551404962</v>
      </c>
      <c r="E383" s="122">
        <v>451.13778860511565</v>
      </c>
      <c r="F383" s="122">
        <v>295.01046073793617</v>
      </c>
      <c r="G383" s="122">
        <v>640.34791426799325</v>
      </c>
      <c r="H383" s="122">
        <v>377.49651908411846</v>
      </c>
      <c r="I383" s="122">
        <v>526.72500916070999</v>
      </c>
      <c r="J383" s="122">
        <v>257.58507478278437</v>
      </c>
      <c r="K383" s="122">
        <v>368.62433235980455</v>
      </c>
      <c r="L383" s="122">
        <v>290.75503789881179</v>
      </c>
      <c r="M383" s="122">
        <v>294.28429159543941</v>
      </c>
      <c r="N383" s="122">
        <v>263.62746177775057</v>
      </c>
      <c r="O383" s="122">
        <v>274.70423309836497</v>
      </c>
      <c r="P383" s="122">
        <v>279.76362380240062</v>
      </c>
      <c r="Q383" s="122">
        <v>320.77184907420821</v>
      </c>
      <c r="R383" s="122">
        <v>325.96455170589155</v>
      </c>
      <c r="S383" s="122">
        <v>369.40786913087095</v>
      </c>
      <c r="T383" s="122">
        <v>380.31652112143917</v>
      </c>
      <c r="U383" s="122">
        <v>403.74120055556011</v>
      </c>
      <c r="V383" s="122">
        <v>362.27545307652639</v>
      </c>
      <c r="W383" s="122">
        <v>0</v>
      </c>
      <c r="X383" s="122">
        <v>0</v>
      </c>
      <c r="Y383" s="122">
        <v>0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377.25156108647144</v>
      </c>
      <c r="E384" s="98">
        <v>444.93023520264762</v>
      </c>
      <c r="F384" s="98">
        <v>295.45773112565496</v>
      </c>
      <c r="G384" s="98">
        <v>653.05920360522771</v>
      </c>
      <c r="H384" s="98">
        <v>355.23659737917086</v>
      </c>
      <c r="I384" s="98">
        <v>527.0923589805974</v>
      </c>
      <c r="J384" s="98">
        <v>257.63595126338026</v>
      </c>
      <c r="K384" s="98">
        <v>368.89609567809555</v>
      </c>
      <c r="L384" s="98">
        <v>291.76463357250003</v>
      </c>
      <c r="M384" s="98">
        <v>294.18979939079679</v>
      </c>
      <c r="N384" s="98">
        <v>259.27132135947363</v>
      </c>
      <c r="O384" s="98">
        <v>274.70423309836497</v>
      </c>
      <c r="P384" s="98">
        <v>279.76362380240062</v>
      </c>
      <c r="Q384" s="98">
        <v>319.55394628123554</v>
      </c>
      <c r="R384" s="98">
        <v>325.62006565450889</v>
      </c>
      <c r="S384" s="98">
        <v>369.8011479819196</v>
      </c>
      <c r="T384" s="98">
        <v>380.62409600220815</v>
      </c>
      <c r="U384" s="98">
        <v>404.0661017001857</v>
      </c>
      <c r="V384" s="98">
        <v>362.19517937034146</v>
      </c>
      <c r="W384" s="98">
        <v>0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0</v>
      </c>
      <c r="D385" s="33">
        <v>303.5648064911158</v>
      </c>
      <c r="E385" s="33">
        <v>549.16540275242312</v>
      </c>
      <c r="F385" s="33">
        <v>275.19638256199096</v>
      </c>
      <c r="G385" s="33">
        <v>311.40454873614135</v>
      </c>
      <c r="H385" s="33">
        <v>610.46683601885445</v>
      </c>
      <c r="I385" s="33">
        <v>409.23429176672857</v>
      </c>
      <c r="J385" s="33">
        <v>251.71392892201609</v>
      </c>
      <c r="K385" s="33">
        <v>262.72722599909252</v>
      </c>
      <c r="L385" s="33">
        <v>268.89340850317785</v>
      </c>
      <c r="M385" s="33">
        <v>298.31309559338456</v>
      </c>
      <c r="N385" s="33">
        <v>431.33886788141604</v>
      </c>
      <c r="O385" s="33">
        <v>0</v>
      </c>
      <c r="P385" s="33">
        <v>0</v>
      </c>
      <c r="Q385" s="33">
        <v>404.52057642627022</v>
      </c>
      <c r="R385" s="33">
        <v>340.32273032751988</v>
      </c>
      <c r="S385" s="33">
        <v>352.64120104992378</v>
      </c>
      <c r="T385" s="33">
        <v>351.9021315744377</v>
      </c>
      <c r="U385" s="33">
        <v>362.4563482126278</v>
      </c>
      <c r="V385" s="33">
        <v>368.89654728667233</v>
      </c>
      <c r="W385" s="33">
        <v>0</v>
      </c>
      <c r="X385" s="33">
        <v>0</v>
      </c>
      <c r="Y385" s="33">
        <v>0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453.26095665932382</v>
      </c>
      <c r="E387" s="117">
        <f t="shared" si="184"/>
        <v>533.30780461329061</v>
      </c>
      <c r="F387" s="117">
        <f t="shared" si="184"/>
        <v>363.9922002571725</v>
      </c>
      <c r="G387" s="117">
        <f t="shared" si="184"/>
        <v>707.99284412437783</v>
      </c>
      <c r="H387" s="117">
        <f t="shared" si="184"/>
        <v>283.69594616019288</v>
      </c>
      <c r="I387" s="117">
        <f t="shared" si="184"/>
        <v>404.04818160421974</v>
      </c>
      <c r="J387" s="117">
        <f t="shared" si="184"/>
        <v>198.39035351021502</v>
      </c>
      <c r="K387" s="117">
        <f t="shared" si="184"/>
        <v>167.80105587865424</v>
      </c>
      <c r="L387" s="117">
        <f t="shared" si="184"/>
        <v>197.20731245305282</v>
      </c>
      <c r="M387" s="117">
        <f t="shared" si="184"/>
        <v>314.7696887894113</v>
      </c>
      <c r="N387" s="117">
        <f t="shared" si="184"/>
        <v>248.39214005550019</v>
      </c>
      <c r="O387" s="117">
        <f t="shared" si="184"/>
        <v>299.30631453940151</v>
      </c>
      <c r="P387" s="117">
        <f t="shared" si="184"/>
        <v>239.72921888506465</v>
      </c>
      <c r="Q387" s="117">
        <f t="shared" si="184"/>
        <v>279.08386603353262</v>
      </c>
      <c r="R387" s="117">
        <f t="shared" ref="R387:V387" si="185">R388+R390+R392+R401</f>
        <v>279.40414105191763</v>
      </c>
      <c r="S387" s="117">
        <f t="shared" si="185"/>
        <v>301.951665224517</v>
      </c>
      <c r="T387" s="117">
        <f t="shared" si="185"/>
        <v>407.37328545626292</v>
      </c>
      <c r="U387" s="117">
        <f t="shared" si="185"/>
        <v>395.49230877689848</v>
      </c>
      <c r="V387" s="117">
        <f t="shared" si="185"/>
        <v>300.59260553180837</v>
      </c>
      <c r="W387" s="117">
        <f t="shared" ref="W387:Y387" si="186">W388+W390+W392+W401</f>
        <v>0</v>
      </c>
      <c r="X387" s="117">
        <f t="shared" si="186"/>
        <v>0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309.06837491697911</v>
      </c>
      <c r="E392" s="122">
        <v>367.10990261802266</v>
      </c>
      <c r="F392" s="122">
        <v>249.32087011976483</v>
      </c>
      <c r="G392" s="122">
        <v>458.65105545770194</v>
      </c>
      <c r="H392" s="122">
        <v>155.2116942293226</v>
      </c>
      <c r="I392" s="122">
        <v>196.00669599945337</v>
      </c>
      <c r="J392" s="122">
        <v>97.340951768821412</v>
      </c>
      <c r="K392" s="122">
        <v>22.348594645516567</v>
      </c>
      <c r="L392" s="122">
        <v>87.05040938320424</v>
      </c>
      <c r="M392" s="122">
        <v>201.29891707687676</v>
      </c>
      <c r="N392" s="122">
        <v>148.66875990035928</v>
      </c>
      <c r="O392" s="122">
        <v>190.92434472334207</v>
      </c>
      <c r="P392" s="122">
        <v>129.41290471877178</v>
      </c>
      <c r="Q392" s="122">
        <v>155.1659593653836</v>
      </c>
      <c r="R392" s="122">
        <v>155.04182345068764</v>
      </c>
      <c r="S392" s="122">
        <v>161.81494036820592</v>
      </c>
      <c r="T392" s="122">
        <v>262.65136050848389</v>
      </c>
      <c r="U392" s="122">
        <v>242.66502987293129</v>
      </c>
      <c r="V392" s="122">
        <v>164.96355747498853</v>
      </c>
      <c r="W392" s="122">
        <v>0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309.06837491697911</v>
      </c>
      <c r="E393" s="98">
        <v>367.10990261802266</v>
      </c>
      <c r="F393" s="98">
        <v>249.32087011976483</v>
      </c>
      <c r="G393" s="98">
        <v>458.65105545770194</v>
      </c>
      <c r="H393" s="98">
        <v>272.36278169980261</v>
      </c>
      <c r="I393" s="98">
        <v>427.30791596709821</v>
      </c>
      <c r="J393" s="98">
        <v>248.11284932607617</v>
      </c>
      <c r="K393" s="98">
        <v>361.27659206269539</v>
      </c>
      <c r="L393" s="98">
        <v>306.10561866690921</v>
      </c>
      <c r="M393" s="98">
        <v>312.69734691553668</v>
      </c>
      <c r="N393" s="98">
        <v>279.63885790781865</v>
      </c>
      <c r="O393" s="98">
        <v>287.1728611736595</v>
      </c>
      <c r="P393" s="98">
        <v>266.62603931100375</v>
      </c>
      <c r="Q393" s="98">
        <v>272.22903521796587</v>
      </c>
      <c r="R393" s="98">
        <v>256.87830065509894</v>
      </c>
      <c r="S393" s="98">
        <v>267.77726388002344</v>
      </c>
      <c r="T393" s="98">
        <v>262.65136050848389</v>
      </c>
      <c r="U393" s="98">
        <v>270.12076156093713</v>
      </c>
      <c r="V393" s="98">
        <v>245.43092973506543</v>
      </c>
      <c r="W393" s="98">
        <v>0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144.19258174234469</v>
      </c>
      <c r="E401" s="122">
        <v>166.19790199526798</v>
      </c>
      <c r="F401" s="122">
        <v>114.67133013740767</v>
      </c>
      <c r="G401" s="122">
        <v>249.34178866667594</v>
      </c>
      <c r="H401" s="122">
        <v>128.48425193087027</v>
      </c>
      <c r="I401" s="122">
        <v>208.04148560476634</v>
      </c>
      <c r="J401" s="122">
        <v>101.04940174139361</v>
      </c>
      <c r="K401" s="122">
        <v>145.45246123313768</v>
      </c>
      <c r="L401" s="122">
        <v>110.15690306984858</v>
      </c>
      <c r="M401" s="122">
        <v>113.47077171253454</v>
      </c>
      <c r="N401" s="122">
        <v>99.723380155140916</v>
      </c>
      <c r="O401" s="122">
        <v>108.38196981605945</v>
      </c>
      <c r="P401" s="122">
        <v>110.31631416629288</v>
      </c>
      <c r="Q401" s="122">
        <v>123.917906668149</v>
      </c>
      <c r="R401" s="122">
        <v>124.36231760123</v>
      </c>
      <c r="S401" s="122">
        <v>140.1367248563111</v>
      </c>
      <c r="T401" s="122">
        <v>144.72192494777903</v>
      </c>
      <c r="U401" s="122">
        <v>152.8272789039672</v>
      </c>
      <c r="V401" s="122">
        <v>135.62904805681984</v>
      </c>
      <c r="W401" s="122">
        <v>0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149.96028501203847</v>
      </c>
      <c r="E402" s="98">
        <v>176.72230739866225</v>
      </c>
      <c r="F402" s="98">
        <v>117.25984774773289</v>
      </c>
      <c r="G402" s="98">
        <v>258.97705099969545</v>
      </c>
      <c r="H402" s="98">
        <v>140.76070596986764</v>
      </c>
      <c r="I402" s="98">
        <v>208.6919540329209</v>
      </c>
      <c r="J402" s="98">
        <v>101.92504647052181</v>
      </c>
      <c r="K402" s="98">
        <v>145.82573529960425</v>
      </c>
      <c r="L402" s="98">
        <v>115.24407798959292</v>
      </c>
      <c r="M402" s="98">
        <v>116.13213309598417</v>
      </c>
      <c r="N402" s="98">
        <v>102.31359782150821</v>
      </c>
      <c r="O402" s="98">
        <v>108.38196981605945</v>
      </c>
      <c r="P402" s="98">
        <v>110.31631416629288</v>
      </c>
      <c r="Q402" s="98">
        <v>125.71996348026066</v>
      </c>
      <c r="R402" s="98">
        <v>127.34605842659541</v>
      </c>
      <c r="S402" s="98">
        <v>143.42377090953642</v>
      </c>
      <c r="T402" s="98">
        <v>146.28848433969733</v>
      </c>
      <c r="U402" s="98">
        <v>154.02999018977863</v>
      </c>
      <c r="V402" s="98">
        <v>137.27340562194519</v>
      </c>
      <c r="W402" s="98">
        <v>0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0</v>
      </c>
      <c r="D405" s="118">
        <f t="shared" si="189"/>
        <v>222.18713782195726</v>
      </c>
      <c r="E405" s="118">
        <f t="shared" si="189"/>
        <v>230.70096648210597</v>
      </c>
      <c r="F405" s="118">
        <f t="shared" si="189"/>
        <v>181.638433658107</v>
      </c>
      <c r="G405" s="118">
        <f t="shared" si="189"/>
        <v>224.5354238787165</v>
      </c>
      <c r="H405" s="118">
        <f t="shared" si="189"/>
        <v>151.51477578912164</v>
      </c>
      <c r="I405" s="118">
        <f t="shared" si="189"/>
        <v>169.86771136482662</v>
      </c>
      <c r="J405" s="118">
        <f t="shared" si="189"/>
        <v>152.66134700968649</v>
      </c>
      <c r="K405" s="118">
        <f t="shared" si="189"/>
        <v>185.22504095010007</v>
      </c>
      <c r="L405" s="118">
        <f t="shared" si="189"/>
        <v>164.33591845436374</v>
      </c>
      <c r="M405" s="118">
        <f t="shared" si="189"/>
        <v>156.91005428586914</v>
      </c>
      <c r="N405" s="118">
        <f t="shared" si="189"/>
        <v>141.27924115847804</v>
      </c>
      <c r="O405" s="118">
        <f t="shared" si="189"/>
        <v>142.33917475740358</v>
      </c>
      <c r="P405" s="118">
        <f t="shared" si="189"/>
        <v>127.40137061318887</v>
      </c>
      <c r="Q405" s="118">
        <f t="shared" si="189"/>
        <v>122.52570320690863</v>
      </c>
      <c r="R405" s="118">
        <f t="shared" ref="R405:V405" si="190">R406+R408+R410+R419</f>
        <v>94.02022666801173</v>
      </c>
      <c r="S405" s="118">
        <f t="shared" si="190"/>
        <v>92.295849764407478</v>
      </c>
      <c r="T405" s="118">
        <f t="shared" si="190"/>
        <v>105.75358643437774</v>
      </c>
      <c r="U405" s="118">
        <f t="shared" si="190"/>
        <v>97.509117327668676</v>
      </c>
      <c r="V405" s="118">
        <f t="shared" si="190"/>
        <v>94.494114137675766</v>
      </c>
      <c r="W405" s="118">
        <f t="shared" ref="W405:Y405" si="191">W406+W408+W410+W419</f>
        <v>0</v>
      </c>
      <c r="X405" s="118">
        <f t="shared" si="191"/>
        <v>0</v>
      </c>
      <c r="Y405" s="118">
        <f t="shared" si="191"/>
        <v>0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0</v>
      </c>
      <c r="D406" s="123">
        <f t="shared" si="192"/>
        <v>176.39204436781199</v>
      </c>
      <c r="E406" s="123">
        <f t="shared" si="192"/>
        <v>177.4301679190248</v>
      </c>
      <c r="F406" s="123">
        <f t="shared" si="192"/>
        <v>148.63527470944814</v>
      </c>
      <c r="G406" s="123">
        <f t="shared" si="192"/>
        <v>163.73146413046189</v>
      </c>
      <c r="H406" s="123">
        <f t="shared" si="192"/>
        <v>113.58613793451099</v>
      </c>
      <c r="I406" s="123">
        <f t="shared" si="192"/>
        <v>122.7911676125332</v>
      </c>
      <c r="J406" s="123">
        <f t="shared" si="192"/>
        <v>126.27820196418419</v>
      </c>
      <c r="K406" s="123">
        <f t="shared" si="192"/>
        <v>150.43763963591684</v>
      </c>
      <c r="L406" s="123">
        <f t="shared" si="192"/>
        <v>136.86986710333025</v>
      </c>
      <c r="M406" s="123">
        <f t="shared" si="192"/>
        <v>129.86432008991594</v>
      </c>
      <c r="N406" s="123">
        <f t="shared" si="192"/>
        <v>113.38181706007178</v>
      </c>
      <c r="O406" s="123">
        <f t="shared" si="192"/>
        <v>117.97336965842732</v>
      </c>
      <c r="P406" s="123">
        <f t="shared" si="192"/>
        <v>103.20939151141555</v>
      </c>
      <c r="Q406" s="123">
        <f t="shared" si="192"/>
        <v>97.390456560110309</v>
      </c>
      <c r="R406" s="123">
        <f t="shared" si="192"/>
        <v>70.584775926667561</v>
      </c>
      <c r="S406" s="123">
        <f t="shared" si="192"/>
        <v>66.432405627402673</v>
      </c>
      <c r="T406" s="123">
        <f t="shared" si="192"/>
        <v>82.428103285562614</v>
      </c>
      <c r="U406" s="123">
        <f t="shared" si="192"/>
        <v>74.1480494768808</v>
      </c>
      <c r="V406" s="123">
        <f t="shared" si="192"/>
        <v>73.711791798971475</v>
      </c>
      <c r="W406" s="123">
        <f t="shared" si="192"/>
        <v>0</v>
      </c>
      <c r="X406" s="123">
        <f t="shared" si="192"/>
        <v>0</v>
      </c>
      <c r="Y406" s="123">
        <f t="shared" si="192"/>
        <v>0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0</v>
      </c>
      <c r="D407" s="99">
        <v>176.39204436781199</v>
      </c>
      <c r="E407" s="99">
        <v>177.4301679190248</v>
      </c>
      <c r="F407" s="99">
        <v>148.63527470944814</v>
      </c>
      <c r="G407" s="99">
        <v>163.73146413046189</v>
      </c>
      <c r="H407" s="99">
        <v>113.58613793451099</v>
      </c>
      <c r="I407" s="99">
        <v>122.7911676125332</v>
      </c>
      <c r="J407" s="99">
        <v>126.27820196418419</v>
      </c>
      <c r="K407" s="99">
        <v>150.43763963591684</v>
      </c>
      <c r="L407" s="99">
        <v>136.86986710333025</v>
      </c>
      <c r="M407" s="99">
        <v>129.86432008991594</v>
      </c>
      <c r="N407" s="99">
        <v>113.38181706007178</v>
      </c>
      <c r="O407" s="99">
        <v>117.97336965842732</v>
      </c>
      <c r="P407" s="99">
        <v>103.20939151141555</v>
      </c>
      <c r="Q407" s="99">
        <v>97.390456560110309</v>
      </c>
      <c r="R407" s="99">
        <v>70.584775926667561</v>
      </c>
      <c r="S407" s="99">
        <v>66.432405627402673</v>
      </c>
      <c r="T407" s="99">
        <v>82.428103285562614</v>
      </c>
      <c r="U407" s="99">
        <v>74.1480494768808</v>
      </c>
      <c r="V407" s="99">
        <v>73.711791798971475</v>
      </c>
      <c r="W407" s="99">
        <v>0</v>
      </c>
      <c r="X407" s="99">
        <v>0</v>
      </c>
      <c r="Y407" s="99">
        <v>0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1.1283150045016495</v>
      </c>
      <c r="E408" s="123">
        <f t="shared" si="193"/>
        <v>1.4117806558609425</v>
      </c>
      <c r="F408" s="123">
        <f t="shared" si="193"/>
        <v>0.99129526363019027</v>
      </c>
      <c r="G408" s="123">
        <f t="shared" si="193"/>
        <v>1.0926579212319998</v>
      </c>
      <c r="H408" s="123">
        <f t="shared" si="193"/>
        <v>1.3824516374263103</v>
      </c>
      <c r="I408" s="123">
        <f t="shared" si="193"/>
        <v>2.8015115437720852</v>
      </c>
      <c r="J408" s="123">
        <f t="shared" si="193"/>
        <v>1.6177313882693798</v>
      </c>
      <c r="K408" s="123">
        <f t="shared" si="193"/>
        <v>1.3746522084588657</v>
      </c>
      <c r="L408" s="123">
        <f t="shared" si="193"/>
        <v>2.1348360983397581</v>
      </c>
      <c r="M408" s="123">
        <f t="shared" si="193"/>
        <v>1.3959339443308287</v>
      </c>
      <c r="N408" s="123">
        <f t="shared" si="193"/>
        <v>3.0791824275303745</v>
      </c>
      <c r="O408" s="123">
        <f t="shared" si="193"/>
        <v>0.5959071148964088</v>
      </c>
      <c r="P408" s="123">
        <f t="shared" si="193"/>
        <v>1.2047766721399003</v>
      </c>
      <c r="Q408" s="123">
        <f t="shared" si="193"/>
        <v>2.1587777680493749</v>
      </c>
      <c r="R408" s="123">
        <f t="shared" si="193"/>
        <v>2.1194220382917419</v>
      </c>
      <c r="S408" s="123">
        <f t="shared" si="193"/>
        <v>2.1917982704111614</v>
      </c>
      <c r="T408" s="123">
        <f t="shared" si="193"/>
        <v>2.1383389384111444</v>
      </c>
      <c r="U408" s="123">
        <f t="shared" si="193"/>
        <v>1.5301038226687953</v>
      </c>
      <c r="V408" s="123">
        <f t="shared" si="193"/>
        <v>0.44943181856812797</v>
      </c>
      <c r="W408" s="123">
        <f t="shared" si="193"/>
        <v>0</v>
      </c>
      <c r="X408" s="123">
        <f t="shared" si="193"/>
        <v>0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1.1283150045016495</v>
      </c>
      <c r="E409" s="99">
        <f>RES_hhdet_in_fecs!E165</f>
        <v>1.4117806558609425</v>
      </c>
      <c r="F409" s="99">
        <f>RES_hhdet_in_fecs!F165</f>
        <v>0.99129526363019027</v>
      </c>
      <c r="G409" s="99">
        <f>RES_hhdet_in_fecs!G165</f>
        <v>1.0926579212319998</v>
      </c>
      <c r="H409" s="99">
        <f>RES_hhdet_in_fecs!H165</f>
        <v>1.3824516374263103</v>
      </c>
      <c r="I409" s="99">
        <f>RES_hhdet_in_fecs!I165</f>
        <v>2.8015115437720852</v>
      </c>
      <c r="J409" s="99">
        <f>RES_hhdet_in_fecs!J165</f>
        <v>1.6177313882693798</v>
      </c>
      <c r="K409" s="99">
        <f>RES_hhdet_in_fecs!K165</f>
        <v>1.3746522084588657</v>
      </c>
      <c r="L409" s="99">
        <f>RES_hhdet_in_fecs!L165</f>
        <v>2.1348360983397581</v>
      </c>
      <c r="M409" s="99">
        <f>RES_hhdet_in_fecs!M165</f>
        <v>1.3959339443308287</v>
      </c>
      <c r="N409" s="99">
        <f>RES_hhdet_in_fecs!N165</f>
        <v>3.0791824275303745</v>
      </c>
      <c r="O409" s="99">
        <f>RES_hhdet_in_fecs!O165</f>
        <v>0.5959071148964088</v>
      </c>
      <c r="P409" s="99">
        <f>RES_hhdet_in_fecs!P165</f>
        <v>1.2047766721399003</v>
      </c>
      <c r="Q409" s="99">
        <f>RES_hhdet_in_fecs!Q165</f>
        <v>2.1587777680493749</v>
      </c>
      <c r="R409" s="99">
        <f>RES_hhdet_in_fecs!R165</f>
        <v>2.1194220382917419</v>
      </c>
      <c r="S409" s="99">
        <f>RES_hhdet_in_fecs!S165</f>
        <v>2.1917982704111614</v>
      </c>
      <c r="T409" s="99">
        <f>RES_hhdet_in_fecs!T165</f>
        <v>2.1383389384111444</v>
      </c>
      <c r="U409" s="99">
        <f>RES_hhdet_in_fecs!U165</f>
        <v>1.5301038226687953</v>
      </c>
      <c r="V409" s="99">
        <f>RES_hhdet_in_fecs!V165</f>
        <v>0.44943181856812797</v>
      </c>
      <c r="W409" s="99">
        <f>RES_hhdet_in_fecs!W165</f>
        <v>0</v>
      </c>
      <c r="X409" s="99">
        <f>RES_hhdet_in_fecs!X165</f>
        <v>0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0</v>
      </c>
      <c r="D410" s="123">
        <v>30.219060799264518</v>
      </c>
      <c r="E410" s="123">
        <v>35.0414281670161</v>
      </c>
      <c r="F410" s="123">
        <v>21.815877362234886</v>
      </c>
      <c r="G410" s="123">
        <v>38.490362114064162</v>
      </c>
      <c r="H410" s="123">
        <v>25.273216769280207</v>
      </c>
      <c r="I410" s="123">
        <v>28.737922210367074</v>
      </c>
      <c r="J410" s="123">
        <v>17.702937433532419</v>
      </c>
      <c r="K410" s="123">
        <v>23.656100488006377</v>
      </c>
      <c r="L410" s="123">
        <v>18.069507027796774</v>
      </c>
      <c r="M410" s="123">
        <v>18.545067720519143</v>
      </c>
      <c r="N410" s="123">
        <v>18.58316743015866</v>
      </c>
      <c r="O410" s="123">
        <v>17.369556189120019</v>
      </c>
      <c r="P410" s="123">
        <v>16.689369107132237</v>
      </c>
      <c r="Q410" s="123">
        <v>16.082113276598722</v>
      </c>
      <c r="R410" s="123">
        <v>14.475351774727779</v>
      </c>
      <c r="S410" s="123">
        <v>16.141319069175125</v>
      </c>
      <c r="T410" s="123">
        <v>13.625471748303033</v>
      </c>
      <c r="U410" s="123">
        <v>13.971396626654567</v>
      </c>
      <c r="V410" s="123">
        <v>13.405476113700493</v>
      </c>
      <c r="W410" s="123">
        <v>0</v>
      </c>
      <c r="X410" s="123">
        <v>0</v>
      </c>
      <c r="Y410" s="123">
        <v>0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30.219060799264518</v>
      </c>
      <c r="E411" s="99">
        <v>35.0414281670161</v>
      </c>
      <c r="F411" s="99">
        <v>21.815877362234886</v>
      </c>
      <c r="G411" s="99">
        <v>38.490362114064162</v>
      </c>
      <c r="H411" s="99">
        <v>21.224251193634295</v>
      </c>
      <c r="I411" s="99">
        <v>31.853303040611042</v>
      </c>
      <c r="J411" s="99">
        <v>17.229347885150705</v>
      </c>
      <c r="K411" s="99">
        <v>24.199896316478508</v>
      </c>
      <c r="L411" s="99">
        <v>19.544578007951884</v>
      </c>
      <c r="M411" s="99">
        <v>19.231095575606588</v>
      </c>
      <c r="N411" s="99">
        <v>16.930205744662516</v>
      </c>
      <c r="O411" s="99">
        <v>16.958581476857681</v>
      </c>
      <c r="P411" s="99">
        <v>15.221378340180438</v>
      </c>
      <c r="Q411" s="99">
        <v>14.942396462962213</v>
      </c>
      <c r="R411" s="99">
        <v>13.874783824517808</v>
      </c>
      <c r="S411" s="99">
        <v>14.159269818926987</v>
      </c>
      <c r="T411" s="99">
        <v>13.625471748303033</v>
      </c>
      <c r="U411" s="99">
        <v>13.822293809255028</v>
      </c>
      <c r="V411" s="99">
        <v>12.427488249856847</v>
      </c>
      <c r="W411" s="99">
        <v>0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0</v>
      </c>
      <c r="D415" s="102">
        <v>0</v>
      </c>
      <c r="E415" s="102">
        <v>0</v>
      </c>
      <c r="F415" s="102">
        <v>0</v>
      </c>
      <c r="G415" s="102">
        <v>0</v>
      </c>
      <c r="H415" s="102">
        <v>30.637629686322594</v>
      </c>
      <c r="I415" s="102">
        <v>26.097920988576835</v>
      </c>
      <c r="J415" s="102">
        <v>18.008695059019196</v>
      </c>
      <c r="K415" s="102">
        <v>23.62024310049912</v>
      </c>
      <c r="L415" s="102">
        <v>17.483328168541778</v>
      </c>
      <c r="M415" s="102">
        <v>17.305403350799722</v>
      </c>
      <c r="N415" s="102">
        <v>20.459502316397529</v>
      </c>
      <c r="O415" s="102">
        <v>18.184790340568508</v>
      </c>
      <c r="P415" s="102">
        <v>18.07390820257773</v>
      </c>
      <c r="Q415" s="102">
        <v>17.592796739379661</v>
      </c>
      <c r="R415" s="102">
        <v>15.389691632730656</v>
      </c>
      <c r="S415" s="102">
        <v>19.16810416227457</v>
      </c>
      <c r="T415" s="102">
        <v>0</v>
      </c>
      <c r="U415" s="102">
        <v>15.289228547856068</v>
      </c>
      <c r="V415" s="102">
        <v>15.41041740425951</v>
      </c>
      <c r="W415" s="102">
        <v>0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0</v>
      </c>
      <c r="F416" s="105">
        <v>0</v>
      </c>
      <c r="G416" s="105">
        <v>0</v>
      </c>
      <c r="H416" s="105">
        <v>0</v>
      </c>
      <c r="I416" s="105">
        <v>0</v>
      </c>
      <c r="J416" s="105">
        <v>0</v>
      </c>
      <c r="K416" s="105">
        <v>0</v>
      </c>
      <c r="L416" s="105">
        <v>0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0</v>
      </c>
      <c r="X416" s="105">
        <v>0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0</v>
      </c>
      <c r="F417" s="99">
        <v>0</v>
      </c>
      <c r="G417" s="99">
        <v>0</v>
      </c>
      <c r="H417" s="99">
        <v>0</v>
      </c>
      <c r="I417" s="99">
        <v>0</v>
      </c>
      <c r="J417" s="99">
        <v>0</v>
      </c>
      <c r="K417" s="99">
        <v>0</v>
      </c>
      <c r="L417" s="99">
        <v>0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0</v>
      </c>
      <c r="X417" s="99">
        <v>0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0</v>
      </c>
      <c r="F418" s="99">
        <v>0</v>
      </c>
      <c r="G418" s="99">
        <v>0</v>
      </c>
      <c r="H418" s="99">
        <v>0</v>
      </c>
      <c r="I418" s="99">
        <v>0</v>
      </c>
      <c r="J418" s="99">
        <v>0</v>
      </c>
      <c r="K418" s="99">
        <v>0</v>
      </c>
      <c r="L418" s="99">
        <v>0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0</v>
      </c>
      <c r="X418" s="99">
        <v>0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0</v>
      </c>
      <c r="D419" s="123">
        <v>14.44771765037911</v>
      </c>
      <c r="E419" s="123">
        <v>16.817589740204106</v>
      </c>
      <c r="F419" s="123">
        <v>10.195986322793802</v>
      </c>
      <c r="G419" s="123">
        <v>21.220939712958454</v>
      </c>
      <c r="H419" s="123">
        <v>11.27296944790413</v>
      </c>
      <c r="I419" s="123">
        <v>15.537109998154282</v>
      </c>
      <c r="J419" s="123">
        <v>7.0624762237005081</v>
      </c>
      <c r="K419" s="123">
        <v>9.7566486177179943</v>
      </c>
      <c r="L419" s="123">
        <v>7.2617082248969762</v>
      </c>
      <c r="M419" s="123">
        <v>7.1047325311032212</v>
      </c>
      <c r="N419" s="123">
        <v>6.2350742407172453</v>
      </c>
      <c r="O419" s="123">
        <v>6.4003417949598465</v>
      </c>
      <c r="P419" s="123">
        <v>6.2978333225011873</v>
      </c>
      <c r="Q419" s="123">
        <v>6.8943556021502301</v>
      </c>
      <c r="R419" s="123">
        <v>6.8406769283246467</v>
      </c>
      <c r="S419" s="123">
        <v>7.5303267974185308</v>
      </c>
      <c r="T419" s="123">
        <v>7.5616724621009634</v>
      </c>
      <c r="U419" s="123">
        <v>7.8595674014645143</v>
      </c>
      <c r="V419" s="123">
        <v>6.9274144064356786</v>
      </c>
      <c r="W419" s="123">
        <v>0</v>
      </c>
      <c r="X419" s="123">
        <v>0</v>
      </c>
      <c r="Y419" s="123">
        <v>0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14.662318561292803</v>
      </c>
      <c r="E420" s="99">
        <v>16.868523556726156</v>
      </c>
      <c r="F420" s="99">
        <v>10.2603783499955</v>
      </c>
      <c r="G420" s="99">
        <v>21.733560521872672</v>
      </c>
      <c r="H420" s="99">
        <v>10.968975140629261</v>
      </c>
      <c r="I420" s="99">
        <v>15.556763180721756</v>
      </c>
      <c r="J420" s="99">
        <v>7.077836108128599</v>
      </c>
      <c r="K420" s="99">
        <v>9.7680496108982666</v>
      </c>
      <c r="L420" s="99">
        <v>7.3582343311151357</v>
      </c>
      <c r="M420" s="99">
        <v>7.1422037091065915</v>
      </c>
      <c r="N420" s="99">
        <v>6.1943832647385344</v>
      </c>
      <c r="O420" s="99">
        <v>6.4003417949598465</v>
      </c>
      <c r="P420" s="99">
        <v>6.2978333225011873</v>
      </c>
      <c r="Q420" s="99">
        <v>6.9006509027484109</v>
      </c>
      <c r="R420" s="99">
        <v>6.8783506705993673</v>
      </c>
      <c r="S420" s="99">
        <v>7.5838248599999813</v>
      </c>
      <c r="T420" s="99">
        <v>7.5889559704307423</v>
      </c>
      <c r="U420" s="99">
        <v>7.8818368774645009</v>
      </c>
      <c r="V420" s="99">
        <v>6.950890978680186</v>
      </c>
      <c r="W420" s="99">
        <v>0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0</v>
      </c>
      <c r="D421" s="110">
        <v>9.082694877536742</v>
      </c>
      <c r="E421" s="110">
        <v>16.013259887626649</v>
      </c>
      <c r="F421" s="110">
        <v>7.3434195177585933</v>
      </c>
      <c r="G421" s="110">
        <v>7.9553134139833706</v>
      </c>
      <c r="H421" s="110">
        <v>14.454546231996749</v>
      </c>
      <c r="I421" s="110">
        <v>9.251367106990033</v>
      </c>
      <c r="J421" s="110">
        <v>5.2899455606990573</v>
      </c>
      <c r="K421" s="110">
        <v>5.3140616084722812</v>
      </c>
      <c r="L421" s="110">
        <v>5.1715467710191403</v>
      </c>
      <c r="M421" s="110">
        <v>5.5070977598685902</v>
      </c>
      <c r="N421" s="110">
        <v>7.8016768158976495</v>
      </c>
      <c r="O421" s="110">
        <v>0</v>
      </c>
      <c r="P421" s="110">
        <v>0</v>
      </c>
      <c r="Q421" s="110">
        <v>6.4614611080752971</v>
      </c>
      <c r="R421" s="110">
        <v>5.270435350314254</v>
      </c>
      <c r="S421" s="110">
        <v>5.2495424229597774</v>
      </c>
      <c r="T421" s="110">
        <v>5.0411667824667443</v>
      </c>
      <c r="U421" s="110">
        <v>5.029808123535255</v>
      </c>
      <c r="V421" s="110">
        <v>4.9910319476015648</v>
      </c>
      <c r="W421" s="110">
        <v>0</v>
      </c>
      <c r="X421" s="110">
        <v>0</v>
      </c>
      <c r="Y421" s="110">
        <v>0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0</v>
      </c>
      <c r="D423" s="118">
        <f t="shared" si="194"/>
        <v>139.17583609558045</v>
      </c>
      <c r="E423" s="118">
        <f t="shared" si="194"/>
        <v>145.71003017613461</v>
      </c>
      <c r="F423" s="118">
        <f t="shared" si="194"/>
        <v>116.41640580313413</v>
      </c>
      <c r="G423" s="118">
        <f t="shared" si="194"/>
        <v>142.81409202576904</v>
      </c>
      <c r="H423" s="118">
        <f t="shared" si="194"/>
        <v>99.542631311653608</v>
      </c>
      <c r="I423" s="118">
        <f t="shared" si="194"/>
        <v>114.37263826804832</v>
      </c>
      <c r="J423" s="118">
        <f t="shared" si="194"/>
        <v>103.63573696927443</v>
      </c>
      <c r="K423" s="118">
        <f t="shared" si="194"/>
        <v>125.56143554022236</v>
      </c>
      <c r="L423" s="118">
        <f t="shared" si="194"/>
        <v>114.67940635653017</v>
      </c>
      <c r="M423" s="118">
        <f t="shared" si="194"/>
        <v>108.77722666711637</v>
      </c>
      <c r="N423" s="118">
        <f t="shared" si="194"/>
        <v>103.02739821039907</v>
      </c>
      <c r="O423" s="118">
        <f t="shared" si="194"/>
        <v>98.862114860354254</v>
      </c>
      <c r="P423" s="118">
        <f t="shared" si="194"/>
        <v>90.99400345647507</v>
      </c>
      <c r="Q423" s="118">
        <f t="shared" si="194"/>
        <v>91.997661365407097</v>
      </c>
      <c r="R423" s="118">
        <f t="shared" ref="R423:V423" si="195">R424+R426+R428+R437</f>
        <v>73.907825483156643</v>
      </c>
      <c r="S423" s="118">
        <f t="shared" si="195"/>
        <v>75.240113983671364</v>
      </c>
      <c r="T423" s="118">
        <f t="shared" si="195"/>
        <v>89.879407136224444</v>
      </c>
      <c r="U423" s="118">
        <f t="shared" si="195"/>
        <v>84.384348203713955</v>
      </c>
      <c r="V423" s="118">
        <f t="shared" si="195"/>
        <v>81.179210286881371</v>
      </c>
      <c r="W423" s="118">
        <f t="shared" ref="W423:Y423" si="196">W424+W426+W428+W437</f>
        <v>0</v>
      </c>
      <c r="X423" s="118">
        <f t="shared" si="196"/>
        <v>0</v>
      </c>
      <c r="Y423" s="118">
        <f t="shared" si="196"/>
        <v>0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0</v>
      </c>
      <c r="D424" s="123">
        <f t="shared" si="197"/>
        <v>112.79550965699087</v>
      </c>
      <c r="E424" s="123">
        <f t="shared" si="197"/>
        <v>114.49819803699994</v>
      </c>
      <c r="F424" s="123">
        <f t="shared" si="197"/>
        <v>96.786286926722369</v>
      </c>
      <c r="G424" s="123">
        <f t="shared" si="197"/>
        <v>107.57213971461445</v>
      </c>
      <c r="H424" s="123">
        <f t="shared" si="197"/>
        <v>75.287970099535059</v>
      </c>
      <c r="I424" s="123">
        <f t="shared" si="197"/>
        <v>82.102380804175212</v>
      </c>
      <c r="J424" s="123">
        <f t="shared" si="197"/>
        <v>85.163619575356847</v>
      </c>
      <c r="K424" s="123">
        <f t="shared" si="197"/>
        <v>102.32046142632865</v>
      </c>
      <c r="L424" s="123">
        <f t="shared" si="197"/>
        <v>93.87214634524527</v>
      </c>
      <c r="M424" s="123">
        <f t="shared" si="197"/>
        <v>89.665767000943092</v>
      </c>
      <c r="N424" s="123">
        <f t="shared" si="197"/>
        <v>78.641207360984936</v>
      </c>
      <c r="O424" s="123">
        <f t="shared" si="197"/>
        <v>82.082030991996447</v>
      </c>
      <c r="P424" s="123">
        <f t="shared" si="197"/>
        <v>72.160673416099414</v>
      </c>
      <c r="Q424" s="123">
        <f t="shared" si="197"/>
        <v>69.124292534934796</v>
      </c>
      <c r="R424" s="123">
        <f t="shared" si="197"/>
        <v>51.850411263802677</v>
      </c>
      <c r="S424" s="123">
        <f t="shared" si="197"/>
        <v>51.021376983698737</v>
      </c>
      <c r="T424" s="123">
        <f t="shared" si="197"/>
        <v>66.394008399754895</v>
      </c>
      <c r="U424" s="123">
        <f t="shared" si="197"/>
        <v>62.462790331247604</v>
      </c>
      <c r="V424" s="123">
        <f t="shared" si="197"/>
        <v>64.442410538562513</v>
      </c>
      <c r="W424" s="123">
        <f t="shared" si="197"/>
        <v>0</v>
      </c>
      <c r="X424" s="123">
        <f t="shared" si="197"/>
        <v>0</v>
      </c>
      <c r="Y424" s="123">
        <f t="shared" si="197"/>
        <v>0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0</v>
      </c>
      <c r="D425" s="99">
        <v>112.79550965699087</v>
      </c>
      <c r="E425" s="99">
        <v>114.49819803699994</v>
      </c>
      <c r="F425" s="99">
        <v>96.786286926722369</v>
      </c>
      <c r="G425" s="99">
        <v>107.57213971461445</v>
      </c>
      <c r="H425" s="99">
        <v>75.287970099535059</v>
      </c>
      <c r="I425" s="99">
        <v>82.102380804175212</v>
      </c>
      <c r="J425" s="99">
        <v>85.163619575356847</v>
      </c>
      <c r="K425" s="99">
        <v>102.32046142632865</v>
      </c>
      <c r="L425" s="99">
        <v>93.87214634524527</v>
      </c>
      <c r="M425" s="99">
        <v>89.665767000943092</v>
      </c>
      <c r="N425" s="99">
        <v>78.641207360984936</v>
      </c>
      <c r="O425" s="99">
        <v>82.082030991996447</v>
      </c>
      <c r="P425" s="99">
        <v>72.160673416099414</v>
      </c>
      <c r="Q425" s="99">
        <v>69.124292534934796</v>
      </c>
      <c r="R425" s="99">
        <v>51.850411263802677</v>
      </c>
      <c r="S425" s="99">
        <v>51.021376983698737</v>
      </c>
      <c r="T425" s="99">
        <v>66.394008399754895</v>
      </c>
      <c r="U425" s="99">
        <v>62.462790331247604</v>
      </c>
      <c r="V425" s="99">
        <v>64.442410538562513</v>
      </c>
      <c r="W425" s="99">
        <v>0</v>
      </c>
      <c r="X425" s="99">
        <v>0</v>
      </c>
      <c r="Y425" s="99">
        <v>0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2.4347995902601269</v>
      </c>
      <c r="E426" s="123">
        <f t="shared" si="198"/>
        <v>3.1616642799593877</v>
      </c>
      <c r="F426" s="123">
        <f t="shared" si="198"/>
        <v>2.3015113705927233</v>
      </c>
      <c r="G426" s="123">
        <f t="shared" si="198"/>
        <v>2.6279378077194449</v>
      </c>
      <c r="H426" s="123">
        <f t="shared" si="198"/>
        <v>3.4416274789184649</v>
      </c>
      <c r="I426" s="123">
        <f t="shared" si="198"/>
        <v>7.214143355103193</v>
      </c>
      <c r="J426" s="123">
        <f t="shared" si="198"/>
        <v>4.3068430159768063</v>
      </c>
      <c r="K426" s="123">
        <f t="shared" si="198"/>
        <v>3.7822395319488096</v>
      </c>
      <c r="L426" s="123">
        <f t="shared" si="198"/>
        <v>6.0684075529768986</v>
      </c>
      <c r="M426" s="123">
        <f t="shared" si="198"/>
        <v>4.1138350028184441</v>
      </c>
      <c r="N426" s="123">
        <f t="shared" si="198"/>
        <v>9.4472874955226569</v>
      </c>
      <c r="O426" s="123">
        <f t="shared" si="198"/>
        <v>1.9102734143653572</v>
      </c>
      <c r="P426" s="123">
        <f t="shared" si="198"/>
        <v>4.0314833578351417</v>
      </c>
      <c r="Q426" s="123">
        <f t="shared" si="198"/>
        <v>7.456747913851614</v>
      </c>
      <c r="R426" s="123">
        <f t="shared" si="198"/>
        <v>7.3703598213250237</v>
      </c>
      <c r="S426" s="123">
        <f t="shared" si="198"/>
        <v>7.6277444124748888</v>
      </c>
      <c r="T426" s="123">
        <f t="shared" si="198"/>
        <v>7.4478711591229141</v>
      </c>
      <c r="U426" s="123">
        <f t="shared" si="198"/>
        <v>5.3342851277994372</v>
      </c>
      <c r="V426" s="123">
        <f t="shared" si="198"/>
        <v>1.5709389878126281</v>
      </c>
      <c r="W426" s="123">
        <f t="shared" si="198"/>
        <v>0</v>
      </c>
      <c r="X426" s="123">
        <f t="shared" si="198"/>
        <v>0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2.4347995902601269</v>
      </c>
      <c r="E427" s="99">
        <f>RES_hhdet_in_tess!E165</f>
        <v>3.1616642799593877</v>
      </c>
      <c r="F427" s="99">
        <f>RES_hhdet_in_tess!F165</f>
        <v>2.3015113705927233</v>
      </c>
      <c r="G427" s="99">
        <f>RES_hhdet_in_tess!G165</f>
        <v>2.6279378077194449</v>
      </c>
      <c r="H427" s="99">
        <f>RES_hhdet_in_tess!H165</f>
        <v>3.4416274789184649</v>
      </c>
      <c r="I427" s="99">
        <f>RES_hhdet_in_tess!I165</f>
        <v>7.214143355103193</v>
      </c>
      <c r="J427" s="99">
        <f>RES_hhdet_in_tess!J165</f>
        <v>4.3068430159768063</v>
      </c>
      <c r="K427" s="99">
        <f>RES_hhdet_in_tess!K165</f>
        <v>3.7822395319488096</v>
      </c>
      <c r="L427" s="99">
        <f>RES_hhdet_in_tess!L165</f>
        <v>6.0684075529768986</v>
      </c>
      <c r="M427" s="99">
        <f>RES_hhdet_in_tess!M165</f>
        <v>4.1138350028184441</v>
      </c>
      <c r="N427" s="99">
        <f>RES_hhdet_in_tess!N165</f>
        <v>9.4472874955226569</v>
      </c>
      <c r="O427" s="99">
        <f>RES_hhdet_in_tess!O165</f>
        <v>1.9102734143653572</v>
      </c>
      <c r="P427" s="99">
        <f>RES_hhdet_in_tess!P165</f>
        <v>4.0314833578351417</v>
      </c>
      <c r="Q427" s="99">
        <f>RES_hhdet_in_tess!Q165</f>
        <v>7.456747913851614</v>
      </c>
      <c r="R427" s="99">
        <f>RES_hhdet_in_tess!R165</f>
        <v>7.3703598213250237</v>
      </c>
      <c r="S427" s="99">
        <f>RES_hhdet_in_tess!S165</f>
        <v>7.6277444124748888</v>
      </c>
      <c r="T427" s="99">
        <f>RES_hhdet_in_tess!T165</f>
        <v>7.4478711591229141</v>
      </c>
      <c r="U427" s="99">
        <f>RES_hhdet_in_tess!U165</f>
        <v>5.3342851277994372</v>
      </c>
      <c r="V427" s="99">
        <f>RES_hhdet_in_tess!V165</f>
        <v>1.5709389878126281</v>
      </c>
      <c r="W427" s="99">
        <f>RES_hhdet_in_tess!W165</f>
        <v>0</v>
      </c>
      <c r="X427" s="99">
        <f>RES_hhdet_in_tess!X165</f>
        <v>0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0</v>
      </c>
      <c r="D428" s="123">
        <v>15.629529523606049</v>
      </c>
      <c r="E428" s="123">
        <v>18.26818798315011</v>
      </c>
      <c r="F428" s="123">
        <v>11.464751116681468</v>
      </c>
      <c r="G428" s="123">
        <v>20.406775181554412</v>
      </c>
      <c r="H428" s="123">
        <v>14.130680526638448</v>
      </c>
      <c r="I428" s="123">
        <v>16.136843625261037</v>
      </c>
      <c r="J428" s="123">
        <v>10.102037522611493</v>
      </c>
      <c r="K428" s="123">
        <v>13.849681620295208</v>
      </c>
      <c r="L428" s="123">
        <v>10.521750462425503</v>
      </c>
      <c r="M428" s="123">
        <v>10.88632842781756</v>
      </c>
      <c r="N428" s="123">
        <v>11.313242108411574</v>
      </c>
      <c r="O428" s="123">
        <v>11.18476084395861</v>
      </c>
      <c r="P428" s="123">
        <v>11.173786151252941</v>
      </c>
      <c r="Q428" s="123">
        <v>11.417045237201956</v>
      </c>
      <c r="R428" s="123">
        <v>10.68759732867583</v>
      </c>
      <c r="S428" s="123">
        <v>12.153831858325894</v>
      </c>
      <c r="T428" s="123">
        <v>11.555763981640624</v>
      </c>
      <c r="U428" s="123">
        <v>11.894202174272921</v>
      </c>
      <c r="V428" s="123">
        <v>10.998847937475093</v>
      </c>
      <c r="W428" s="123">
        <v>0</v>
      </c>
      <c r="X428" s="123">
        <v>0</v>
      </c>
      <c r="Y428" s="123">
        <v>0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15.629529523606049</v>
      </c>
      <c r="E429" s="99">
        <v>18.26818798315011</v>
      </c>
      <c r="F429" s="99">
        <v>11.464751116681468</v>
      </c>
      <c r="G429" s="99">
        <v>20.406775181554412</v>
      </c>
      <c r="H429" s="99">
        <v>11.360270301347679</v>
      </c>
      <c r="I429" s="99">
        <v>17.227305454662982</v>
      </c>
      <c r="J429" s="99">
        <v>9.4300817440773752</v>
      </c>
      <c r="K429" s="99">
        <v>13.432649772213885</v>
      </c>
      <c r="L429" s="99">
        <v>11.026169478451649</v>
      </c>
      <c r="M429" s="99">
        <v>11.205457969953223</v>
      </c>
      <c r="N429" s="99">
        <v>10.381609936897464</v>
      </c>
      <c r="O429" s="99">
        <v>11.15583732700893</v>
      </c>
      <c r="P429" s="99">
        <v>10.83677960501282</v>
      </c>
      <c r="Q429" s="99">
        <v>11.366216141846975</v>
      </c>
      <c r="R429" s="99">
        <v>10.992714724003045</v>
      </c>
      <c r="S429" s="99">
        <v>11.63485741190868</v>
      </c>
      <c r="T429" s="99">
        <v>11.555763981640624</v>
      </c>
      <c r="U429" s="99">
        <v>12.033319117203332</v>
      </c>
      <c r="V429" s="99">
        <v>11.038898559007345</v>
      </c>
      <c r="W429" s="99">
        <v>0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0</v>
      </c>
      <c r="D433" s="102">
        <v>0</v>
      </c>
      <c r="E433" s="102">
        <v>0</v>
      </c>
      <c r="F433" s="102">
        <v>0</v>
      </c>
      <c r="G433" s="102">
        <v>0</v>
      </c>
      <c r="H433" s="102">
        <v>17.801154903463775</v>
      </c>
      <c r="I433" s="102">
        <v>15.212776643147878</v>
      </c>
      <c r="J433" s="102">
        <v>10.535863826377625</v>
      </c>
      <c r="K433" s="102">
        <v>13.877180309686652</v>
      </c>
      <c r="L433" s="102">
        <v>10.321299252023655</v>
      </c>
      <c r="M433" s="102">
        <v>10.309655746414519</v>
      </c>
      <c r="N433" s="102">
        <v>12.370770519319484</v>
      </c>
      <c r="O433" s="102">
        <v>11.242135271371863</v>
      </c>
      <c r="P433" s="102">
        <v>11.491634702616365</v>
      </c>
      <c r="Q433" s="102">
        <v>11.484418704770519</v>
      </c>
      <c r="R433" s="102">
        <v>10.223068717350236</v>
      </c>
      <c r="S433" s="102">
        <v>12.946357128784481</v>
      </c>
      <c r="T433" s="102">
        <v>0</v>
      </c>
      <c r="U433" s="102">
        <v>10.664629511789974</v>
      </c>
      <c r="V433" s="102">
        <v>10.916741453549029</v>
      </c>
      <c r="W433" s="102">
        <v>0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0</v>
      </c>
      <c r="F434" s="105">
        <v>0</v>
      </c>
      <c r="G434" s="105">
        <v>0</v>
      </c>
      <c r="H434" s="105">
        <v>0</v>
      </c>
      <c r="I434" s="105">
        <v>0</v>
      </c>
      <c r="J434" s="105">
        <v>0</v>
      </c>
      <c r="K434" s="105">
        <v>0</v>
      </c>
      <c r="L434" s="105">
        <v>0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0</v>
      </c>
      <c r="X434" s="105">
        <v>0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0</v>
      </c>
      <c r="F435" s="99">
        <v>0</v>
      </c>
      <c r="G435" s="99">
        <v>0</v>
      </c>
      <c r="H435" s="99">
        <v>0</v>
      </c>
      <c r="I435" s="99">
        <v>0</v>
      </c>
      <c r="J435" s="99">
        <v>0</v>
      </c>
      <c r="K435" s="99">
        <v>0</v>
      </c>
      <c r="L435" s="99">
        <v>0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0</v>
      </c>
      <c r="X435" s="99">
        <v>0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0</v>
      </c>
      <c r="D437" s="123">
        <v>8.3159973247234049</v>
      </c>
      <c r="E437" s="123">
        <v>9.7819798760251935</v>
      </c>
      <c r="F437" s="123">
        <v>5.8638563891375721</v>
      </c>
      <c r="G437" s="123">
        <v>12.20723932188074</v>
      </c>
      <c r="H437" s="123">
        <v>6.6823532065616478</v>
      </c>
      <c r="I437" s="123">
        <v>8.9192704835088801</v>
      </c>
      <c r="J437" s="123">
        <v>4.0632368553292784</v>
      </c>
      <c r="K437" s="123">
        <v>5.609052961649688</v>
      </c>
      <c r="L437" s="123">
        <v>4.2171019958824951</v>
      </c>
      <c r="M437" s="123">
        <v>4.1112962355372735</v>
      </c>
      <c r="N437" s="123">
        <v>3.6256612454799102</v>
      </c>
      <c r="O437" s="123">
        <v>3.6850496100338272</v>
      </c>
      <c r="P437" s="123">
        <v>3.6280605312875793</v>
      </c>
      <c r="Q437" s="123">
        <v>3.9995756794187236</v>
      </c>
      <c r="R437" s="123">
        <v>3.9994570693531082</v>
      </c>
      <c r="S437" s="123">
        <v>4.4371607291718407</v>
      </c>
      <c r="T437" s="123">
        <v>4.4817635957060089</v>
      </c>
      <c r="U437" s="123">
        <v>4.6930705703939957</v>
      </c>
      <c r="V437" s="123">
        <v>4.1670128230311443</v>
      </c>
      <c r="W437" s="123">
        <v>0</v>
      </c>
      <c r="X437" s="123">
        <v>0</v>
      </c>
      <c r="Y437" s="123">
        <v>0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8.378944223008018</v>
      </c>
      <c r="E438" s="99">
        <v>9.6473820569197652</v>
      </c>
      <c r="F438" s="99">
        <v>5.872746681753422</v>
      </c>
      <c r="G438" s="99">
        <v>12.449560328277196</v>
      </c>
      <c r="H438" s="99">
        <v>6.28831338986675</v>
      </c>
      <c r="I438" s="99">
        <v>8.9254909825333417</v>
      </c>
      <c r="J438" s="99">
        <v>4.0640393986878207</v>
      </c>
      <c r="K438" s="99">
        <v>5.6131881603099867</v>
      </c>
      <c r="L438" s="99">
        <v>4.23174514002649</v>
      </c>
      <c r="M438" s="99">
        <v>4.1099761329822622</v>
      </c>
      <c r="N438" s="99">
        <v>3.5657513658796951</v>
      </c>
      <c r="O438" s="99">
        <v>3.6850496100338272</v>
      </c>
      <c r="P438" s="99">
        <v>3.6280605312875793</v>
      </c>
      <c r="Q438" s="99">
        <v>3.984390137405831</v>
      </c>
      <c r="R438" s="99">
        <v>3.9952303607546251</v>
      </c>
      <c r="S438" s="99">
        <v>4.4418846173705209</v>
      </c>
      <c r="T438" s="99">
        <v>4.485388150062783</v>
      </c>
      <c r="U438" s="99">
        <v>4.6968472075022012</v>
      </c>
      <c r="V438" s="99">
        <v>4.1660894881482973</v>
      </c>
      <c r="W438" s="99">
        <v>0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0</v>
      </c>
      <c r="D439" s="110">
        <v>6.7423248676080716</v>
      </c>
      <c r="E439" s="110">
        <v>11.907503769398399</v>
      </c>
      <c r="F439" s="110">
        <v>5.4700164262553788</v>
      </c>
      <c r="G439" s="110">
        <v>5.936444497816268</v>
      </c>
      <c r="H439" s="110">
        <v>10.80633810628893</v>
      </c>
      <c r="I439" s="110">
        <v>6.9297475455185067</v>
      </c>
      <c r="J439" s="110">
        <v>3.9706233517534026</v>
      </c>
      <c r="K439" s="110">
        <v>3.9977038836867251</v>
      </c>
      <c r="L439" s="110">
        <v>3.900021605379834</v>
      </c>
      <c r="M439" s="110">
        <v>4.1675806081100371</v>
      </c>
      <c r="N439" s="110">
        <v>5.9321916100882373</v>
      </c>
      <c r="O439" s="110">
        <v>0</v>
      </c>
      <c r="P439" s="110">
        <v>0</v>
      </c>
      <c r="Q439" s="110">
        <v>5.0438050095993985</v>
      </c>
      <c r="R439" s="110">
        <v>4.1756262837378637</v>
      </c>
      <c r="S439" s="110">
        <v>4.2357670735822213</v>
      </c>
      <c r="T439" s="110">
        <v>4.1469199336677312</v>
      </c>
      <c r="U439" s="110">
        <v>4.2131771999203664</v>
      </c>
      <c r="V439" s="110">
        <v>4.2431708520719562</v>
      </c>
      <c r="W439" s="110">
        <v>0</v>
      </c>
      <c r="X439" s="110">
        <v>0</v>
      </c>
      <c r="Y439" s="110">
        <v>0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10.067150586144846</v>
      </c>
      <c r="E441" s="118">
        <f t="shared" si="199"/>
        <v>11.563664902876702</v>
      </c>
      <c r="F441" s="118">
        <f t="shared" si="199"/>
        <v>7.2349908668841856</v>
      </c>
      <c r="G441" s="118">
        <f t="shared" si="199"/>
        <v>13.496784941175337</v>
      </c>
      <c r="H441" s="118">
        <f t="shared" si="199"/>
        <v>5.021917871220607</v>
      </c>
      <c r="I441" s="118">
        <f t="shared" si="199"/>
        <v>6.8419288194428338</v>
      </c>
      <c r="J441" s="118">
        <f t="shared" si="199"/>
        <v>3.1294786656574787</v>
      </c>
      <c r="K441" s="118">
        <f t="shared" si="199"/>
        <v>2.5532905096601839</v>
      </c>
      <c r="L441" s="118">
        <f t="shared" si="199"/>
        <v>2.8602887054284487</v>
      </c>
      <c r="M441" s="118">
        <f t="shared" si="199"/>
        <v>4.3974873057791202</v>
      </c>
      <c r="N441" s="118">
        <f t="shared" si="199"/>
        <v>3.4161302840304177</v>
      </c>
      <c r="O441" s="118">
        <f t="shared" si="199"/>
        <v>4.0150768891833595</v>
      </c>
      <c r="P441" s="118">
        <f t="shared" si="199"/>
        <v>3.1088820819951106</v>
      </c>
      <c r="Q441" s="118">
        <f t="shared" si="199"/>
        <v>3.4797849198033637</v>
      </c>
      <c r="R441" s="118">
        <f t="shared" ref="R441:V441" si="200">R442+R444+R446+R455</f>
        <v>3.4281791111595519</v>
      </c>
      <c r="S441" s="118">
        <f t="shared" si="200"/>
        <v>3.6269072291137707</v>
      </c>
      <c r="T441" s="118">
        <f t="shared" si="200"/>
        <v>4.800608596327713</v>
      </c>
      <c r="U441" s="118">
        <f t="shared" si="200"/>
        <v>4.5971858026478944</v>
      </c>
      <c r="V441" s="118">
        <f t="shared" si="200"/>
        <v>3.4575161831204633</v>
      </c>
      <c r="W441" s="118">
        <f t="shared" ref="W441:Y441" si="201">W442+W444+W446+W455</f>
        <v>0</v>
      </c>
      <c r="X441" s="118">
        <f t="shared" si="201"/>
        <v>0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6.8645618511609285</v>
      </c>
      <c r="E446" s="123">
        <v>7.9600108224193775</v>
      </c>
      <c r="F446" s="123">
        <v>4.9556947016052773</v>
      </c>
      <c r="G446" s="123">
        <v>8.7434706578308177</v>
      </c>
      <c r="H446" s="123">
        <v>2.7475203351426472</v>
      </c>
      <c r="I446" s="123">
        <v>3.3190691685281548</v>
      </c>
      <c r="J446" s="123">
        <v>1.5354901408532202</v>
      </c>
      <c r="K446" s="123">
        <v>0.34006016418576479</v>
      </c>
      <c r="L446" s="123">
        <v>1.2625764210491746</v>
      </c>
      <c r="M446" s="123">
        <v>2.8122448381771483</v>
      </c>
      <c r="N446" s="123">
        <v>2.044637374078691</v>
      </c>
      <c r="O446" s="123">
        <v>2.5611752470402807</v>
      </c>
      <c r="P446" s="123">
        <v>1.6782662644557407</v>
      </c>
      <c r="Q446" s="123">
        <v>1.9347021851904822</v>
      </c>
      <c r="R446" s="123">
        <v>1.9023023012782456</v>
      </c>
      <c r="S446" s="123">
        <v>1.9436480887220069</v>
      </c>
      <c r="T446" s="123">
        <v>3.0951621623445171</v>
      </c>
      <c r="U446" s="123">
        <v>2.8207280024762138</v>
      </c>
      <c r="V446" s="123">
        <v>1.8974657363437379</v>
      </c>
      <c r="W446" s="123">
        <v>0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6.8645618511609285</v>
      </c>
      <c r="E447" s="99">
        <v>7.9600108224193775</v>
      </c>
      <c r="F447" s="99">
        <v>4.9556947016052773</v>
      </c>
      <c r="G447" s="99">
        <v>8.7434706578308177</v>
      </c>
      <c r="H447" s="99">
        <v>4.8213009011459667</v>
      </c>
      <c r="I447" s="99">
        <v>7.2357963187052068</v>
      </c>
      <c r="J447" s="99">
        <v>3.9138186655908358</v>
      </c>
      <c r="K447" s="99">
        <v>5.4972484472512591</v>
      </c>
      <c r="L447" s="99">
        <v>4.4397463402863506</v>
      </c>
      <c r="M447" s="99">
        <v>4.3685356709547936</v>
      </c>
      <c r="N447" s="99">
        <v>3.8458655369575374</v>
      </c>
      <c r="O447" s="99">
        <v>3.8523113682829919</v>
      </c>
      <c r="P447" s="99">
        <v>3.4576883037553885</v>
      </c>
      <c r="Q447" s="99">
        <v>3.3943147805264968</v>
      </c>
      <c r="R447" s="99">
        <v>3.1517958935774661</v>
      </c>
      <c r="S447" s="99">
        <v>3.2164197320674548</v>
      </c>
      <c r="T447" s="99">
        <v>3.0951621623445171</v>
      </c>
      <c r="U447" s="99">
        <v>3.1398722617103725</v>
      </c>
      <c r="V447" s="99">
        <v>2.8230282308374819</v>
      </c>
      <c r="W447" s="99">
        <v>0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3.2025887349839173</v>
      </c>
      <c r="E455" s="123">
        <v>3.603654080457324</v>
      </c>
      <c r="F455" s="123">
        <v>2.2792961652789083</v>
      </c>
      <c r="G455" s="123">
        <v>4.753314283344519</v>
      </c>
      <c r="H455" s="123">
        <v>2.2743975360779598</v>
      </c>
      <c r="I455" s="123">
        <v>3.522859650914679</v>
      </c>
      <c r="J455" s="123">
        <v>1.5939885248042585</v>
      </c>
      <c r="K455" s="123">
        <v>2.2132303454744191</v>
      </c>
      <c r="L455" s="123">
        <v>1.5977122843792742</v>
      </c>
      <c r="M455" s="123">
        <v>1.5852424676019721</v>
      </c>
      <c r="N455" s="123">
        <v>1.3714929099517268</v>
      </c>
      <c r="O455" s="123">
        <v>1.4539016421430788</v>
      </c>
      <c r="P455" s="123">
        <v>1.4306158175393697</v>
      </c>
      <c r="Q455" s="123">
        <v>1.5450827346128813</v>
      </c>
      <c r="R455" s="123">
        <v>1.525876809881306</v>
      </c>
      <c r="S455" s="123">
        <v>1.6832591403917638</v>
      </c>
      <c r="T455" s="123">
        <v>1.7054464339831961</v>
      </c>
      <c r="U455" s="123">
        <v>1.7764578001716804</v>
      </c>
      <c r="V455" s="123">
        <v>1.5600504467767253</v>
      </c>
      <c r="W455" s="123">
        <v>0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3.3306922843832738</v>
      </c>
      <c r="E456" s="99">
        <v>3.8318538111459142</v>
      </c>
      <c r="F456" s="99">
        <v>2.3307475459849782</v>
      </c>
      <c r="G456" s="99">
        <v>4.9369956081485951</v>
      </c>
      <c r="H456" s="99">
        <v>2.4917123929453435</v>
      </c>
      <c r="I456" s="99">
        <v>3.5338743241327553</v>
      </c>
      <c r="J456" s="99">
        <v>1.607801250322493</v>
      </c>
      <c r="K456" s="99">
        <v>2.2189101496116503</v>
      </c>
      <c r="L456" s="99">
        <v>1.6714965106561146</v>
      </c>
      <c r="M456" s="99">
        <v>1.6224229945606536</v>
      </c>
      <c r="N456" s="99">
        <v>1.4071161024180054</v>
      </c>
      <c r="O456" s="99">
        <v>1.4539016421430788</v>
      </c>
      <c r="P456" s="99">
        <v>1.4306158175393697</v>
      </c>
      <c r="Q456" s="99">
        <v>1.5675518590683295</v>
      </c>
      <c r="R456" s="99">
        <v>1.5624861383333526</v>
      </c>
      <c r="S456" s="99">
        <v>1.7227416551975963</v>
      </c>
      <c r="T456" s="99">
        <v>1.723907238243048</v>
      </c>
      <c r="U456" s="99">
        <v>1.7904380650848364</v>
      </c>
      <c r="V456" s="99">
        <v>1.5789643947169911</v>
      </c>
      <c r="W456" s="99">
        <v>0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2025-11-06T10:30:21Z</dcterms:created>
  <dcterms:modified xsi:type="dcterms:W3CDTF">2025-11-06T10:30:22Z</dcterms:modified>
</cp:coreProperties>
</file>